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D51816F3-8F45-4D0B-83F9-779B27A47221}" xr6:coauthVersionLast="47" xr6:coauthVersionMax="47" xr10:uidLastSave="{00000000-0000-0000-0000-000000000000}"/>
  <bookViews>
    <workbookView xWindow="0" yWindow="0" windowWidth="14400" windowHeight="15600" activeTab="2" xr2:uid="{E1291548-0663-4242-9D51-C401FAEA88B6}"/>
  </bookViews>
  <sheets>
    <sheet name="Readme" sheetId="9" r:id="rId1"/>
    <sheet name="input-output" sheetId="1" r:id="rId2"/>
    <sheet name="Edit Here" sheetId="2" r:id="rId3"/>
    <sheet name="Tablet data" sheetId="6" r:id="rId4"/>
    <sheet name="Tables" sheetId="3" r:id="rId5"/>
    <sheet name="Monster Names Table"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45" i="2" l="1"/>
  <c r="N2846" i="2"/>
  <c r="N2847" i="2"/>
  <c r="N2848" i="2"/>
  <c r="N2849" i="2"/>
  <c r="N2844" i="2"/>
  <c r="N2843" i="2"/>
  <c r="N2842" i="2"/>
  <c r="N2841" i="2"/>
  <c r="N2840" i="2"/>
  <c r="N2839" i="2"/>
  <c r="N2838" i="2"/>
  <c r="N2837" i="2"/>
  <c r="N2836" i="2"/>
  <c r="N2835" i="2"/>
  <c r="N2834" i="2"/>
  <c r="N2833" i="2"/>
  <c r="N2832" i="2"/>
  <c r="N2831" i="2"/>
  <c r="N2830" i="2"/>
  <c r="N2829" i="2"/>
  <c r="N2828" i="2"/>
  <c r="N2827" i="2"/>
  <c r="N2826" i="2"/>
  <c r="N2825" i="2"/>
  <c r="N2824" i="2"/>
  <c r="N2823" i="2"/>
  <c r="N2822" i="2"/>
  <c r="N2821" i="2"/>
  <c r="N2820" i="2"/>
  <c r="N2819" i="2"/>
  <c r="N2818" i="2"/>
  <c r="N2814" i="2"/>
  <c r="N2813" i="2"/>
  <c r="N2812" i="2"/>
  <c r="N2811" i="2"/>
  <c r="N2810" i="2"/>
  <c r="N2809" i="2"/>
  <c r="N2808" i="2"/>
  <c r="N2807" i="2"/>
  <c r="N2806" i="2"/>
  <c r="N2805" i="2"/>
  <c r="N2804" i="2"/>
  <c r="N2803" i="2"/>
  <c r="N2802" i="2"/>
  <c r="N2801" i="2"/>
  <c r="N2800" i="2"/>
  <c r="N2799" i="2"/>
  <c r="N2798" i="2"/>
  <c r="N2797" i="2"/>
  <c r="N2796" i="2"/>
  <c r="N2795" i="2"/>
  <c r="N2794" i="2"/>
  <c r="N2793" i="2"/>
  <c r="N2792" i="2"/>
  <c r="N2791" i="2"/>
  <c r="N2790" i="2"/>
  <c r="N2789" i="2"/>
  <c r="N2788" i="2"/>
  <c r="N2787" i="2"/>
  <c r="N2786" i="2"/>
  <c r="N2785" i="2"/>
  <c r="N2784" i="2"/>
  <c r="N2783" i="2"/>
  <c r="N2782" i="2"/>
  <c r="N2779" i="2"/>
  <c r="N2778" i="2"/>
  <c r="N2765" i="2"/>
  <c r="N2764" i="2"/>
  <c r="N2763" i="2"/>
  <c r="N2762" i="2"/>
  <c r="N2761" i="2"/>
  <c r="N2760" i="2"/>
  <c r="N2759" i="2"/>
  <c r="N2758" i="2"/>
  <c r="N2757" i="2"/>
  <c r="N2756" i="2"/>
  <c r="N2755" i="2"/>
  <c r="N2754" i="2"/>
  <c r="N2753" i="2"/>
  <c r="N2752" i="2"/>
  <c r="N2751" i="2"/>
  <c r="N2750" i="2"/>
  <c r="N2749" i="2"/>
  <c r="N2748" i="2"/>
  <c r="N2747" i="2"/>
  <c r="N2746" i="2"/>
  <c r="N2745" i="2"/>
  <c r="N2744" i="2"/>
  <c r="N2743" i="2"/>
  <c r="N2742" i="2"/>
  <c r="N2741" i="2"/>
  <c r="N2740" i="2"/>
  <c r="N2739" i="2"/>
  <c r="N2738" i="2"/>
  <c r="N2737" i="2"/>
  <c r="N2736" i="2"/>
  <c r="N2735" i="2"/>
  <c r="N2734" i="2"/>
  <c r="N2730" i="2"/>
  <c r="N2729" i="2"/>
  <c r="N2728" i="2"/>
  <c r="N2727" i="2"/>
  <c r="N2726" i="2"/>
  <c r="N2725" i="2"/>
  <c r="N2724" i="2"/>
  <c r="N2723" i="2"/>
  <c r="N2722" i="2"/>
  <c r="N2721" i="2"/>
  <c r="N2720" i="2"/>
  <c r="N2719" i="2"/>
  <c r="N2718" i="2"/>
  <c r="N2717" i="2"/>
  <c r="N2716" i="2"/>
  <c r="N2715" i="2"/>
  <c r="N2714" i="2"/>
  <c r="N2713" i="2"/>
  <c r="N2712" i="2"/>
  <c r="N2711" i="2"/>
  <c r="N2710" i="2"/>
  <c r="N2709" i="2"/>
  <c r="N2708" i="2"/>
  <c r="N2707" i="2"/>
  <c r="N2706" i="2"/>
  <c r="N2705" i="2"/>
  <c r="N2704" i="2"/>
  <c r="N2703" i="2"/>
  <c r="N2702" i="2"/>
  <c r="N2701" i="2"/>
  <c r="N2700" i="2"/>
  <c r="N2699" i="2"/>
  <c r="N2698" i="2"/>
  <c r="N2695" i="2"/>
  <c r="N2694" i="2"/>
  <c r="N2681" i="2"/>
  <c r="N2680" i="2"/>
  <c r="N2679" i="2"/>
  <c r="N2678" i="2"/>
  <c r="N2677" i="2"/>
  <c r="N2676" i="2"/>
  <c r="N2675" i="2"/>
  <c r="N2674" i="2"/>
  <c r="N2673" i="2"/>
  <c r="N2672" i="2"/>
  <c r="N2671" i="2"/>
  <c r="N2670" i="2"/>
  <c r="N2669" i="2"/>
  <c r="N2668" i="2"/>
  <c r="N2667" i="2"/>
  <c r="N2666" i="2"/>
  <c r="N2665" i="2"/>
  <c r="N2664" i="2"/>
  <c r="N2663" i="2"/>
  <c r="N2662" i="2"/>
  <c r="N2661" i="2"/>
  <c r="N2660" i="2"/>
  <c r="N2659" i="2"/>
  <c r="N2658" i="2"/>
  <c r="N2657" i="2"/>
  <c r="N2656" i="2"/>
  <c r="N2655" i="2"/>
  <c r="N2654" i="2"/>
  <c r="N2653" i="2"/>
  <c r="N2652" i="2"/>
  <c r="N2651" i="2"/>
  <c r="N2650" i="2"/>
  <c r="N2646" i="2"/>
  <c r="N2645" i="2"/>
  <c r="N2644" i="2"/>
  <c r="N2643" i="2"/>
  <c r="N2642" i="2"/>
  <c r="N2641" i="2"/>
  <c r="N2640" i="2"/>
  <c r="N2639" i="2"/>
  <c r="N2638" i="2"/>
  <c r="N2637" i="2"/>
  <c r="N2636" i="2"/>
  <c r="N2635" i="2"/>
  <c r="N2634" i="2"/>
  <c r="N2633" i="2"/>
  <c r="N2632" i="2"/>
  <c r="N2631" i="2"/>
  <c r="N2630" i="2"/>
  <c r="N2629" i="2"/>
  <c r="N2628" i="2"/>
  <c r="N2627" i="2"/>
  <c r="N2626" i="2"/>
  <c r="N2625" i="2"/>
  <c r="N2624" i="2"/>
  <c r="N2623" i="2"/>
  <c r="N2622" i="2"/>
  <c r="N2621" i="2"/>
  <c r="N2620" i="2"/>
  <c r="N2619" i="2"/>
  <c r="N2618" i="2"/>
  <c r="N2617" i="2"/>
  <c r="N2616" i="2"/>
  <c r="N2615" i="2"/>
  <c r="N2614" i="2"/>
  <c r="N2611" i="2"/>
  <c r="N2610" i="2"/>
  <c r="N2597" i="2"/>
  <c r="N2596" i="2"/>
  <c r="N2595" i="2"/>
  <c r="N2594" i="2"/>
  <c r="N2593" i="2"/>
  <c r="N2592" i="2"/>
  <c r="N2591" i="2"/>
  <c r="N2590" i="2"/>
  <c r="N2589" i="2"/>
  <c r="N2588" i="2"/>
  <c r="N2587" i="2"/>
  <c r="N2586" i="2"/>
  <c r="N2585" i="2"/>
  <c r="N2584" i="2"/>
  <c r="N2583" i="2"/>
  <c r="N2582" i="2"/>
  <c r="N2581" i="2"/>
  <c r="N2580" i="2"/>
  <c r="N2579" i="2"/>
  <c r="N2578" i="2"/>
  <c r="N2577" i="2"/>
  <c r="N2576" i="2"/>
  <c r="N2575" i="2"/>
  <c r="N2574" i="2"/>
  <c r="N2573" i="2"/>
  <c r="N2572" i="2"/>
  <c r="N2571" i="2"/>
  <c r="N2570" i="2"/>
  <c r="N2569" i="2"/>
  <c r="N2568" i="2"/>
  <c r="N2567" i="2"/>
  <c r="N2566" i="2"/>
  <c r="N2562" i="2"/>
  <c r="N2561" i="2"/>
  <c r="N2560" i="2"/>
  <c r="N2559" i="2"/>
  <c r="N2558" i="2"/>
  <c r="N2557" i="2"/>
  <c r="N2556" i="2"/>
  <c r="N2555" i="2"/>
  <c r="N2554" i="2"/>
  <c r="N2553" i="2"/>
  <c r="N2552" i="2"/>
  <c r="N2551" i="2"/>
  <c r="N2550" i="2"/>
  <c r="N2549" i="2"/>
  <c r="N2548" i="2"/>
  <c r="N2547" i="2"/>
  <c r="N2546" i="2"/>
  <c r="N2545" i="2"/>
  <c r="N2544" i="2"/>
  <c r="N2543" i="2"/>
  <c r="N2542" i="2"/>
  <c r="N2541" i="2"/>
  <c r="N2540" i="2"/>
  <c r="N2539" i="2"/>
  <c r="N2538" i="2"/>
  <c r="N2537" i="2"/>
  <c r="N2536" i="2"/>
  <c r="N2535" i="2"/>
  <c r="N2534" i="2"/>
  <c r="N2533" i="2"/>
  <c r="N2532" i="2"/>
  <c r="N2531" i="2"/>
  <c r="N2530" i="2"/>
  <c r="N2527" i="2"/>
  <c r="N2526" i="2"/>
  <c r="N2513" i="2"/>
  <c r="N2512" i="2"/>
  <c r="N2511" i="2"/>
  <c r="N2510" i="2"/>
  <c r="N2509" i="2"/>
  <c r="N2508" i="2"/>
  <c r="N2507" i="2"/>
  <c r="N2506" i="2"/>
  <c r="N2505" i="2"/>
  <c r="N2504" i="2"/>
  <c r="N2503" i="2"/>
  <c r="N2502" i="2"/>
  <c r="N2501" i="2"/>
  <c r="N2500" i="2"/>
  <c r="N2499" i="2"/>
  <c r="N2498" i="2"/>
  <c r="N2497" i="2"/>
  <c r="N2496" i="2"/>
  <c r="N2495" i="2"/>
  <c r="N2494" i="2"/>
  <c r="N2493" i="2"/>
  <c r="N2492" i="2"/>
  <c r="N2491" i="2"/>
  <c r="N2490" i="2"/>
  <c r="N2489" i="2"/>
  <c r="N2488" i="2"/>
  <c r="N2487" i="2"/>
  <c r="N2486" i="2"/>
  <c r="N2485" i="2"/>
  <c r="N2484" i="2"/>
  <c r="N2483" i="2"/>
  <c r="N2482" i="2"/>
  <c r="N2478" i="2"/>
  <c r="N2477" i="2"/>
  <c r="N2476" i="2"/>
  <c r="N2475" i="2"/>
  <c r="N2474" i="2"/>
  <c r="N2473" i="2"/>
  <c r="N2472" i="2"/>
  <c r="N2471" i="2"/>
  <c r="N2470" i="2"/>
  <c r="N2469" i="2"/>
  <c r="N2468" i="2"/>
  <c r="N2467" i="2"/>
  <c r="N2466" i="2"/>
  <c r="N2465" i="2"/>
  <c r="N2464" i="2"/>
  <c r="N2463" i="2"/>
  <c r="N2462" i="2"/>
  <c r="N2461" i="2"/>
  <c r="N2460" i="2"/>
  <c r="N2459" i="2"/>
  <c r="N2458" i="2"/>
  <c r="N2457" i="2"/>
  <c r="N2456" i="2"/>
  <c r="N2455" i="2"/>
  <c r="N2454" i="2"/>
  <c r="N2453" i="2"/>
  <c r="N2452" i="2"/>
  <c r="N2451" i="2"/>
  <c r="N2450" i="2"/>
  <c r="N2449" i="2"/>
  <c r="N2448" i="2"/>
  <c r="N2447" i="2"/>
  <c r="N2446" i="2"/>
  <c r="N2443" i="2"/>
  <c r="N2442" i="2"/>
  <c r="N2429" i="2"/>
  <c r="N2428" i="2"/>
  <c r="N2427" i="2"/>
  <c r="N2426" i="2"/>
  <c r="N2425" i="2"/>
  <c r="N2424" i="2"/>
  <c r="N2423" i="2"/>
  <c r="N2422" i="2"/>
  <c r="N2421" i="2"/>
  <c r="N2420" i="2"/>
  <c r="N2419" i="2"/>
  <c r="N2418" i="2"/>
  <c r="N2417" i="2"/>
  <c r="N2416" i="2"/>
  <c r="N2415" i="2"/>
  <c r="N2414" i="2"/>
  <c r="N2413" i="2"/>
  <c r="N2412" i="2"/>
  <c r="N2411" i="2"/>
  <c r="N2410" i="2"/>
  <c r="N2409" i="2"/>
  <c r="N2408" i="2"/>
  <c r="N2407" i="2"/>
  <c r="N2406" i="2"/>
  <c r="N2405" i="2"/>
  <c r="N2404" i="2"/>
  <c r="N2403" i="2"/>
  <c r="N2402" i="2"/>
  <c r="N2401" i="2"/>
  <c r="N2400" i="2"/>
  <c r="N2399" i="2"/>
  <c r="N2398" i="2"/>
  <c r="N2394" i="2"/>
  <c r="N2393" i="2"/>
  <c r="N2392" i="2"/>
  <c r="N2391" i="2"/>
  <c r="N2390" i="2"/>
  <c r="N2389" i="2"/>
  <c r="N2388" i="2"/>
  <c r="N2387" i="2"/>
  <c r="N2386" i="2"/>
  <c r="N2385" i="2"/>
  <c r="N2384" i="2"/>
  <c r="N2383" i="2"/>
  <c r="N2382" i="2"/>
  <c r="N2381" i="2"/>
  <c r="N2380" i="2"/>
  <c r="N2379" i="2"/>
  <c r="N2378" i="2"/>
  <c r="N2377" i="2"/>
  <c r="N2376" i="2"/>
  <c r="N2375" i="2"/>
  <c r="N2374" i="2"/>
  <c r="N2373" i="2"/>
  <c r="N2372" i="2"/>
  <c r="N2371" i="2"/>
  <c r="N2370" i="2"/>
  <c r="N2369" i="2"/>
  <c r="N2368" i="2"/>
  <c r="N2367" i="2"/>
  <c r="N2366" i="2"/>
  <c r="N2365" i="2"/>
  <c r="N2364" i="2"/>
  <c r="N2363" i="2"/>
  <c r="N2362" i="2"/>
  <c r="N2359" i="2"/>
  <c r="N2358" i="2"/>
  <c r="N2345" i="2"/>
  <c r="N2344" i="2"/>
  <c r="N2343" i="2"/>
  <c r="N2342" i="2"/>
  <c r="N2341" i="2"/>
  <c r="N2340" i="2"/>
  <c r="N2339" i="2"/>
  <c r="N2338" i="2"/>
  <c r="N2337" i="2"/>
  <c r="N2336" i="2"/>
  <c r="N2335" i="2"/>
  <c r="N2334" i="2"/>
  <c r="N2333" i="2"/>
  <c r="N2332" i="2"/>
  <c r="N2331" i="2"/>
  <c r="N2330" i="2"/>
  <c r="N2329" i="2"/>
  <c r="N2328" i="2"/>
  <c r="N2327" i="2"/>
  <c r="N2326" i="2"/>
  <c r="N2325" i="2"/>
  <c r="N2324" i="2"/>
  <c r="N2323" i="2"/>
  <c r="N2322" i="2"/>
  <c r="N2321" i="2"/>
  <c r="N2320" i="2"/>
  <c r="N2319" i="2"/>
  <c r="N2318" i="2"/>
  <c r="N2317" i="2"/>
  <c r="N2316" i="2"/>
  <c r="N2315" i="2"/>
  <c r="N2314" i="2"/>
  <c r="N2310" i="2"/>
  <c r="N2309" i="2"/>
  <c r="N2308" i="2"/>
  <c r="N2307" i="2"/>
  <c r="N2306" i="2"/>
  <c r="N2305" i="2"/>
  <c r="N2304" i="2"/>
  <c r="N2303" i="2"/>
  <c r="N2302" i="2"/>
  <c r="N2301" i="2"/>
  <c r="N2300" i="2"/>
  <c r="N2299" i="2"/>
  <c r="N2298" i="2"/>
  <c r="N2297" i="2"/>
  <c r="N2296" i="2"/>
  <c r="N2295" i="2"/>
  <c r="N2294" i="2"/>
  <c r="N2293" i="2"/>
  <c r="N2292" i="2"/>
  <c r="N2291" i="2"/>
  <c r="N2290" i="2"/>
  <c r="N2289" i="2"/>
  <c r="N2288" i="2"/>
  <c r="N2287" i="2"/>
  <c r="N2286" i="2"/>
  <c r="N2285" i="2"/>
  <c r="N2284" i="2"/>
  <c r="N2283" i="2"/>
  <c r="N2282" i="2"/>
  <c r="N2281" i="2"/>
  <c r="N2280" i="2"/>
  <c r="N2279" i="2"/>
  <c r="N2278" i="2"/>
  <c r="N2275" i="2"/>
  <c r="N2274" i="2"/>
  <c r="N2261" i="2"/>
  <c r="N2260" i="2"/>
  <c r="N2259" i="2"/>
  <c r="N2258" i="2"/>
  <c r="N2257" i="2"/>
  <c r="N2256" i="2"/>
  <c r="N2255" i="2"/>
  <c r="N2254" i="2"/>
  <c r="N2253" i="2"/>
  <c r="N2252" i="2"/>
  <c r="N2251" i="2"/>
  <c r="N2250" i="2"/>
  <c r="N2249" i="2"/>
  <c r="N2248" i="2"/>
  <c r="N2247" i="2"/>
  <c r="N2246" i="2"/>
  <c r="N2245" i="2"/>
  <c r="N2244" i="2"/>
  <c r="N2243" i="2"/>
  <c r="N2242" i="2"/>
  <c r="N2241" i="2"/>
  <c r="N2240" i="2"/>
  <c r="N2239" i="2"/>
  <c r="N2238" i="2"/>
  <c r="N2237" i="2"/>
  <c r="N2236" i="2"/>
  <c r="N2235" i="2"/>
  <c r="N2234" i="2"/>
  <c r="N2233" i="2"/>
  <c r="N2232" i="2"/>
  <c r="N2231" i="2"/>
  <c r="N2230" i="2"/>
  <c r="N2226" i="2"/>
  <c r="N2225" i="2"/>
  <c r="N2224" i="2"/>
  <c r="N2223" i="2"/>
  <c r="N2222" i="2"/>
  <c r="N2221" i="2"/>
  <c r="N2220" i="2"/>
  <c r="N2219" i="2"/>
  <c r="N2218" i="2"/>
  <c r="N2217" i="2"/>
  <c r="N2216" i="2"/>
  <c r="N2215" i="2"/>
  <c r="N2214" i="2"/>
  <c r="N2213" i="2"/>
  <c r="N2212" i="2"/>
  <c r="N2211" i="2"/>
  <c r="N2210" i="2"/>
  <c r="N2209" i="2"/>
  <c r="N2208" i="2"/>
  <c r="N2207" i="2"/>
  <c r="N2206" i="2"/>
  <c r="N2205" i="2"/>
  <c r="N2204" i="2"/>
  <c r="N2203" i="2"/>
  <c r="N2202" i="2"/>
  <c r="N2201" i="2"/>
  <c r="N2200" i="2"/>
  <c r="N2199" i="2"/>
  <c r="N2198" i="2"/>
  <c r="N2197" i="2"/>
  <c r="N2196" i="2"/>
  <c r="N2195" i="2"/>
  <c r="N2194" i="2"/>
  <c r="N2191" i="2"/>
  <c r="N2190" i="2"/>
  <c r="N2177" i="2"/>
  <c r="N2176" i="2"/>
  <c r="N2175" i="2"/>
  <c r="N2174" i="2"/>
  <c r="N2173" i="2"/>
  <c r="N2172" i="2"/>
  <c r="N2171" i="2"/>
  <c r="N2170" i="2"/>
  <c r="N2169" i="2"/>
  <c r="N2168" i="2"/>
  <c r="N2167" i="2"/>
  <c r="N2166" i="2"/>
  <c r="N2165" i="2"/>
  <c r="N2164" i="2"/>
  <c r="N2163" i="2"/>
  <c r="N2162" i="2"/>
  <c r="N2161" i="2"/>
  <c r="N2160" i="2"/>
  <c r="N2159" i="2"/>
  <c r="N2158" i="2"/>
  <c r="N2157" i="2"/>
  <c r="N2156" i="2"/>
  <c r="N2155" i="2"/>
  <c r="N2154" i="2"/>
  <c r="N2153" i="2"/>
  <c r="N2152" i="2"/>
  <c r="N2151" i="2"/>
  <c r="N2150" i="2"/>
  <c r="N2149" i="2"/>
  <c r="N2148" i="2"/>
  <c r="N2147" i="2"/>
  <c r="N2146" i="2"/>
  <c r="N2142" i="2"/>
  <c r="N2141" i="2"/>
  <c r="N2140" i="2"/>
  <c r="N2139" i="2"/>
  <c r="N2138" i="2"/>
  <c r="N2137" i="2"/>
  <c r="N2136" i="2"/>
  <c r="N2135" i="2"/>
  <c r="N2134" i="2"/>
  <c r="N2133" i="2"/>
  <c r="N2132" i="2"/>
  <c r="N2131" i="2"/>
  <c r="N2130" i="2"/>
  <c r="N2129" i="2"/>
  <c r="N2128" i="2"/>
  <c r="N2127" i="2"/>
  <c r="N2126" i="2"/>
  <c r="N2125" i="2"/>
  <c r="N2124" i="2"/>
  <c r="N2123" i="2"/>
  <c r="N2122" i="2"/>
  <c r="N2121" i="2"/>
  <c r="N2120" i="2"/>
  <c r="N2119" i="2"/>
  <c r="N2118" i="2"/>
  <c r="N2117" i="2"/>
  <c r="N2116" i="2"/>
  <c r="N2115" i="2"/>
  <c r="N2114" i="2"/>
  <c r="N2113" i="2"/>
  <c r="N2112" i="2"/>
  <c r="N2111" i="2"/>
  <c r="N2110" i="2"/>
  <c r="N2107" i="2"/>
  <c r="N2106" i="2"/>
  <c r="N2093" i="2"/>
  <c r="N2092" i="2"/>
  <c r="N2091" i="2"/>
  <c r="N2090" i="2"/>
  <c r="N2089" i="2"/>
  <c r="N2088" i="2"/>
  <c r="N2087" i="2"/>
  <c r="N2086" i="2"/>
  <c r="N2085" i="2"/>
  <c r="N2084" i="2"/>
  <c r="N2083" i="2"/>
  <c r="N2082" i="2"/>
  <c r="N2081" i="2"/>
  <c r="N2080" i="2"/>
  <c r="N2079" i="2"/>
  <c r="N2078" i="2"/>
  <c r="N2077" i="2"/>
  <c r="N2076" i="2"/>
  <c r="N2075" i="2"/>
  <c r="N2074" i="2"/>
  <c r="N2073" i="2"/>
  <c r="N2072" i="2"/>
  <c r="N2071" i="2"/>
  <c r="N2070" i="2"/>
  <c r="N2069" i="2"/>
  <c r="N2068" i="2"/>
  <c r="N2067" i="2"/>
  <c r="N2066" i="2"/>
  <c r="N2065" i="2"/>
  <c r="N2064" i="2"/>
  <c r="N2063" i="2"/>
  <c r="N2062" i="2"/>
  <c r="N2058" i="2"/>
  <c r="N2057" i="2"/>
  <c r="N2056" i="2"/>
  <c r="N2049" i="2"/>
  <c r="N2048" i="2"/>
  <c r="N2047" i="2"/>
  <c r="N2046" i="2"/>
  <c r="N2045" i="2"/>
  <c r="N2044" i="2"/>
  <c r="N2043" i="2"/>
  <c r="N2042" i="2"/>
  <c r="N2041" i="2"/>
  <c r="N2040" i="2"/>
  <c r="N2039" i="2"/>
  <c r="N2038" i="2"/>
  <c r="N2037" i="2"/>
  <c r="N2036" i="2"/>
  <c r="N2035" i="2"/>
  <c r="N2034" i="2"/>
  <c r="N2033" i="2"/>
  <c r="N2032" i="2"/>
  <c r="N2031" i="2"/>
  <c r="N2030" i="2"/>
  <c r="N2029" i="2"/>
  <c r="N2028" i="2"/>
  <c r="N2027" i="2"/>
  <c r="N2026" i="2"/>
  <c r="N2023" i="2"/>
  <c r="N2022" i="2"/>
  <c r="N2009" i="2"/>
  <c r="N2008" i="2"/>
  <c r="N2007" i="2"/>
  <c r="N2006" i="2"/>
  <c r="N2005" i="2"/>
  <c r="N2004" i="2"/>
  <c r="N2003" i="2"/>
  <c r="N2002" i="2"/>
  <c r="N2001" i="2"/>
  <c r="N2000" i="2"/>
  <c r="N1999" i="2"/>
  <c r="N1998" i="2"/>
  <c r="N1997" i="2"/>
  <c r="N1996" i="2"/>
  <c r="N1995" i="2"/>
  <c r="N1994" i="2"/>
  <c r="N1993" i="2"/>
  <c r="N1992" i="2"/>
  <c r="N1991" i="2"/>
  <c r="N1990" i="2"/>
  <c r="N1989" i="2"/>
  <c r="N1988" i="2"/>
  <c r="N1987" i="2"/>
  <c r="N1986" i="2"/>
  <c r="N1985" i="2"/>
  <c r="N1984" i="2"/>
  <c r="N1983" i="2"/>
  <c r="N1982" i="2"/>
  <c r="N1981" i="2"/>
  <c r="N1980" i="2"/>
  <c r="N1979" i="2"/>
  <c r="N1978" i="2"/>
  <c r="N1974" i="2"/>
  <c r="N1973" i="2"/>
  <c r="N1972" i="2"/>
  <c r="N1971" i="2"/>
  <c r="N1970" i="2"/>
  <c r="N1969" i="2"/>
  <c r="N1968" i="2"/>
  <c r="N1967" i="2"/>
  <c r="N1966" i="2"/>
  <c r="N1965" i="2"/>
  <c r="N1964" i="2"/>
  <c r="N1963" i="2"/>
  <c r="N1962" i="2"/>
  <c r="N1961" i="2"/>
  <c r="N1960" i="2"/>
  <c r="N1959" i="2"/>
  <c r="N1958" i="2"/>
  <c r="N1957" i="2"/>
  <c r="N1956" i="2"/>
  <c r="N1955" i="2"/>
  <c r="N1954" i="2"/>
  <c r="N1953" i="2"/>
  <c r="N1952" i="2"/>
  <c r="N1951" i="2"/>
  <c r="N1950" i="2"/>
  <c r="N1949" i="2"/>
  <c r="N1948" i="2"/>
  <c r="N1947" i="2"/>
  <c r="N1946" i="2"/>
  <c r="N1945" i="2"/>
  <c r="N1944" i="2"/>
  <c r="N1943" i="2"/>
  <c r="N1942" i="2"/>
  <c r="N1939" i="2"/>
  <c r="N1938" i="2"/>
  <c r="N1925" i="2"/>
  <c r="N1924" i="2"/>
  <c r="N1923" i="2"/>
  <c r="N1922" i="2"/>
  <c r="N1921" i="2"/>
  <c r="N1920" i="2"/>
  <c r="N1919" i="2"/>
  <c r="N1918" i="2"/>
  <c r="N1917" i="2"/>
  <c r="N1916" i="2"/>
  <c r="N1915" i="2"/>
  <c r="N1914" i="2"/>
  <c r="N1913" i="2"/>
  <c r="N1912" i="2"/>
  <c r="N1911" i="2"/>
  <c r="N1910" i="2"/>
  <c r="N1909" i="2"/>
  <c r="N1908" i="2"/>
  <c r="N1907" i="2"/>
  <c r="N1906" i="2"/>
  <c r="N1905" i="2"/>
  <c r="N1904" i="2"/>
  <c r="N1903" i="2"/>
  <c r="N1902" i="2"/>
  <c r="N1901" i="2"/>
  <c r="N1900" i="2"/>
  <c r="N1899" i="2"/>
  <c r="N1898" i="2"/>
  <c r="N1897" i="2"/>
  <c r="N1896" i="2"/>
  <c r="N1895" i="2"/>
  <c r="N1894" i="2"/>
  <c r="N1890" i="2"/>
  <c r="N1889" i="2"/>
  <c r="N1888" i="2"/>
  <c r="N1887" i="2"/>
  <c r="N1886" i="2"/>
  <c r="N1885" i="2"/>
  <c r="N1884" i="2"/>
  <c r="N1883" i="2"/>
  <c r="N1882" i="2"/>
  <c r="N1881" i="2"/>
  <c r="N1880" i="2"/>
  <c r="N1879" i="2"/>
  <c r="N1878" i="2"/>
  <c r="N1877" i="2"/>
  <c r="N1876" i="2"/>
  <c r="N1875" i="2"/>
  <c r="N1874" i="2"/>
  <c r="N1873" i="2"/>
  <c r="N1872" i="2"/>
  <c r="N1871" i="2"/>
  <c r="N1870" i="2"/>
  <c r="N1869" i="2"/>
  <c r="N1868" i="2"/>
  <c r="N1867" i="2"/>
  <c r="N1866" i="2"/>
  <c r="N1865" i="2"/>
  <c r="N1864" i="2"/>
  <c r="N1863" i="2"/>
  <c r="N1862" i="2"/>
  <c r="N1861" i="2"/>
  <c r="N1860" i="2"/>
  <c r="N1859" i="2"/>
  <c r="N1858" i="2"/>
  <c r="N1855" i="2"/>
  <c r="N1854" i="2"/>
  <c r="N1841" i="2"/>
  <c r="N1840" i="2"/>
  <c r="N1839" i="2"/>
  <c r="N1838" i="2"/>
  <c r="N1837" i="2"/>
  <c r="N1836" i="2"/>
  <c r="N1835" i="2"/>
  <c r="N1834" i="2"/>
  <c r="N1833" i="2"/>
  <c r="N1832" i="2"/>
  <c r="N1831" i="2"/>
  <c r="N1830" i="2"/>
  <c r="N1829" i="2"/>
  <c r="N1828" i="2"/>
  <c r="N1827" i="2"/>
  <c r="N1826" i="2"/>
  <c r="N1825" i="2"/>
  <c r="N1824" i="2"/>
  <c r="N1823" i="2"/>
  <c r="N1822" i="2"/>
  <c r="N1821" i="2"/>
  <c r="N1820" i="2"/>
  <c r="N1819" i="2"/>
  <c r="N1818" i="2"/>
  <c r="N1817" i="2"/>
  <c r="N1816" i="2"/>
  <c r="N1815" i="2"/>
  <c r="N1814" i="2"/>
  <c r="N1813" i="2"/>
  <c r="N1812" i="2"/>
  <c r="N1811" i="2"/>
  <c r="N1810" i="2"/>
  <c r="N1806" i="2"/>
  <c r="N1805" i="2"/>
  <c r="N1804" i="2"/>
  <c r="N1803" i="2"/>
  <c r="N1802" i="2"/>
  <c r="N1801" i="2"/>
  <c r="N1800" i="2"/>
  <c r="N1799" i="2"/>
  <c r="N1798" i="2"/>
  <c r="N1797" i="2"/>
  <c r="N1796" i="2"/>
  <c r="N1795" i="2"/>
  <c r="N1794" i="2"/>
  <c r="N1793" i="2"/>
  <c r="N1792" i="2"/>
  <c r="N1791" i="2"/>
  <c r="N1790" i="2"/>
  <c r="N1789" i="2"/>
  <c r="N1788" i="2"/>
  <c r="N1787" i="2"/>
  <c r="N1786" i="2"/>
  <c r="N1785" i="2"/>
  <c r="N1784" i="2"/>
  <c r="N1783" i="2"/>
  <c r="N1782" i="2"/>
  <c r="N1781" i="2"/>
  <c r="N1780" i="2"/>
  <c r="N1779" i="2"/>
  <c r="N1778" i="2"/>
  <c r="N1777" i="2"/>
  <c r="N1776" i="2"/>
  <c r="N1775" i="2"/>
  <c r="N1774" i="2"/>
  <c r="N1771" i="2"/>
  <c r="N1770" i="2"/>
  <c r="N1757" i="2"/>
  <c r="N1756" i="2"/>
  <c r="N1755" i="2"/>
  <c r="N1754" i="2"/>
  <c r="N1753" i="2"/>
  <c r="N1752" i="2"/>
  <c r="N1751" i="2"/>
  <c r="N1750" i="2"/>
  <c r="N1749" i="2"/>
  <c r="N1748" i="2"/>
  <c r="N1747" i="2"/>
  <c r="N1746" i="2"/>
  <c r="N1745" i="2"/>
  <c r="N1744" i="2"/>
  <c r="N1743" i="2"/>
  <c r="N1742" i="2"/>
  <c r="N1741" i="2"/>
  <c r="N1740" i="2"/>
  <c r="N1739" i="2"/>
  <c r="N1738" i="2"/>
  <c r="N1737" i="2"/>
  <c r="N1736" i="2"/>
  <c r="N1735" i="2"/>
  <c r="N1734" i="2"/>
  <c r="N1733" i="2"/>
  <c r="N1732" i="2"/>
  <c r="N1731" i="2"/>
  <c r="N1730" i="2"/>
  <c r="N1729" i="2"/>
  <c r="N1728" i="2"/>
  <c r="N1727" i="2"/>
  <c r="N1726" i="2"/>
  <c r="N1722" i="2"/>
  <c r="N1721" i="2"/>
  <c r="N1720" i="2"/>
  <c r="N1719" i="2"/>
  <c r="N1718" i="2"/>
  <c r="N1717" i="2"/>
  <c r="N1716" i="2"/>
  <c r="N1715" i="2"/>
  <c r="N1714" i="2"/>
  <c r="N1713" i="2"/>
  <c r="N1712" i="2"/>
  <c r="N1711" i="2"/>
  <c r="N1710" i="2"/>
  <c r="N1709" i="2"/>
  <c r="N1708" i="2"/>
  <c r="N1707" i="2"/>
  <c r="N1706" i="2"/>
  <c r="N1705" i="2"/>
  <c r="N1704" i="2"/>
  <c r="N1703" i="2"/>
  <c r="N1702" i="2"/>
  <c r="N1701" i="2"/>
  <c r="N1700" i="2"/>
  <c r="N1699" i="2"/>
  <c r="N1698" i="2"/>
  <c r="N1697" i="2"/>
  <c r="N1696" i="2"/>
  <c r="N1695" i="2"/>
  <c r="N1694" i="2"/>
  <c r="N1693" i="2"/>
  <c r="N1692" i="2"/>
  <c r="N1691" i="2"/>
  <c r="N1690" i="2"/>
  <c r="N1687" i="2"/>
  <c r="N1686" i="2"/>
  <c r="N1673" i="2"/>
  <c r="N1672" i="2"/>
  <c r="N1671" i="2"/>
  <c r="N1670" i="2"/>
  <c r="N1669" i="2"/>
  <c r="N1668" i="2"/>
  <c r="N1667" i="2"/>
  <c r="N1666" i="2"/>
  <c r="N1665" i="2"/>
  <c r="N1664" i="2"/>
  <c r="N1663" i="2"/>
  <c r="N1662" i="2"/>
  <c r="N1661" i="2"/>
  <c r="N1660" i="2"/>
  <c r="N1659" i="2"/>
  <c r="N1658" i="2"/>
  <c r="N1657" i="2"/>
  <c r="N1656" i="2"/>
  <c r="N1655" i="2"/>
  <c r="N1654" i="2"/>
  <c r="N1653" i="2"/>
  <c r="N1652" i="2"/>
  <c r="N1651" i="2"/>
  <c r="N1650" i="2"/>
  <c r="N1649" i="2"/>
  <c r="N1648" i="2"/>
  <c r="N1647" i="2"/>
  <c r="N1646" i="2"/>
  <c r="N1645" i="2"/>
  <c r="N1644" i="2"/>
  <c r="N1643" i="2"/>
  <c r="N1642" i="2"/>
  <c r="N1638" i="2"/>
  <c r="N1637" i="2"/>
  <c r="N1636" i="2"/>
  <c r="N1635" i="2"/>
  <c r="N1634" i="2"/>
  <c r="N1633" i="2"/>
  <c r="N1632" i="2"/>
  <c r="N1631" i="2"/>
  <c r="N1630" i="2"/>
  <c r="N1629" i="2"/>
  <c r="N1628" i="2"/>
  <c r="N1627" i="2"/>
  <c r="N1626" i="2"/>
  <c r="N1625" i="2"/>
  <c r="N1624" i="2"/>
  <c r="N1623" i="2"/>
  <c r="N1622" i="2"/>
  <c r="N1621" i="2"/>
  <c r="N1620" i="2"/>
  <c r="N1619" i="2"/>
  <c r="N1618" i="2"/>
  <c r="N1617" i="2"/>
  <c r="N1616" i="2"/>
  <c r="N1615" i="2"/>
  <c r="N1614" i="2"/>
  <c r="N1613" i="2"/>
  <c r="N1612" i="2"/>
  <c r="N1611" i="2"/>
  <c r="N1610" i="2"/>
  <c r="N1609" i="2"/>
  <c r="N1608" i="2"/>
  <c r="N1607" i="2"/>
  <c r="N1606" i="2"/>
  <c r="N1603" i="2"/>
  <c r="N1602" i="2"/>
  <c r="N1589" i="2"/>
  <c r="N1588" i="2"/>
  <c r="N1587" i="2"/>
  <c r="N1586" i="2"/>
  <c r="N1585" i="2"/>
  <c r="N1584" i="2"/>
  <c r="N1583" i="2"/>
  <c r="N1582" i="2"/>
  <c r="N1581" i="2"/>
  <c r="N1580" i="2"/>
  <c r="N1579" i="2"/>
  <c r="N1578" i="2"/>
  <c r="N1577" i="2"/>
  <c r="N1576" i="2"/>
  <c r="N1575" i="2"/>
  <c r="N1574" i="2"/>
  <c r="N1573" i="2"/>
  <c r="N1572" i="2"/>
  <c r="N1571" i="2"/>
  <c r="N1570" i="2"/>
  <c r="N1569" i="2"/>
  <c r="N1568" i="2"/>
  <c r="N1567" i="2"/>
  <c r="N1566" i="2"/>
  <c r="N1565" i="2"/>
  <c r="N1564" i="2"/>
  <c r="N1563" i="2"/>
  <c r="N1562" i="2"/>
  <c r="N1561" i="2"/>
  <c r="N1560" i="2"/>
  <c r="N1559" i="2"/>
  <c r="N1558" i="2"/>
  <c r="N1554" i="2"/>
  <c r="N1553" i="2"/>
  <c r="N1552" i="2"/>
  <c r="N1551" i="2"/>
  <c r="N1550" i="2"/>
  <c r="N1549" i="2"/>
  <c r="N1548" i="2"/>
  <c r="N1547" i="2"/>
  <c r="N1546" i="2"/>
  <c r="N1545" i="2"/>
  <c r="N1544" i="2"/>
  <c r="N1543" i="2"/>
  <c r="N1542" i="2"/>
  <c r="N1541" i="2"/>
  <c r="N1540" i="2"/>
  <c r="N1539" i="2"/>
  <c r="N1538" i="2"/>
  <c r="N1537" i="2"/>
  <c r="N1536" i="2"/>
  <c r="N1535" i="2"/>
  <c r="N1534" i="2"/>
  <c r="N1533" i="2"/>
  <c r="N1532" i="2"/>
  <c r="N1531" i="2"/>
  <c r="N1530" i="2"/>
  <c r="N1529" i="2"/>
  <c r="N1528" i="2"/>
  <c r="N1527" i="2"/>
  <c r="N1526" i="2"/>
  <c r="N1525" i="2"/>
  <c r="N1524" i="2"/>
  <c r="N1523" i="2"/>
  <c r="N1522" i="2"/>
  <c r="N1519" i="2"/>
  <c r="N1518" i="2"/>
  <c r="N1505" i="2"/>
  <c r="N1504" i="2"/>
  <c r="N1503" i="2"/>
  <c r="N1502" i="2"/>
  <c r="N1501" i="2"/>
  <c r="N1500" i="2"/>
  <c r="N1499" i="2"/>
  <c r="N1498" i="2"/>
  <c r="N1497" i="2"/>
  <c r="N1496" i="2"/>
  <c r="N1495" i="2"/>
  <c r="N1494" i="2"/>
  <c r="N1493" i="2"/>
  <c r="N1492" i="2"/>
  <c r="N1491" i="2"/>
  <c r="N1490" i="2"/>
  <c r="N1489" i="2"/>
  <c r="N1488" i="2"/>
  <c r="N1487" i="2"/>
  <c r="N1486" i="2"/>
  <c r="N1485" i="2"/>
  <c r="N1484" i="2"/>
  <c r="N1483" i="2"/>
  <c r="N1482" i="2"/>
  <c r="N1481" i="2"/>
  <c r="N1480" i="2"/>
  <c r="N1479" i="2"/>
  <c r="N1478" i="2"/>
  <c r="N1477" i="2"/>
  <c r="N1476" i="2"/>
  <c r="N1475" i="2"/>
  <c r="N1474" i="2"/>
  <c r="N1470" i="2"/>
  <c r="N1469" i="2"/>
  <c r="N1468" i="2"/>
  <c r="N1467" i="2"/>
  <c r="N1466" i="2"/>
  <c r="N1465" i="2"/>
  <c r="N1464" i="2"/>
  <c r="N1463" i="2"/>
  <c r="N1462" i="2"/>
  <c r="N1461" i="2"/>
  <c r="N1460" i="2"/>
  <c r="N1459" i="2"/>
  <c r="N1458" i="2"/>
  <c r="N1457" i="2"/>
  <c r="N1456" i="2"/>
  <c r="N1455" i="2"/>
  <c r="N1454" i="2"/>
  <c r="N1453" i="2"/>
  <c r="N1452" i="2"/>
  <c r="N1451" i="2"/>
  <c r="N1450" i="2"/>
  <c r="N1449" i="2"/>
  <c r="N1448" i="2"/>
  <c r="N1447" i="2"/>
  <c r="N1446" i="2"/>
  <c r="N1445" i="2"/>
  <c r="N1444" i="2"/>
  <c r="N1443" i="2"/>
  <c r="N1442" i="2"/>
  <c r="N1441" i="2"/>
  <c r="N1440" i="2"/>
  <c r="N1439" i="2"/>
  <c r="N1438" i="2"/>
  <c r="N1435" i="2"/>
  <c r="N1434" i="2"/>
  <c r="N1421" i="2"/>
  <c r="N1420" i="2"/>
  <c r="N1419" i="2"/>
  <c r="N1418" i="2"/>
  <c r="N1417" i="2"/>
  <c r="N1416" i="2"/>
  <c r="N1415" i="2"/>
  <c r="N1414" i="2"/>
  <c r="N1413" i="2"/>
  <c r="N1412" i="2"/>
  <c r="N1411" i="2"/>
  <c r="N1410" i="2"/>
  <c r="N1409" i="2"/>
  <c r="N1408" i="2"/>
  <c r="N1407" i="2"/>
  <c r="N1406" i="2"/>
  <c r="N1405" i="2"/>
  <c r="N1404" i="2"/>
  <c r="N1403" i="2"/>
  <c r="N1402" i="2"/>
  <c r="N1401" i="2"/>
  <c r="N1400" i="2"/>
  <c r="N1399" i="2"/>
  <c r="N1398" i="2"/>
  <c r="N1397" i="2"/>
  <c r="N1396" i="2"/>
  <c r="N1395" i="2"/>
  <c r="N1394" i="2"/>
  <c r="N1393" i="2"/>
  <c r="N1392" i="2"/>
  <c r="N1391" i="2"/>
  <c r="N1390" i="2"/>
  <c r="N1386" i="2"/>
  <c r="N1385" i="2"/>
  <c r="N1384" i="2"/>
  <c r="N1383" i="2"/>
  <c r="N1382" i="2"/>
  <c r="N1381" i="2"/>
  <c r="N1380" i="2"/>
  <c r="N1379" i="2"/>
  <c r="N1378" i="2"/>
  <c r="N1377" i="2"/>
  <c r="N1376" i="2"/>
  <c r="N1375" i="2"/>
  <c r="N1374" i="2"/>
  <c r="N1373" i="2"/>
  <c r="N1372" i="2"/>
  <c r="N1371" i="2"/>
  <c r="N1370" i="2"/>
  <c r="N1369" i="2"/>
  <c r="N1368" i="2"/>
  <c r="N1367" i="2"/>
  <c r="N1366" i="2"/>
  <c r="N1365" i="2"/>
  <c r="N1364" i="2"/>
  <c r="N1363" i="2"/>
  <c r="N1362" i="2"/>
  <c r="N1361" i="2"/>
  <c r="N1360" i="2"/>
  <c r="N1359" i="2"/>
  <c r="N1358" i="2"/>
  <c r="N1357" i="2"/>
  <c r="N1356" i="2"/>
  <c r="N1355" i="2"/>
  <c r="N1354" i="2"/>
  <c r="N1351" i="2"/>
  <c r="N1350" i="2"/>
  <c r="N1337" i="2"/>
  <c r="N1336" i="2"/>
  <c r="N1335" i="2"/>
  <c r="N1334" i="2"/>
  <c r="N1333" i="2"/>
  <c r="N1332" i="2"/>
  <c r="N1331" i="2"/>
  <c r="N1330" i="2"/>
  <c r="N1329" i="2"/>
  <c r="N1328" i="2"/>
  <c r="N1327" i="2"/>
  <c r="N1326" i="2"/>
  <c r="N1325" i="2"/>
  <c r="N1324" i="2"/>
  <c r="N1323" i="2"/>
  <c r="N1322" i="2"/>
  <c r="N1321" i="2"/>
  <c r="N1320" i="2"/>
  <c r="N1319" i="2"/>
  <c r="N1318" i="2"/>
  <c r="N1317" i="2"/>
  <c r="N1316" i="2"/>
  <c r="N1315" i="2"/>
  <c r="N1314" i="2"/>
  <c r="N1313" i="2"/>
  <c r="N1312" i="2"/>
  <c r="N1311" i="2"/>
  <c r="N1310" i="2"/>
  <c r="N1309" i="2"/>
  <c r="N1308" i="2"/>
  <c r="N1307" i="2"/>
  <c r="N1306" i="2"/>
  <c r="N1302" i="2"/>
  <c r="N1301" i="2"/>
  <c r="N1300" i="2"/>
  <c r="N1299" i="2"/>
  <c r="N1298" i="2"/>
  <c r="N1297" i="2"/>
  <c r="N1296" i="2"/>
  <c r="N1295" i="2"/>
  <c r="N1294" i="2"/>
  <c r="N1293" i="2"/>
  <c r="N1292" i="2"/>
  <c r="N1291" i="2"/>
  <c r="N1290" i="2"/>
  <c r="N1289" i="2"/>
  <c r="N1288" i="2"/>
  <c r="N1287" i="2"/>
  <c r="N1286" i="2"/>
  <c r="N1285" i="2"/>
  <c r="N1284" i="2"/>
  <c r="N1283" i="2"/>
  <c r="N1282" i="2"/>
  <c r="N1281" i="2"/>
  <c r="N1280" i="2"/>
  <c r="N1279" i="2"/>
  <c r="N1278" i="2"/>
  <c r="N1277" i="2"/>
  <c r="N1276" i="2"/>
  <c r="N1275" i="2"/>
  <c r="N1274" i="2"/>
  <c r="N1273" i="2"/>
  <c r="N1272" i="2"/>
  <c r="N1271" i="2"/>
  <c r="N1270" i="2"/>
  <c r="N1267" i="2"/>
  <c r="N1266" i="2"/>
  <c r="N1253" i="2"/>
  <c r="N1252" i="2"/>
  <c r="N1251" i="2"/>
  <c r="N1250" i="2"/>
  <c r="N1249" i="2"/>
  <c r="N1248" i="2"/>
  <c r="N1247" i="2"/>
  <c r="N1246" i="2"/>
  <c r="N1245" i="2"/>
  <c r="N1244" i="2"/>
  <c r="N1243" i="2"/>
  <c r="N1242" i="2"/>
  <c r="N1241" i="2"/>
  <c r="N1240" i="2"/>
  <c r="N1239" i="2"/>
  <c r="N1238" i="2"/>
  <c r="N1237" i="2"/>
  <c r="N1236" i="2"/>
  <c r="N1235" i="2"/>
  <c r="N1234" i="2"/>
  <c r="N1233" i="2"/>
  <c r="N1232" i="2"/>
  <c r="N1231" i="2"/>
  <c r="N1230" i="2"/>
  <c r="N1229" i="2"/>
  <c r="N1228" i="2"/>
  <c r="N1227" i="2"/>
  <c r="N1226" i="2"/>
  <c r="N1225" i="2"/>
  <c r="N1224" i="2"/>
  <c r="N1223" i="2"/>
  <c r="N1222" i="2"/>
  <c r="N1218" i="2"/>
  <c r="N1217" i="2"/>
  <c r="N1216" i="2"/>
  <c r="N1215" i="2"/>
  <c r="N1214" i="2"/>
  <c r="N1213" i="2"/>
  <c r="N1212" i="2"/>
  <c r="N1211" i="2"/>
  <c r="N1210" i="2"/>
  <c r="N1209" i="2"/>
  <c r="N1208" i="2"/>
  <c r="N1207" i="2"/>
  <c r="N1206" i="2"/>
  <c r="N1205" i="2"/>
  <c r="N1204" i="2"/>
  <c r="N1203" i="2"/>
  <c r="N1202" i="2"/>
  <c r="N1201" i="2"/>
  <c r="N1200" i="2"/>
  <c r="N1199" i="2"/>
  <c r="N1198" i="2"/>
  <c r="N1197" i="2"/>
  <c r="N1196" i="2"/>
  <c r="N1195" i="2"/>
  <c r="N1194" i="2"/>
  <c r="N1193" i="2"/>
  <c r="N1192" i="2"/>
  <c r="N1191" i="2"/>
  <c r="N1190" i="2"/>
  <c r="N1189" i="2"/>
  <c r="N1188" i="2"/>
  <c r="N1187" i="2"/>
  <c r="N1186" i="2"/>
  <c r="N1183" i="2"/>
  <c r="N1182" i="2"/>
  <c r="N1169" i="2"/>
  <c r="N1168" i="2"/>
  <c r="N1167" i="2"/>
  <c r="N1166" i="2"/>
  <c r="N1165" i="2"/>
  <c r="N1164" i="2"/>
  <c r="N1163" i="2"/>
  <c r="N1162" i="2"/>
  <c r="N1161" i="2"/>
  <c r="N1160" i="2"/>
  <c r="N1159" i="2"/>
  <c r="N1158" i="2"/>
  <c r="N1157" i="2"/>
  <c r="N1156" i="2"/>
  <c r="N1155" i="2"/>
  <c r="N1154" i="2"/>
  <c r="N1153" i="2"/>
  <c r="N1152" i="2"/>
  <c r="N1151" i="2"/>
  <c r="N1150" i="2"/>
  <c r="N1149" i="2"/>
  <c r="N1148" i="2"/>
  <c r="N1147" i="2"/>
  <c r="N1146" i="2"/>
  <c r="N1145" i="2"/>
  <c r="N1144" i="2"/>
  <c r="N1143" i="2"/>
  <c r="N1142" i="2"/>
  <c r="N1141" i="2"/>
  <c r="N1140" i="2"/>
  <c r="N1139" i="2"/>
  <c r="N1138" i="2"/>
  <c r="N1134" i="2"/>
  <c r="N1133" i="2"/>
  <c r="N1132" i="2"/>
  <c r="N1131" i="2"/>
  <c r="N1130" i="2"/>
  <c r="N1129" i="2"/>
  <c r="N1128" i="2"/>
  <c r="N1127" i="2"/>
  <c r="N1126" i="2"/>
  <c r="N1125" i="2"/>
  <c r="N1124" i="2"/>
  <c r="N1123" i="2"/>
  <c r="N1122" i="2"/>
  <c r="N1121" i="2"/>
  <c r="N1120" i="2"/>
  <c r="N1119" i="2"/>
  <c r="N1118" i="2"/>
  <c r="N1117" i="2"/>
  <c r="N1116" i="2"/>
  <c r="N1115" i="2"/>
  <c r="N1114" i="2"/>
  <c r="N1113" i="2"/>
  <c r="N1112" i="2"/>
  <c r="N1111" i="2"/>
  <c r="N1110" i="2"/>
  <c r="N1109" i="2"/>
  <c r="N1108" i="2"/>
  <c r="N1107" i="2"/>
  <c r="N1106" i="2"/>
  <c r="N1105" i="2"/>
  <c r="N1104" i="2"/>
  <c r="N1103" i="2"/>
  <c r="N1102" i="2"/>
  <c r="N1099" i="2"/>
  <c r="N1098" i="2"/>
  <c r="N1085" i="2"/>
  <c r="N1084" i="2"/>
  <c r="N1083" i="2"/>
  <c r="N1082" i="2"/>
  <c r="N1081" i="2"/>
  <c r="N1080" i="2"/>
  <c r="N1079" i="2"/>
  <c r="N1078" i="2"/>
  <c r="N1077" i="2"/>
  <c r="N1076" i="2"/>
  <c r="N1075" i="2"/>
  <c r="N1074" i="2"/>
  <c r="N1073" i="2"/>
  <c r="N1072" i="2"/>
  <c r="N1071" i="2"/>
  <c r="N1070" i="2"/>
  <c r="N1069" i="2"/>
  <c r="N1068" i="2"/>
  <c r="N1067" i="2"/>
  <c r="N1066" i="2"/>
  <c r="N1065" i="2"/>
  <c r="N1064" i="2"/>
  <c r="N1063" i="2"/>
  <c r="N1062" i="2"/>
  <c r="N1061" i="2"/>
  <c r="N1060" i="2"/>
  <c r="N1059" i="2"/>
  <c r="N1058" i="2"/>
  <c r="N1057" i="2"/>
  <c r="N1056" i="2"/>
  <c r="N1055" i="2"/>
  <c r="N1054" i="2"/>
  <c r="N1050" i="2"/>
  <c r="N1049" i="2"/>
  <c r="N1048" i="2"/>
  <c r="N1047" i="2"/>
  <c r="N1046" i="2"/>
  <c r="N1045" i="2"/>
  <c r="N1044" i="2"/>
  <c r="N1043" i="2"/>
  <c r="N1042" i="2"/>
  <c r="N1041" i="2"/>
  <c r="N1040" i="2"/>
  <c r="N1039" i="2"/>
  <c r="N1038" i="2"/>
  <c r="N1037" i="2"/>
  <c r="N1036" i="2"/>
  <c r="N1035" i="2"/>
  <c r="N1034" i="2"/>
  <c r="N1033" i="2"/>
  <c r="N1032" i="2"/>
  <c r="N1031" i="2"/>
  <c r="N1030" i="2"/>
  <c r="N1029" i="2"/>
  <c r="N1028" i="2"/>
  <c r="N1027" i="2"/>
  <c r="N1026" i="2"/>
  <c r="N1025" i="2"/>
  <c r="N1024" i="2"/>
  <c r="N1023" i="2"/>
  <c r="N1022" i="2"/>
  <c r="N1021" i="2"/>
  <c r="N1020" i="2"/>
  <c r="N1019" i="2"/>
  <c r="N1018" i="2"/>
  <c r="N1015" i="2"/>
  <c r="N1014" i="2"/>
  <c r="N1001" i="2"/>
  <c r="N1000" i="2"/>
  <c r="N999" i="2"/>
  <c r="N998" i="2"/>
  <c r="N997" i="2"/>
  <c r="N996" i="2"/>
  <c r="N995" i="2"/>
  <c r="N994" i="2"/>
  <c r="N993" i="2"/>
  <c r="N992" i="2"/>
  <c r="N991" i="2"/>
  <c r="N990" i="2"/>
  <c r="N989" i="2"/>
  <c r="N988" i="2"/>
  <c r="N987" i="2"/>
  <c r="N986" i="2"/>
  <c r="N985" i="2"/>
  <c r="N984" i="2"/>
  <c r="N983" i="2"/>
  <c r="N982" i="2"/>
  <c r="N981" i="2"/>
  <c r="N980" i="2"/>
  <c r="N979" i="2"/>
  <c r="N978" i="2"/>
  <c r="N977" i="2"/>
  <c r="N976" i="2"/>
  <c r="N975" i="2"/>
  <c r="N974" i="2"/>
  <c r="N973" i="2"/>
  <c r="N972" i="2"/>
  <c r="N971" i="2"/>
  <c r="N970" i="2"/>
  <c r="N966" i="2"/>
  <c r="N965" i="2"/>
  <c r="N964" i="2"/>
  <c r="N963" i="2"/>
  <c r="N962" i="2"/>
  <c r="N961" i="2"/>
  <c r="N960" i="2"/>
  <c r="N959" i="2"/>
  <c r="N958" i="2"/>
  <c r="N957" i="2"/>
  <c r="N956" i="2"/>
  <c r="N955" i="2"/>
  <c r="N954" i="2"/>
  <c r="N953" i="2"/>
  <c r="N952" i="2"/>
  <c r="N951" i="2"/>
  <c r="N950" i="2"/>
  <c r="N949" i="2"/>
  <c r="N948" i="2"/>
  <c r="N947" i="2"/>
  <c r="N946" i="2"/>
  <c r="N945" i="2"/>
  <c r="N944" i="2"/>
  <c r="N943" i="2"/>
  <c r="N942" i="2"/>
  <c r="N941" i="2"/>
  <c r="N940" i="2"/>
  <c r="N939" i="2"/>
  <c r="N938" i="2"/>
  <c r="N937" i="2"/>
  <c r="N936" i="2"/>
  <c r="N935" i="2"/>
  <c r="N934" i="2"/>
  <c r="N931" i="2"/>
  <c r="N930" i="2"/>
  <c r="N917" i="2"/>
  <c r="N916" i="2"/>
  <c r="N915" i="2"/>
  <c r="N914" i="2"/>
  <c r="N913" i="2"/>
  <c r="N912" i="2"/>
  <c r="N911" i="2"/>
  <c r="N910" i="2"/>
  <c r="N909" i="2"/>
  <c r="N908" i="2"/>
  <c r="N907" i="2"/>
  <c r="N906" i="2"/>
  <c r="N905" i="2"/>
  <c r="N904" i="2"/>
  <c r="N903" i="2"/>
  <c r="N902" i="2"/>
  <c r="N901" i="2"/>
  <c r="N900" i="2"/>
  <c r="N899" i="2"/>
  <c r="N898" i="2"/>
  <c r="N897" i="2"/>
  <c r="N896" i="2"/>
  <c r="N895" i="2"/>
  <c r="N894" i="2"/>
  <c r="N893" i="2"/>
  <c r="N892" i="2"/>
  <c r="N891" i="2"/>
  <c r="N890" i="2"/>
  <c r="N889" i="2"/>
  <c r="N888" i="2"/>
  <c r="N887" i="2"/>
  <c r="N886" i="2"/>
  <c r="N882" i="2"/>
  <c r="N881" i="2"/>
  <c r="N880" i="2"/>
  <c r="N879" i="2"/>
  <c r="N878" i="2"/>
  <c r="N877" i="2"/>
  <c r="N876" i="2"/>
  <c r="N875" i="2"/>
  <c r="N874" i="2"/>
  <c r="N873" i="2"/>
  <c r="N872" i="2"/>
  <c r="N871" i="2"/>
  <c r="N870" i="2"/>
  <c r="N869" i="2"/>
  <c r="N868" i="2"/>
  <c r="N867" i="2"/>
  <c r="N866" i="2"/>
  <c r="N865" i="2"/>
  <c r="N864" i="2"/>
  <c r="N863" i="2"/>
  <c r="N862" i="2"/>
  <c r="N861" i="2"/>
  <c r="N860" i="2"/>
  <c r="N859" i="2"/>
  <c r="N858" i="2"/>
  <c r="N857" i="2"/>
  <c r="N856" i="2"/>
  <c r="N855" i="2"/>
  <c r="N854" i="2"/>
  <c r="N853" i="2"/>
  <c r="N852" i="2"/>
  <c r="N851" i="2"/>
  <c r="N850" i="2"/>
  <c r="N847" i="2"/>
  <c r="N846" i="2"/>
  <c r="N833" i="2"/>
  <c r="N832" i="2"/>
  <c r="N831" i="2"/>
  <c r="N830" i="2"/>
  <c r="N829" i="2"/>
  <c r="N828" i="2"/>
  <c r="N827" i="2"/>
  <c r="N821" i="2"/>
  <c r="N820" i="2"/>
  <c r="N819" i="2"/>
  <c r="N818" i="2"/>
  <c r="N817" i="2"/>
  <c r="N816" i="2"/>
  <c r="N815" i="2"/>
  <c r="N814" i="2"/>
  <c r="N813" i="2"/>
  <c r="N812" i="2"/>
  <c r="N811" i="2"/>
  <c r="N810" i="2"/>
  <c r="N809" i="2"/>
  <c r="N808" i="2"/>
  <c r="N807" i="2"/>
  <c r="N806" i="2"/>
  <c r="N805" i="2"/>
  <c r="N804" i="2"/>
  <c r="N803" i="2"/>
  <c r="N802" i="2"/>
  <c r="N801" i="2"/>
  <c r="N800" i="2"/>
  <c r="N799" i="2"/>
  <c r="N798" i="2"/>
  <c r="N797" i="2"/>
  <c r="N796" i="2"/>
  <c r="N795" i="2"/>
  <c r="N794" i="2"/>
  <c r="N781" i="2"/>
  <c r="N780" i="2"/>
  <c r="N779" i="2"/>
  <c r="N778" i="2"/>
  <c r="N777" i="2"/>
  <c r="N776" i="2"/>
  <c r="N775" i="2"/>
  <c r="N769" i="2"/>
  <c r="N768" i="2"/>
  <c r="N767" i="2"/>
  <c r="N766" i="2"/>
  <c r="N765" i="2"/>
  <c r="N764" i="2"/>
  <c r="N763" i="2"/>
  <c r="N762" i="2"/>
  <c r="N761" i="2"/>
  <c r="N760" i="2"/>
  <c r="N759" i="2"/>
  <c r="N758" i="2"/>
  <c r="N757" i="2"/>
  <c r="N756" i="2"/>
  <c r="N755" i="2"/>
  <c r="N754" i="2"/>
  <c r="N753" i="2"/>
  <c r="N752" i="2"/>
  <c r="N751" i="2"/>
  <c r="N750" i="2"/>
  <c r="N749" i="2"/>
  <c r="N748" i="2"/>
  <c r="N747" i="2"/>
  <c r="N746" i="2"/>
  <c r="N745" i="2"/>
  <c r="N744" i="2"/>
  <c r="N743" i="2"/>
  <c r="N742" i="2"/>
  <c r="N729" i="2"/>
  <c r="N728" i="2"/>
  <c r="N727" i="2"/>
  <c r="N726" i="2"/>
  <c r="N725" i="2"/>
  <c r="N724" i="2"/>
  <c r="N723" i="2"/>
  <c r="N717" i="2"/>
  <c r="N716" i="2"/>
  <c r="N715" i="2"/>
  <c r="N714" i="2"/>
  <c r="N713" i="2"/>
  <c r="N712" i="2"/>
  <c r="N711" i="2"/>
  <c r="N710" i="2"/>
  <c r="N709" i="2"/>
  <c r="N708" i="2"/>
  <c r="N707" i="2"/>
  <c r="N706" i="2"/>
  <c r="N705" i="2"/>
  <c r="N704" i="2"/>
  <c r="N703" i="2"/>
  <c r="N702" i="2"/>
  <c r="N701" i="2"/>
  <c r="N700" i="2"/>
  <c r="N699" i="2"/>
  <c r="N698" i="2"/>
  <c r="N697" i="2"/>
  <c r="N696" i="2"/>
  <c r="N695" i="2"/>
  <c r="N694" i="2"/>
  <c r="N693" i="2"/>
  <c r="N692" i="2"/>
  <c r="N691" i="2"/>
  <c r="N690" i="2"/>
  <c r="N677" i="2"/>
  <c r="N676" i="2"/>
  <c r="N675" i="2"/>
  <c r="N674" i="2"/>
  <c r="N673" i="2"/>
  <c r="N672" i="2"/>
  <c r="N671" i="2"/>
  <c r="N665" i="2"/>
  <c r="N664" i="2"/>
  <c r="N663" i="2"/>
  <c r="N662" i="2"/>
  <c r="N661" i="2"/>
  <c r="N660" i="2"/>
  <c r="N659" i="2"/>
  <c r="N658" i="2"/>
  <c r="N657" i="2"/>
  <c r="N656" i="2"/>
  <c r="N655" i="2"/>
  <c r="N654" i="2"/>
  <c r="N653" i="2"/>
  <c r="N652" i="2"/>
  <c r="N651" i="2"/>
  <c r="N650" i="2"/>
  <c r="N649" i="2"/>
  <c r="N648" i="2"/>
  <c r="N647" i="2"/>
  <c r="N646" i="2"/>
  <c r="N645" i="2"/>
  <c r="N644" i="2"/>
  <c r="N643" i="2"/>
  <c r="N642" i="2"/>
  <c r="N641" i="2"/>
  <c r="N640" i="2"/>
  <c r="N639" i="2"/>
  <c r="N638" i="2"/>
  <c r="N625" i="2"/>
  <c r="N624" i="2"/>
  <c r="N623" i="2"/>
  <c r="N622" i="2"/>
  <c r="N621" i="2"/>
  <c r="N620" i="2"/>
  <c r="N619" i="2"/>
  <c r="N613" i="2"/>
  <c r="N612" i="2"/>
  <c r="N611" i="2"/>
  <c r="N610" i="2"/>
  <c r="N609" i="2"/>
  <c r="N608" i="2"/>
  <c r="N607" i="2"/>
  <c r="N606" i="2"/>
  <c r="N605" i="2"/>
  <c r="N604" i="2"/>
  <c r="N603" i="2"/>
  <c r="N602" i="2"/>
  <c r="N601" i="2"/>
  <c r="N600" i="2"/>
  <c r="N599" i="2"/>
  <c r="N598" i="2"/>
  <c r="N597" i="2"/>
  <c r="N596" i="2"/>
  <c r="N595" i="2"/>
  <c r="N594" i="2"/>
  <c r="N593" i="2"/>
  <c r="N592" i="2"/>
  <c r="N591" i="2"/>
  <c r="N590" i="2"/>
  <c r="N589" i="2"/>
  <c r="N588" i="2"/>
  <c r="N587" i="2"/>
  <c r="N586" i="2"/>
  <c r="N573" i="2"/>
  <c r="N572" i="2"/>
  <c r="N571" i="2"/>
  <c r="N570" i="2"/>
  <c r="N569" i="2"/>
  <c r="N568" i="2"/>
  <c r="N567" i="2"/>
  <c r="N561" i="2"/>
  <c r="N560" i="2"/>
  <c r="N559" i="2"/>
  <c r="N558" i="2"/>
  <c r="N557" i="2"/>
  <c r="N556" i="2"/>
  <c r="N555" i="2"/>
  <c r="N554" i="2"/>
  <c r="N553" i="2"/>
  <c r="N552" i="2"/>
  <c r="N551" i="2"/>
  <c r="N550" i="2"/>
  <c r="N549" i="2"/>
  <c r="N548" i="2"/>
  <c r="N547" i="2"/>
  <c r="N546" i="2"/>
  <c r="N545" i="2"/>
  <c r="N544" i="2"/>
  <c r="N543" i="2"/>
  <c r="N542" i="2"/>
  <c r="N541" i="2"/>
  <c r="N540" i="2"/>
  <c r="N539" i="2"/>
  <c r="N538" i="2"/>
  <c r="N537" i="2"/>
  <c r="N536" i="2"/>
  <c r="N535" i="2"/>
  <c r="N534" i="2"/>
  <c r="N521" i="2"/>
  <c r="N520" i="2"/>
  <c r="N519" i="2"/>
  <c r="N518" i="2"/>
  <c r="N517" i="2"/>
  <c r="N516" i="2"/>
  <c r="N515" i="2"/>
  <c r="N509" i="2"/>
  <c r="N508" i="2"/>
  <c r="N507" i="2"/>
  <c r="N506" i="2"/>
  <c r="N505" i="2"/>
  <c r="N504" i="2"/>
  <c r="N503" i="2"/>
  <c r="N502" i="2"/>
  <c r="N501" i="2"/>
  <c r="N500" i="2"/>
  <c r="N499" i="2"/>
  <c r="N498" i="2"/>
  <c r="N497" i="2"/>
  <c r="N496" i="2"/>
  <c r="N495" i="2"/>
  <c r="N494" i="2"/>
  <c r="N493" i="2"/>
  <c r="N492" i="2"/>
  <c r="N491" i="2"/>
  <c r="N490" i="2"/>
  <c r="N489" i="2"/>
  <c r="N488" i="2"/>
  <c r="N487" i="2"/>
  <c r="N486" i="2"/>
  <c r="N485" i="2"/>
  <c r="N484" i="2"/>
  <c r="N483" i="2"/>
  <c r="N482" i="2"/>
  <c r="N469" i="2"/>
  <c r="N468" i="2"/>
  <c r="N467" i="2"/>
  <c r="N466" i="2"/>
  <c r="N465" i="2"/>
  <c r="N464" i="2"/>
  <c r="N463"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17" i="2"/>
  <c r="N416" i="2"/>
  <c r="N415" i="2"/>
  <c r="N414" i="2"/>
  <c r="N413" i="2"/>
  <c r="N412" i="2"/>
  <c r="N411"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65" i="2"/>
  <c r="N364" i="2"/>
  <c r="N363" i="2"/>
  <c r="N362" i="2"/>
  <c r="N361" i="2"/>
  <c r="N360" i="2"/>
  <c r="N359"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13" i="2"/>
  <c r="N312" i="2"/>
  <c r="N311" i="2"/>
  <c r="N310" i="2"/>
  <c r="N309" i="2"/>
  <c r="N308" i="2"/>
  <c r="N307"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61" i="2"/>
  <c r="N260" i="2"/>
  <c r="N259" i="2"/>
  <c r="N258" i="2"/>
  <c r="N257" i="2"/>
  <c r="N256" i="2"/>
  <c r="N255"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09" i="2"/>
  <c r="N208" i="2"/>
  <c r="N207" i="2"/>
  <c r="N206" i="2"/>
  <c r="N205" i="2"/>
  <c r="N204" i="2"/>
  <c r="N203"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57" i="2"/>
  <c r="N156" i="2"/>
  <c r="N155" i="2"/>
  <c r="N154" i="2"/>
  <c r="N153" i="2"/>
  <c r="N152" i="2"/>
  <c r="N151"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05" i="2"/>
  <c r="N104" i="2"/>
  <c r="N103" i="2"/>
  <c r="N102" i="2"/>
  <c r="N101" i="2"/>
  <c r="N100" i="2"/>
  <c r="N99"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53" i="2"/>
  <c r="N52" i="2"/>
  <c r="N51" i="2"/>
  <c r="N50" i="2"/>
  <c r="N49" i="2"/>
  <c r="N48" i="2"/>
  <c r="N47" i="2"/>
  <c r="N41" i="2"/>
  <c r="N40" i="2"/>
  <c r="N39" i="2"/>
  <c r="N38" i="2"/>
  <c r="N37" i="2"/>
  <c r="N36" i="2"/>
  <c r="N35" i="2"/>
  <c r="N34" i="2"/>
  <c r="N33" i="2"/>
  <c r="N32" i="2"/>
  <c r="N31" i="2"/>
  <c r="N30" i="2"/>
  <c r="N29" i="2"/>
  <c r="N14" i="2"/>
  <c r="N15" i="2"/>
  <c r="N16" i="2"/>
  <c r="N17" i="2"/>
  <c r="N18" i="2"/>
  <c r="N19" i="2"/>
  <c r="N20" i="2"/>
  <c r="N21" i="2"/>
  <c r="N22" i="2"/>
  <c r="N23" i="2"/>
  <c r="N24" i="2"/>
  <c r="N25" i="2"/>
  <c r="N26" i="2"/>
  <c r="N27" i="2"/>
  <c r="N28" i="2"/>
  <c r="L2849" i="2"/>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58" i="2"/>
  <c r="L2057" i="2"/>
  <c r="L2056"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5" i="2"/>
  <c r="L1854"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1" i="2"/>
  <c r="L930"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33" i="2"/>
  <c r="L832" i="2"/>
  <c r="L831" i="2"/>
  <c r="L830" i="2"/>
  <c r="L829" i="2"/>
  <c r="L828" i="2"/>
  <c r="L827"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1" i="2"/>
  <c r="L780" i="2"/>
  <c r="L779" i="2"/>
  <c r="L778" i="2"/>
  <c r="L777" i="2"/>
  <c r="L776" i="2"/>
  <c r="L775"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29" i="2"/>
  <c r="L728" i="2"/>
  <c r="L727" i="2"/>
  <c r="L726" i="2"/>
  <c r="L725" i="2"/>
  <c r="L724" i="2"/>
  <c r="L723"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77" i="2"/>
  <c r="L676" i="2"/>
  <c r="L675" i="2"/>
  <c r="L674" i="2"/>
  <c r="L673" i="2"/>
  <c r="L672" i="2"/>
  <c r="L671"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73" i="2"/>
  <c r="L572" i="2"/>
  <c r="L571" i="2"/>
  <c r="L570" i="2"/>
  <c r="L569" i="2"/>
  <c r="L568" i="2"/>
  <c r="L567"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69" i="2"/>
  <c r="L468" i="2"/>
  <c r="L467" i="2"/>
  <c r="L466" i="2"/>
  <c r="L465" i="2"/>
  <c r="L464" i="2"/>
  <c r="L463"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65" i="2"/>
  <c r="L364" i="2"/>
  <c r="L363" i="2"/>
  <c r="L362" i="2"/>
  <c r="L361" i="2"/>
  <c r="L360" i="2"/>
  <c r="L359"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1" i="2"/>
  <c r="L260" i="2"/>
  <c r="L259" i="2"/>
  <c r="L258" i="2"/>
  <c r="L257" i="2"/>
  <c r="L256" i="2"/>
  <c r="L255"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57" i="2"/>
  <c r="L156" i="2"/>
  <c r="L155" i="2"/>
  <c r="L154" i="2"/>
  <c r="L153" i="2"/>
  <c r="L152" i="2"/>
  <c r="L151"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05" i="2"/>
  <c r="L104" i="2"/>
  <c r="L103" i="2"/>
  <c r="L102" i="2"/>
  <c r="L101" i="2"/>
  <c r="L100" i="2"/>
  <c r="L99"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J2054" i="2"/>
  <c r="L2055" i="2" s="1"/>
  <c r="N2055" i="2" s="1"/>
  <c r="J2053" i="2"/>
  <c r="J2052" i="2"/>
  <c r="J2050" i="2"/>
  <c r="L2050" i="2" s="1"/>
  <c r="N2050" i="2" s="1"/>
  <c r="L2053" i="2" l="1"/>
  <c r="N2053" i="2" s="1"/>
  <c r="L2054" i="2"/>
  <c r="N2054" i="2" s="1"/>
  <c r="L2052" i="2"/>
  <c r="N2052" i="2" s="1"/>
  <c r="L2051" i="2"/>
  <c r="N2051" i="2" s="1"/>
  <c r="D65" i="6"/>
  <c r="D64" i="6"/>
  <c r="D63" i="6"/>
  <c r="D62"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1" i="6"/>
  <c r="D61" i="6"/>
  <c r="H1" i="2"/>
  <c r="J2816" i="2"/>
  <c r="J2815" i="2"/>
  <c r="L2815" i="2" s="1"/>
  <c r="N2815" i="2" s="1"/>
  <c r="J2780" i="2"/>
  <c r="J2776" i="2"/>
  <c r="J2774" i="2"/>
  <c r="J2772" i="2"/>
  <c r="J2770" i="2"/>
  <c r="J2768" i="2"/>
  <c r="K2766" i="2"/>
  <c r="J2766" i="2"/>
  <c r="J2732" i="2"/>
  <c r="J2731" i="2"/>
  <c r="L2731" i="2" s="1"/>
  <c r="N2731" i="2" s="1"/>
  <c r="J2696" i="2"/>
  <c r="J2692" i="2"/>
  <c r="J2690" i="2"/>
  <c r="J2688" i="2"/>
  <c r="J2686" i="2"/>
  <c r="J2684" i="2"/>
  <c r="K2682" i="2"/>
  <c r="J2682" i="2"/>
  <c r="J2648" i="2"/>
  <c r="J2647" i="2"/>
  <c r="L2647" i="2" s="1"/>
  <c r="N2647" i="2" s="1"/>
  <c r="J2612" i="2"/>
  <c r="J2608" i="2"/>
  <c r="J2606" i="2"/>
  <c r="J2604" i="2"/>
  <c r="J2602" i="2"/>
  <c r="J2600" i="2"/>
  <c r="K2598" i="2"/>
  <c r="J2598" i="2"/>
  <c r="J2564" i="2"/>
  <c r="J2563" i="2"/>
  <c r="L2563" i="2" s="1"/>
  <c r="N2563" i="2" s="1"/>
  <c r="J2528" i="2"/>
  <c r="J2524" i="2"/>
  <c r="J2522" i="2"/>
  <c r="J2520" i="2"/>
  <c r="J2518" i="2"/>
  <c r="J2516" i="2"/>
  <c r="K2514" i="2"/>
  <c r="J2514" i="2"/>
  <c r="J2480" i="2"/>
  <c r="J2479" i="2"/>
  <c r="L2479" i="2" s="1"/>
  <c r="N2479" i="2" s="1"/>
  <c r="J2444" i="2"/>
  <c r="J2440" i="2"/>
  <c r="J2438" i="2"/>
  <c r="J2436" i="2"/>
  <c r="J2434" i="2"/>
  <c r="J2432" i="2"/>
  <c r="K2430" i="2"/>
  <c r="J2430" i="2"/>
  <c r="J2396" i="2"/>
  <c r="J2395" i="2"/>
  <c r="L2395" i="2" s="1"/>
  <c r="N2395" i="2" s="1"/>
  <c r="J2360" i="2"/>
  <c r="J2356" i="2"/>
  <c r="J2354" i="2"/>
  <c r="J2352" i="2"/>
  <c r="J2350" i="2"/>
  <c r="J2348" i="2"/>
  <c r="K2346" i="2"/>
  <c r="J2346" i="2"/>
  <c r="J2312" i="2"/>
  <c r="J2311" i="2"/>
  <c r="L2311" i="2" s="1"/>
  <c r="N2311" i="2" s="1"/>
  <c r="J2276" i="2"/>
  <c r="J2272" i="2"/>
  <c r="J2270" i="2"/>
  <c r="J2268" i="2"/>
  <c r="J2266" i="2"/>
  <c r="J2264" i="2"/>
  <c r="K2262" i="2"/>
  <c r="J2262" i="2"/>
  <c r="J2228" i="2"/>
  <c r="J2227" i="2"/>
  <c r="L2227" i="2" s="1"/>
  <c r="N2227" i="2" s="1"/>
  <c r="J2192" i="2"/>
  <c r="J2188" i="2"/>
  <c r="J2186" i="2"/>
  <c r="J2184" i="2"/>
  <c r="J2182" i="2"/>
  <c r="J2180" i="2"/>
  <c r="K2178" i="2"/>
  <c r="J2178" i="2"/>
  <c r="J2144" i="2"/>
  <c r="J2143" i="2"/>
  <c r="L2143" i="2" s="1"/>
  <c r="N2143" i="2" s="1"/>
  <c r="J2108" i="2"/>
  <c r="J2104" i="2"/>
  <c r="J2102" i="2"/>
  <c r="J2100" i="2"/>
  <c r="J2098" i="2"/>
  <c r="J2096" i="2"/>
  <c r="K2094" i="2"/>
  <c r="J2094" i="2"/>
  <c r="J2060" i="2"/>
  <c r="J2059" i="2"/>
  <c r="L2059" i="2" s="1"/>
  <c r="N2059" i="2" s="1"/>
  <c r="J2024" i="2"/>
  <c r="J2020" i="2"/>
  <c r="J2018" i="2"/>
  <c r="J2016" i="2"/>
  <c r="J2014" i="2"/>
  <c r="J2012" i="2"/>
  <c r="K2010" i="2"/>
  <c r="J2010" i="2"/>
  <c r="J1976" i="2"/>
  <c r="J1975" i="2"/>
  <c r="L1975" i="2" s="1"/>
  <c r="N1975" i="2" s="1"/>
  <c r="J1940" i="2"/>
  <c r="J1936" i="2"/>
  <c r="J1934" i="2"/>
  <c r="J1932" i="2"/>
  <c r="J1930" i="2"/>
  <c r="J1928" i="2"/>
  <c r="K1926" i="2"/>
  <c r="J1926" i="2"/>
  <c r="J1892" i="2"/>
  <c r="J1891" i="2"/>
  <c r="L1891" i="2" s="1"/>
  <c r="N1891" i="2" s="1"/>
  <c r="J1856" i="2"/>
  <c r="J1852" i="2"/>
  <c r="J1850" i="2"/>
  <c r="J1848" i="2"/>
  <c r="J1846" i="2"/>
  <c r="J1844" i="2"/>
  <c r="K1842" i="2"/>
  <c r="J1842" i="2"/>
  <c r="J1808" i="2"/>
  <c r="J1807" i="2"/>
  <c r="L1807" i="2" s="1"/>
  <c r="N1807" i="2" s="1"/>
  <c r="J1772" i="2"/>
  <c r="J1768" i="2"/>
  <c r="J1766" i="2"/>
  <c r="J1764" i="2"/>
  <c r="J1762" i="2"/>
  <c r="J1760" i="2"/>
  <c r="K1758" i="2"/>
  <c r="J1758" i="2"/>
  <c r="J1724" i="2"/>
  <c r="J1723" i="2"/>
  <c r="L1723" i="2" s="1"/>
  <c r="N1723" i="2" s="1"/>
  <c r="J1688" i="2"/>
  <c r="J1684" i="2"/>
  <c r="J1682" i="2"/>
  <c r="J1680" i="2"/>
  <c r="J1678" i="2"/>
  <c r="J1676" i="2"/>
  <c r="K1674" i="2"/>
  <c r="J1674" i="2"/>
  <c r="J1640" i="2"/>
  <c r="J1639" i="2"/>
  <c r="L1639" i="2" s="1"/>
  <c r="N1639" i="2" s="1"/>
  <c r="J1604" i="2"/>
  <c r="J1600" i="2"/>
  <c r="J1598" i="2"/>
  <c r="J1596" i="2"/>
  <c r="J1594" i="2"/>
  <c r="J1592" i="2"/>
  <c r="K1590" i="2"/>
  <c r="J1590" i="2"/>
  <c r="J1556" i="2"/>
  <c r="J1555" i="2"/>
  <c r="L1555" i="2" s="1"/>
  <c r="N1555" i="2" s="1"/>
  <c r="J1520" i="2"/>
  <c r="J1516" i="2"/>
  <c r="J1514" i="2"/>
  <c r="J1512" i="2"/>
  <c r="J1510" i="2"/>
  <c r="J1508" i="2"/>
  <c r="K1506" i="2"/>
  <c r="J1506" i="2"/>
  <c r="J1472" i="2"/>
  <c r="J1471" i="2"/>
  <c r="L1471" i="2" s="1"/>
  <c r="N1471" i="2" s="1"/>
  <c r="J1436" i="2"/>
  <c r="J1432" i="2"/>
  <c r="J1430" i="2"/>
  <c r="J1428" i="2"/>
  <c r="J1426" i="2"/>
  <c r="J1424" i="2"/>
  <c r="K1422" i="2"/>
  <c r="J1422" i="2"/>
  <c r="J1388" i="2"/>
  <c r="J1387" i="2"/>
  <c r="L1387" i="2" s="1"/>
  <c r="N1387" i="2" s="1"/>
  <c r="J1352" i="2"/>
  <c r="J1348" i="2"/>
  <c r="J1346" i="2"/>
  <c r="J1344" i="2"/>
  <c r="J1342" i="2"/>
  <c r="J1340" i="2"/>
  <c r="K1338" i="2"/>
  <c r="J1338" i="2"/>
  <c r="J1304" i="2"/>
  <c r="J1303" i="2"/>
  <c r="L1303" i="2" s="1"/>
  <c r="N1303" i="2" s="1"/>
  <c r="J1268" i="2"/>
  <c r="J1264" i="2"/>
  <c r="J1262" i="2"/>
  <c r="J1260" i="2"/>
  <c r="J1258" i="2"/>
  <c r="J1256" i="2"/>
  <c r="K1254" i="2"/>
  <c r="J1254" i="2"/>
  <c r="J1220" i="2"/>
  <c r="J1219" i="2"/>
  <c r="L1219" i="2" s="1"/>
  <c r="N1219" i="2" s="1"/>
  <c r="J1184" i="2"/>
  <c r="J1180" i="2"/>
  <c r="J1178" i="2"/>
  <c r="J1176" i="2"/>
  <c r="J1174" i="2"/>
  <c r="J1172" i="2"/>
  <c r="K1170" i="2"/>
  <c r="J1170" i="2"/>
  <c r="J1136" i="2"/>
  <c r="J1135" i="2"/>
  <c r="L1135" i="2" s="1"/>
  <c r="N1135" i="2" s="1"/>
  <c r="J1100" i="2"/>
  <c r="J1096" i="2"/>
  <c r="J1094" i="2"/>
  <c r="J1092" i="2"/>
  <c r="J1090" i="2"/>
  <c r="J1088" i="2"/>
  <c r="K1086" i="2"/>
  <c r="J1086" i="2"/>
  <c r="J1052" i="2"/>
  <c r="J1051" i="2"/>
  <c r="L1051" i="2" s="1"/>
  <c r="N1051" i="2" s="1"/>
  <c r="J1016" i="2"/>
  <c r="J1012" i="2"/>
  <c r="J1010" i="2"/>
  <c r="J1008" i="2"/>
  <c r="J1006" i="2"/>
  <c r="J1004" i="2"/>
  <c r="K1002" i="2"/>
  <c r="J1002" i="2"/>
  <c r="J968" i="2"/>
  <c r="J967" i="2"/>
  <c r="L967" i="2" s="1"/>
  <c r="N967" i="2" s="1"/>
  <c r="J932" i="2"/>
  <c r="J928" i="2"/>
  <c r="J926" i="2"/>
  <c r="J924" i="2"/>
  <c r="J922" i="2"/>
  <c r="J920" i="2"/>
  <c r="K918" i="2"/>
  <c r="J918" i="2"/>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J883" i="2"/>
  <c r="L883" i="2" s="1"/>
  <c r="N883" i="2" s="1"/>
  <c r="J848" i="2"/>
  <c r="J844" i="2"/>
  <c r="J842" i="2"/>
  <c r="J840" i="2"/>
  <c r="J838" i="2"/>
  <c r="J836" i="2"/>
  <c r="J834" i="2"/>
  <c r="J825" i="2"/>
  <c r="J824" i="2"/>
  <c r="J823" i="2"/>
  <c r="J822" i="2"/>
  <c r="L822" i="2" s="1"/>
  <c r="N822" i="2" s="1"/>
  <c r="J792" i="2"/>
  <c r="J790" i="2"/>
  <c r="J788" i="2"/>
  <c r="J786" i="2"/>
  <c r="J784" i="2"/>
  <c r="J782" i="2"/>
  <c r="J773" i="2"/>
  <c r="J772" i="2"/>
  <c r="J771" i="2"/>
  <c r="J770" i="2"/>
  <c r="L770" i="2" s="1"/>
  <c r="N770" i="2" s="1"/>
  <c r="J740" i="2"/>
  <c r="J738" i="2"/>
  <c r="J736" i="2"/>
  <c r="J734" i="2"/>
  <c r="J732" i="2"/>
  <c r="J730" i="2"/>
  <c r="J721" i="2"/>
  <c r="J720" i="2"/>
  <c r="J719" i="2"/>
  <c r="J718" i="2"/>
  <c r="L718" i="2" s="1"/>
  <c r="N718" i="2" s="1"/>
  <c r="J688" i="2"/>
  <c r="J686" i="2"/>
  <c r="J684" i="2"/>
  <c r="J682" i="2"/>
  <c r="J680" i="2"/>
  <c r="J678" i="2"/>
  <c r="J669" i="2"/>
  <c r="J668" i="2"/>
  <c r="J667" i="2"/>
  <c r="J666" i="2"/>
  <c r="L666" i="2" s="1"/>
  <c r="N666" i="2" s="1"/>
  <c r="J636" i="2"/>
  <c r="J634" i="2"/>
  <c r="J632" i="2"/>
  <c r="J630" i="2"/>
  <c r="J628" i="2"/>
  <c r="J626" i="2"/>
  <c r="J617" i="2"/>
  <c r="J616" i="2"/>
  <c r="J615" i="2"/>
  <c r="J614" i="2"/>
  <c r="L614" i="2" s="1"/>
  <c r="N614" i="2" s="1"/>
  <c r="J584" i="2"/>
  <c r="J582" i="2"/>
  <c r="J580" i="2"/>
  <c r="J578" i="2"/>
  <c r="J576" i="2"/>
  <c r="J574" i="2"/>
  <c r="J565" i="2"/>
  <c r="J564" i="2"/>
  <c r="J563" i="2"/>
  <c r="J562" i="2"/>
  <c r="L562" i="2" s="1"/>
  <c r="N562" i="2" s="1"/>
  <c r="J532" i="2"/>
  <c r="J530" i="2"/>
  <c r="J528" i="2"/>
  <c r="J526" i="2"/>
  <c r="J524" i="2"/>
  <c r="J522" i="2"/>
  <c r="J513" i="2"/>
  <c r="J512" i="2"/>
  <c r="J511" i="2"/>
  <c r="J510" i="2"/>
  <c r="L510" i="2" s="1"/>
  <c r="N510" i="2" s="1"/>
  <c r="J480" i="2"/>
  <c r="J478" i="2"/>
  <c r="J476" i="2"/>
  <c r="J474" i="2"/>
  <c r="J472" i="2"/>
  <c r="J470" i="2"/>
  <c r="J461" i="2"/>
  <c r="J460" i="2"/>
  <c r="J459" i="2"/>
  <c r="J458" i="2"/>
  <c r="L458" i="2" s="1"/>
  <c r="N458" i="2" s="1"/>
  <c r="J428" i="2"/>
  <c r="J426" i="2"/>
  <c r="J424" i="2"/>
  <c r="J422" i="2"/>
  <c r="J420" i="2"/>
  <c r="J418" i="2"/>
  <c r="J409" i="2"/>
  <c r="J408" i="2"/>
  <c r="J407" i="2"/>
  <c r="J406" i="2"/>
  <c r="L406" i="2" s="1"/>
  <c r="N406" i="2" s="1"/>
  <c r="J376" i="2"/>
  <c r="J374" i="2"/>
  <c r="J372" i="2"/>
  <c r="J370" i="2"/>
  <c r="J368" i="2"/>
  <c r="J366" i="2"/>
  <c r="J357" i="2"/>
  <c r="J356" i="2"/>
  <c r="J355" i="2"/>
  <c r="J354" i="2"/>
  <c r="L354" i="2" s="1"/>
  <c r="N354" i="2" s="1"/>
  <c r="J324" i="2"/>
  <c r="J322" i="2"/>
  <c r="J320" i="2"/>
  <c r="J318" i="2"/>
  <c r="J316" i="2"/>
  <c r="J314" i="2"/>
  <c r="J305" i="2"/>
  <c r="J304" i="2"/>
  <c r="J303" i="2"/>
  <c r="J302" i="2"/>
  <c r="L302" i="2" s="1"/>
  <c r="N302" i="2" s="1"/>
  <c r="J272" i="2"/>
  <c r="J270" i="2"/>
  <c r="J268" i="2"/>
  <c r="J266" i="2"/>
  <c r="J264" i="2"/>
  <c r="J262" i="2"/>
  <c r="J253" i="2"/>
  <c r="J252" i="2"/>
  <c r="J251" i="2"/>
  <c r="J250" i="2"/>
  <c r="L250" i="2" s="1"/>
  <c r="N250" i="2" s="1"/>
  <c r="J220" i="2"/>
  <c r="J218" i="2"/>
  <c r="J216" i="2"/>
  <c r="J214" i="2"/>
  <c r="J212" i="2"/>
  <c r="J210" i="2"/>
  <c r="J201" i="2"/>
  <c r="J200" i="2"/>
  <c r="J199" i="2"/>
  <c r="J198" i="2"/>
  <c r="L198" i="2" s="1"/>
  <c r="N198" i="2" s="1"/>
  <c r="J168" i="2"/>
  <c r="J166" i="2"/>
  <c r="J164" i="2"/>
  <c r="J162" i="2"/>
  <c r="J160" i="2"/>
  <c r="J158" i="2"/>
  <c r="J149" i="2"/>
  <c r="J148" i="2"/>
  <c r="J147" i="2"/>
  <c r="J146" i="2"/>
  <c r="L146" i="2" s="1"/>
  <c r="N146" i="2" s="1"/>
  <c r="J116" i="2"/>
  <c r="J114" i="2"/>
  <c r="J112" i="2"/>
  <c r="J110" i="2"/>
  <c r="J108" i="2"/>
  <c r="J106" i="2"/>
  <c r="J97" i="2"/>
  <c r="J96" i="2"/>
  <c r="J95" i="2"/>
  <c r="J94" i="2"/>
  <c r="L94" i="2" s="1"/>
  <c r="N94" i="2" s="1"/>
  <c r="J64" i="2"/>
  <c r="J62" i="2"/>
  <c r="J60" i="2"/>
  <c r="J58" i="2"/>
  <c r="J56" i="2"/>
  <c r="J54" i="2"/>
  <c r="J45" i="2"/>
  <c r="L46" i="2" s="1"/>
  <c r="N46" i="2" s="1"/>
  <c r="J44" i="2"/>
  <c r="L45" i="2" s="1"/>
  <c r="N45" i="2" s="1"/>
  <c r="J43" i="2"/>
  <c r="L44" i="2" s="1"/>
  <c r="N44" i="2" s="1"/>
  <c r="J42" i="2"/>
  <c r="J12" i="2"/>
  <c r="J10" i="2"/>
  <c r="J8" i="2"/>
  <c r="J6" i="2"/>
  <c r="J2" i="2"/>
  <c r="L3"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N2851" i="2" s="1"/>
  <c r="N2852" i="2" s="1"/>
  <c r="N2853" i="2" s="1"/>
  <c r="G225" i="11" a="1"/>
  <c r="G559" i="11" a="1"/>
  <c r="G1334" i="11" a="1"/>
  <c r="G14" i="11" a="1"/>
  <c r="G1516" i="11" a="1"/>
  <c r="G397" i="11" a="1"/>
  <c r="G101" i="11" a="1"/>
  <c r="G1090" i="11" a="1"/>
  <c r="G1317" i="11" a="1"/>
  <c r="G1594" i="11" a="1"/>
  <c r="G1171" i="11" a="1"/>
  <c r="G1094" i="11" a="1"/>
  <c r="G474" i="11" a="1"/>
  <c r="G336" i="11" a="1"/>
  <c r="G999" i="11" a="1"/>
  <c r="G1562" i="11" a="1"/>
  <c r="G1331" i="11" a="1"/>
  <c r="G411" i="11" a="1"/>
  <c r="G646" i="11" a="1"/>
  <c r="G729" i="11" a="1"/>
  <c r="G1287" i="11" a="1"/>
  <c r="G667" i="11" a="1"/>
  <c r="G42" i="11" a="1"/>
  <c r="G1372" i="11" a="1"/>
  <c r="G433" i="11" a="1"/>
  <c r="G1381" i="11" a="1"/>
  <c r="G652" i="11" a="1"/>
  <c r="G1530" i="11" a="1"/>
  <c r="G415" i="11" a="1"/>
  <c r="G931" i="11" a="1"/>
  <c r="G1490" i="11" a="1"/>
  <c r="G1588" i="11" a="1"/>
  <c r="G1655" i="11" a="1"/>
  <c r="G1156" i="11" a="1"/>
  <c r="G1148" i="11" a="1"/>
  <c r="G608" i="11" a="1"/>
  <c r="G968" i="11" a="1"/>
  <c r="G687" i="11" a="1"/>
  <c r="G619" i="11" a="1"/>
  <c r="G206" i="11" a="1"/>
  <c r="G254" i="11" a="1"/>
  <c r="G1214" i="11" a="1"/>
  <c r="G983" i="11" a="1"/>
  <c r="G1315" i="11" a="1"/>
  <c r="G1136" i="11" a="1"/>
  <c r="G568" i="11" a="1"/>
  <c r="G1201" i="11" a="1"/>
  <c r="G1517" i="11" a="1"/>
  <c r="G1337" i="11" a="1"/>
  <c r="G547" i="11" a="1"/>
  <c r="G1532" i="11" a="1"/>
  <c r="G438" i="11" a="1"/>
  <c r="G1500" i="11" a="1"/>
  <c r="G1742" i="11" a="1"/>
  <c r="G1396" i="11" a="1"/>
  <c r="G1351" i="11" a="1"/>
  <c r="G1083" i="11" a="1"/>
  <c r="G188" i="11" a="1"/>
  <c r="G1115" i="11" a="1"/>
  <c r="G410" i="11" a="1"/>
  <c r="G1252" i="11" a="1"/>
  <c r="G1330" i="11" a="1"/>
  <c r="G571" i="11" a="1"/>
  <c r="G1022" i="11" a="1"/>
  <c r="G1174" i="11" a="1"/>
  <c r="G483" i="11" a="1"/>
  <c r="G113" i="11" a="1"/>
  <c r="G665" i="11" a="1"/>
  <c r="G143" i="11" a="1"/>
  <c r="G364" i="11" a="1"/>
  <c r="G1016" i="11" a="1"/>
  <c r="G1379" i="11" a="1"/>
  <c r="G1627" i="11" a="1"/>
  <c r="G1269" i="11" a="1"/>
  <c r="G1195" i="11" a="1"/>
  <c r="G200" i="11" a="1"/>
  <c r="G516" i="11" a="1"/>
  <c r="G733" i="11" a="1"/>
  <c r="G1496" i="11" a="1"/>
  <c r="G1636" i="11" a="1"/>
  <c r="G116" i="11" a="1"/>
  <c r="G520" i="11" a="1"/>
  <c r="G864" i="11" a="1"/>
  <c r="G1560" i="11" a="1"/>
  <c r="G91" i="11" a="1"/>
  <c r="G1350" i="11" a="1"/>
  <c r="G1325" i="11" a="1"/>
  <c r="G1459" i="11" a="1"/>
  <c r="G409" i="11" a="1"/>
  <c r="G1218" i="11" a="1"/>
  <c r="G274" i="11" a="1"/>
  <c r="G1123" i="11" a="1"/>
  <c r="G612" i="11" a="1"/>
  <c r="G1676" i="11" a="1"/>
  <c r="G1316" i="11" a="1"/>
  <c r="G629" i="11" a="1"/>
  <c r="G744" i="11" a="1"/>
  <c r="G536" i="11" a="1"/>
  <c r="G695" i="11" a="1"/>
  <c r="G223" i="11" a="1"/>
  <c r="G913" i="11" a="1"/>
  <c r="G1191" i="11" a="1"/>
  <c r="G1401" i="11" a="1"/>
  <c r="G1796" i="11" a="1"/>
  <c r="G621" i="11" a="1"/>
  <c r="G96" i="11" a="1"/>
  <c r="G867" i="11" a="1"/>
  <c r="G1441" i="11" a="1"/>
  <c r="G581" i="11" a="1"/>
  <c r="G1571" i="11" a="1"/>
  <c r="G532" i="11" a="1"/>
  <c r="G897" i="11" a="1"/>
  <c r="G1042" i="11" a="1"/>
  <c r="G1744" i="11" a="1"/>
  <c r="G590" i="11" a="1"/>
  <c r="G1019" i="11" a="1"/>
  <c r="G1554" i="11" a="1"/>
  <c r="G1353" i="11" a="1"/>
  <c r="G674" i="11" a="1"/>
  <c r="G1005" i="11" a="1"/>
  <c r="G767" i="11" a="1"/>
  <c r="G683" i="11" a="1"/>
  <c r="G515" i="11" a="1"/>
  <c r="G611" i="11" a="1"/>
  <c r="G1466" i="11" a="1"/>
  <c r="G1618" i="11" a="1"/>
  <c r="G724" i="11" a="1"/>
  <c r="G1153" i="11" a="1"/>
  <c r="G1765" i="11" a="1"/>
  <c r="G442" i="11" a="1"/>
  <c r="G1130" i="11" a="1"/>
  <c r="G911" i="11" a="1"/>
  <c r="G1479" i="11" a="1"/>
  <c r="G76" i="11" a="1"/>
  <c r="G684" i="11" a="1"/>
  <c r="G816" i="11" a="1"/>
  <c r="G640" i="11" a="1"/>
  <c r="G1255" i="11" a="1"/>
  <c r="G270" i="11" a="1"/>
  <c r="G1495" i="11" a="1"/>
  <c r="G1359" i="11" a="1"/>
  <c r="G1451" i="11" a="1"/>
  <c r="G1354" i="11" a="1"/>
  <c r="G1304" i="11" a="1"/>
  <c r="G1545" i="11" a="1"/>
  <c r="G553" i="11" a="1"/>
  <c r="G1738" i="11" a="1"/>
  <c r="G731" i="11" a="1"/>
  <c r="G1143" i="11" a="1"/>
  <c r="G83" i="11" a="1"/>
  <c r="G1215" i="11" a="1"/>
  <c r="G1656" i="11" a="1"/>
  <c r="G1389" i="11" a="1"/>
  <c r="G1788" i="11" a="1"/>
  <c r="G994" i="11" a="1"/>
  <c r="G1161" i="11" a="1"/>
  <c r="G539" i="11" a="1"/>
  <c r="G1752" i="11" a="1"/>
  <c r="G1611" i="11" a="1"/>
  <c r="G1713" i="11" a="1"/>
  <c r="G761" i="11" a="1"/>
  <c r="G182" i="11" a="1"/>
  <c r="G677" i="11" a="1"/>
  <c r="G893" i="11" a="1"/>
  <c r="G195" i="11" a="1"/>
  <c r="G1314" i="11" a="1"/>
  <c r="G594" i="11" a="1"/>
  <c r="G648" i="11" a="1"/>
  <c r="G1103" i="11" a="1"/>
  <c r="G152" i="11" a="1"/>
  <c r="G1633" i="11" a="1"/>
  <c r="G575" i="11" a="1"/>
  <c r="G1091" i="11" a="1"/>
  <c r="G1282" i="11" a="1"/>
  <c r="G1082" i="11" a="1"/>
  <c r="G2" i="11" a="1"/>
  <c r="G1755" i="11" a="1"/>
  <c r="G429" i="11" a="1"/>
  <c r="G361" i="11" a="1"/>
  <c r="G126" i="11" a="1"/>
  <c r="G1480" i="11" a="1"/>
  <c r="G1377" i="11" a="1"/>
  <c r="G797" i="11" a="1"/>
  <c r="G90" i="11" a="1"/>
  <c r="G1522" i="11" a="1"/>
  <c r="G187" i="11" a="1"/>
  <c r="G541" i="11" a="1"/>
  <c r="G1546" i="11" a="1"/>
  <c r="G302" i="11" a="1"/>
  <c r="G876" i="11" a="1"/>
  <c r="G916" i="11" a="1"/>
  <c r="G129" i="11" a="1"/>
  <c r="G1356" i="11" a="1"/>
  <c r="G1709" i="11" a="1"/>
  <c r="G1682" i="11" a="1"/>
  <c r="G1167" i="11" a="1"/>
  <c r="G908" i="11" a="1"/>
  <c r="G154" i="11" a="1"/>
  <c r="G1075" i="11" a="1"/>
  <c r="G472" i="11" a="1"/>
  <c r="G1144" i="11" a="1"/>
  <c r="G31" i="11" a="1"/>
  <c r="G1577" i="11" a="1"/>
  <c r="G986" i="11" a="1"/>
  <c r="G422" i="11" a="1"/>
  <c r="G112" i="11" a="1"/>
  <c r="G144" i="11" a="1"/>
  <c r="G815" i="11" a="1"/>
  <c r="G403" i="11" a="1"/>
  <c r="G779" i="11" a="1"/>
  <c r="G1528" i="11" a="1"/>
  <c r="G1585" i="11" a="1"/>
  <c r="G1301" i="11" a="1"/>
  <c r="G806" i="11" a="1"/>
  <c r="G1694" i="11" a="1"/>
  <c r="G1602" i="11" a="1"/>
  <c r="G1485" i="11" a="1"/>
  <c r="G746" i="11" a="1"/>
  <c r="G1031" i="11" a="1"/>
  <c r="G168" i="11" a="1"/>
  <c r="G1223" i="11" a="1"/>
  <c r="G1008" i="11" a="1"/>
  <c r="G790" i="11" a="1"/>
  <c r="G279" i="11" a="1"/>
  <c r="G1471" i="11" a="1"/>
  <c r="G1292" i="11" a="1"/>
  <c r="G613" i="11" a="1"/>
  <c r="G504" i="11" a="1"/>
  <c r="G268" i="11" a="1"/>
  <c r="G1180" i="11" a="1"/>
  <c r="G1166" i="11" a="1"/>
  <c r="G1175" i="11" a="1"/>
  <c r="G512" i="11" a="1"/>
  <c r="G148" i="11" a="1"/>
  <c r="G705" i="11" a="1"/>
  <c r="G1586" i="11" a="1"/>
  <c r="G213" i="11" a="1"/>
  <c r="G1222" i="11" a="1"/>
  <c r="G1192" i="11" a="1"/>
  <c r="G207" i="11" a="1"/>
  <c r="G339" i="11" a="1"/>
  <c r="G1623" i="11" a="1"/>
  <c r="G1420" i="11" a="1"/>
  <c r="G955" i="11" a="1"/>
  <c r="G127" i="11" a="1"/>
  <c r="G407" i="11" a="1"/>
  <c r="G286" i="11" a="1"/>
  <c r="G755" i="11" a="1"/>
  <c r="G238" i="11" a="1"/>
  <c r="G1486" i="11" a="1"/>
  <c r="G1696" i="11" a="1"/>
  <c r="G1177" i="11" a="1"/>
  <c r="G1216" i="11" a="1"/>
  <c r="G1724" i="11" a="1"/>
  <c r="G901" i="11" a="1"/>
  <c r="G915" i="11" a="1"/>
  <c r="G1172" i="11" a="1"/>
  <c r="G1197" i="11" a="1"/>
  <c r="G531" i="11" a="1"/>
  <c r="G1650" i="11" a="1"/>
  <c r="G1719" i="11" a="1"/>
  <c r="G855" i="11" a="1"/>
  <c r="G417" i="11" a="1"/>
  <c r="G923" i="11" a="1"/>
  <c r="G1733" i="11" a="1"/>
  <c r="G1427" i="11" a="1"/>
  <c r="G119" i="11" a="1"/>
  <c r="G609" i="11" a="1"/>
  <c r="G327" i="11" a="1"/>
  <c r="G831" i="11" a="1"/>
  <c r="G423" i="11" a="1"/>
  <c r="G343" i="11" a="1"/>
  <c r="G1332" i="11" a="1"/>
  <c r="G1559" i="11" a="1"/>
  <c r="G412" i="11" a="1"/>
  <c r="G660" i="11" a="1"/>
  <c r="G809" i="11" a="1"/>
  <c r="G1159" i="11" a="1"/>
  <c r="G745" i="11" a="1"/>
  <c r="G840" i="11" a="1"/>
  <c r="G1231" i="11" a="1"/>
  <c r="G941" i="11" a="1"/>
  <c r="G1729" i="11" a="1"/>
  <c r="G597" i="11" a="1"/>
  <c r="G823" i="11" a="1"/>
  <c r="G1010" i="11" a="1"/>
  <c r="G69" i="11" a="1"/>
  <c r="G951" i="11" a="1"/>
  <c r="G1710" i="11" a="1"/>
  <c r="G1209" i="11" a="1"/>
  <c r="G63" i="11" a="1"/>
  <c r="G1589" i="11" a="1"/>
  <c r="G1017" i="11" a="1"/>
  <c r="G954" i="11" a="1"/>
  <c r="G465" i="11" a="1"/>
  <c r="G379" i="11" a="1"/>
  <c r="G350" i="11" a="1"/>
  <c r="G1456" i="11" a="1"/>
  <c r="G1188" i="11" a="1"/>
  <c r="G1799" i="11" a="1"/>
  <c r="G1288" i="11" a="1"/>
  <c r="G1794" i="11" a="1"/>
  <c r="G777" i="11" a="1"/>
  <c r="G1668" i="11" a="1"/>
  <c r="G977" i="11" a="1"/>
  <c r="G666" i="11" a="1"/>
  <c r="G832" i="11" a="1"/>
  <c r="G1249" i="11" a="1"/>
  <c r="G462" i="11" a="1"/>
  <c r="G1665" i="11" a="1"/>
  <c r="G52" i="11" a="1"/>
  <c r="G1685" i="11" a="1"/>
  <c r="G1763" i="11" a="1"/>
  <c r="G1440" i="11" a="1"/>
  <c r="G891" i="11" a="1"/>
  <c r="G1597" i="11" a="1"/>
  <c r="G1303" i="11" a="1"/>
  <c r="G468" i="11" a="1"/>
  <c r="G463" i="11" a="1"/>
  <c r="G314" i="11" a="1"/>
  <c r="G1286" i="11" a="1"/>
  <c r="G1423" i="11" a="1"/>
  <c r="G858" i="11" a="1"/>
  <c r="G1583" i="11" a="1"/>
  <c r="G1383" i="11" a="1"/>
  <c r="G1410" i="11" a="1"/>
  <c r="G1657" i="11" a="1"/>
  <c r="G1403" i="11" a="1"/>
  <c r="G1346" i="11" a="1"/>
  <c r="G649" i="11" a="1"/>
  <c r="G1183" i="11" a="1"/>
  <c r="G1104" i="11" a="1"/>
  <c r="G967" i="11" a="1"/>
  <c r="G1087" i="11" a="1"/>
  <c r="G490" i="11" a="1"/>
  <c r="G29" i="11" a="1"/>
  <c r="G316" i="11" a="1"/>
  <c r="G138" i="11" a="1"/>
  <c r="G464" i="11" a="1"/>
  <c r="G1425" i="11" a="1"/>
  <c r="G405" i="11" a="1"/>
  <c r="G366" i="11" a="1"/>
  <c r="G1792" i="11" a="1"/>
  <c r="G1033" i="11" a="1"/>
  <c r="G595" i="11" a="1"/>
  <c r="G36" i="11" a="1"/>
  <c r="G147" i="11" a="1"/>
  <c r="G1620" i="11" a="1"/>
  <c r="G1307" i="11" a="1"/>
  <c r="G1046" i="11" a="1"/>
  <c r="G709" i="11" a="1"/>
  <c r="G1769" i="11" a="1"/>
  <c r="G1344" i="11" a="1"/>
  <c r="G653" i="11" a="1"/>
  <c r="G1652" i="11" a="1"/>
  <c r="G1074" i="11" a="1"/>
  <c r="G1333" i="11" a="1"/>
  <c r="G358" i="11" a="1"/>
  <c r="G1561" i="11" a="1"/>
  <c r="G1678" i="11" a="1"/>
  <c r="G312" i="11" a="1"/>
  <c r="G828" i="11" a="1"/>
  <c r="G306" i="11" a="1"/>
  <c r="G320" i="11" a="1"/>
  <c r="G35" i="11" a="1"/>
  <c r="G1449" i="11" a="1"/>
  <c r="G847" i="11" a="1"/>
  <c r="G1626" i="11" a="1"/>
  <c r="G1023" i="11" a="1"/>
  <c r="G1762" i="11" a="1"/>
  <c r="G560" i="11" a="1"/>
  <c r="G1189" i="11" a="1"/>
  <c r="G1506" i="11" a="1"/>
  <c r="G586" i="11" a="1"/>
  <c r="G434" i="11" a="1"/>
  <c r="G1009" i="11" a="1"/>
  <c r="G627" i="11" a="1"/>
  <c r="G1542" i="11" a="1"/>
  <c r="G1036" i="11" a="1"/>
  <c r="G655" i="11" a="1"/>
  <c r="G880" i="11" a="1"/>
  <c r="G348" i="11" a="1"/>
  <c r="G1644" i="11" a="1"/>
  <c r="G49" i="11" a="1"/>
  <c r="G477" i="11" a="1"/>
  <c r="G1587" i="11" a="1"/>
  <c r="G12" i="11" a="1"/>
  <c r="G484" i="11" a="1"/>
  <c r="G1277" i="11" a="1"/>
  <c r="G944" i="11" a="1"/>
  <c r="G873" i="11" a="1"/>
  <c r="G818" i="11" a="1"/>
  <c r="G272" i="11" a="1"/>
  <c r="G998" i="11" a="1"/>
  <c r="G1147" i="11" a="1"/>
  <c r="G651" i="11" a="1"/>
  <c r="G907" i="11" a="1"/>
  <c r="G895" i="11" a="1"/>
  <c r="G647" i="11" a="1"/>
  <c r="G837" i="11" a="1"/>
  <c r="G1200" i="11" a="1"/>
  <c r="G386" i="11" a="1"/>
  <c r="G237" i="11" a="1"/>
  <c r="G538" i="11" a="1"/>
  <c r="G1328" i="11" a="1"/>
  <c r="G1470" i="11" a="1"/>
  <c r="G79" i="11" a="1"/>
  <c r="G1563" i="11" a="1"/>
  <c r="G337" i="11" a="1"/>
  <c r="G543" i="11" a="1"/>
  <c r="G555" i="11" a="1"/>
  <c r="G228" i="11" a="1"/>
  <c r="G205" i="11" a="1"/>
  <c r="G582" i="11" a="1"/>
  <c r="G708" i="11" a="1"/>
  <c r="G1666" i="11" a="1"/>
  <c r="G664" i="11" a="1"/>
  <c r="G787" i="11" a="1"/>
  <c r="G1001" i="11" a="1"/>
  <c r="G196" i="11" a="1"/>
  <c r="G247" i="11" a="1"/>
  <c r="G135" i="11" a="1"/>
  <c r="G1448" i="11" a="1"/>
  <c r="G1210" i="11" a="1"/>
  <c r="G1617" i="11" a="1"/>
  <c r="G1399" i="11" a="1"/>
  <c r="G1474" i="11" a="1"/>
  <c r="G657" i="11" a="1"/>
  <c r="G19" i="11" a="1"/>
  <c r="G149" i="11" a="1"/>
  <c r="G698" i="11" a="1"/>
  <c r="G37" i="11" a="1"/>
  <c r="G1483" i="11" a="1"/>
  <c r="G1732" i="11" a="1"/>
  <c r="G817" i="11" a="1"/>
  <c r="G289" i="11" a="1"/>
  <c r="G469" i="11" a="1"/>
  <c r="G1024" i="11" a="1"/>
  <c r="G121" i="11" a="1"/>
  <c r="G5" i="11" a="1"/>
  <c r="G374" i="11" a="1"/>
  <c r="G58" i="11" a="1"/>
  <c r="G799" i="11" a="1"/>
  <c r="G1069" i="11" a="1"/>
  <c r="G791" i="11" a="1"/>
  <c r="G1717" i="11" a="1"/>
  <c r="G566" i="11" a="1"/>
  <c r="G700" i="11" a="1"/>
  <c r="G89" i="11" a="1"/>
  <c r="G219" i="11" a="1"/>
  <c r="G317" i="11" a="1"/>
  <c r="G884" i="11" a="1"/>
  <c r="G210" i="11" a="1"/>
  <c r="G904" i="11" a="1"/>
  <c r="G294" i="11" a="1"/>
  <c r="G1295" i="11" a="1"/>
  <c r="G1510" i="11" a="1"/>
  <c r="G1173" i="11" a="1"/>
  <c r="G1661" i="11" a="1"/>
  <c r="G964" i="11" a="1"/>
  <c r="G1263" i="11" a="1"/>
  <c r="G524" i="11" a="1"/>
  <c r="G1754" i="11" a="1"/>
  <c r="G702" i="11" a="1"/>
  <c r="G1746" i="11" a="1"/>
  <c r="G399" i="11" a="1"/>
  <c r="G1285" i="11" a="1"/>
  <c r="G537" i="11" a="1"/>
  <c r="G1598" i="11" a="1"/>
  <c r="G60" i="11" a="1"/>
  <c r="G784" i="11" a="1"/>
  <c r="G458" i="11" a="1"/>
  <c r="G1691" i="11" a="1"/>
  <c r="G1374" i="11" a="1"/>
  <c r="G1452" i="11" a="1"/>
  <c r="G1424" i="11" a="1"/>
  <c r="G75" i="11" a="1"/>
  <c r="G1225" i="11" a="1"/>
  <c r="G862" i="11" a="1"/>
  <c r="G1373" i="11" a="1"/>
  <c r="G1116" i="11" a="1"/>
  <c r="G1185" i="11" a="1"/>
  <c r="G1268" i="11" a="1"/>
  <c r="G1385" i="11" a="1"/>
  <c r="G626" i="11" a="1"/>
  <c r="G762" i="11" a="1"/>
  <c r="G408" i="11" a="1"/>
  <c r="G355" i="11" a="1"/>
  <c r="G1190" i="11" a="1"/>
  <c r="G1267" i="11" a="1"/>
  <c r="G1487" i="11" a="1"/>
  <c r="G716" i="11" a="1"/>
  <c r="G1434" i="11" a="1"/>
  <c r="G1311" i="11" a="1"/>
  <c r="G987" i="11" a="1"/>
  <c r="G480" i="11" a="1"/>
  <c r="G1168" i="11" a="1"/>
  <c r="G120" i="11" a="1"/>
  <c r="G292" i="11" a="1"/>
  <c r="G1413" i="11" a="1"/>
  <c r="G176" i="11" a="1"/>
  <c r="G354" i="11" a="1"/>
  <c r="G1110" i="11" a="1"/>
  <c r="G1291" i="11" a="1"/>
  <c r="G943" i="11" a="1"/>
  <c r="G1018" i="11" a="1"/>
  <c r="G266" i="11" a="1"/>
  <c r="G1035" i="11" a="1"/>
  <c r="G15" i="11" a="1"/>
  <c r="G1764" i="11" a="1"/>
  <c r="G1609" i="11" a="1"/>
  <c r="G441" i="11" a="1"/>
  <c r="G1021" i="11" a="1"/>
  <c r="G139" i="11" a="1"/>
  <c r="G1667" i="11" a="1"/>
  <c r="G470" i="11" a="1"/>
  <c r="G1220" i="11" a="1"/>
  <c r="G774" i="11" a="1"/>
  <c r="G1212" i="11" a="1"/>
  <c r="G992" i="11" a="1"/>
  <c r="G1364" i="11" a="1"/>
  <c r="G476" i="11" a="1"/>
  <c r="G1242" i="11" a="1"/>
  <c r="G1557" i="11" a="1"/>
  <c r="G158" i="11" a="1"/>
  <c r="G836" i="11" a="1"/>
  <c r="G1531" i="11" a="1"/>
  <c r="G926" i="11" a="1"/>
  <c r="G1207" i="11" a="1"/>
  <c r="G703" i="11" a="1"/>
  <c r="G935" i="11" a="1"/>
  <c r="G1253" i="11" a="1"/>
  <c r="G743" i="11" a="1"/>
  <c r="G1070" i="11" a="1"/>
  <c r="G310" i="11" a="1"/>
  <c r="G675" i="11" a="1"/>
  <c r="G1795" i="11" a="1"/>
  <c r="G329" i="11" a="1"/>
  <c r="G827" i="11" a="1"/>
  <c r="G236" i="11" a="1"/>
  <c r="G751" i="11" a="1"/>
  <c r="G1712" i="11" a="1"/>
  <c r="G1502" i="11" a="1"/>
  <c r="G41" i="11" a="1"/>
  <c r="G1365" i="11" a="1"/>
  <c r="G1575" i="11" a="1"/>
  <c r="G1349" i="11" a="1"/>
  <c r="G177" i="11" a="1"/>
  <c r="G377" i="11" a="1"/>
  <c r="G900" i="11" a="1"/>
  <c r="G1772" i="11" a="1"/>
  <c r="G1000" i="11" a="1"/>
  <c r="G522" i="11" a="1"/>
  <c r="G1067" i="11" a="1"/>
  <c r="G300" i="11" a="1"/>
  <c r="G821" i="11" a="1"/>
  <c r="G1239" i="11" a="1"/>
  <c r="G21" i="11" a="1"/>
  <c r="G805" i="11" a="1"/>
  <c r="G938" i="11" a="1"/>
  <c r="G174" i="11" a="1"/>
  <c r="G1624" i="11" a="1"/>
  <c r="G936" i="11" a="1"/>
  <c r="G735" i="11" a="1"/>
  <c r="G1038" i="11" a="1"/>
  <c r="G1549" i="11" a="1"/>
  <c r="G349" i="11" a="1"/>
  <c r="G1573" i="11" a="1"/>
  <c r="G670" i="11" a="1"/>
  <c r="G77" i="11" a="1"/>
  <c r="G1628" i="11" a="1"/>
  <c r="G528" i="11" a="1"/>
  <c r="G1416" i="11" a="1"/>
  <c r="G1034" i="11" a="1"/>
  <c r="G710" i="11" a="1"/>
  <c r="G988" i="11" a="1"/>
  <c r="G548" i="11" a="1"/>
  <c r="G259" i="11" a="1"/>
  <c r="G1548" i="11" a="1"/>
  <c r="G1342" i="11" a="1"/>
  <c r="G1653" i="11" a="1"/>
  <c r="G284" i="11" a="1"/>
  <c r="G1077" i="11" a="1"/>
  <c r="G1789" i="11" a="1"/>
  <c r="G1362" i="11" a="1"/>
  <c r="G1723" i="11" a="1"/>
  <c r="G1397" i="11" a="1"/>
  <c r="G521" i="11" a="1"/>
  <c r="G848" i="11" a="1"/>
  <c r="G1654" i="11" a="1"/>
  <c r="G1251" i="11" a="1"/>
  <c r="G728" i="11" a="1"/>
  <c r="G889" i="11" a="1"/>
  <c r="G704" i="11" a="1"/>
  <c r="G583" i="11" a="1"/>
  <c r="G1412" i="11" a="1"/>
  <c r="G601" i="11" a="1"/>
  <c r="G759" i="11" a="1"/>
  <c r="G1329" i="11" a="1"/>
  <c r="G347" i="11" a="1"/>
  <c r="G1133" i="11" a="1"/>
  <c r="G736" i="11" a="1"/>
  <c r="G1157" i="11" a="1"/>
  <c r="G1702" i="11" a="1"/>
  <c r="G845" i="11" a="1"/>
  <c r="G426" i="11" a="1"/>
  <c r="G451" i="11" a="1"/>
  <c r="G1756" i="11" a="1"/>
  <c r="G488" i="11" a="1"/>
  <c r="G1632" i="11" a="1"/>
  <c r="G193" i="11" a="1"/>
  <c r="G372" i="11" a="1"/>
  <c r="G185" i="11" a="1"/>
  <c r="G1114" i="11" a="1"/>
  <c r="G1264" i="11" a="1"/>
  <c r="G1504" i="11" a="1"/>
  <c r="G1464" i="11" a="1"/>
  <c r="G1428" i="11" a="1"/>
  <c r="G406" i="11" a="1"/>
  <c r="G1421" i="11" a="1"/>
  <c r="G511" i="11" a="1"/>
  <c r="G529" i="11" a="1"/>
  <c r="G239" i="11" a="1"/>
  <c r="G982" i="11" a="1"/>
  <c r="G307" i="11" a="1"/>
  <c r="G1394" i="11" a="1"/>
  <c r="G156" i="11" a="1"/>
  <c r="G1797" i="11" a="1"/>
  <c r="G498" i="11" a="1"/>
  <c r="G1300" i="11" a="1"/>
  <c r="G85" i="11" a="1"/>
  <c r="G204" i="11" a="1"/>
  <c r="G1673" i="11" a="1"/>
  <c r="G961" i="11" a="1"/>
  <c r="G654" i="11" a="1"/>
  <c r="G727" i="11" a="1"/>
  <c r="G1726" i="11" a="1"/>
  <c r="G1600" i="11" a="1"/>
  <c r="G887" i="11" a="1"/>
  <c r="G1126" i="11" a="1"/>
  <c r="G645" i="11" a="1"/>
  <c r="G1217" i="11" a="1"/>
  <c r="G1230" i="11" a="1"/>
  <c r="G68" i="11" a="1"/>
  <c r="G1578" i="11" a="1"/>
  <c r="G1015" i="11" a="1"/>
  <c r="G345" i="11" a="1"/>
  <c r="G786" i="11" a="1"/>
  <c r="G1289" i="11" a="1"/>
  <c r="G164" i="11" a="1"/>
  <c r="G1310" i="11" a="1"/>
  <c r="G1228" i="11" a="1"/>
  <c r="G604" i="11" a="1"/>
  <c r="G1708" i="11" a="1"/>
  <c r="G641" i="11" a="1"/>
  <c r="G159" i="11" a="1"/>
  <c r="G141" i="11" a="1"/>
  <c r="G501" i="11" a="1"/>
  <c r="G1066" i="11" a="1"/>
  <c r="G53" i="11" a="1"/>
  <c r="G351" i="11" a="1"/>
  <c r="G413" i="11" a="1"/>
  <c r="G860" i="11" a="1"/>
  <c r="G1280" i="11" a="1"/>
  <c r="G523" i="11" a="1"/>
  <c r="G554" i="11" a="1"/>
  <c r="G421" i="11" a="1"/>
  <c r="G1501" i="11" a="1"/>
  <c r="G1063" i="11" a="1"/>
  <c r="G726" i="11" a="1"/>
  <c r="G507" i="11" a="1"/>
  <c r="G303" i="11" a="1"/>
  <c r="G382" i="11" a="1"/>
  <c r="G980" i="11" a="1"/>
  <c r="G632" i="11" a="1"/>
  <c r="G1625" i="11" a="1"/>
  <c r="G844" i="11" a="1"/>
  <c r="G1117" i="11" a="1"/>
  <c r="G430" i="11" a="1"/>
  <c r="G1475" i="11" a="1"/>
  <c r="G1170" i="11" a="1"/>
  <c r="G561" i="11" a="1"/>
  <c r="G431" i="11" a="1"/>
  <c r="G775" i="11" a="1"/>
  <c r="G1743" i="11" a="1"/>
  <c r="G1774" i="11" a="1"/>
  <c r="G1297" i="11" a="1"/>
  <c r="G747" i="11" a="1"/>
  <c r="G92" i="11" a="1"/>
  <c r="G420" i="11" a="1"/>
  <c r="G162" i="11" a="1"/>
  <c r="G518" i="11" a="1"/>
  <c r="G146" i="11" a="1"/>
  <c r="G633" i="11" a="1"/>
  <c r="G1043" i="11" a="1"/>
  <c r="G184" i="11" a="1"/>
  <c r="G1020" i="11" a="1"/>
  <c r="G969" i="11" a="1"/>
  <c r="G94" i="11" a="1"/>
  <c r="G325" i="11" a="1"/>
  <c r="G1205" i="11" a="1"/>
  <c r="G773" i="11" a="1"/>
  <c r="G1647" i="11" a="1"/>
  <c r="G1142" i="11" a="1"/>
  <c r="G1246" i="11" a="1"/>
  <c r="G340" i="11" a="1"/>
  <c r="G513" i="11" a="1"/>
  <c r="G371" i="11" a="1"/>
  <c r="G1728" i="11" a="1"/>
  <c r="G1663" i="11" a="1"/>
  <c r="G910" i="11" a="1"/>
  <c r="G10" i="11" a="1"/>
  <c r="G850" i="11" a="1"/>
  <c r="G104" i="11" a="1"/>
  <c r="G534" i="11" a="1"/>
  <c r="G360" i="11" a="1"/>
  <c r="G997" i="11" a="1"/>
  <c r="G1049" i="11" a="1"/>
  <c r="G418" i="11" a="1"/>
  <c r="G288" i="11" a="1"/>
  <c r="G885" i="11" a="1"/>
  <c r="G243" i="11" a="1"/>
  <c r="G245" i="11" a="1"/>
  <c r="G32" i="11" a="1"/>
  <c r="G624" i="11" a="1"/>
  <c r="G1579" i="11" a="1"/>
  <c r="G1465" i="11" a="1"/>
  <c r="G865" i="11" a="1"/>
  <c r="G642" i="11" a="1"/>
  <c r="G673" i="11" a="1"/>
  <c r="G118" i="11" a="1"/>
  <c r="G1007" i="11" a="1"/>
  <c r="G971" i="11" a="1"/>
  <c r="G449" i="11" a="1"/>
  <c r="G25" i="11" a="1"/>
  <c r="G549" i="11" a="1"/>
  <c r="G194" i="11" a="1"/>
  <c r="G711" i="11" a="1"/>
  <c r="G939" i="11" a="1"/>
  <c r="G701" i="11" a="1"/>
  <c r="G117" i="11" a="1"/>
  <c r="G734" i="11" a="1"/>
  <c r="G282" i="11" a="1"/>
  <c r="G778" i="11" a="1"/>
  <c r="G1352" i="11" a="1"/>
  <c r="G1164" i="11" a="1"/>
  <c r="G1089" i="11" a="1"/>
  <c r="G249" i="11" a="1"/>
  <c r="G1478" i="11" a="1"/>
  <c r="G741" i="11" a="1"/>
  <c r="G1539" i="11" a="1"/>
  <c r="G1071" i="11" a="1"/>
  <c r="G556" i="11" a="1"/>
  <c r="G1677" i="11" a="1"/>
  <c r="G1800" i="11" a="1"/>
  <c r="G309" i="11" a="1"/>
  <c r="G1693" i="11" a="1"/>
  <c r="G960" i="11" a="1"/>
  <c r="G1439" i="11" a="1"/>
  <c r="G1256" i="11" a="1"/>
  <c r="G190" i="11" a="1"/>
  <c r="G315" i="11" a="1"/>
  <c r="G1703" i="11" a="1"/>
  <c r="G448" i="11" a="1"/>
  <c r="G696" i="11" a="1"/>
  <c r="G563" i="11" a="1"/>
  <c r="G1109" i="11" a="1"/>
  <c r="G1408" i="11" a="1"/>
  <c r="G962" i="11" a="1"/>
  <c r="G1141" i="11" a="1"/>
  <c r="G296" i="11" a="1"/>
  <c r="G482" i="11" a="1"/>
  <c r="G1014" i="11" a="1"/>
  <c r="G1747" i="11" a="1"/>
  <c r="G61" i="11" a="1"/>
  <c r="G1638" i="11" a="1"/>
  <c r="G921" i="11" a="1"/>
  <c r="G1484" i="11" a="1"/>
  <c r="G499" i="11" a="1"/>
  <c r="G1592" i="11" a="1"/>
  <c r="G220" i="11" a="1"/>
  <c r="G682" i="11" a="1"/>
  <c r="G373" i="11" a="1"/>
  <c r="G323" i="11" a="1"/>
  <c r="G1339" i="11" a="1"/>
  <c r="G749" i="11" a="1"/>
  <c r="G1431" i="11" a="1"/>
  <c r="G1581" i="11" a="1"/>
  <c r="G618" i="11" a="1"/>
  <c r="G1613" i="11" a="1"/>
  <c r="G754" i="11" a="1"/>
  <c r="G293" i="11" a="1"/>
  <c r="G1203" i="11" a="1"/>
  <c r="G1491" i="11" a="1"/>
  <c r="G1132" i="11" a="1"/>
  <c r="G1395" i="11" a="1"/>
  <c r="G1775" i="11" a="1"/>
  <c r="G1482" i="11" a="1"/>
  <c r="G1675" i="11" a="1"/>
  <c r="G8" i="11" a="1"/>
  <c r="G974" i="11" a="1"/>
  <c r="G242" i="11" a="1"/>
  <c r="G634" i="11" a="1"/>
  <c r="G57" i="11" a="1"/>
  <c r="G542" i="11" a="1"/>
  <c r="G1121" i="11" a="1"/>
  <c r="G1569" i="11" a="1"/>
  <c r="G1767" i="11" a="1"/>
  <c r="G1689" i="11" a="1"/>
  <c r="G1462" i="11" a="1"/>
  <c r="G1006" i="11" a="1"/>
  <c r="G1151" i="11" a="1"/>
  <c r="G1672" i="11" a="1"/>
  <c r="G853" i="11" a="1"/>
  <c r="G1645" i="11" a="1"/>
  <c r="G1027" i="11" a="1"/>
  <c r="G1160" i="11" a="1"/>
  <c r="G1095" i="11" a="1"/>
  <c r="G1429" i="11" a="1"/>
  <c r="G721" i="11" a="1"/>
  <c r="G1324" i="11" a="1"/>
  <c r="G244" i="11" a="1"/>
  <c r="G580" i="11" a="1"/>
  <c r="G1368" i="11" a="1"/>
  <c r="G788" i="11" a="1"/>
  <c r="G1534" i="11" a="1"/>
  <c r="G1536" i="11" a="1"/>
  <c r="G963" i="11" a="1"/>
  <c r="G235" i="11" a="1"/>
  <c r="G281" i="11" a="1"/>
  <c r="G730" i="11" a="1"/>
  <c r="G255" i="11" a="1"/>
  <c r="G861" i="11" a="1"/>
  <c r="G1278" i="11" a="1"/>
  <c r="G353" i="11" a="1"/>
  <c r="G128" i="11" a="1"/>
  <c r="G1664" i="11" a="1"/>
  <c r="G1229" i="11" a="1"/>
  <c r="G1780" i="11" a="1"/>
  <c r="G229" i="11" a="1"/>
  <c r="G1092" i="11" a="1"/>
  <c r="G1319" i="11" a="1"/>
  <c r="G1750" i="11" a="1"/>
  <c r="G1705" i="11" a="1"/>
  <c r="G530" i="11" a="1"/>
  <c r="G73" i="11" a="1"/>
  <c r="G269" i="11" a="1"/>
  <c r="G565" i="11" a="1"/>
  <c r="G1639" i="11" a="1"/>
  <c r="G605" i="11" a="1"/>
  <c r="G509" i="11" a="1"/>
  <c r="G686" i="11" a="1"/>
  <c r="G1318" i="11" a="1"/>
  <c r="G1108" i="11" a="1"/>
  <c r="G989" i="11" a="1"/>
  <c r="G1556" i="11" a="1"/>
  <c r="G1146" i="11" a="1"/>
  <c r="G1128" i="11" a="1"/>
  <c r="G250" i="11" a="1"/>
  <c r="G153" i="11" a="1"/>
  <c r="G981" i="11" a="1"/>
  <c r="G1357" i="11" a="1"/>
  <c r="G98" i="11" a="1"/>
  <c r="G1629" i="11" a="1"/>
  <c r="G1118" i="11" a="1"/>
  <c r="G505" i="11" a="1"/>
  <c r="G622" i="11" a="1"/>
  <c r="G290" i="11" a="1"/>
  <c r="G1521" i="11" a="1"/>
  <c r="G466" i="11" a="1"/>
  <c r="G1415" i="11" a="1"/>
  <c r="G233" i="11" a="1"/>
  <c r="G1576" i="11" a="1"/>
  <c r="G671" i="11" a="1"/>
  <c r="G342" i="11" a="1"/>
  <c r="G669" i="11" a="1"/>
  <c r="G436" i="11" a="1"/>
  <c r="G1073" i="11" a="1"/>
  <c r="G872" i="11" a="1"/>
  <c r="G109" i="11" a="1"/>
  <c r="G1700" i="11" a="1"/>
  <c r="G1100" i="11" a="1"/>
  <c r="G1686" i="11" a="1"/>
  <c r="G1445" i="11" a="1"/>
  <c r="G1458" i="11" a="1"/>
  <c r="G1402" i="11" a="1"/>
  <c r="G486" i="11" a="1"/>
  <c r="G209" i="11" a="1"/>
  <c r="G107" i="11" a="1"/>
  <c r="G798" i="11" a="1"/>
  <c r="G1527" i="11" a="1"/>
  <c r="G1538" i="11" a="1"/>
  <c r="G1062" i="11" a="1"/>
  <c r="G38" i="11" a="1"/>
  <c r="G142" i="11" a="1"/>
  <c r="G105" i="11" a="1"/>
  <c r="G394" i="11" a="1"/>
  <c r="G335" i="11" a="1"/>
  <c r="G253" i="11" a="1"/>
  <c r="G829" i="11" a="1"/>
  <c r="G574" i="11" a="1"/>
  <c r="G1390" i="11" a="1"/>
  <c r="G224" i="11" a="1"/>
  <c r="G1154" i="11" a="1"/>
  <c r="G313" i="11" a="1"/>
  <c r="G945" i="11" a="1"/>
  <c r="G208" i="11" a="1"/>
  <c r="G1761" i="11" a="1"/>
  <c r="G103" i="11" a="1"/>
  <c r="G965" i="11" a="1"/>
  <c r="G1566" i="11" a="1"/>
  <c r="G1096" i="11" a="1"/>
  <c r="G920" i="11" a="1"/>
  <c r="G1674" i="11" a="1"/>
  <c r="G1199" i="11" a="1"/>
  <c r="G1438" i="11" a="1"/>
  <c r="G1631" i="11" a="1"/>
  <c r="G54" i="11" a="1"/>
  <c r="G599" i="11" a="1"/>
  <c r="G500" i="11" a="1"/>
  <c r="G753" i="11" a="1"/>
  <c r="G1680" i="11" a="1"/>
  <c r="G389" i="11" a="1"/>
  <c r="G1296" i="11" a="1"/>
  <c r="G1076" i="11" a="1"/>
  <c r="G1748" i="11" a="1"/>
  <c r="G1261" i="11" a="1"/>
  <c r="G623" i="11" a="1"/>
  <c r="G48" i="11" a="1"/>
  <c r="G1612" i="11" a="1"/>
  <c r="G1492" i="11" a="1"/>
  <c r="G1669" i="11" a="1"/>
  <c r="G1735" i="11" a="1"/>
  <c r="G1247" i="11" a="1"/>
  <c r="G1028" i="11" a="1"/>
  <c r="G1568" i="11" a="1"/>
  <c r="G1711" i="11" a="1"/>
  <c r="G78" i="11" a="1"/>
  <c r="G953" i="11" a="1"/>
  <c r="G822" i="11" a="1"/>
  <c r="G1453" i="11" a="1"/>
  <c r="G1169" i="11" a="1"/>
  <c r="G1054" i="11" a="1"/>
  <c r="G287" i="11" a="1"/>
  <c r="G1241" i="11" a="1"/>
  <c r="G297" i="11" a="1"/>
  <c r="G97" i="11" a="1"/>
  <c r="G277" i="11" a="1"/>
  <c r="G690" i="11" a="1"/>
  <c r="G1649" i="11" a="1"/>
  <c r="G1037" i="11" a="1"/>
  <c r="G795" i="11" a="1"/>
  <c r="G216" i="11" a="1"/>
  <c r="G1555" i="11" a="1"/>
  <c r="G859" i="11" a="1"/>
  <c r="G50" i="11" a="1"/>
  <c r="G1078" i="11" a="1"/>
  <c r="G459" i="11" a="1"/>
  <c r="G1768" i="11" a="1"/>
  <c r="G398" i="11" a="1"/>
  <c r="G384" i="11" a="1"/>
  <c r="G722" i="11" a="1"/>
  <c r="G246" i="11" a="1"/>
  <c r="G221" i="11" a="1"/>
  <c r="G510" i="11" a="1"/>
  <c r="G419" i="11" a="1"/>
  <c r="G1355" i="11" a="1"/>
  <c r="G1619" i="11" a="1"/>
  <c r="G170" i="11" a="1"/>
  <c r="G1540" i="11" a="1"/>
  <c r="G742" i="11" a="1"/>
  <c r="G1731" i="11" a="1"/>
  <c r="G1526" i="11" a="1"/>
  <c r="G1659" i="11" a="1"/>
  <c r="G699" i="11" a="1"/>
  <c r="G497" i="11" a="1"/>
  <c r="G362" i="11" a="1"/>
  <c r="G1523" i="11" a="1"/>
  <c r="G1648" i="11" a="1"/>
  <c r="G1232" i="11" a="1"/>
  <c r="G425" i="11" a="1"/>
  <c r="G1178" i="11" a="1"/>
  <c r="G1196" i="11" a="1"/>
  <c r="G55" i="11" a="1"/>
  <c r="G1058" i="11" a="1"/>
  <c r="G1736" i="11" a="1"/>
  <c r="G793" i="11" a="1"/>
  <c r="G1468" i="11" a="1"/>
  <c r="G1608" i="11" a="1"/>
  <c r="G427" i="11" a="1"/>
  <c r="G715" i="11" a="1"/>
  <c r="G740" i="11" a="1"/>
  <c r="G1418" i="11" a="1"/>
  <c r="G341" i="11" a="1"/>
  <c r="G758" i="11" a="1"/>
  <c r="G1045" i="11" a="1"/>
  <c r="G1305" i="11" a="1"/>
  <c r="G1692" i="11" a="1"/>
  <c r="G183" i="11" a="1"/>
  <c r="G34" i="11" a="1"/>
  <c r="G519" i="11" a="1"/>
  <c r="G1488" i="11" a="1"/>
  <c r="G1535" i="11" a="1"/>
  <c r="G1236" i="11" a="1"/>
  <c r="G1513" i="11" a="1"/>
  <c r="G1770" i="11" a="1"/>
  <c r="G792" i="11" a="1"/>
  <c r="G1779" i="11" a="1"/>
  <c r="G584" i="11" a="1"/>
  <c r="G1570" i="11" a="1"/>
  <c r="G585" i="11" a="1"/>
  <c r="G1616" i="11" a="1"/>
  <c r="G1375" i="11" a="1"/>
  <c r="G1294" i="11" a="1"/>
  <c r="G593" i="11" a="1"/>
  <c r="G198" i="11" a="1"/>
  <c r="G471" i="11" a="1"/>
  <c r="G1382" i="11" a="1"/>
  <c r="G260" i="11" a="1"/>
  <c r="G134" i="11" a="1"/>
  <c r="G1511" i="11" a="1"/>
  <c r="G1537" i="11" a="1"/>
  <c r="G169" i="11" a="1"/>
  <c r="G1524" i="11" a="1"/>
  <c r="G1184" i="11" a="1"/>
  <c r="G1276" i="11" a="1"/>
  <c r="G1433" i="11" a="1"/>
  <c r="G906" i="11" a="1"/>
  <c r="G110" i="11" a="1"/>
  <c r="G717" i="11" a="1"/>
  <c r="G6" i="11" a="1"/>
  <c r="G1798" i="11" a="1"/>
  <c r="G95" i="11" a="1"/>
  <c r="G1741" i="11" a="1"/>
  <c r="G1057" i="11" a="1"/>
  <c r="G924" i="11" a="1"/>
  <c r="G707" i="11" a="1"/>
  <c r="G172" i="11" a="1"/>
  <c r="G572" i="11" a="1"/>
  <c r="G322" i="11" a="1"/>
  <c r="G212" i="11" a="1"/>
  <c r="G545" i="11" a="1"/>
  <c r="G1298" i="11" a="1"/>
  <c r="G973" i="11" a="1"/>
  <c r="G757" i="11" a="1"/>
  <c r="G491" i="11" a="1"/>
  <c r="G502" i="11" a="1"/>
  <c r="G662" i="11" a="1"/>
  <c r="G1004" i="11" a="1"/>
  <c r="G819" i="11" a="1"/>
  <c r="G40" i="11" a="1"/>
  <c r="G1753" i="11" a="1"/>
  <c r="G785" i="11" a="1"/>
  <c r="G1248" i="11" a="1"/>
  <c r="G66" i="11" a="1"/>
  <c r="G591" i="11" a="1"/>
  <c r="G804" i="11" a="1"/>
  <c r="G88" i="11" a="1"/>
  <c r="G1347" i="11" a="1"/>
  <c r="G1281" i="11" a="1"/>
  <c r="G1275" i="11" a="1"/>
  <c r="G976" i="11" a="1"/>
  <c r="G1683" i="11" a="1"/>
  <c r="G892" i="11" a="1"/>
  <c r="G1306" i="11" a="1"/>
  <c r="G264" i="11" a="1"/>
  <c r="G444" i="11" a="1"/>
  <c r="G573" i="11" a="1"/>
  <c r="G1472" i="11" a="1"/>
  <c r="G1086" i="11" a="1"/>
  <c r="G456" i="11" a="1"/>
  <c r="G1414" i="11" a="1"/>
  <c r="G356" i="11" a="1"/>
  <c r="G692" i="11" a="1"/>
  <c r="G359" i="11" a="1"/>
  <c r="G256" i="11" a="1"/>
  <c r="G856" i="11" a="1"/>
  <c r="G1457" i="11" a="1"/>
  <c r="G392" i="11" a="1"/>
  <c r="G291" i="11" a="1"/>
  <c r="G24" i="11" a="1"/>
  <c r="G39" i="11" a="1"/>
  <c r="G51" i="11" a="1"/>
  <c r="G383" i="11" a="1"/>
  <c r="G888" i="11" a="1"/>
  <c r="G1072" i="11" a="1"/>
  <c r="G404" i="11" a="1"/>
  <c r="G849" i="11" a="1"/>
  <c r="G304" i="11" a="1"/>
  <c r="G346" i="11" a="1"/>
  <c r="G995" i="11" a="1"/>
  <c r="G1313" i="11" a="1"/>
  <c r="G368" i="11" a="1"/>
  <c r="G1646" i="11" a="1"/>
  <c r="G562" i="11" a="1"/>
  <c r="G719" i="11" a="1"/>
  <c r="G1053" i="11" a="1"/>
  <c r="G455" i="11" a="1"/>
  <c r="G201" i="11" a="1"/>
  <c r="G1745" i="11" a="1"/>
  <c r="G930" i="11" a="1"/>
  <c r="G454" i="11" a="1"/>
  <c r="G1124" i="11" a="1"/>
  <c r="G776" i="11" a="1"/>
  <c r="G133" i="11" a="1"/>
  <c r="G416" i="11" a="1"/>
  <c r="G1327" i="11" a="1"/>
  <c r="G1671" i="11" a="1"/>
  <c r="G1426" i="11" a="1"/>
  <c r="G401" i="11" a="1"/>
  <c r="G725" i="11" a="1"/>
  <c r="G1444" i="11" a="1"/>
  <c r="G739" i="11" a="1"/>
  <c r="G437" i="11" a="1"/>
  <c r="G874" i="11" a="1"/>
  <c r="G1590" i="11" a="1"/>
  <c r="G1758" i="11" a="1"/>
  <c r="G130" i="11" a="1"/>
  <c r="G958" i="11" a="1"/>
  <c r="G1419" i="11" a="1"/>
  <c r="G596" i="11" a="1"/>
  <c r="G428" i="11" a="1"/>
  <c r="G199" i="11" a="1"/>
  <c r="G26" i="11" a="1"/>
  <c r="G1274" i="11" a="1"/>
  <c r="G614" i="11" a="1"/>
  <c r="G794" i="11" a="1"/>
  <c r="G838" i="11" a="1"/>
  <c r="G1326" i="11" a="1"/>
  <c r="G814" i="11" a="1"/>
  <c r="G1701" i="11" a="1"/>
  <c r="G151" i="11" a="1"/>
  <c r="G189" i="11" a="1"/>
  <c r="G1272" i="11" a="1"/>
  <c r="G222" i="11" a="1"/>
  <c r="G1730" i="11" a="1"/>
  <c r="G1541" i="11" a="1"/>
  <c r="G111" i="11" a="1"/>
  <c r="G18" i="11" a="1"/>
  <c r="G1720" i="11" a="1"/>
  <c r="G533" i="11" a="1"/>
  <c r="G369" i="11" a="1"/>
  <c r="G1771" i="11" a="1"/>
  <c r="G173" i="11" a="1"/>
  <c r="G1312" i="11" a="1"/>
  <c r="G248" i="11" a="1"/>
  <c r="G376" i="11" a="1"/>
  <c r="G546" i="11" a="1"/>
  <c r="G514" i="11" a="1"/>
  <c r="G319" i="11" a="1"/>
  <c r="G1320" i="11" a="1"/>
  <c r="G718" i="11" a="1"/>
  <c r="G1503" i="11" a="1"/>
  <c r="G1525" i="11" a="1"/>
  <c r="G1437" i="11" a="1"/>
  <c r="G959" i="11" a="1"/>
  <c r="G1786" i="11" a="1"/>
  <c r="G191" i="11" a="1"/>
  <c r="G881" i="11" a="1"/>
  <c r="G1358" i="11" a="1"/>
  <c r="G318" i="11" a="1"/>
  <c r="G1684" i="11" a="1"/>
  <c r="G217" i="11" a="1"/>
  <c r="G481" i="11" a="1"/>
  <c r="G124" i="11" a="1"/>
  <c r="G866" i="11" a="1"/>
  <c r="G1068" i="11" a="1"/>
  <c r="G680" i="11" a="1"/>
  <c r="G879" i="11" a="1"/>
  <c r="G1580" i="11" a="1"/>
  <c r="G1599" i="11" a="1"/>
  <c r="G1791" i="11" a="1"/>
  <c r="G280" i="11" a="1"/>
  <c r="G33" i="11" a="1"/>
  <c r="G186" i="11" a="1"/>
  <c r="G1572" i="11" a="1"/>
  <c r="G1260" i="11" a="1"/>
  <c r="G1265" i="11" a="1"/>
  <c r="G1630" i="11" a="1"/>
  <c r="G984" i="11" a="1"/>
  <c r="G1283" i="11" a="1"/>
  <c r="G820" i="11" a="1"/>
  <c r="G65" i="11" a="1"/>
  <c r="G1055" i="11" a="1"/>
  <c r="G1309" i="11" a="1"/>
  <c r="G1642" i="11" a="1"/>
  <c r="G1219" i="11" a="1"/>
  <c r="G857" i="11" a="1"/>
  <c r="G1507" i="11" a="1"/>
  <c r="G1112" i="11" a="1"/>
  <c r="G950" i="11" a="1"/>
  <c r="G789" i="11" a="1"/>
  <c r="G99" i="11" a="1"/>
  <c r="G993" i="11" a="1"/>
  <c r="G1494" i="11" a="1"/>
  <c r="G285" i="11" a="1"/>
  <c r="G1155" i="11" a="1"/>
  <c r="G896" i="11" a="1"/>
  <c r="G1101" i="11" a="1"/>
  <c r="G59" i="11" a="1"/>
  <c r="G970" i="11" a="1"/>
  <c r="G946" i="11" a="1"/>
  <c r="G1135" i="11" a="1"/>
  <c r="G630" i="11" a="1"/>
  <c r="G1660" i="11" a="1"/>
  <c r="G453" i="11" a="1"/>
  <c r="G752" i="11" a="1"/>
  <c r="G1081" i="11" a="1"/>
  <c r="G1322" i="11" a="1"/>
  <c r="G1335" i="11" a="1"/>
  <c r="G1003" i="11" a="1"/>
  <c r="G396" i="11" a="1"/>
  <c r="G1430" i="11" a="1"/>
  <c r="G1591" i="11" a="1"/>
  <c r="G1137" i="11" a="1"/>
  <c r="G1149" i="11" a="1"/>
  <c r="G262" i="11" a="1"/>
  <c r="G1120" i="11" a="1"/>
  <c r="G1515" i="11" a="1"/>
  <c r="G1543" i="11" a="1"/>
  <c r="G1637" i="11" a="1"/>
  <c r="G650" i="11" a="1"/>
  <c r="G1643" i="11" a="1"/>
  <c r="G1002" i="11" a="1"/>
  <c r="G659" i="11" a="1"/>
  <c r="G163" i="11" a="1"/>
  <c r="G1699" i="11" a="1"/>
  <c r="G1695" i="11" a="1"/>
  <c r="G1727" i="11" a="1"/>
  <c r="G1558" i="11" a="1"/>
  <c r="G70" i="11" a="1"/>
  <c r="G1473" i="11" a="1"/>
  <c r="G1508" i="11" a="1"/>
  <c r="G525" i="11" a="1"/>
  <c r="G1436" i="11" a="1"/>
  <c r="G770" i="11" a="1"/>
  <c r="G878" i="11" a="1"/>
  <c r="G1776" i="11" a="1"/>
  <c r="G811" i="11" a="1"/>
  <c r="G326" i="11" a="1"/>
  <c r="G446" i="11" a="1"/>
  <c r="G17" i="11" a="1"/>
  <c r="G922" i="11" a="1"/>
  <c r="G1025" i="11" a="1"/>
  <c r="G631" i="11" a="1"/>
  <c r="G918" i="11" a="1"/>
  <c r="G381" i="11" a="1"/>
  <c r="G1514" i="11" a="1"/>
  <c r="G991" i="11" a="1"/>
  <c r="G64" i="11" a="1"/>
  <c r="G1181" i="11" a="1"/>
  <c r="G1302" i="11" a="1"/>
  <c r="G1284" i="11" a="1"/>
  <c r="G1601" i="11" a="1"/>
  <c r="G80" i="11" a="1"/>
  <c r="G1111" i="11" a="1"/>
  <c r="G1388" i="11" a="1"/>
  <c r="G387" i="11" a="1"/>
  <c r="G108" i="11" a="1"/>
  <c r="G527" i="11" a="1"/>
  <c r="G978" i="11" a="1"/>
  <c r="G1670" i="11" a="1"/>
  <c r="G1463" i="11" a="1"/>
  <c r="G830" i="11" a="1"/>
  <c r="G839" i="11" a="1"/>
  <c r="G1119" i="11" a="1"/>
  <c r="G890" i="11" a="1"/>
  <c r="G615" i="11" a="1"/>
  <c r="G1093" i="11" a="1"/>
  <c r="G768" i="11" a="1"/>
  <c r="G1341" i="11" a="1"/>
  <c r="G1134" i="11" a="1"/>
  <c r="G1158" i="11" a="1"/>
  <c r="G1499" i="11" a="1"/>
  <c r="G928" i="11" a="1"/>
  <c r="G1512" i="11" a="1"/>
  <c r="G1400" i="11" a="1"/>
  <c r="G1140" i="11" a="1"/>
  <c r="G636" i="11" a="1"/>
  <c r="G11" i="11" a="1"/>
  <c r="G93" i="11" a="1"/>
  <c r="G1099" i="11" a="1"/>
  <c r="G625" i="11" a="1"/>
  <c r="G1641" i="11" a="1"/>
  <c r="G1254" i="11" a="1"/>
  <c r="G723" i="11" a="1"/>
  <c r="G714" i="11" a="1"/>
  <c r="G150" i="11" a="1"/>
  <c r="G30" i="11" a="1"/>
  <c r="G1340" i="11" a="1"/>
  <c r="G1266" i="11" a="1"/>
  <c r="G676" i="11" a="1"/>
  <c r="G1595" i="11" a="1"/>
  <c r="G1384" i="11" a="1"/>
  <c r="G813" i="11" a="1"/>
  <c r="G1707" i="11" a="1"/>
  <c r="G74" i="11" a="1"/>
  <c r="G467" i="11" a="1"/>
  <c r="G67" i="11" a="1"/>
  <c r="G1107" i="11" a="1"/>
  <c r="G1234" i="11" a="1"/>
  <c r="G535" i="11" a="1"/>
  <c r="G1392" i="11" a="1"/>
  <c r="G385" i="11" a="1"/>
  <c r="G1461" i="11" a="1"/>
  <c r="G132" i="11" a="1"/>
  <c r="G1518" i="11" a="1"/>
  <c r="G1299" i="11" a="1"/>
  <c r="G635" i="11" a="1"/>
  <c r="G929" i="11" a="1"/>
  <c r="G1039" i="11" a="1"/>
  <c r="G947" i="11" a="1"/>
  <c r="G492" i="11" a="1"/>
  <c r="G1721" i="11" a="1"/>
  <c r="G230" i="11" a="1"/>
  <c r="G324" i="11" a="1"/>
  <c r="G552" i="11" a="1"/>
  <c r="G432" i="11" a="1"/>
  <c r="G877" i="11" a="1"/>
  <c r="G485" i="11" a="1"/>
  <c r="G402" i="11" a="1"/>
  <c r="G1182" i="11" a="1"/>
  <c r="G712" i="11" a="1"/>
  <c r="G263" i="11" a="1"/>
  <c r="G668" i="11" a="1"/>
  <c r="G1030" i="11" a="1"/>
  <c r="G996" i="11" a="1"/>
  <c r="G796" i="11" a="1"/>
  <c r="G496" i="11" a="1"/>
  <c r="G852" i="11" a="1"/>
  <c r="G161" i="11" a="1"/>
  <c r="G1290" i="11" a="1"/>
  <c r="G1551" i="11" a="1"/>
  <c r="G1783" i="11" a="1"/>
  <c r="G1781" i="11" a="1"/>
  <c r="G934" i="11" a="1"/>
  <c r="G1432" i="11" a="1"/>
  <c r="G1029" i="11" a="1"/>
  <c r="G870" i="11" a="1"/>
  <c r="G278" i="11" a="1"/>
  <c r="G1447" i="11" a="1"/>
  <c r="G1198" i="11" a="1"/>
  <c r="G1467" i="11" a="1"/>
  <c r="G338" i="11" a="1"/>
  <c r="G1145" i="11" a="1"/>
  <c r="G949" i="11" a="1"/>
  <c r="G824" i="11" a="1"/>
  <c r="G365" i="11" a="1"/>
  <c r="G517" i="11" a="1"/>
  <c r="G835" i="11" a="1"/>
  <c r="G1163" i="11" a="1"/>
  <c r="G45" i="11" a="1"/>
  <c r="G267" i="11" a="1"/>
  <c r="G1422" i="11" a="1"/>
  <c r="G495" i="11" a="1"/>
  <c r="G750" i="11" a="1"/>
  <c r="G772" i="11" a="1"/>
  <c r="G1760" i="11" a="1"/>
  <c r="G1550" i="11" a="1"/>
  <c r="G1061" i="11" a="1"/>
  <c r="G540" i="11" a="1"/>
  <c r="G1259" i="11" a="1"/>
  <c r="G902" i="11" a="1"/>
  <c r="G1227" i="11" a="1"/>
  <c r="G748" i="11" a="1"/>
  <c r="G388" i="11" a="1"/>
  <c r="G1032" i="11" a="1"/>
  <c r="G932" i="11" a="1"/>
  <c r="G155" i="11" a="1"/>
  <c r="G1406" i="11" a="1"/>
  <c r="G1716" i="11" a="1"/>
  <c r="G136" i="11" a="1"/>
  <c r="G1497" i="11" a="1"/>
  <c r="G1363" i="11" a="1"/>
  <c r="G363" i="11" a="1"/>
  <c r="G782" i="11" a="1"/>
  <c r="G457" i="11" a="1"/>
  <c r="G1790" i="11" a="1"/>
  <c r="G1237" i="11" a="1"/>
  <c r="G679" i="11" a="1"/>
  <c r="G328" i="11" a="1"/>
  <c r="G869" i="11" a="1"/>
  <c r="G886" i="11" a="1"/>
  <c r="G1787" i="11" a="1"/>
  <c r="G395" i="11" a="1"/>
  <c r="G678" i="11" a="1"/>
  <c r="G638" i="11" a="1"/>
  <c r="G697" i="11" a="1"/>
  <c r="G181" i="11" a="1"/>
  <c r="G1060" i="11" a="1"/>
  <c r="G903" i="11" a="1"/>
  <c r="G846" i="11" a="1"/>
  <c r="G1370" i="11" a="1"/>
  <c r="G842" i="11" a="1"/>
  <c r="G414" i="11" a="1"/>
  <c r="G691" i="11" a="1"/>
  <c r="G1051" i="11" a="1"/>
  <c r="G1393" i="11" a="1"/>
  <c r="G84" i="11" a="1"/>
  <c r="G942" i="11" a="1"/>
  <c r="G1759" i="11" a="1"/>
  <c r="G493" i="11" a="1"/>
  <c r="G1085" i="11" a="1"/>
  <c r="G1113" i="11" a="1"/>
  <c r="G479" i="11" a="1"/>
  <c r="G1244" i="11" a="1"/>
  <c r="G1348" i="11" a="1"/>
  <c r="G203" i="11" a="1"/>
  <c r="G628" i="11" a="1"/>
  <c r="G1250" i="11" a="1"/>
  <c r="G966" i="11" a="1"/>
  <c r="G658" i="11" a="1"/>
  <c r="G577" i="11" a="1"/>
  <c r="G737" i="11" a="1"/>
  <c r="G1139" i="11" a="1"/>
  <c r="G391" i="11" a="1"/>
  <c r="G1739" i="11" a="1"/>
  <c r="G175" i="11" a="1"/>
  <c r="G102" i="11" a="1"/>
  <c r="G180" i="11" a="1"/>
  <c r="G940" i="11" a="1"/>
  <c r="G1238" i="11" a="1"/>
  <c r="G7" i="11" a="1"/>
  <c r="G616" i="11" a="1"/>
  <c r="G450" i="11" a="1"/>
  <c r="G1757" i="11" a="1"/>
  <c r="G1443" i="11" a="1"/>
  <c r="G179" i="11" a="1"/>
  <c r="G1725" i="11" a="1"/>
  <c r="G578" i="11" a="1"/>
  <c r="G693" i="11" a="1"/>
  <c r="G1640" i="11" a="1"/>
  <c r="G1013" i="11" a="1"/>
  <c r="G1714" i="11" a="1"/>
  <c r="G461" i="11" a="1"/>
  <c r="G1125" i="11" a="1"/>
  <c r="G115" i="11" a="1"/>
  <c r="G114" i="11" a="1"/>
  <c r="G1784" i="11" a="1"/>
  <c r="G1026" i="11" a="1"/>
  <c r="G1405" i="11" a="1"/>
  <c r="G1603" i="11" a="1"/>
  <c r="G1293" i="11" a="1"/>
  <c r="G1564" i="11" a="1"/>
  <c r="G620" i="11" a="1"/>
  <c r="G218" i="11" a="1"/>
  <c r="G937" i="11" a="1"/>
  <c r="G378" i="11" a="1"/>
  <c r="G1493" i="11" a="1"/>
  <c r="G226" i="11" a="1"/>
  <c r="G1688" i="11" a="1"/>
  <c r="G56" i="11" a="1"/>
  <c r="G214" i="11" a="1"/>
  <c r="G1064" i="11" a="1"/>
  <c r="G331" i="11" a="1"/>
  <c r="G478" i="11" a="1"/>
  <c r="G579" i="11" a="1"/>
  <c r="G706" i="11" a="1"/>
  <c r="G637" i="11" a="1"/>
  <c r="G681" i="11" a="1"/>
  <c r="G689" i="11" a="1"/>
  <c r="G975" i="11" a="1"/>
  <c r="G22" i="11" a="1"/>
  <c r="G400" i="11" a="1"/>
  <c r="G602" i="11" a="1"/>
  <c r="G694" i="11" a="1"/>
  <c r="G925" i="11" a="1"/>
  <c r="G62" i="11" a="1"/>
  <c r="G956" i="11" a="1"/>
  <c r="G100" i="11" a="1"/>
  <c r="G234" i="11" a="1"/>
  <c r="G1801" i="11" a="1"/>
  <c r="G145" i="11" a="1"/>
  <c r="G592" i="11" a="1"/>
  <c r="G1519" i="11" a="1"/>
  <c r="G672" i="11" a="1"/>
  <c r="G833" i="11" a="1"/>
  <c r="G494" i="11" a="1"/>
  <c r="G257" i="11" a="1"/>
  <c r="G760" i="11" a="1"/>
  <c r="G275" i="11" a="1"/>
  <c r="G957" i="11" a="1"/>
  <c r="G157" i="11" a="1"/>
  <c r="G1150" i="11" a="1"/>
  <c r="G273" i="11" a="1"/>
  <c r="G569" i="11" a="1"/>
  <c r="G82" i="11" a="1"/>
  <c r="G227" i="11" a="1"/>
  <c r="G475" i="11" a="1"/>
  <c r="G1533" i="11" a="1"/>
  <c r="G251" i="11" a="1"/>
  <c r="G1050" i="11" a="1"/>
  <c r="G899" i="11" a="1"/>
  <c r="G825" i="11" a="1"/>
  <c r="G197" i="11" a="1"/>
  <c r="G1773" i="11" a="1"/>
  <c r="G390" i="11" a="1"/>
  <c r="G1371" i="11" a="1"/>
  <c r="G663" i="11" a="1"/>
  <c r="G252" i="11" a="1"/>
  <c r="G460" i="11" a="1"/>
  <c r="G1041" i="11" a="1"/>
  <c r="G587" i="11" a="1"/>
  <c r="G898" i="11" a="1"/>
  <c r="G44" i="11" a="1"/>
  <c r="G1584" i="11" a="1"/>
  <c r="G567" i="11" a="1"/>
  <c r="G1321" i="11" a="1"/>
  <c r="G3" i="11" a="1"/>
  <c r="G1658" i="11" a="1"/>
  <c r="G1336" i="11" a="1"/>
  <c r="G1235" i="11" a="1"/>
  <c r="G656" i="11" a="1"/>
  <c r="G211" i="11" a="1"/>
  <c r="G588" i="11" a="1"/>
  <c r="G283" i="11" a="1"/>
  <c r="G1367" i="11" a="1"/>
  <c r="G1257" i="11" a="1"/>
  <c r="G1634" i="11" a="1"/>
  <c r="G1088" i="11" a="1"/>
  <c r="G1698" i="11" a="1"/>
  <c r="G909" i="11" a="1"/>
  <c r="G1366" i="11" a="1"/>
  <c r="G1011" i="11" a="1"/>
  <c r="G1048" i="11" a="1"/>
  <c r="G122" i="11" a="1"/>
  <c r="G301" i="11" a="1"/>
  <c r="G1740" i="11" a="1"/>
  <c r="G914" i="11" a="1"/>
  <c r="G1279" i="11" a="1"/>
  <c r="G765" i="11" a="1"/>
  <c r="G1604" i="11" a="1"/>
  <c r="G20" i="11" a="1"/>
  <c r="G1194" i="11" a="1"/>
  <c r="G1213" i="11" a="1"/>
  <c r="G299" i="11" a="1"/>
  <c r="G800" i="11" a="1"/>
  <c r="G1162" i="11" a="1"/>
  <c r="G1476" i="11" a="1"/>
  <c r="G1202" i="11" a="1"/>
  <c r="G46" i="11" a="1"/>
  <c r="G308" i="11" a="1"/>
  <c r="G1567" i="11" a="1"/>
  <c r="G766" i="11" a="1"/>
  <c r="G508" i="11" a="1"/>
  <c r="G137" i="11" a="1"/>
  <c r="G1122" i="11" a="1"/>
  <c r="G311" i="11" a="1"/>
  <c r="G851" i="11" a="1"/>
  <c r="G375" i="11" a="1"/>
  <c r="G261" i="11" a="1"/>
  <c r="G1240" i="11" a="1"/>
  <c r="G1593" i="11" a="1"/>
  <c r="G1273" i="11" a="1"/>
  <c r="G1690" i="11" a="1"/>
  <c r="G843" i="11" a="1"/>
  <c r="G506" i="11" a="1"/>
  <c r="G435" i="11" a="1"/>
  <c r="G1097" i="11" a="1"/>
  <c r="G1793" i="11" a="1"/>
  <c r="G1270" i="11" a="1"/>
  <c r="G1391" i="11" a="1"/>
  <c r="G868" i="11" a="1"/>
  <c r="G1338" i="11" a="1"/>
  <c r="G1404" i="11" a="1"/>
  <c r="G1102" i="11" a="1"/>
  <c r="G393" i="11" a="1"/>
  <c r="G1226" i="11" a="1"/>
  <c r="G81" i="11" a="1"/>
  <c r="G894" i="11" a="1"/>
  <c r="G357" i="11" a="1"/>
  <c r="G1187" i="11" a="1"/>
  <c r="G875" i="11" a="1"/>
  <c r="G1715" i="11" a="1"/>
  <c r="G131" i="11" a="1"/>
  <c r="G1687" i="11" a="1"/>
  <c r="G1454" i="11" a="1"/>
  <c r="G603" i="11" a="1"/>
  <c r="G202" i="11" a="1"/>
  <c r="G1138" i="11" a="1"/>
  <c r="G487" i="11" a="1"/>
  <c r="G265" i="11" a="1"/>
  <c r="G764" i="11" a="1"/>
  <c r="G526" i="11" a="1"/>
  <c r="G123" i="11" a="1"/>
  <c r="G1520" i="11" a="1"/>
  <c r="G1204" i="11" a="1"/>
  <c r="G1635" i="11" a="1"/>
  <c r="G871" i="11" a="1"/>
  <c r="G1509" i="11" a="1"/>
  <c r="G352" i="11" a="1"/>
  <c r="G489" i="11" a="1"/>
  <c r="G1662" i="11" a="1"/>
  <c r="G738" i="11" a="1"/>
  <c r="G802" i="11" a="1"/>
  <c r="G439" i="11" a="1"/>
  <c r="G1106" i="11" a="1"/>
  <c r="G231" i="11" a="1"/>
  <c r="G1345" i="11" a="1"/>
  <c r="G834" i="11" a="1"/>
  <c r="G1179" i="11" a="1"/>
  <c r="G1343" i="11" a="1"/>
  <c r="G160" i="11" a="1"/>
  <c r="G1152" i="11" a="1"/>
  <c r="G990" i="11" a="1"/>
  <c r="G1262" i="11" a="1"/>
  <c r="G1245" i="11" a="1"/>
  <c r="G1380" i="11" a="1"/>
  <c r="G1407" i="11" a="1"/>
  <c r="G1165" i="11" a="1"/>
  <c r="G1129" i="11" a="1"/>
  <c r="G1749" i="11" a="1"/>
  <c r="G1651" i="11" a="1"/>
  <c r="G863" i="11" a="1"/>
  <c r="G1131" i="11" a="1"/>
  <c r="G1243" i="11" a="1"/>
  <c r="G1489" i="11" a="1"/>
  <c r="G979" i="11" a="1"/>
  <c r="G106" i="11" a="1"/>
  <c r="G883" i="11" a="1"/>
  <c r="G810" i="11" a="1"/>
  <c r="G86" i="11" a="1"/>
  <c r="G332" i="11" a="1"/>
  <c r="G1706" i="11" a="1"/>
  <c r="G1047" i="11" a="1"/>
  <c r="G610" i="11" a="1"/>
  <c r="G1614" i="11" a="1"/>
  <c r="G1080" i="11" a="1"/>
  <c r="G1376" i="11" a="1"/>
  <c r="G803" i="11" a="1"/>
  <c r="G1446" i="11" a="1"/>
  <c r="G564" i="11" a="1"/>
  <c r="G334" i="11" a="1"/>
  <c r="G424" i="11" a="1"/>
  <c r="G1778" i="11" a="1"/>
  <c r="G720" i="11" a="1"/>
  <c r="G1596" i="11" a="1"/>
  <c r="G607" i="11" a="1"/>
  <c r="G13" i="11" a="1"/>
  <c r="G1565" i="11" a="1"/>
  <c r="G1621" i="11" a="1"/>
  <c r="G1398" i="11" a="1"/>
  <c r="G1529" i="11" a="1"/>
  <c r="G639" i="11" a="1"/>
  <c r="G1176" i="11" a="1"/>
  <c r="G1460" i="11" a="1"/>
  <c r="G688" i="11" a="1"/>
  <c r="G780" i="11" a="1"/>
  <c r="G4" i="11" a="1"/>
  <c r="G1221" i="11" a="1"/>
  <c r="G1224" i="11" a="1"/>
  <c r="G1552" i="11" a="1"/>
  <c r="G854" i="11" a="1"/>
  <c r="G1417" i="11" a="1"/>
  <c r="G644" i="11" a="1"/>
  <c r="G589" i="11" a="1"/>
  <c r="G380" i="11" a="1"/>
  <c r="G1718" i="11" a="1"/>
  <c r="G1505" i="11" a="1"/>
  <c r="G452" i="11" a="1"/>
  <c r="G87" i="11" a="1"/>
  <c r="G125" i="11" a="1"/>
  <c r="G952" i="11" a="1"/>
  <c r="G1056" i="11" a="1"/>
  <c r="G1582" i="11" a="1"/>
  <c r="G1777" i="11" a="1"/>
  <c r="G28" i="11" a="1"/>
  <c r="G550" i="11" a="1"/>
  <c r="G16" i="11" a="1"/>
  <c r="G1477" i="11" a="1"/>
  <c r="G685" i="11" a="1"/>
  <c r="G23" i="11" a="1"/>
  <c r="G1211" i="11" a="1"/>
  <c r="G1442" i="11" a="1"/>
  <c r="G1271" i="11" a="1"/>
  <c r="G1206" i="11" a="1"/>
  <c r="G1411" i="11" a="1"/>
  <c r="G192" i="11" a="1"/>
  <c r="G1782" i="11" a="1"/>
  <c r="G783" i="11" a="1"/>
  <c r="G295" i="11" a="1"/>
  <c r="G1065" i="11" a="1"/>
  <c r="G165" i="11" a="1"/>
  <c r="G232" i="11" a="1"/>
  <c r="G544" i="11" a="1"/>
  <c r="G732" i="11" a="1"/>
  <c r="G140" i="11" a="1"/>
  <c r="G807" i="11" a="1"/>
  <c r="G1084" i="11" a="1"/>
  <c r="G576" i="11" a="1"/>
  <c r="G557" i="11" a="1"/>
  <c r="G826" i="11" a="1"/>
  <c r="G927" i="11" a="1"/>
  <c r="G841" i="11" a="1"/>
  <c r="G1435" i="11" a="1"/>
  <c r="G1455" i="11" a="1"/>
  <c r="G1605" i="11" a="1"/>
  <c r="G1208" i="11" a="1"/>
  <c r="G1323" i="11" a="1"/>
  <c r="G276" i="11" a="1"/>
  <c r="G1361" i="11" a="1"/>
  <c r="G972" i="11" a="1"/>
  <c r="G1044" i="11" a="1"/>
  <c r="G1622" i="11" a="1"/>
  <c r="G27" i="11" a="1"/>
  <c r="G367" i="11" a="1"/>
  <c r="G473" i="11" a="1"/>
  <c r="G756" i="11" a="1"/>
  <c r="G769" i="11" a="1"/>
  <c r="G1233" i="11" a="1"/>
  <c r="G330" i="11" a="1"/>
  <c r="G1697" i="11" a="1"/>
  <c r="G443" i="11" a="1"/>
  <c r="G1450" i="11" a="1"/>
  <c r="G643" i="11" a="1"/>
  <c r="G1737" i="11" a="1"/>
  <c r="G503" i="11" a="1"/>
  <c r="G240" i="11" a="1"/>
  <c r="G882" i="11" a="1"/>
  <c r="G1766" i="11" a="1"/>
  <c r="G1409" i="11" a="1"/>
  <c r="G1378" i="11" a="1"/>
  <c r="G801" i="11" a="1"/>
  <c r="G1059" i="11" a="1"/>
  <c r="G271" i="11" a="1"/>
  <c r="G1481" i="11" a="1"/>
  <c r="G1052" i="11" a="1"/>
  <c r="G167" i="11" a="1"/>
  <c r="G1722" i="11" a="1"/>
  <c r="G919" i="11" a="1"/>
  <c r="G171" i="11" a="1"/>
  <c r="G606" i="11" a="1"/>
  <c r="G1704" i="11" a="1"/>
  <c r="G1615" i="11" a="1"/>
  <c r="G905" i="11" a="1"/>
  <c r="G1040" i="11" a="1"/>
  <c r="G1498" i="11" a="1"/>
  <c r="G917" i="11" a="1"/>
  <c r="G912" i="11" a="1"/>
  <c r="G1386" i="11" a="1"/>
  <c r="G72" i="11" a="1"/>
  <c r="G1012" i="11" a="1"/>
  <c r="G445" i="11" a="1"/>
  <c r="G321" i="11" a="1"/>
  <c r="G1547" i="11" a="1"/>
  <c r="G933" i="11" a="1"/>
  <c r="G440" i="11" a="1"/>
  <c r="G1469" i="11" a="1"/>
  <c r="G781" i="11" a="1"/>
  <c r="G241" i="11" a="1"/>
  <c r="G1679" i="11" a="1"/>
  <c r="G1308" i="11" a="1"/>
  <c r="G1193" i="11" a="1"/>
  <c r="G1610" i="11" a="1"/>
  <c r="G1105" i="11" a="1"/>
  <c r="G661" i="11" a="1"/>
  <c r="G1369" i="11" a="1"/>
  <c r="G1360" i="11" a="1"/>
  <c r="G298" i="11" a="1"/>
  <c r="G600" i="11" a="1"/>
  <c r="G1186" i="11" a="1"/>
  <c r="G344" i="11" a="1"/>
  <c r="G985" i="11" a="1"/>
  <c r="G1751" i="11" a="1"/>
  <c r="G1785" i="11" a="1"/>
  <c r="G558" i="11" a="1"/>
  <c r="G1734" i="11" a="1"/>
  <c r="G258" i="11" a="1"/>
  <c r="G598" i="11" a="1"/>
  <c r="G47" i="11" a="1"/>
  <c r="G948" i="11" a="1"/>
  <c r="G570" i="11" a="1"/>
  <c r="G447" i="11" a="1"/>
  <c r="G166" i="11" a="1"/>
  <c r="G1544" i="11" a="1"/>
  <c r="G1574" i="11" a="1"/>
  <c r="G1607" i="11" a="1"/>
  <c r="G43" i="11" a="1"/>
  <c r="G178" i="11" a="1"/>
  <c r="G215" i="11" a="1"/>
  <c r="G1258" i="11" a="1"/>
  <c r="G617" i="11" a="1"/>
  <c r="G9" i="11" a="1"/>
  <c r="G763" i="11" a="1"/>
  <c r="G1098" i="11" a="1"/>
  <c r="G771" i="11" a="1"/>
  <c r="G1079" i="11" a="1"/>
  <c r="G1606" i="11" a="1"/>
  <c r="G370" i="11" a="1"/>
  <c r="G1387" i="11" a="1"/>
  <c r="G551" i="11" a="1"/>
  <c r="G713" i="11" a="1"/>
  <c r="G1553" i="11" a="1"/>
  <c r="G812" i="11" a="1"/>
  <c r="G305" i="11" a="1"/>
  <c r="G1681" i="11" a="1"/>
  <c r="G71" i="11" a="1"/>
  <c r="G1127" i="11" a="1"/>
  <c r="G808" i="11" a="1"/>
  <c r="G333" i="11" a="1"/>
  <c r="L1180" i="2" l="1"/>
  <c r="N1180" i="2" s="1"/>
  <c r="L1181" i="2"/>
  <c r="N1181" i="2" s="1"/>
  <c r="L1685" i="2"/>
  <c r="N1685" i="2" s="1"/>
  <c r="L1684" i="2"/>
  <c r="N1684" i="2" s="1"/>
  <c r="L2021" i="2"/>
  <c r="N2021" i="2" s="1"/>
  <c r="L2020" i="2"/>
  <c r="N2020" i="2" s="1"/>
  <c r="L2525" i="2"/>
  <c r="N2525" i="2" s="1"/>
  <c r="L2524" i="2"/>
  <c r="N2524" i="2" s="1"/>
  <c r="L10" i="2"/>
  <c r="L11" i="2"/>
  <c r="L219" i="2"/>
  <c r="N219" i="2" s="1"/>
  <c r="L218" i="2"/>
  <c r="N218" i="2" s="1"/>
  <c r="L531" i="2"/>
  <c r="N531" i="2" s="1"/>
  <c r="L530" i="2"/>
  <c r="N530" i="2" s="1"/>
  <c r="L739" i="2"/>
  <c r="N739" i="2" s="1"/>
  <c r="L738" i="2"/>
  <c r="N738" i="2" s="1"/>
  <c r="L1185" i="2"/>
  <c r="N1185" i="2" s="1"/>
  <c r="L1184" i="2"/>
  <c r="N1184" i="2" s="1"/>
  <c r="L1689" i="2"/>
  <c r="N1689" i="2" s="1"/>
  <c r="L1688" i="2"/>
  <c r="N1688" i="2" s="1"/>
  <c r="L2193" i="2"/>
  <c r="N2193" i="2" s="1"/>
  <c r="L2192" i="2"/>
  <c r="N2192" i="2" s="1"/>
  <c r="L2697" i="2"/>
  <c r="N2697" i="2" s="1"/>
  <c r="L2696" i="2"/>
  <c r="N2696" i="2" s="1"/>
  <c r="L429" i="2"/>
  <c r="N429" i="2" s="1"/>
  <c r="L428" i="2"/>
  <c r="N428" i="2" s="1"/>
  <c r="L1052" i="2"/>
  <c r="N1052" i="2" s="1"/>
  <c r="L1053" i="2"/>
  <c r="N1053" i="2" s="1"/>
  <c r="L1557" i="2"/>
  <c r="N1557" i="2" s="1"/>
  <c r="L1556" i="2"/>
  <c r="N1556" i="2" s="1"/>
  <c r="L2228" i="2"/>
  <c r="N2228" i="2" s="1"/>
  <c r="L2229" i="2"/>
  <c r="N2229" i="2" s="1"/>
  <c r="L355" i="2"/>
  <c r="N355" i="2" s="1"/>
  <c r="L1422" i="2"/>
  <c r="N1422" i="2" s="1"/>
  <c r="L1423" i="2"/>
  <c r="N1423" i="2" s="1"/>
  <c r="L668" i="2"/>
  <c r="N668" i="2" s="1"/>
  <c r="L149" i="2"/>
  <c r="N149" i="2" s="1"/>
  <c r="L150" i="2"/>
  <c r="N150" i="2" s="1"/>
  <c r="L920" i="2"/>
  <c r="N920" i="2" s="1"/>
  <c r="L921" i="2"/>
  <c r="N921" i="2" s="1"/>
  <c r="L1425" i="2"/>
  <c r="N1425" i="2" s="1"/>
  <c r="L1424" i="2"/>
  <c r="N1424" i="2" s="1"/>
  <c r="L1760" i="2"/>
  <c r="N1760" i="2" s="1"/>
  <c r="L1761" i="2"/>
  <c r="N1761" i="2" s="1"/>
  <c r="L2264" i="2"/>
  <c r="N2264" i="2" s="1"/>
  <c r="L2265" i="2"/>
  <c r="N2265" i="2" s="1"/>
  <c r="L2768" i="2"/>
  <c r="N2768" i="2" s="1"/>
  <c r="L2769" i="2"/>
  <c r="N2769" i="2" s="1"/>
  <c r="L159" i="2"/>
  <c r="N159" i="2" s="1"/>
  <c r="L158" i="2"/>
  <c r="N158" i="2" s="1"/>
  <c r="L367" i="2"/>
  <c r="N367" i="2" s="1"/>
  <c r="L366" i="2"/>
  <c r="N366" i="2" s="1"/>
  <c r="L679" i="2"/>
  <c r="N679" i="2" s="1"/>
  <c r="L678" i="2"/>
  <c r="N678" i="2" s="1"/>
  <c r="L783" i="2"/>
  <c r="N783" i="2" s="1"/>
  <c r="L782" i="2"/>
  <c r="N782" i="2" s="1"/>
  <c r="L923" i="2"/>
  <c r="N923" i="2" s="1"/>
  <c r="L922" i="2"/>
  <c r="N922" i="2" s="1"/>
  <c r="L1426" i="2"/>
  <c r="N1426" i="2" s="1"/>
  <c r="L1427" i="2"/>
  <c r="N1427" i="2" s="1"/>
  <c r="L1931" i="2"/>
  <c r="N1931" i="2" s="1"/>
  <c r="L1930" i="2"/>
  <c r="N1930" i="2" s="1"/>
  <c r="L1260" i="2"/>
  <c r="N1260" i="2" s="1"/>
  <c r="L1261" i="2"/>
  <c r="N1261" i="2" s="1"/>
  <c r="L1764" i="2"/>
  <c r="N1764" i="2" s="1"/>
  <c r="L1765" i="2"/>
  <c r="N1765" i="2" s="1"/>
  <c r="L2268" i="2"/>
  <c r="N2268" i="2" s="1"/>
  <c r="L2269" i="2"/>
  <c r="N2269" i="2" s="1"/>
  <c r="L2773" i="2"/>
  <c r="N2773" i="2" s="1"/>
  <c r="L2772" i="2"/>
  <c r="N2772" i="2" s="1"/>
  <c r="L163" i="2"/>
  <c r="N163" i="2" s="1"/>
  <c r="L162" i="2"/>
  <c r="N162" i="2" s="1"/>
  <c r="L370" i="2"/>
  <c r="N370" i="2" s="1"/>
  <c r="L371" i="2"/>
  <c r="N371" i="2" s="1"/>
  <c r="L474" i="2"/>
  <c r="N474" i="2" s="1"/>
  <c r="L475" i="2"/>
  <c r="N475" i="2" s="1"/>
  <c r="L682" i="2"/>
  <c r="N682" i="2" s="1"/>
  <c r="L683" i="2"/>
  <c r="N683" i="2" s="1"/>
  <c r="L787" i="2"/>
  <c r="N787" i="2" s="1"/>
  <c r="L786" i="2"/>
  <c r="N786" i="2" s="1"/>
  <c r="L926" i="2"/>
  <c r="N926" i="2" s="1"/>
  <c r="L927" i="2"/>
  <c r="N927" i="2" s="1"/>
  <c r="L1430" i="2"/>
  <c r="N1430" i="2" s="1"/>
  <c r="L1431" i="2"/>
  <c r="N1431" i="2" s="1"/>
  <c r="L1935" i="2"/>
  <c r="N1935" i="2" s="1"/>
  <c r="L1934" i="2"/>
  <c r="N1934" i="2" s="1"/>
  <c r="L2439" i="2"/>
  <c r="N2439" i="2" s="1"/>
  <c r="L2438" i="2"/>
  <c r="N2438" i="2" s="1"/>
  <c r="L61" i="2"/>
  <c r="N61" i="2" s="1"/>
  <c r="L60" i="2"/>
  <c r="N60" i="2" s="1"/>
  <c r="L929" i="2"/>
  <c r="N929" i="2" s="1"/>
  <c r="L928" i="2"/>
  <c r="N928" i="2" s="1"/>
  <c r="L1433" i="2"/>
  <c r="N1433" i="2" s="1"/>
  <c r="L1432" i="2"/>
  <c r="N1432" i="2" s="1"/>
  <c r="L2105" i="2"/>
  <c r="N2105" i="2" s="1"/>
  <c r="L2104" i="2"/>
  <c r="N2104" i="2" s="1"/>
  <c r="L2608" i="2"/>
  <c r="N2608" i="2" s="1"/>
  <c r="L2609" i="2"/>
  <c r="N2609" i="2" s="1"/>
  <c r="L271" i="2"/>
  <c r="N271" i="2" s="1"/>
  <c r="L270" i="2"/>
  <c r="N270" i="2" s="1"/>
  <c r="L479" i="2"/>
  <c r="N479" i="2" s="1"/>
  <c r="L478" i="2"/>
  <c r="N478" i="2" s="1"/>
  <c r="L687" i="2"/>
  <c r="N687" i="2" s="1"/>
  <c r="L686" i="2"/>
  <c r="N686" i="2" s="1"/>
  <c r="L1100" i="2"/>
  <c r="N1100" i="2" s="1"/>
  <c r="L1101" i="2"/>
  <c r="N1101" i="2" s="1"/>
  <c r="L1436" i="2"/>
  <c r="N1436" i="2" s="1"/>
  <c r="L1437" i="2"/>
  <c r="N1437" i="2" s="1"/>
  <c r="L1773" i="2"/>
  <c r="N1773" i="2" s="1"/>
  <c r="L1772" i="2"/>
  <c r="N1772" i="2" s="1"/>
  <c r="L2276" i="2"/>
  <c r="N2276" i="2" s="1"/>
  <c r="L2277" i="2"/>
  <c r="N2277" i="2" s="1"/>
  <c r="L2612" i="2"/>
  <c r="N2612" i="2" s="1"/>
  <c r="L2613" i="2"/>
  <c r="N2613" i="2" s="1"/>
  <c r="L169" i="2"/>
  <c r="N169" i="2" s="1"/>
  <c r="L168" i="2"/>
  <c r="N168" i="2" s="1"/>
  <c r="L377" i="2"/>
  <c r="N377" i="2" s="1"/>
  <c r="L376" i="2"/>
  <c r="N376" i="2" s="1"/>
  <c r="L584" i="2"/>
  <c r="N584" i="2" s="1"/>
  <c r="L585" i="2"/>
  <c r="N585" i="2" s="1"/>
  <c r="L793" i="2"/>
  <c r="N793" i="2" s="1"/>
  <c r="L792" i="2"/>
  <c r="N792" i="2" s="1"/>
  <c r="L969" i="2"/>
  <c r="N969" i="2" s="1"/>
  <c r="L968" i="2"/>
  <c r="N968" i="2" s="1"/>
  <c r="L1305" i="2"/>
  <c r="N1305" i="2" s="1"/>
  <c r="L1304" i="2"/>
  <c r="N1304" i="2" s="1"/>
  <c r="L1640" i="2"/>
  <c r="N1640" i="2" s="1"/>
  <c r="L1641" i="2"/>
  <c r="N1641" i="2" s="1"/>
  <c r="L1977" i="2"/>
  <c r="N1977" i="2" s="1"/>
  <c r="L1976" i="2"/>
  <c r="N1976" i="2" s="1"/>
  <c r="L2313" i="2"/>
  <c r="N2313" i="2" s="1"/>
  <c r="L2312" i="2"/>
  <c r="N2312" i="2" s="1"/>
  <c r="L2648" i="2"/>
  <c r="N2648" i="2" s="1"/>
  <c r="L2649" i="2"/>
  <c r="N2649" i="2" s="1"/>
  <c r="L199" i="2"/>
  <c r="N199" i="2" s="1"/>
  <c r="L407" i="2"/>
  <c r="N407" i="2" s="1"/>
  <c r="L615" i="2"/>
  <c r="N615" i="2" s="1"/>
  <c r="L1003" i="2"/>
  <c r="N1003" i="2" s="1"/>
  <c r="L1002" i="2"/>
  <c r="N1002" i="2" s="1"/>
  <c r="L1339" i="2"/>
  <c r="N1339" i="2" s="1"/>
  <c r="L1338" i="2"/>
  <c r="N1338" i="2" s="1"/>
  <c r="L1675" i="2"/>
  <c r="N1675" i="2" s="1"/>
  <c r="L1674" i="2"/>
  <c r="N1674" i="2" s="1"/>
  <c r="L2347" i="2"/>
  <c r="N2347" i="2" s="1"/>
  <c r="L2346" i="2"/>
  <c r="N2346" i="2" s="1"/>
  <c r="L2683" i="2"/>
  <c r="N2683" i="2" s="1"/>
  <c r="L2682" i="2"/>
  <c r="N2682" i="2" s="1"/>
  <c r="L200" i="2"/>
  <c r="N200" i="2" s="1"/>
  <c r="L512" i="2"/>
  <c r="N512" i="2" s="1"/>
  <c r="L720" i="2"/>
  <c r="N720" i="2" s="1"/>
  <c r="L201" i="2"/>
  <c r="N201" i="2" s="1"/>
  <c r="L202" i="2"/>
  <c r="N202" i="2" s="1"/>
  <c r="L514" i="2"/>
  <c r="N514" i="2" s="1"/>
  <c r="L513" i="2"/>
  <c r="N513" i="2" s="1"/>
  <c r="L722" i="2"/>
  <c r="N722" i="2" s="1"/>
  <c r="L721" i="2"/>
  <c r="N721" i="2" s="1"/>
  <c r="L1173" i="2"/>
  <c r="N1173" i="2" s="1"/>
  <c r="L1172" i="2"/>
  <c r="N1172" i="2" s="1"/>
  <c r="L1677" i="2"/>
  <c r="N1677" i="2" s="1"/>
  <c r="L1676" i="2"/>
  <c r="N1676" i="2" s="1"/>
  <c r="L2181" i="2"/>
  <c r="N2181" i="2" s="1"/>
  <c r="L2180" i="2"/>
  <c r="N2180" i="2" s="1"/>
  <c r="L2685" i="2"/>
  <c r="N2685" i="2" s="1"/>
  <c r="L2684" i="2"/>
  <c r="N2684" i="2" s="1"/>
  <c r="L106" i="2"/>
  <c r="N106" i="2" s="1"/>
  <c r="L107" i="2"/>
  <c r="N107" i="2" s="1"/>
  <c r="L210" i="2"/>
  <c r="N210" i="2" s="1"/>
  <c r="L211" i="2"/>
  <c r="N211" i="2" s="1"/>
  <c r="L314" i="2"/>
  <c r="N314" i="2" s="1"/>
  <c r="L315" i="2"/>
  <c r="N315" i="2" s="1"/>
  <c r="L419" i="2"/>
  <c r="N419" i="2" s="1"/>
  <c r="L418" i="2"/>
  <c r="N418" i="2" s="1"/>
  <c r="L523" i="2"/>
  <c r="N523" i="2" s="1"/>
  <c r="L522" i="2"/>
  <c r="N522" i="2" s="1"/>
  <c r="L627" i="2"/>
  <c r="N627" i="2" s="1"/>
  <c r="L626" i="2"/>
  <c r="N626" i="2" s="1"/>
  <c r="L730" i="2"/>
  <c r="N730" i="2" s="1"/>
  <c r="L731" i="2"/>
  <c r="N731" i="2" s="1"/>
  <c r="L834" i="2"/>
  <c r="N834" i="2" s="1"/>
  <c r="L835" i="2"/>
  <c r="N835" i="2" s="1"/>
  <c r="L1006" i="2"/>
  <c r="N1006" i="2" s="1"/>
  <c r="L1007" i="2"/>
  <c r="N1007" i="2" s="1"/>
  <c r="L1175" i="2"/>
  <c r="N1175" i="2" s="1"/>
  <c r="L1174" i="2"/>
  <c r="N1174" i="2" s="1"/>
  <c r="L1342" i="2"/>
  <c r="N1342" i="2" s="1"/>
  <c r="L1343" i="2"/>
  <c r="N1343" i="2" s="1"/>
  <c r="L1510" i="2"/>
  <c r="N1510" i="2" s="1"/>
  <c r="L1511" i="2"/>
  <c r="N1511" i="2" s="1"/>
  <c r="L1679" i="2"/>
  <c r="N1679" i="2" s="1"/>
  <c r="L1678" i="2"/>
  <c r="N1678" i="2" s="1"/>
  <c r="L1847" i="2"/>
  <c r="N1847" i="2" s="1"/>
  <c r="L1846" i="2"/>
  <c r="N1846" i="2" s="1"/>
  <c r="L2183" i="2"/>
  <c r="N2183" i="2" s="1"/>
  <c r="L2182" i="2"/>
  <c r="N2182" i="2" s="1"/>
  <c r="L2351" i="2"/>
  <c r="N2351" i="2" s="1"/>
  <c r="L2350" i="2"/>
  <c r="N2350" i="2" s="1"/>
  <c r="L2519" i="2"/>
  <c r="N2519" i="2" s="1"/>
  <c r="L2518" i="2"/>
  <c r="N2518" i="2" s="1"/>
  <c r="L2687" i="2"/>
  <c r="N2687" i="2" s="1"/>
  <c r="L2686" i="2"/>
  <c r="N2686" i="2" s="1"/>
  <c r="L9" i="2"/>
  <c r="L8" i="2"/>
  <c r="L216" i="2"/>
  <c r="N216" i="2" s="1"/>
  <c r="L217" i="2"/>
  <c r="N217" i="2" s="1"/>
  <c r="L320" i="2"/>
  <c r="N320" i="2" s="1"/>
  <c r="L321" i="2"/>
  <c r="N321" i="2" s="1"/>
  <c r="L529" i="2"/>
  <c r="N529" i="2" s="1"/>
  <c r="L528" i="2"/>
  <c r="N528" i="2" s="1"/>
  <c r="L736" i="2"/>
  <c r="N736" i="2" s="1"/>
  <c r="L737" i="2"/>
  <c r="N737" i="2" s="1"/>
  <c r="L1013" i="2"/>
  <c r="N1013" i="2" s="1"/>
  <c r="L1012" i="2"/>
  <c r="N1012" i="2" s="1"/>
  <c r="L1516" i="2"/>
  <c r="N1516" i="2" s="1"/>
  <c r="L1517" i="2"/>
  <c r="N1517" i="2" s="1"/>
  <c r="L2188" i="2"/>
  <c r="N2188" i="2" s="1"/>
  <c r="L2189" i="2"/>
  <c r="N2189" i="2" s="1"/>
  <c r="L2692" i="2"/>
  <c r="N2692" i="2" s="1"/>
  <c r="L2693" i="2"/>
  <c r="N2693" i="2" s="1"/>
  <c r="L323" i="2"/>
  <c r="N323" i="2" s="1"/>
  <c r="L322" i="2"/>
  <c r="N322" i="2" s="1"/>
  <c r="L1352" i="2"/>
  <c r="N1352" i="2" s="1"/>
  <c r="L1353" i="2"/>
  <c r="N1353" i="2" s="1"/>
  <c r="L1856" i="2"/>
  <c r="N1856" i="2" s="1"/>
  <c r="L1857" i="2"/>
  <c r="N1857" i="2" s="1"/>
  <c r="L2361" i="2"/>
  <c r="N2361" i="2" s="1"/>
  <c r="L2360" i="2"/>
  <c r="N2360" i="2" s="1"/>
  <c r="L13" i="2"/>
  <c r="L12" i="2"/>
  <c r="L325" i="2"/>
  <c r="N325" i="2" s="1"/>
  <c r="L324" i="2"/>
  <c r="N324" i="2" s="1"/>
  <c r="L1220" i="2"/>
  <c r="N1220" i="2" s="1"/>
  <c r="L1221" i="2"/>
  <c r="N1221" i="2" s="1"/>
  <c r="L1725" i="2"/>
  <c r="N1725" i="2" s="1"/>
  <c r="L1724" i="2"/>
  <c r="N1724" i="2" s="1"/>
  <c r="L2397" i="2"/>
  <c r="N2397" i="2" s="1"/>
  <c r="L2396" i="2"/>
  <c r="N2396" i="2" s="1"/>
  <c r="L251" i="2"/>
  <c r="N251" i="2" s="1"/>
  <c r="L459" i="2"/>
  <c r="N459" i="2" s="1"/>
  <c r="L563" i="2"/>
  <c r="N563" i="2" s="1"/>
  <c r="L667" i="2"/>
  <c r="N667" i="2" s="1"/>
  <c r="L771" i="2"/>
  <c r="N771" i="2" s="1"/>
  <c r="L1087" i="2"/>
  <c r="N1087" i="2" s="1"/>
  <c r="L1086" i="2"/>
  <c r="N1086" i="2" s="1"/>
  <c r="L1591" i="2"/>
  <c r="N1591" i="2" s="1"/>
  <c r="L1590" i="2"/>
  <c r="N1590" i="2" s="1"/>
  <c r="L1926" i="2"/>
  <c r="N1926" i="2" s="1"/>
  <c r="L1927" i="2"/>
  <c r="N1927" i="2" s="1"/>
  <c r="L2262" i="2"/>
  <c r="N2262" i="2" s="1"/>
  <c r="L2263" i="2"/>
  <c r="N2263" i="2" s="1"/>
  <c r="L2599" i="2"/>
  <c r="N2599" i="2" s="1"/>
  <c r="L2598" i="2"/>
  <c r="N2598" i="2" s="1"/>
  <c r="L252" i="2"/>
  <c r="N252" i="2" s="1"/>
  <c r="L460" i="2"/>
  <c r="N460" i="2" s="1"/>
  <c r="L254" i="2"/>
  <c r="N254" i="2" s="1"/>
  <c r="L253" i="2"/>
  <c r="N253" i="2" s="1"/>
  <c r="L358" i="2"/>
  <c r="N358" i="2" s="1"/>
  <c r="L357" i="2"/>
  <c r="N357" i="2" s="1"/>
  <c r="L566" i="2"/>
  <c r="N566" i="2" s="1"/>
  <c r="L565" i="2"/>
  <c r="N565" i="2" s="1"/>
  <c r="L669" i="2"/>
  <c r="N669" i="2" s="1"/>
  <c r="L670" i="2"/>
  <c r="N670" i="2" s="1"/>
  <c r="L774" i="2"/>
  <c r="N774" i="2" s="1"/>
  <c r="L773" i="2"/>
  <c r="N773" i="2" s="1"/>
  <c r="L1088" i="2"/>
  <c r="N1088" i="2" s="1"/>
  <c r="L1089" i="2"/>
  <c r="N1089" i="2" s="1"/>
  <c r="L1593" i="2"/>
  <c r="N1593" i="2" s="1"/>
  <c r="L1592" i="2"/>
  <c r="N1592" i="2" s="1"/>
  <c r="L1928" i="2"/>
  <c r="N1928" i="2" s="1"/>
  <c r="L1929" i="2"/>
  <c r="N1929" i="2" s="1"/>
  <c r="L2601" i="2"/>
  <c r="N2601" i="2" s="1"/>
  <c r="L2600" i="2"/>
  <c r="N2600" i="2" s="1"/>
  <c r="L263" i="2"/>
  <c r="N263" i="2" s="1"/>
  <c r="L262" i="2"/>
  <c r="N262" i="2" s="1"/>
  <c r="L575" i="2"/>
  <c r="N575" i="2" s="1"/>
  <c r="L574" i="2"/>
  <c r="N574" i="2" s="1"/>
  <c r="L1091" i="2"/>
  <c r="N1091" i="2" s="1"/>
  <c r="L1090" i="2"/>
  <c r="N1090" i="2" s="1"/>
  <c r="L1594" i="2"/>
  <c r="N1594" i="2" s="1"/>
  <c r="L1595" i="2"/>
  <c r="N1595" i="2" s="1"/>
  <c r="L2099" i="2"/>
  <c r="N2099" i="2" s="1"/>
  <c r="L2098" i="2"/>
  <c r="N2098" i="2" s="1"/>
  <c r="L2435" i="2"/>
  <c r="N2435" i="2" s="1"/>
  <c r="L2434" i="2"/>
  <c r="N2434" i="2" s="1"/>
  <c r="L2771" i="2"/>
  <c r="N2771" i="2" s="1"/>
  <c r="L2770" i="2"/>
  <c r="N2770" i="2" s="1"/>
  <c r="L57" i="2"/>
  <c r="N57" i="2" s="1"/>
  <c r="L56" i="2"/>
  <c r="N56" i="2" s="1"/>
  <c r="L160" i="2"/>
  <c r="N160" i="2" s="1"/>
  <c r="L161" i="2"/>
  <c r="N161" i="2" s="1"/>
  <c r="L368" i="2"/>
  <c r="N368" i="2" s="1"/>
  <c r="L369" i="2"/>
  <c r="N369" i="2" s="1"/>
  <c r="L473" i="2"/>
  <c r="N473" i="2" s="1"/>
  <c r="L472" i="2"/>
  <c r="N472" i="2" s="1"/>
  <c r="L577" i="2"/>
  <c r="N577" i="2" s="1"/>
  <c r="L576" i="2"/>
  <c r="N576" i="2" s="1"/>
  <c r="L680" i="2"/>
  <c r="N680" i="2" s="1"/>
  <c r="L681" i="2"/>
  <c r="N681" i="2" s="1"/>
  <c r="L785" i="2"/>
  <c r="N785" i="2" s="1"/>
  <c r="L784" i="2"/>
  <c r="N784" i="2" s="1"/>
  <c r="L925" i="2"/>
  <c r="N925" i="2" s="1"/>
  <c r="L924" i="2"/>
  <c r="N924" i="2" s="1"/>
  <c r="L1429" i="2"/>
  <c r="N1429" i="2" s="1"/>
  <c r="L1428" i="2"/>
  <c r="N1428" i="2" s="1"/>
  <c r="L1933" i="2"/>
  <c r="N1933" i="2" s="1"/>
  <c r="L1932" i="2"/>
  <c r="N1932" i="2" s="1"/>
  <c r="L2437" i="2"/>
  <c r="N2437" i="2" s="1"/>
  <c r="L2436" i="2"/>
  <c r="N2436" i="2" s="1"/>
  <c r="L267" i="2"/>
  <c r="N267" i="2" s="1"/>
  <c r="L266" i="2"/>
  <c r="N266" i="2" s="1"/>
  <c r="L1263" i="2"/>
  <c r="N1263" i="2" s="1"/>
  <c r="L1262" i="2"/>
  <c r="N1262" i="2" s="1"/>
  <c r="L1767" i="2"/>
  <c r="N1767" i="2" s="1"/>
  <c r="L1766" i="2"/>
  <c r="N1766" i="2" s="1"/>
  <c r="L2271" i="2"/>
  <c r="N2271" i="2" s="1"/>
  <c r="L2270" i="2"/>
  <c r="N2270" i="2" s="1"/>
  <c r="L2775" i="2"/>
  <c r="N2775" i="2" s="1"/>
  <c r="L2774" i="2"/>
  <c r="N2774" i="2" s="1"/>
  <c r="L269" i="2"/>
  <c r="N269" i="2" s="1"/>
  <c r="L268" i="2"/>
  <c r="N268" i="2" s="1"/>
  <c r="L373" i="2"/>
  <c r="N373" i="2" s="1"/>
  <c r="L372" i="2"/>
  <c r="N372" i="2" s="1"/>
  <c r="L477" i="2"/>
  <c r="N477" i="2" s="1"/>
  <c r="L476" i="2"/>
  <c r="N476" i="2" s="1"/>
  <c r="L685" i="2"/>
  <c r="N685" i="2" s="1"/>
  <c r="L684" i="2"/>
  <c r="N684" i="2" s="1"/>
  <c r="L789" i="2"/>
  <c r="N789" i="2" s="1"/>
  <c r="L788" i="2"/>
  <c r="N788" i="2" s="1"/>
  <c r="L1097" i="2"/>
  <c r="N1097" i="2" s="1"/>
  <c r="L1096" i="2"/>
  <c r="N1096" i="2" s="1"/>
  <c r="L1768" i="2"/>
  <c r="N1768" i="2" s="1"/>
  <c r="L1769" i="2"/>
  <c r="N1769" i="2" s="1"/>
  <c r="L2272" i="2"/>
  <c r="N2272" i="2" s="1"/>
  <c r="L2273" i="2"/>
  <c r="N2273" i="2" s="1"/>
  <c r="L63" i="2"/>
  <c r="N63" i="2" s="1"/>
  <c r="L62" i="2"/>
  <c r="N62" i="2" s="1"/>
  <c r="L1940" i="2"/>
  <c r="N1940" i="2" s="1"/>
  <c r="L1941" i="2"/>
  <c r="N1941" i="2" s="1"/>
  <c r="L2781" i="2"/>
  <c r="N2781" i="2" s="1"/>
  <c r="L2780" i="2"/>
  <c r="N2780" i="2" s="1"/>
  <c r="L273" i="2"/>
  <c r="N273" i="2" s="1"/>
  <c r="L272" i="2"/>
  <c r="N272" i="2" s="1"/>
  <c r="L689" i="2"/>
  <c r="N689" i="2" s="1"/>
  <c r="L688" i="2"/>
  <c r="N688" i="2" s="1"/>
  <c r="L304" i="2"/>
  <c r="N304" i="2" s="1"/>
  <c r="L616" i="2"/>
  <c r="N616" i="2" s="1"/>
  <c r="L824" i="2"/>
  <c r="N824" i="2" s="1"/>
  <c r="L409" i="2"/>
  <c r="N409" i="2" s="1"/>
  <c r="L410" i="2"/>
  <c r="N410" i="2" s="1"/>
  <c r="L617" i="2"/>
  <c r="N617" i="2" s="1"/>
  <c r="L618" i="2"/>
  <c r="N618" i="2" s="1"/>
  <c r="L826" i="2"/>
  <c r="N826" i="2" s="1"/>
  <c r="L825" i="2"/>
  <c r="N825" i="2" s="1"/>
  <c r="L1005" i="2"/>
  <c r="N1005" i="2" s="1"/>
  <c r="L1004" i="2"/>
  <c r="N1004" i="2" s="1"/>
  <c r="L1509" i="2"/>
  <c r="N1509" i="2" s="1"/>
  <c r="L1508" i="2"/>
  <c r="N1508" i="2" s="1"/>
  <c r="L2516" i="2"/>
  <c r="N2516" i="2" s="1"/>
  <c r="L2517" i="2"/>
  <c r="N2517" i="2" s="1"/>
  <c r="L109" i="2"/>
  <c r="N109" i="2" s="1"/>
  <c r="L108" i="2"/>
  <c r="N108" i="2" s="1"/>
  <c r="L213" i="2"/>
  <c r="N213" i="2" s="1"/>
  <c r="L212" i="2"/>
  <c r="N212" i="2" s="1"/>
  <c r="L316" i="2"/>
  <c r="N316" i="2" s="1"/>
  <c r="L317" i="2"/>
  <c r="N317" i="2" s="1"/>
  <c r="L420" i="2"/>
  <c r="N420" i="2" s="1"/>
  <c r="L421" i="2"/>
  <c r="N421" i="2" s="1"/>
  <c r="L525" i="2"/>
  <c r="N525" i="2" s="1"/>
  <c r="L524" i="2"/>
  <c r="N524" i="2" s="1"/>
  <c r="L629" i="2"/>
  <c r="N629" i="2" s="1"/>
  <c r="L628" i="2"/>
  <c r="N628" i="2" s="1"/>
  <c r="L733" i="2"/>
  <c r="N733" i="2" s="1"/>
  <c r="L732" i="2"/>
  <c r="N732" i="2" s="1"/>
  <c r="L837" i="2"/>
  <c r="N837" i="2" s="1"/>
  <c r="L836" i="2"/>
  <c r="N836" i="2" s="1"/>
  <c r="L1008" i="2"/>
  <c r="N1008" i="2" s="1"/>
  <c r="L1009" i="2"/>
  <c r="N1009" i="2" s="1"/>
  <c r="L1177" i="2"/>
  <c r="N1177" i="2" s="1"/>
  <c r="L1176" i="2"/>
  <c r="N1176" i="2" s="1"/>
  <c r="L1345" i="2"/>
  <c r="N1345" i="2" s="1"/>
  <c r="L1344" i="2"/>
  <c r="N1344" i="2" s="1"/>
  <c r="L1513" i="2"/>
  <c r="N1513" i="2" s="1"/>
  <c r="L1512" i="2"/>
  <c r="N1512" i="2" s="1"/>
  <c r="L1680" i="2"/>
  <c r="N1680" i="2" s="1"/>
  <c r="L1681" i="2"/>
  <c r="N1681" i="2" s="1"/>
  <c r="L1849" i="2"/>
  <c r="N1849" i="2" s="1"/>
  <c r="L1848" i="2"/>
  <c r="N1848" i="2" s="1"/>
  <c r="L2185" i="2"/>
  <c r="N2185" i="2" s="1"/>
  <c r="L2184" i="2"/>
  <c r="N2184" i="2" s="1"/>
  <c r="L2353" i="2"/>
  <c r="N2353" i="2" s="1"/>
  <c r="L2352" i="2"/>
  <c r="N2352" i="2" s="1"/>
  <c r="L2521" i="2"/>
  <c r="N2521" i="2" s="1"/>
  <c r="L2520" i="2"/>
  <c r="N2520" i="2" s="1"/>
  <c r="L2688" i="2"/>
  <c r="N2688" i="2" s="1"/>
  <c r="L2689" i="2"/>
  <c r="N2689" i="2" s="1"/>
  <c r="L112" i="2"/>
  <c r="N112" i="2" s="1"/>
  <c r="L113" i="2"/>
  <c r="N113" i="2" s="1"/>
  <c r="L425" i="2"/>
  <c r="N425" i="2" s="1"/>
  <c r="L424" i="2"/>
  <c r="N424" i="2" s="1"/>
  <c r="L633" i="2"/>
  <c r="N633" i="2" s="1"/>
  <c r="L632" i="2"/>
  <c r="N632" i="2" s="1"/>
  <c r="L840" i="2"/>
  <c r="N840" i="2" s="1"/>
  <c r="L841" i="2"/>
  <c r="N841" i="2" s="1"/>
  <c r="L1349" i="2"/>
  <c r="N1349" i="2" s="1"/>
  <c r="L1348" i="2"/>
  <c r="N1348" i="2" s="1"/>
  <c r="L1853" i="2"/>
  <c r="N1853" i="2" s="1"/>
  <c r="L1852" i="2"/>
  <c r="N1852" i="2" s="1"/>
  <c r="L2357" i="2"/>
  <c r="N2357" i="2" s="1"/>
  <c r="L2356" i="2"/>
  <c r="N2356" i="2" s="1"/>
  <c r="L114" i="2"/>
  <c r="N114" i="2" s="1"/>
  <c r="L115" i="2"/>
  <c r="N115" i="2" s="1"/>
  <c r="L426" i="2"/>
  <c r="N426" i="2" s="1"/>
  <c r="L427" i="2"/>
  <c r="N427" i="2" s="1"/>
  <c r="L635" i="2"/>
  <c r="N635" i="2" s="1"/>
  <c r="L634" i="2"/>
  <c r="N634" i="2" s="1"/>
  <c r="L843" i="2"/>
  <c r="N843" i="2" s="1"/>
  <c r="L842" i="2"/>
  <c r="N842" i="2" s="1"/>
  <c r="L1017" i="2"/>
  <c r="N1017" i="2" s="1"/>
  <c r="L1016" i="2"/>
  <c r="N1016" i="2" s="1"/>
  <c r="L1520" i="2"/>
  <c r="N1520" i="2" s="1"/>
  <c r="L1521" i="2"/>
  <c r="N1521" i="2" s="1"/>
  <c r="L2025" i="2"/>
  <c r="N2025" i="2" s="1"/>
  <c r="L2024" i="2"/>
  <c r="N2024" i="2" s="1"/>
  <c r="L2528" i="2"/>
  <c r="N2528" i="2" s="1"/>
  <c r="L2529" i="2"/>
  <c r="N2529" i="2" s="1"/>
  <c r="L117" i="2"/>
  <c r="N117" i="2" s="1"/>
  <c r="L116" i="2"/>
  <c r="N116" i="2" s="1"/>
  <c r="L220" i="2"/>
  <c r="N220" i="2" s="1"/>
  <c r="L221" i="2"/>
  <c r="N221" i="2" s="1"/>
  <c r="L533" i="2"/>
  <c r="N533" i="2" s="1"/>
  <c r="L532" i="2"/>
  <c r="N532" i="2" s="1"/>
  <c r="L637" i="2"/>
  <c r="N637" i="2" s="1"/>
  <c r="L636" i="2"/>
  <c r="N636" i="2" s="1"/>
  <c r="L740" i="2"/>
  <c r="N740" i="2" s="1"/>
  <c r="L741" i="2"/>
  <c r="N741" i="2" s="1"/>
  <c r="L845" i="2"/>
  <c r="N845" i="2" s="1"/>
  <c r="L844" i="2"/>
  <c r="N844" i="2" s="1"/>
  <c r="L849" i="2"/>
  <c r="N849" i="2" s="1"/>
  <c r="L848" i="2"/>
  <c r="N848" i="2" s="1"/>
  <c r="L1388" i="2"/>
  <c r="N1388" i="2" s="1"/>
  <c r="L1389" i="2"/>
  <c r="N1389" i="2" s="1"/>
  <c r="L1893" i="2"/>
  <c r="N1893" i="2" s="1"/>
  <c r="L1892" i="2"/>
  <c r="N1892" i="2" s="1"/>
  <c r="L2061" i="2"/>
  <c r="N2061" i="2" s="1"/>
  <c r="L2060" i="2"/>
  <c r="N2060" i="2" s="1"/>
  <c r="L2564" i="2"/>
  <c r="N2564" i="2" s="1"/>
  <c r="L2565" i="2"/>
  <c r="N2565" i="2" s="1"/>
  <c r="L2733" i="2"/>
  <c r="N2733" i="2" s="1"/>
  <c r="L2732" i="2"/>
  <c r="N2732" i="2" s="1"/>
  <c r="L147" i="2"/>
  <c r="N147" i="2" s="1"/>
  <c r="L919" i="2"/>
  <c r="N919" i="2" s="1"/>
  <c r="L918" i="2"/>
  <c r="N918" i="2" s="1"/>
  <c r="L1255" i="2"/>
  <c r="N1255" i="2" s="1"/>
  <c r="L1254" i="2"/>
  <c r="N1254" i="2" s="1"/>
  <c r="L1759" i="2"/>
  <c r="N1759" i="2" s="1"/>
  <c r="L1758" i="2"/>
  <c r="N1758" i="2" s="1"/>
  <c r="L2094" i="2"/>
  <c r="N2094" i="2" s="1"/>
  <c r="L2095" i="2"/>
  <c r="N2095" i="2" s="1"/>
  <c r="L2430" i="2"/>
  <c r="N2430" i="2" s="1"/>
  <c r="L2431" i="2"/>
  <c r="N2431" i="2" s="1"/>
  <c r="L2767" i="2"/>
  <c r="N2767" i="2" s="1"/>
  <c r="L2766" i="2"/>
  <c r="N2766" i="2" s="1"/>
  <c r="L148" i="2"/>
  <c r="N148" i="2" s="1"/>
  <c r="L356" i="2"/>
  <c r="N356" i="2" s="1"/>
  <c r="L564" i="2"/>
  <c r="N564" i="2" s="1"/>
  <c r="L772" i="2"/>
  <c r="N772" i="2" s="1"/>
  <c r="L885" i="2"/>
  <c r="N885" i="2" s="1"/>
  <c r="L884" i="2"/>
  <c r="N884" i="2" s="1"/>
  <c r="L462" i="2"/>
  <c r="N462" i="2" s="1"/>
  <c r="L461" i="2"/>
  <c r="N461" i="2" s="1"/>
  <c r="L1257" i="2"/>
  <c r="N1257" i="2" s="1"/>
  <c r="L1256" i="2"/>
  <c r="N1256" i="2" s="1"/>
  <c r="L2097" i="2"/>
  <c r="N2097" i="2" s="1"/>
  <c r="L2096" i="2"/>
  <c r="N2096" i="2" s="1"/>
  <c r="L2432" i="2"/>
  <c r="N2432" i="2" s="1"/>
  <c r="L2433" i="2"/>
  <c r="N2433" i="2" s="1"/>
  <c r="L55" i="2"/>
  <c r="N55" i="2" s="1"/>
  <c r="L54" i="2"/>
  <c r="N54" i="2" s="1"/>
  <c r="L471" i="2"/>
  <c r="N471" i="2" s="1"/>
  <c r="L470" i="2"/>
  <c r="N470" i="2" s="1"/>
  <c r="L1259" i="2"/>
  <c r="N1259" i="2" s="1"/>
  <c r="L1258" i="2"/>
  <c r="N1258" i="2" s="1"/>
  <c r="L1762" i="2"/>
  <c r="N1762" i="2" s="1"/>
  <c r="L1763" i="2"/>
  <c r="N1763" i="2" s="1"/>
  <c r="L2267" i="2"/>
  <c r="N2267" i="2" s="1"/>
  <c r="L2266" i="2"/>
  <c r="N2266" i="2" s="1"/>
  <c r="L2603" i="2"/>
  <c r="N2603" i="2" s="1"/>
  <c r="L2602" i="2"/>
  <c r="N2602" i="2" s="1"/>
  <c r="L264" i="2"/>
  <c r="N264" i="2" s="1"/>
  <c r="L265" i="2"/>
  <c r="N265" i="2" s="1"/>
  <c r="L1092" i="2"/>
  <c r="N1092" i="2" s="1"/>
  <c r="L1093" i="2"/>
  <c r="N1093" i="2" s="1"/>
  <c r="L1597" i="2"/>
  <c r="N1597" i="2" s="1"/>
  <c r="L1596" i="2"/>
  <c r="N1596" i="2" s="1"/>
  <c r="L2101" i="2"/>
  <c r="N2101" i="2" s="1"/>
  <c r="L2100" i="2"/>
  <c r="N2100" i="2" s="1"/>
  <c r="L2605" i="2"/>
  <c r="N2605" i="2" s="1"/>
  <c r="L2604" i="2"/>
  <c r="N2604" i="2" s="1"/>
  <c r="L59" i="2"/>
  <c r="N59" i="2" s="1"/>
  <c r="L58" i="2"/>
  <c r="N58" i="2" s="1"/>
  <c r="L579" i="2"/>
  <c r="N579" i="2" s="1"/>
  <c r="L578" i="2"/>
  <c r="N578" i="2" s="1"/>
  <c r="L1095" i="2"/>
  <c r="N1095" i="2" s="1"/>
  <c r="L1094" i="2"/>
  <c r="N1094" i="2" s="1"/>
  <c r="L1599" i="2"/>
  <c r="N1599" i="2" s="1"/>
  <c r="L1598" i="2"/>
  <c r="N1598" i="2" s="1"/>
  <c r="L2103" i="2"/>
  <c r="N2103" i="2" s="1"/>
  <c r="L2102" i="2"/>
  <c r="N2102" i="2" s="1"/>
  <c r="L2607" i="2"/>
  <c r="N2607" i="2" s="1"/>
  <c r="L2606" i="2"/>
  <c r="N2606" i="2" s="1"/>
  <c r="L164" i="2"/>
  <c r="N164" i="2" s="1"/>
  <c r="L165" i="2"/>
  <c r="N165" i="2" s="1"/>
  <c r="L580" i="2"/>
  <c r="N580" i="2" s="1"/>
  <c r="L581" i="2"/>
  <c r="N581" i="2" s="1"/>
  <c r="L1265" i="2"/>
  <c r="N1265" i="2" s="1"/>
  <c r="L1264" i="2"/>
  <c r="N1264" i="2" s="1"/>
  <c r="L1600" i="2"/>
  <c r="N1600" i="2" s="1"/>
  <c r="L1601" i="2"/>
  <c r="N1601" i="2" s="1"/>
  <c r="L1937" i="2"/>
  <c r="N1937" i="2" s="1"/>
  <c r="L1936" i="2"/>
  <c r="N1936" i="2" s="1"/>
  <c r="L2441" i="2"/>
  <c r="N2441" i="2" s="1"/>
  <c r="L2440" i="2"/>
  <c r="N2440" i="2" s="1"/>
  <c r="L2776" i="2"/>
  <c r="N2776" i="2" s="1"/>
  <c r="L2777" i="2"/>
  <c r="N2777" i="2" s="1"/>
  <c r="L167" i="2"/>
  <c r="N167" i="2" s="1"/>
  <c r="L166" i="2"/>
  <c r="N166" i="2" s="1"/>
  <c r="L375" i="2"/>
  <c r="N375" i="2" s="1"/>
  <c r="L374" i="2"/>
  <c r="N374" i="2" s="1"/>
  <c r="L583" i="2"/>
  <c r="N583" i="2" s="1"/>
  <c r="L582" i="2"/>
  <c r="N582" i="2" s="1"/>
  <c r="L791" i="2"/>
  <c r="N791" i="2" s="1"/>
  <c r="L790" i="2"/>
  <c r="N790" i="2" s="1"/>
  <c r="L932" i="2"/>
  <c r="N932" i="2" s="1"/>
  <c r="L933" i="2"/>
  <c r="N933" i="2" s="1"/>
  <c r="L1269" i="2"/>
  <c r="N1269" i="2" s="1"/>
  <c r="L1268" i="2"/>
  <c r="N1268" i="2" s="1"/>
  <c r="L1604" i="2"/>
  <c r="N1604" i="2" s="1"/>
  <c r="L1605" i="2"/>
  <c r="N1605" i="2" s="1"/>
  <c r="L2108" i="2"/>
  <c r="N2108" i="2" s="1"/>
  <c r="L2109" i="2"/>
  <c r="N2109" i="2" s="1"/>
  <c r="L2445" i="2"/>
  <c r="N2445" i="2" s="1"/>
  <c r="L2444" i="2"/>
  <c r="N2444" i="2" s="1"/>
  <c r="L64" i="2"/>
  <c r="N64" i="2" s="1"/>
  <c r="L65" i="2"/>
  <c r="N65" i="2" s="1"/>
  <c r="L480" i="2"/>
  <c r="N480" i="2" s="1"/>
  <c r="L481" i="2"/>
  <c r="N481" i="2" s="1"/>
  <c r="L1137" i="2"/>
  <c r="N1137" i="2" s="1"/>
  <c r="L1136" i="2"/>
  <c r="N1136" i="2" s="1"/>
  <c r="L1473" i="2"/>
  <c r="N1473" i="2" s="1"/>
  <c r="L1472" i="2"/>
  <c r="N1472" i="2" s="1"/>
  <c r="L1809" i="2"/>
  <c r="N1809" i="2" s="1"/>
  <c r="L1808" i="2"/>
  <c r="N1808" i="2" s="1"/>
  <c r="L2145" i="2"/>
  <c r="N2145" i="2" s="1"/>
  <c r="L2144" i="2"/>
  <c r="N2144" i="2" s="1"/>
  <c r="L2481" i="2"/>
  <c r="N2481" i="2" s="1"/>
  <c r="L2480" i="2"/>
  <c r="N2480" i="2" s="1"/>
  <c r="L2817" i="2"/>
  <c r="N2817" i="2" s="1"/>
  <c r="L2816" i="2"/>
  <c r="N2816" i="2" s="1"/>
  <c r="L303" i="2"/>
  <c r="N303" i="2" s="1"/>
  <c r="L511" i="2"/>
  <c r="N511" i="2" s="1"/>
  <c r="L719" i="2"/>
  <c r="N719" i="2" s="1"/>
  <c r="L823" i="2"/>
  <c r="N823" i="2" s="1"/>
  <c r="L1170" i="2"/>
  <c r="N1170" i="2" s="1"/>
  <c r="L1171" i="2"/>
  <c r="N1171" i="2" s="1"/>
  <c r="L1507" i="2"/>
  <c r="N1507" i="2" s="1"/>
  <c r="L1506" i="2"/>
  <c r="N1506" i="2" s="1"/>
  <c r="L1843" i="2"/>
  <c r="N1843" i="2" s="1"/>
  <c r="L1842" i="2"/>
  <c r="N1842" i="2" s="1"/>
  <c r="L2179" i="2"/>
  <c r="N2179" i="2" s="1"/>
  <c r="L2178" i="2"/>
  <c r="N2178" i="2" s="1"/>
  <c r="L2515" i="2"/>
  <c r="N2515" i="2" s="1"/>
  <c r="L2514" i="2"/>
  <c r="N2514" i="2" s="1"/>
  <c r="L408" i="2"/>
  <c r="N408" i="2" s="1"/>
  <c r="L306" i="2"/>
  <c r="N306" i="2" s="1"/>
  <c r="L305" i="2"/>
  <c r="N305" i="2" s="1"/>
  <c r="L1340" i="2"/>
  <c r="N1340" i="2" s="1"/>
  <c r="L1341" i="2"/>
  <c r="N1341" i="2" s="1"/>
  <c r="L1845" i="2"/>
  <c r="N1845" i="2" s="1"/>
  <c r="L1844" i="2"/>
  <c r="N1844" i="2" s="1"/>
  <c r="L2348" i="2"/>
  <c r="N2348" i="2" s="1"/>
  <c r="L2349" i="2"/>
  <c r="N2349" i="2" s="1"/>
  <c r="L7" i="2"/>
  <c r="L6" i="2"/>
  <c r="L111" i="2"/>
  <c r="N111" i="2" s="1"/>
  <c r="L110" i="2"/>
  <c r="N110" i="2" s="1"/>
  <c r="L215" i="2"/>
  <c r="N215" i="2" s="1"/>
  <c r="L214" i="2"/>
  <c r="N214" i="2" s="1"/>
  <c r="L319" i="2"/>
  <c r="N319" i="2" s="1"/>
  <c r="L318" i="2"/>
  <c r="N318" i="2" s="1"/>
  <c r="L423" i="2"/>
  <c r="N423" i="2" s="1"/>
  <c r="L422" i="2"/>
  <c r="N422" i="2" s="1"/>
  <c r="L527" i="2"/>
  <c r="N527" i="2" s="1"/>
  <c r="L526" i="2"/>
  <c r="N526" i="2" s="1"/>
  <c r="L630" i="2"/>
  <c r="N630" i="2" s="1"/>
  <c r="L631" i="2"/>
  <c r="N631" i="2" s="1"/>
  <c r="L735" i="2"/>
  <c r="N735" i="2" s="1"/>
  <c r="L734" i="2"/>
  <c r="N734" i="2" s="1"/>
  <c r="L839" i="2"/>
  <c r="N839" i="2" s="1"/>
  <c r="L838" i="2"/>
  <c r="N838" i="2" s="1"/>
  <c r="L1011" i="2"/>
  <c r="N1011" i="2" s="1"/>
  <c r="L1010" i="2"/>
  <c r="N1010" i="2" s="1"/>
  <c r="L1179" i="2"/>
  <c r="N1179" i="2" s="1"/>
  <c r="L1178" i="2"/>
  <c r="N1178" i="2" s="1"/>
  <c r="L1346" i="2"/>
  <c r="N1346" i="2" s="1"/>
  <c r="L1347" i="2"/>
  <c r="N1347" i="2" s="1"/>
  <c r="L1514" i="2"/>
  <c r="N1514" i="2" s="1"/>
  <c r="L1515" i="2"/>
  <c r="N1515" i="2" s="1"/>
  <c r="L1683" i="2"/>
  <c r="N1683" i="2" s="1"/>
  <c r="L1682" i="2"/>
  <c r="N1682" i="2" s="1"/>
  <c r="L1851" i="2"/>
  <c r="N1851" i="2" s="1"/>
  <c r="L1850" i="2"/>
  <c r="N1850" i="2" s="1"/>
  <c r="L2019" i="2"/>
  <c r="N2019" i="2" s="1"/>
  <c r="L2018" i="2"/>
  <c r="N2018" i="2" s="1"/>
  <c r="L2187" i="2"/>
  <c r="N2187" i="2" s="1"/>
  <c r="L2186" i="2"/>
  <c r="N2186" i="2" s="1"/>
  <c r="L2354" i="2"/>
  <c r="N2354" i="2" s="1"/>
  <c r="L2355" i="2"/>
  <c r="N2355" i="2" s="1"/>
  <c r="L2523" i="2"/>
  <c r="N2523" i="2" s="1"/>
  <c r="L2522" i="2"/>
  <c r="N2522" i="2" s="1"/>
  <c r="L2690" i="2"/>
  <c r="N2690" i="2" s="1"/>
  <c r="L2691" i="2"/>
  <c r="N2691" i="2" s="1"/>
  <c r="L43" i="2"/>
  <c r="N43" i="2" s="1"/>
  <c r="L42" i="2"/>
  <c r="N42" i="2" s="1"/>
  <c r="L97" i="2"/>
  <c r="N97" i="2" s="1"/>
  <c r="L98" i="2"/>
  <c r="N98" i="2" s="1"/>
  <c r="L95" i="2"/>
  <c r="N95" i="2" s="1"/>
  <c r="L96" i="2"/>
  <c r="N96" i="2" s="1"/>
  <c r="L2011" i="2"/>
  <c r="L2010" i="2"/>
  <c r="L2015" i="2"/>
  <c r="L2014" i="2"/>
  <c r="L2017" i="2"/>
  <c r="L2016" i="2"/>
  <c r="L2012" i="2"/>
  <c r="L2013" i="2"/>
  <c r="L2" i="2"/>
  <c r="G733" i="11"/>
  <c r="G212" i="11"/>
  <c r="G913" i="11"/>
  <c r="G314" i="11"/>
  <c r="G958" i="11"/>
  <c r="G290" i="11"/>
  <c r="G1006" i="11"/>
  <c r="G373" i="11"/>
  <c r="G1066" i="11"/>
  <c r="G767" i="11"/>
  <c r="G1148" i="11"/>
  <c r="G641" i="11"/>
  <c r="G190" i="11"/>
  <c r="G431" i="11"/>
  <c r="G1232" i="11"/>
  <c r="G162" i="11"/>
  <c r="G1316" i="11"/>
  <c r="G62" i="11"/>
  <c r="G240" i="11"/>
  <c r="G490" i="11"/>
  <c r="G1402" i="11"/>
  <c r="G112" i="11"/>
  <c r="G262" i="11"/>
  <c r="G12" i="11"/>
  <c r="G514" i="11"/>
  <c r="G1472" i="11"/>
  <c r="G90" i="11"/>
  <c r="G140" i="11"/>
  <c r="G40" i="11"/>
  <c r="G1565" i="11"/>
  <c r="G707" i="11"/>
  <c r="G801" i="11"/>
  <c r="G577" i="11"/>
  <c r="G320" i="11"/>
  <c r="G520" i="11"/>
  <c r="G1067" i="11"/>
  <c r="G433" i="11"/>
  <c r="G551" i="11"/>
  <c r="G802" i="11"/>
  <c r="G1403" i="11"/>
  <c r="G380" i="11"/>
  <c r="G839" i="11"/>
  <c r="G1686" i="11"/>
  <c r="G92" i="11"/>
  <c r="G270" i="11"/>
  <c r="G434" i="11"/>
  <c r="G618" i="11"/>
  <c r="G879" i="11"/>
  <c r="G1257" i="11"/>
  <c r="G93" i="11"/>
  <c r="G323" i="11"/>
  <c r="G678" i="11"/>
  <c r="G1687" i="11"/>
  <c r="G221" i="11"/>
  <c r="G353" i="11"/>
  <c r="G494" i="11"/>
  <c r="G888" i="11"/>
  <c r="G1344" i="11"/>
  <c r="G94" i="11"/>
  <c r="G300" i="11"/>
  <c r="G500" i="11"/>
  <c r="G718" i="11"/>
  <c r="G72" i="11"/>
  <c r="G172" i="11"/>
  <c r="G556" i="11"/>
  <c r="G779" i="11"/>
  <c r="G1093" i="11"/>
  <c r="G123" i="11"/>
  <c r="G360" i="11"/>
  <c r="G562" i="11"/>
  <c r="G654" i="11"/>
  <c r="G719" i="11"/>
  <c r="G851" i="11"/>
  <c r="G930" i="11"/>
  <c r="G51" i="11"/>
  <c r="G101" i="11"/>
  <c r="G151" i="11"/>
  <c r="G201" i="11"/>
  <c r="G251" i="11"/>
  <c r="G331" i="11"/>
  <c r="G390" i="11"/>
  <c r="G414" i="11"/>
  <c r="G473" i="11"/>
  <c r="G531" i="11"/>
  <c r="G596" i="11"/>
  <c r="G622" i="11"/>
  <c r="G655" i="11"/>
  <c r="G688" i="11"/>
  <c r="G752" i="11"/>
  <c r="G787" i="11"/>
  <c r="G821" i="11"/>
  <c r="G891" i="11"/>
  <c r="G980" i="11"/>
  <c r="G1039" i="11"/>
  <c r="G1201" i="11"/>
  <c r="G1264" i="11"/>
  <c r="G1349" i="11"/>
  <c r="G1529" i="11"/>
  <c r="G1726" i="11"/>
  <c r="G163" i="11"/>
  <c r="G838" i="11"/>
  <c r="G1683" i="11"/>
  <c r="G141" i="11"/>
  <c r="G491" i="11"/>
  <c r="G643" i="11"/>
  <c r="G878" i="11"/>
  <c r="G1320" i="11"/>
  <c r="G14" i="11"/>
  <c r="G214" i="11"/>
  <c r="G463" i="11"/>
  <c r="G677" i="11"/>
  <c r="G918" i="11"/>
  <c r="G1321" i="11"/>
  <c r="G42" i="11"/>
  <c r="G220" i="11"/>
  <c r="G351" i="11"/>
  <c r="G810" i="11"/>
  <c r="G1087" i="11"/>
  <c r="G464" i="11"/>
  <c r="G1498" i="11"/>
  <c r="G271" i="11"/>
  <c r="G619" i="11"/>
  <c r="G711" i="11"/>
  <c r="G928" i="11"/>
  <c r="G1259" i="11"/>
  <c r="G194" i="11"/>
  <c r="G441" i="11"/>
  <c r="G744" i="11"/>
  <c r="G977" i="11"/>
  <c r="G1025" i="11"/>
  <c r="G1345" i="11"/>
  <c r="G22" i="11"/>
  <c r="G250" i="11"/>
  <c r="G530" i="11"/>
  <c r="G889" i="11"/>
  <c r="G1723" i="11"/>
  <c r="G273" i="11"/>
  <c r="G589" i="11"/>
  <c r="G1606" i="11"/>
  <c r="G24" i="11"/>
  <c r="G74" i="11"/>
  <c r="G124" i="11"/>
  <c r="G174" i="11"/>
  <c r="G224" i="11"/>
  <c r="G274" i="11"/>
  <c r="G303" i="11"/>
  <c r="G361" i="11"/>
  <c r="G420" i="11"/>
  <c r="G444" i="11"/>
  <c r="G503" i="11"/>
  <c r="G563" i="11"/>
  <c r="G629" i="11"/>
  <c r="G656" i="11"/>
  <c r="G721" i="11"/>
  <c r="G860" i="11"/>
  <c r="G932" i="11"/>
  <c r="G1116" i="11"/>
  <c r="G1202" i="11"/>
  <c r="G1286" i="11"/>
  <c r="G1350" i="11"/>
  <c r="G1436" i="11"/>
  <c r="G1532" i="11"/>
  <c r="G1607" i="11"/>
  <c r="G1086" i="11"/>
  <c r="G192" i="11"/>
  <c r="G685" i="11"/>
  <c r="G979" i="11"/>
  <c r="G30" i="11"/>
  <c r="G52" i="11"/>
  <c r="G80" i="11"/>
  <c r="G102" i="11"/>
  <c r="G130" i="11"/>
  <c r="G152" i="11"/>
  <c r="G180" i="11"/>
  <c r="G202" i="11"/>
  <c r="G230" i="11"/>
  <c r="G252" i="11"/>
  <c r="G280" i="11"/>
  <c r="G333" i="11"/>
  <c r="G391" i="11"/>
  <c r="G450" i="11"/>
  <c r="G474" i="11"/>
  <c r="G533" i="11"/>
  <c r="G597" i="11"/>
  <c r="G662" i="11"/>
  <c r="G689" i="11"/>
  <c r="G754" i="11"/>
  <c r="G788" i="11"/>
  <c r="G822" i="11"/>
  <c r="G900" i="11"/>
  <c r="G986" i="11"/>
  <c r="G1642" i="11"/>
  <c r="G1727" i="11"/>
  <c r="G1020" i="11"/>
  <c r="G120" i="11"/>
  <c r="G1088" i="11"/>
  <c r="G1115" i="11"/>
  <c r="G3" i="11"/>
  <c r="G53" i="11"/>
  <c r="G103" i="11"/>
  <c r="G153" i="11"/>
  <c r="G203" i="11"/>
  <c r="G253" i="11"/>
  <c r="G304" i="11"/>
  <c r="G363" i="11"/>
  <c r="G421" i="11"/>
  <c r="G480" i="11"/>
  <c r="G504" i="11"/>
  <c r="G566" i="11"/>
  <c r="G630" i="11"/>
  <c r="G696" i="11"/>
  <c r="G722" i="11"/>
  <c r="G755" i="11"/>
  <c r="G861" i="11"/>
  <c r="G1046" i="11"/>
  <c r="G1120" i="11"/>
  <c r="G1203" i="11"/>
  <c r="G1287" i="11"/>
  <c r="G1373" i="11"/>
  <c r="G1437" i="11"/>
  <c r="G1533" i="11"/>
  <c r="G1762" i="11"/>
  <c r="G1150" i="11"/>
  <c r="G585" i="11"/>
  <c r="G555" i="11"/>
  <c r="G1038" i="11"/>
  <c r="G31" i="11"/>
  <c r="G81" i="11"/>
  <c r="G131" i="11"/>
  <c r="G181" i="11"/>
  <c r="G231" i="11"/>
  <c r="G281" i="11"/>
  <c r="G310" i="11"/>
  <c r="G334" i="11"/>
  <c r="G393" i="11"/>
  <c r="G451" i="11"/>
  <c r="G510" i="11"/>
  <c r="G534" i="11"/>
  <c r="G599" i="11"/>
  <c r="G663" i="11"/>
  <c r="G729" i="11"/>
  <c r="G756" i="11"/>
  <c r="G790" i="11"/>
  <c r="G824" i="11"/>
  <c r="G901" i="11"/>
  <c r="G942" i="11"/>
  <c r="G996" i="11"/>
  <c r="G1047" i="11"/>
  <c r="G1121" i="11"/>
  <c r="G1288" i="11"/>
  <c r="G1643" i="11"/>
  <c r="G964" i="11"/>
  <c r="G1178" i="11"/>
  <c r="G4" i="11"/>
  <c r="G54" i="11"/>
  <c r="G104" i="11"/>
  <c r="G154" i="11"/>
  <c r="G204" i="11"/>
  <c r="G254" i="11"/>
  <c r="G340" i="11"/>
  <c r="G364" i="11"/>
  <c r="G423" i="11"/>
  <c r="G481" i="11"/>
  <c r="G540" i="11"/>
  <c r="G567" i="11"/>
  <c r="G632" i="11"/>
  <c r="G697" i="11"/>
  <c r="G762" i="11"/>
  <c r="G825" i="11"/>
  <c r="G863" i="11"/>
  <c r="G1001" i="11"/>
  <c r="G1061" i="11"/>
  <c r="G1122" i="11"/>
  <c r="G1206" i="11"/>
  <c r="G1292" i="11"/>
  <c r="G1374" i="11"/>
  <c r="G1464" i="11"/>
  <c r="G1536" i="11"/>
  <c r="G1763" i="11"/>
  <c r="G213" i="11"/>
  <c r="G544" i="11"/>
  <c r="G674" i="11"/>
  <c r="G1149" i="11"/>
  <c r="G350" i="11"/>
  <c r="G708" i="11"/>
  <c r="G960" i="11"/>
  <c r="G264" i="11"/>
  <c r="G584" i="11"/>
  <c r="G961" i="11"/>
  <c r="G70" i="11"/>
  <c r="G293" i="11"/>
  <c r="G493" i="11"/>
  <c r="G644" i="11"/>
  <c r="G1497" i="11"/>
  <c r="G193" i="11"/>
  <c r="G381" i="11"/>
  <c r="G1258" i="11"/>
  <c r="G965" i="11"/>
  <c r="G1722" i="11"/>
  <c r="G652" i="11"/>
  <c r="G1603" i="11"/>
  <c r="G100" i="11"/>
  <c r="G222" i="11"/>
  <c r="G621" i="11"/>
  <c r="G813" i="11"/>
  <c r="G1504" i="11"/>
  <c r="G384" i="11"/>
  <c r="G1505" i="11"/>
  <c r="G10" i="11"/>
  <c r="G32" i="11"/>
  <c r="G60" i="11"/>
  <c r="G82" i="11"/>
  <c r="G110" i="11"/>
  <c r="G132" i="11"/>
  <c r="G160" i="11"/>
  <c r="G182" i="11"/>
  <c r="G210" i="11"/>
  <c r="G232" i="11"/>
  <c r="G260" i="11"/>
  <c r="G282" i="11"/>
  <c r="G311" i="11"/>
  <c r="G370" i="11"/>
  <c r="G394" i="11"/>
  <c r="G453" i="11"/>
  <c r="G511" i="11"/>
  <c r="G573" i="11"/>
  <c r="G600" i="11"/>
  <c r="G666" i="11"/>
  <c r="G730" i="11"/>
  <c r="G798" i="11"/>
  <c r="G903" i="11"/>
  <c r="G943" i="11"/>
  <c r="G1002" i="11"/>
  <c r="G1465" i="11"/>
  <c r="G1646" i="11"/>
  <c r="G13" i="11"/>
  <c r="G403" i="11"/>
  <c r="G740" i="11"/>
  <c r="G959" i="11"/>
  <c r="G41" i="11"/>
  <c r="G241" i="11"/>
  <c r="G374" i="11"/>
  <c r="G675" i="11"/>
  <c r="G1569" i="11"/>
  <c r="G114" i="11"/>
  <c r="G404" i="11"/>
  <c r="G521" i="11"/>
  <c r="G1572" i="11"/>
  <c r="G20" i="11"/>
  <c r="G242" i="11"/>
  <c r="G1322" i="11"/>
  <c r="G43" i="11"/>
  <c r="G743" i="11"/>
  <c r="G1602" i="11"/>
  <c r="G71" i="11"/>
  <c r="G411" i="11"/>
  <c r="G811" i="11"/>
  <c r="G1174" i="11"/>
  <c r="G244" i="11"/>
  <c r="G383" i="11"/>
  <c r="G524" i="11"/>
  <c r="G1260" i="11"/>
  <c r="G50" i="11"/>
  <c r="G200" i="11"/>
  <c r="G354" i="11"/>
  <c r="G471" i="11"/>
  <c r="G978" i="11"/>
  <c r="G1263" i="11"/>
  <c r="G73" i="11"/>
  <c r="G173" i="11"/>
  <c r="G443" i="11"/>
  <c r="G33" i="11"/>
  <c r="G83" i="11"/>
  <c r="G133" i="11"/>
  <c r="G183" i="11"/>
  <c r="G233" i="11"/>
  <c r="G283" i="11"/>
  <c r="G341" i="11"/>
  <c r="G400" i="11"/>
  <c r="G424" i="11"/>
  <c r="G483" i="11"/>
  <c r="G541" i="11"/>
  <c r="G607" i="11"/>
  <c r="G633" i="11"/>
  <c r="G699" i="11"/>
  <c r="G763" i="11"/>
  <c r="G947" i="11"/>
  <c r="G1063" i="11"/>
  <c r="G1144" i="11"/>
  <c r="G1229" i="11"/>
  <c r="G1293" i="11"/>
  <c r="G1377" i="11"/>
  <c r="G1537" i="11"/>
  <c r="G1766" i="11"/>
  <c r="G113" i="11"/>
  <c r="G263" i="11"/>
  <c r="G610" i="11"/>
  <c r="G1019" i="11"/>
  <c r="G1235" i="11"/>
  <c r="G64" i="11"/>
  <c r="G611" i="11"/>
  <c r="G774" i="11"/>
  <c r="G1021" i="11"/>
  <c r="G170" i="11"/>
  <c r="G410" i="11"/>
  <c r="G710" i="11"/>
  <c r="G1173" i="11"/>
  <c r="G143" i="11"/>
  <c r="G523" i="11"/>
  <c r="G651" i="11"/>
  <c r="G121" i="11"/>
  <c r="G294" i="11"/>
  <c r="G470" i="11"/>
  <c r="G778" i="11"/>
  <c r="G1024" i="11"/>
  <c r="G1429" i="11"/>
  <c r="G44" i="11"/>
  <c r="G144" i="11"/>
  <c r="G588" i="11"/>
  <c r="G1432" i="11"/>
  <c r="G122" i="11"/>
  <c r="G330" i="11"/>
  <c r="G751" i="11"/>
  <c r="G1037" i="11"/>
  <c r="G23" i="11"/>
  <c r="G301" i="11"/>
  <c r="G1433" i="11"/>
  <c r="G11" i="11"/>
  <c r="G61" i="11"/>
  <c r="G111" i="11"/>
  <c r="G161" i="11"/>
  <c r="G211" i="11"/>
  <c r="G261" i="11"/>
  <c r="G313" i="11"/>
  <c r="G371" i="11"/>
  <c r="G430" i="11"/>
  <c r="G454" i="11"/>
  <c r="G513" i="11"/>
  <c r="G574" i="11"/>
  <c r="G640" i="11"/>
  <c r="G667" i="11"/>
  <c r="G732" i="11"/>
  <c r="G799" i="11"/>
  <c r="G833" i="11"/>
  <c r="G1005" i="11"/>
  <c r="G1145" i="11"/>
  <c r="G1230" i="11"/>
  <c r="G1315" i="11"/>
  <c r="G1378" i="11"/>
  <c r="G1468" i="11"/>
  <c r="G1647" i="11"/>
  <c r="G63" i="11"/>
  <c r="G344" i="11"/>
  <c r="G461" i="11"/>
  <c r="G1234" i="11"/>
  <c r="G91" i="11"/>
  <c r="G191" i="11"/>
  <c r="G291" i="11"/>
  <c r="G578" i="11"/>
  <c r="G1496" i="11"/>
  <c r="G164" i="11"/>
  <c r="G321" i="11"/>
  <c r="G741" i="11"/>
  <c r="G142" i="11"/>
  <c r="G552" i="11"/>
  <c r="G775" i="11"/>
  <c r="G1022" i="11"/>
  <c r="G1406" i="11"/>
  <c r="G243" i="11"/>
  <c r="G440" i="11"/>
  <c r="G586" i="11"/>
  <c r="G848" i="11"/>
  <c r="G21" i="11"/>
  <c r="G171" i="11"/>
  <c r="G554" i="11"/>
  <c r="G684" i="11"/>
  <c r="G1092" i="11"/>
  <c r="G1503" i="11"/>
  <c r="G324" i="11"/>
  <c r="G849" i="11"/>
  <c r="G150" i="11"/>
  <c r="G272" i="11"/>
  <c r="G413" i="11"/>
  <c r="G686" i="11"/>
  <c r="G1177" i="11"/>
  <c r="G223" i="11"/>
  <c r="G501" i="11"/>
  <c r="G1348" i="11"/>
  <c r="G34" i="11"/>
  <c r="G84" i="11"/>
  <c r="G134" i="11"/>
  <c r="G184" i="11"/>
  <c r="G234" i="11"/>
  <c r="G284" i="11"/>
  <c r="G343" i="11"/>
  <c r="G401" i="11"/>
  <c r="G460" i="11"/>
  <c r="G484" i="11"/>
  <c r="G543" i="11"/>
  <c r="G575" i="11"/>
  <c r="G608" i="11"/>
  <c r="G673" i="11"/>
  <c r="G700" i="11"/>
  <c r="G873" i="11"/>
  <c r="G948" i="11"/>
  <c r="G1231" i="11"/>
  <c r="G1401" i="11"/>
  <c r="G1469" i="11"/>
  <c r="G1564" i="11"/>
  <c r="G1682" i="11"/>
  <c r="G1767" i="11"/>
  <c r="G292" i="11"/>
  <c r="G302" i="11"/>
  <c r="G312" i="11"/>
  <c r="G322" i="11"/>
  <c r="G332" i="11"/>
  <c r="G342" i="11"/>
  <c r="G352" i="11"/>
  <c r="G362" i="11"/>
  <c r="G372" i="11"/>
  <c r="G382" i="11"/>
  <c r="G392" i="11"/>
  <c r="G402" i="11"/>
  <c r="G412" i="11"/>
  <c r="G422" i="11"/>
  <c r="G432" i="11"/>
  <c r="G442" i="11"/>
  <c r="G452" i="11"/>
  <c r="G462" i="11"/>
  <c r="G472" i="11"/>
  <c r="G482" i="11"/>
  <c r="G492" i="11"/>
  <c r="G502" i="11"/>
  <c r="G512" i="11"/>
  <c r="G522" i="11"/>
  <c r="G532" i="11"/>
  <c r="G542" i="11"/>
  <c r="G553" i="11"/>
  <c r="G564" i="11"/>
  <c r="G576" i="11"/>
  <c r="G587" i="11"/>
  <c r="G598" i="11"/>
  <c r="G609" i="11"/>
  <c r="G620" i="11"/>
  <c r="G631" i="11"/>
  <c r="G642" i="11"/>
  <c r="G653" i="11"/>
  <c r="G664" i="11"/>
  <c r="G676" i="11"/>
  <c r="G687" i="11"/>
  <c r="G698" i="11"/>
  <c r="G709" i="11"/>
  <c r="G720" i="11"/>
  <c r="G731" i="11"/>
  <c r="G742" i="11"/>
  <c r="G753" i="11"/>
  <c r="G764" i="11"/>
  <c r="G777" i="11"/>
  <c r="G800" i="11"/>
  <c r="G823" i="11"/>
  <c r="G837" i="11"/>
  <c r="G862" i="11"/>
  <c r="G877" i="11"/>
  <c r="G902" i="11"/>
  <c r="G917" i="11"/>
  <c r="G981" i="11"/>
  <c r="G1003" i="11"/>
  <c r="G1044" i="11"/>
  <c r="G1064" i="11"/>
  <c r="G1089" i="11"/>
  <c r="G1117" i="11"/>
  <c r="G1146" i="11"/>
  <c r="G1175" i="11"/>
  <c r="G1261" i="11"/>
  <c r="G1289" i="11"/>
  <c r="G1317" i="11"/>
  <c r="G1346" i="11"/>
  <c r="G1375" i="11"/>
  <c r="G1466" i="11"/>
  <c r="G1499" i="11"/>
  <c r="G1566" i="11"/>
  <c r="G1604" i="11"/>
  <c r="G1644" i="11"/>
  <c r="G1684" i="11"/>
  <c r="G1724" i="11"/>
  <c r="G1764" i="11"/>
  <c r="G565" i="11"/>
  <c r="G665" i="11"/>
  <c r="G765" i="11"/>
  <c r="G789" i="11"/>
  <c r="G812" i="11"/>
  <c r="G850" i="11"/>
  <c r="G890" i="11"/>
  <c r="G931" i="11"/>
  <c r="G963" i="11"/>
  <c r="G982" i="11"/>
  <c r="G1023" i="11"/>
  <c r="G1045" i="11"/>
  <c r="G1065" i="11"/>
  <c r="G1091" i="11"/>
  <c r="G1119" i="11"/>
  <c r="G1147" i="11"/>
  <c r="G1176" i="11"/>
  <c r="G1205" i="11"/>
  <c r="G1291" i="11"/>
  <c r="G1319" i="11"/>
  <c r="G1347" i="11"/>
  <c r="G1376" i="11"/>
  <c r="G1405" i="11"/>
  <c r="G1435" i="11"/>
  <c r="G1467" i="11"/>
  <c r="G1535" i="11"/>
  <c r="G1567" i="11"/>
  <c r="G1573" i="11"/>
  <c r="G5" i="11"/>
  <c r="G15" i="11"/>
  <c r="G25" i="11"/>
  <c r="G35" i="11"/>
  <c r="G45" i="11"/>
  <c r="G55" i="11"/>
  <c r="G65" i="11"/>
  <c r="G75" i="11"/>
  <c r="G85" i="11"/>
  <c r="G95" i="11"/>
  <c r="G105" i="11"/>
  <c r="G115" i="11"/>
  <c r="G125" i="11"/>
  <c r="G135" i="11"/>
  <c r="G155" i="11"/>
  <c r="G245" i="11"/>
  <c r="G255" i="11"/>
  <c r="G265" i="11"/>
  <c r="G275" i="11"/>
  <c r="G285" i="11"/>
  <c r="G295" i="11"/>
  <c r="G305" i="11"/>
  <c r="G315" i="11"/>
  <c r="G325" i="11"/>
  <c r="G335" i="11"/>
  <c r="G345" i="11"/>
  <c r="G355" i="11"/>
  <c r="G365" i="11"/>
  <c r="G375" i="11"/>
  <c r="G385" i="11"/>
  <c r="G395" i="11"/>
  <c r="G405" i="11"/>
  <c r="G415" i="11"/>
  <c r="G425" i="11"/>
  <c r="G435" i="11"/>
  <c r="G445" i="11"/>
  <c r="G455" i="11"/>
  <c r="G465" i="11"/>
  <c r="G475" i="11"/>
  <c r="G485" i="11"/>
  <c r="G495" i="11"/>
  <c r="G505" i="11"/>
  <c r="G515" i="11"/>
  <c r="G525" i="11"/>
  <c r="G535" i="11"/>
  <c r="G546" i="11"/>
  <c r="G557" i="11"/>
  <c r="G568" i="11"/>
  <c r="G579" i="11"/>
  <c r="G590" i="11"/>
  <c r="G601" i="11"/>
  <c r="G612" i="11"/>
  <c r="G623" i="11"/>
  <c r="G634" i="11"/>
  <c r="G646" i="11"/>
  <c r="G657" i="11"/>
  <c r="G668" i="11"/>
  <c r="G679" i="11"/>
  <c r="G690" i="11"/>
  <c r="G701" i="11"/>
  <c r="G712" i="11"/>
  <c r="G723" i="11"/>
  <c r="G734" i="11"/>
  <c r="G746" i="11"/>
  <c r="G757" i="11"/>
  <c r="G780" i="11"/>
  <c r="G803" i="11"/>
  <c r="G815" i="11"/>
  <c r="G840" i="11"/>
  <c r="G880" i="11"/>
  <c r="G966" i="11"/>
  <c r="G988" i="11"/>
  <c r="G1007" i="11"/>
  <c r="G1030" i="11"/>
  <c r="G1049" i="11"/>
  <c r="G1073" i="11"/>
  <c r="G1101" i="11"/>
  <c r="G1129" i="11"/>
  <c r="G1157" i="11"/>
  <c r="G1186" i="11"/>
  <c r="G1215" i="11"/>
  <c r="G1301" i="11"/>
  <c r="G1329" i="11"/>
  <c r="G1357" i="11"/>
  <c r="G1386" i="11"/>
  <c r="G1415" i="11"/>
  <c r="G1446" i="11"/>
  <c r="G1479" i="11"/>
  <c r="G1546" i="11"/>
  <c r="G1622" i="11"/>
  <c r="G1662" i="11"/>
  <c r="G1702" i="11"/>
  <c r="G1742" i="11"/>
  <c r="G1782" i="11"/>
  <c r="G235" i="11"/>
  <c r="G635" i="11"/>
  <c r="G735" i="11"/>
  <c r="G769" i="11"/>
  <c r="G792" i="11"/>
  <c r="G828" i="11"/>
  <c r="G853" i="11"/>
  <c r="G868" i="11"/>
  <c r="G893" i="11"/>
  <c r="G908" i="11"/>
  <c r="G921" i="11"/>
  <c r="G950" i="11"/>
  <c r="G989" i="11"/>
  <c r="G1008" i="11"/>
  <c r="G1031" i="11"/>
  <c r="G1050" i="11"/>
  <c r="G1102" i="11"/>
  <c r="G1130" i="11"/>
  <c r="G1158" i="11"/>
  <c r="G1244" i="11"/>
  <c r="G1273" i="11"/>
  <c r="G1302" i="11"/>
  <c r="G1330" i="11"/>
  <c r="G1358" i="11"/>
  <c r="G1482" i="11"/>
  <c r="G1514" i="11"/>
  <c r="G1583" i="11"/>
  <c r="G225" i="11"/>
  <c r="G6" i="11"/>
  <c r="G16" i="11"/>
  <c r="G26" i="11"/>
  <c r="G36" i="11"/>
  <c r="G46" i="11"/>
  <c r="G56" i="11"/>
  <c r="G66" i="11"/>
  <c r="G76" i="11"/>
  <c r="G86" i="11"/>
  <c r="G96" i="11"/>
  <c r="G106" i="11"/>
  <c r="G116" i="11"/>
  <c r="G126" i="11"/>
  <c r="G136" i="11"/>
  <c r="G146" i="11"/>
  <c r="G156" i="11"/>
  <c r="G166" i="11"/>
  <c r="G176" i="11"/>
  <c r="G186" i="11"/>
  <c r="G196" i="11"/>
  <c r="G206" i="11"/>
  <c r="G216" i="11"/>
  <c r="G226" i="11"/>
  <c r="G236" i="11"/>
  <c r="G246" i="11"/>
  <c r="G256" i="11"/>
  <c r="G266" i="11"/>
  <c r="G276" i="11"/>
  <c r="G286" i="11"/>
  <c r="G296" i="11"/>
  <c r="G306" i="11"/>
  <c r="G316" i="11"/>
  <c r="G326" i="11"/>
  <c r="G336" i="11"/>
  <c r="G346" i="11"/>
  <c r="G356" i="11"/>
  <c r="G366" i="11"/>
  <c r="G376" i="11"/>
  <c r="G386" i="11"/>
  <c r="G396" i="11"/>
  <c r="G406" i="11"/>
  <c r="G416" i="11"/>
  <c r="G426" i="11"/>
  <c r="G436" i="11"/>
  <c r="G446" i="11"/>
  <c r="G456" i="11"/>
  <c r="G466" i="11"/>
  <c r="G476" i="11"/>
  <c r="G486" i="11"/>
  <c r="G496" i="11"/>
  <c r="G506" i="11"/>
  <c r="G516" i="11"/>
  <c r="G526" i="11"/>
  <c r="G536" i="11"/>
  <c r="G547" i="11"/>
  <c r="G558" i="11"/>
  <c r="G569" i="11"/>
  <c r="G580" i="11"/>
  <c r="G591" i="11"/>
  <c r="G602" i="11"/>
  <c r="G613" i="11"/>
  <c r="G624" i="11"/>
  <c r="G636" i="11"/>
  <c r="G647" i="11"/>
  <c r="G658" i="11"/>
  <c r="G669" i="11"/>
  <c r="G680" i="11"/>
  <c r="G691" i="11"/>
  <c r="G702" i="11"/>
  <c r="G713" i="11"/>
  <c r="G724" i="11"/>
  <c r="G736" i="11"/>
  <c r="G747" i="11"/>
  <c r="G758" i="11"/>
  <c r="G781" i="11"/>
  <c r="G804" i="11"/>
  <c r="G817" i="11"/>
  <c r="G841" i="11"/>
  <c r="G881" i="11"/>
  <c r="G937" i="11"/>
  <c r="G967" i="11"/>
  <c r="G991" i="11"/>
  <c r="G1009" i="11"/>
  <c r="G1032" i="11"/>
  <c r="G1051" i="11"/>
  <c r="G1074" i="11"/>
  <c r="G1131" i="11"/>
  <c r="G1159" i="11"/>
  <c r="G1187" i="11"/>
  <c r="G1216" i="11"/>
  <c r="G1245" i="11"/>
  <c r="G1331" i="11"/>
  <c r="G1359" i="11"/>
  <c r="G1387" i="11"/>
  <c r="G1416" i="11"/>
  <c r="G1447" i="11"/>
  <c r="G1515" i="11"/>
  <c r="G1547" i="11"/>
  <c r="G1623" i="11"/>
  <c r="G1663" i="11"/>
  <c r="G1703" i="11"/>
  <c r="G1743" i="11"/>
  <c r="G1783" i="11"/>
  <c r="G175" i="11"/>
  <c r="G625" i="11"/>
  <c r="G725" i="11"/>
  <c r="G770" i="11"/>
  <c r="G793" i="11"/>
  <c r="G805" i="11"/>
  <c r="G829" i="11"/>
  <c r="G869" i="11"/>
  <c r="G909" i="11"/>
  <c r="G922" i="11"/>
  <c r="G951" i="11"/>
  <c r="G992" i="11"/>
  <c r="G1010" i="11"/>
  <c r="G1052" i="11"/>
  <c r="G1075" i="11"/>
  <c r="G1103" i="11"/>
  <c r="G1132" i="11"/>
  <c r="G1160" i="11"/>
  <c r="G1188" i="11"/>
  <c r="G1274" i="11"/>
  <c r="G1303" i="11"/>
  <c r="G1332" i="11"/>
  <c r="G1360" i="11"/>
  <c r="G1388" i="11"/>
  <c r="G1448" i="11"/>
  <c r="G1483" i="11"/>
  <c r="G1548" i="11"/>
  <c r="G1584" i="11"/>
  <c r="G215" i="11"/>
  <c r="G7" i="11"/>
  <c r="G17" i="11"/>
  <c r="G27" i="11"/>
  <c r="G37" i="11"/>
  <c r="G47" i="11"/>
  <c r="G57" i="11"/>
  <c r="G67" i="11"/>
  <c r="G77" i="11"/>
  <c r="G87" i="11"/>
  <c r="G97" i="11"/>
  <c r="G107" i="11"/>
  <c r="G117" i="11"/>
  <c r="G127" i="11"/>
  <c r="G137" i="11"/>
  <c r="G147" i="11"/>
  <c r="G157" i="11"/>
  <c r="G167" i="11"/>
  <c r="G177" i="11"/>
  <c r="G187" i="11"/>
  <c r="G197" i="11"/>
  <c r="G207" i="11"/>
  <c r="G217" i="11"/>
  <c r="G227" i="11"/>
  <c r="G237" i="11"/>
  <c r="G247" i="11"/>
  <c r="G257" i="11"/>
  <c r="G267" i="11"/>
  <c r="G277" i="11"/>
  <c r="G287" i="11"/>
  <c r="G297" i="11"/>
  <c r="G307" i="11"/>
  <c r="G317" i="11"/>
  <c r="G327" i="11"/>
  <c r="G337" i="11"/>
  <c r="G347" i="11"/>
  <c r="G357" i="11"/>
  <c r="G367" i="11"/>
  <c r="G377" i="11"/>
  <c r="G387" i="11"/>
  <c r="G397" i="11"/>
  <c r="G407" i="11"/>
  <c r="G417" i="11"/>
  <c r="G427" i="11"/>
  <c r="G437" i="11"/>
  <c r="G447" i="11"/>
  <c r="G457" i="11"/>
  <c r="G467" i="11"/>
  <c r="G477" i="11"/>
  <c r="G487" i="11"/>
  <c r="G497" i="11"/>
  <c r="G507" i="11"/>
  <c r="G517" i="11"/>
  <c r="G527" i="11"/>
  <c r="G537" i="11"/>
  <c r="G548" i="11"/>
  <c r="G559" i="11"/>
  <c r="G570" i="11"/>
  <c r="G581" i="11"/>
  <c r="G592" i="11"/>
  <c r="G603" i="11"/>
  <c r="G614" i="11"/>
  <c r="G626" i="11"/>
  <c r="G637" i="11"/>
  <c r="G648" i="11"/>
  <c r="G659" i="11"/>
  <c r="G670" i="11"/>
  <c r="G681" i="11"/>
  <c r="G692" i="11"/>
  <c r="G703" i="11"/>
  <c r="G714" i="11"/>
  <c r="G726" i="11"/>
  <c r="G737" i="11"/>
  <c r="G748" i="11"/>
  <c r="G759" i="11"/>
  <c r="G782" i="11"/>
  <c r="G818" i="11"/>
  <c r="G842" i="11"/>
  <c r="G857" i="11"/>
  <c r="G882" i="11"/>
  <c r="G897" i="11"/>
  <c r="G938" i="11"/>
  <c r="G973" i="11"/>
  <c r="G1011" i="11"/>
  <c r="G1076" i="11"/>
  <c r="G1161" i="11"/>
  <c r="G1189" i="11"/>
  <c r="G1217" i="11"/>
  <c r="G1246" i="11"/>
  <c r="G1275" i="11"/>
  <c r="G1361" i="11"/>
  <c r="G1389" i="11"/>
  <c r="G1417" i="11"/>
  <c r="G1449" i="11"/>
  <c r="G1516" i="11"/>
  <c r="G1549" i="11"/>
  <c r="G1585" i="11"/>
  <c r="G1624" i="11"/>
  <c r="G1664" i="11"/>
  <c r="G1704" i="11"/>
  <c r="G1744" i="11"/>
  <c r="G1784" i="11"/>
  <c r="G814" i="11"/>
  <c r="G892" i="11"/>
  <c r="G1029" i="11"/>
  <c r="G1236" i="11"/>
  <c r="G1407" i="11"/>
  <c r="G1652" i="11"/>
  <c r="G195" i="11"/>
  <c r="G615" i="11"/>
  <c r="G715" i="11"/>
  <c r="G771" i="11"/>
  <c r="G794" i="11"/>
  <c r="G807" i="11"/>
  <c r="G830" i="11"/>
  <c r="G870" i="11"/>
  <c r="G910" i="11"/>
  <c r="G923" i="11"/>
  <c r="G952" i="11"/>
  <c r="G993" i="11"/>
  <c r="G1015" i="11"/>
  <c r="G1034" i="11"/>
  <c r="G1105" i="11"/>
  <c r="G1191" i="11"/>
  <c r="G1219" i="11"/>
  <c r="G1247" i="11"/>
  <c r="G1276" i="11"/>
  <c r="G1305" i="11"/>
  <c r="G1391" i="11"/>
  <c r="G1419" i="11"/>
  <c r="G1485" i="11"/>
  <c r="G1517" i="11"/>
  <c r="G1586" i="11"/>
  <c r="G645" i="11"/>
  <c r="G745" i="11"/>
  <c r="G907" i="11"/>
  <c r="G1151" i="11"/>
  <c r="G1351" i="11"/>
  <c r="G1732" i="11"/>
  <c r="G205" i="11"/>
  <c r="G8" i="11"/>
  <c r="G18" i="11"/>
  <c r="G28" i="11"/>
  <c r="G38" i="11"/>
  <c r="G48" i="11"/>
  <c r="G58" i="11"/>
  <c r="G68" i="11"/>
  <c r="G78" i="11"/>
  <c r="G88" i="11"/>
  <c r="G98" i="11"/>
  <c r="G108" i="11"/>
  <c r="G118" i="11"/>
  <c r="G128" i="11"/>
  <c r="G138" i="11"/>
  <c r="G148" i="11"/>
  <c r="G158" i="11"/>
  <c r="G168" i="11"/>
  <c r="G178" i="11"/>
  <c r="G188" i="11"/>
  <c r="G198" i="11"/>
  <c r="G208" i="11"/>
  <c r="G218" i="11"/>
  <c r="G228" i="11"/>
  <c r="G238" i="11"/>
  <c r="G248" i="11"/>
  <c r="G258" i="11"/>
  <c r="G268" i="11"/>
  <c r="G278" i="11"/>
  <c r="G288" i="11"/>
  <c r="G298" i="11"/>
  <c r="G308" i="11"/>
  <c r="G318" i="11"/>
  <c r="G328" i="11"/>
  <c r="G338" i="11"/>
  <c r="G348" i="11"/>
  <c r="G358" i="11"/>
  <c r="G368" i="11"/>
  <c r="G378" i="11"/>
  <c r="G388" i="11"/>
  <c r="G398" i="11"/>
  <c r="G408" i="11"/>
  <c r="G418" i="11"/>
  <c r="G428" i="11"/>
  <c r="G438" i="11"/>
  <c r="G448" i="11"/>
  <c r="G458" i="11"/>
  <c r="G468" i="11"/>
  <c r="G478" i="11"/>
  <c r="G488" i="11"/>
  <c r="G498" i="11"/>
  <c r="G508" i="11"/>
  <c r="G518" i="11"/>
  <c r="G528" i="11"/>
  <c r="G538" i="11"/>
  <c r="G549" i="11"/>
  <c r="G560" i="11"/>
  <c r="G571" i="11"/>
  <c r="G582" i="11"/>
  <c r="G593" i="11"/>
  <c r="G604" i="11"/>
  <c r="G616" i="11"/>
  <c r="G627" i="11"/>
  <c r="G638" i="11"/>
  <c r="G649" i="11"/>
  <c r="G660" i="11"/>
  <c r="G671" i="11"/>
  <c r="G682" i="11"/>
  <c r="G693" i="11"/>
  <c r="G704" i="11"/>
  <c r="G716" i="11"/>
  <c r="G727" i="11"/>
  <c r="G738" i="11"/>
  <c r="G749" i="11"/>
  <c r="G760" i="11"/>
  <c r="G783" i="11"/>
  <c r="G795" i="11"/>
  <c r="G819" i="11"/>
  <c r="G843" i="11"/>
  <c r="G858" i="11"/>
  <c r="G883" i="11"/>
  <c r="G898" i="11"/>
  <c r="G974" i="11"/>
  <c r="G1035" i="11"/>
  <c r="G1057" i="11"/>
  <c r="G1077" i="11"/>
  <c r="G1134" i="11"/>
  <c r="G1163" i="11"/>
  <c r="G1192" i="11"/>
  <c r="G1220" i="11"/>
  <c r="G1248" i="11"/>
  <c r="G1334" i="11"/>
  <c r="G1363" i="11"/>
  <c r="G1392" i="11"/>
  <c r="G1420" i="11"/>
  <c r="G1453" i="11"/>
  <c r="G1518" i="11"/>
  <c r="G1553" i="11"/>
  <c r="G1626" i="11"/>
  <c r="G1666" i="11"/>
  <c r="G1706" i="11"/>
  <c r="G1746" i="11"/>
  <c r="G1786" i="11"/>
  <c r="G791" i="11"/>
  <c r="G867" i="11"/>
  <c r="G920" i="11"/>
  <c r="G1612" i="11"/>
  <c r="G185" i="11"/>
  <c r="G605" i="11"/>
  <c r="G705" i="11"/>
  <c r="G772" i="11"/>
  <c r="G808" i="11"/>
  <c r="G831" i="11"/>
  <c r="G871" i="11"/>
  <c r="G911" i="11"/>
  <c r="G940" i="11"/>
  <c r="G953" i="11"/>
  <c r="G975" i="11"/>
  <c r="G994" i="11"/>
  <c r="G1016" i="11"/>
  <c r="G1058" i="11"/>
  <c r="G1078" i="11"/>
  <c r="G1106" i="11"/>
  <c r="G1135" i="11"/>
  <c r="G1221" i="11"/>
  <c r="G1249" i="11"/>
  <c r="G1277" i="11"/>
  <c r="G1306" i="11"/>
  <c r="G1335" i="11"/>
  <c r="G1421" i="11"/>
  <c r="G1486" i="11"/>
  <c r="G1519" i="11"/>
  <c r="G1587" i="11"/>
  <c r="G545" i="11"/>
  <c r="G768" i="11"/>
  <c r="G827" i="11"/>
  <c r="G987" i="11"/>
  <c r="G1179" i="11"/>
  <c r="G1265" i="11"/>
  <c r="G1379" i="11"/>
  <c r="G1692" i="11"/>
  <c r="G165" i="11"/>
  <c r="G9" i="11"/>
  <c r="G19" i="11"/>
  <c r="G29" i="11"/>
  <c r="G39" i="11"/>
  <c r="G49" i="11"/>
  <c r="G59" i="11"/>
  <c r="G69" i="11"/>
  <c r="G79" i="11"/>
  <c r="G89" i="11"/>
  <c r="G99" i="11"/>
  <c r="G109" i="11"/>
  <c r="G119" i="11"/>
  <c r="G129" i="11"/>
  <c r="G139" i="11"/>
  <c r="G149" i="11"/>
  <c r="G159" i="11"/>
  <c r="G169" i="11"/>
  <c r="G179" i="11"/>
  <c r="G189" i="11"/>
  <c r="G199" i="11"/>
  <c r="G209" i="11"/>
  <c r="G219" i="11"/>
  <c r="G229" i="11"/>
  <c r="G239" i="11"/>
  <c r="G249" i="11"/>
  <c r="G259" i="11"/>
  <c r="G269" i="11"/>
  <c r="G279" i="11"/>
  <c r="G289" i="11"/>
  <c r="G299" i="11"/>
  <c r="G309" i="11"/>
  <c r="G319" i="11"/>
  <c r="G329" i="11"/>
  <c r="G339" i="11"/>
  <c r="G349" i="11"/>
  <c r="G359" i="11"/>
  <c r="G369" i="11"/>
  <c r="G379" i="11"/>
  <c r="G389" i="11"/>
  <c r="G399" i="11"/>
  <c r="G409" i="11"/>
  <c r="G419" i="11"/>
  <c r="G429" i="11"/>
  <c r="G439" i="11"/>
  <c r="G449" i="11"/>
  <c r="G459" i="11"/>
  <c r="G469" i="11"/>
  <c r="G479" i="11"/>
  <c r="G489" i="11"/>
  <c r="G499" i="11"/>
  <c r="G509" i="11"/>
  <c r="G519" i="11"/>
  <c r="G529" i="11"/>
  <c r="G539" i="11"/>
  <c r="G550" i="11"/>
  <c r="G561" i="11"/>
  <c r="G572" i="11"/>
  <c r="G583" i="11"/>
  <c r="G594" i="11"/>
  <c r="G606" i="11"/>
  <c r="G617" i="11"/>
  <c r="G628" i="11"/>
  <c r="G639" i="11"/>
  <c r="G650" i="11"/>
  <c r="G661" i="11"/>
  <c r="G672" i="11"/>
  <c r="G683" i="11"/>
  <c r="G694" i="11"/>
  <c r="G706" i="11"/>
  <c r="G717" i="11"/>
  <c r="G728" i="11"/>
  <c r="G739" i="11"/>
  <c r="G750" i="11"/>
  <c r="G761" i="11"/>
  <c r="G784" i="11"/>
  <c r="G797" i="11"/>
  <c r="G820" i="11"/>
  <c r="G859" i="11"/>
  <c r="G899" i="11"/>
  <c r="G927" i="11"/>
  <c r="G976" i="11"/>
  <c r="G995" i="11"/>
  <c r="G1036" i="11"/>
  <c r="G1059" i="11"/>
  <c r="G1079" i="11"/>
  <c r="G1164" i="11"/>
  <c r="G1193" i="11"/>
  <c r="G1222" i="11"/>
  <c r="G1250" i="11"/>
  <c r="G1278" i="11"/>
  <c r="G1364" i="11"/>
  <c r="G1393" i="11"/>
  <c r="G1422" i="11"/>
  <c r="G1454" i="11"/>
  <c r="G1522" i="11"/>
  <c r="G1554" i="11"/>
  <c r="G1589" i="11"/>
  <c r="G1627" i="11"/>
  <c r="G1667" i="11"/>
  <c r="G1707" i="11"/>
  <c r="G1747" i="11"/>
  <c r="G1787" i="11"/>
  <c r="G852" i="11"/>
  <c r="G933" i="11"/>
  <c r="G1048" i="11"/>
  <c r="G1207" i="11"/>
  <c r="G1772" i="11"/>
  <c r="G145" i="11"/>
  <c r="G595" i="11"/>
  <c r="G695" i="11"/>
  <c r="G773" i="11"/>
  <c r="G785" i="11"/>
  <c r="G809" i="11"/>
  <c r="G832" i="11"/>
  <c r="G847" i="11"/>
  <c r="G872" i="11"/>
  <c r="G887" i="11"/>
  <c r="G912" i="11"/>
  <c r="G941" i="11"/>
  <c r="G957" i="11"/>
  <c r="G1017" i="11"/>
  <c r="G1060" i="11"/>
  <c r="G1081" i="11"/>
  <c r="G1107" i="11"/>
  <c r="G1136" i="11"/>
  <c r="G1165" i="11"/>
  <c r="G1251" i="11"/>
  <c r="G1279" i="11"/>
  <c r="G1307" i="11"/>
  <c r="G1336" i="11"/>
  <c r="G1365" i="11"/>
  <c r="G1455" i="11"/>
  <c r="G1487" i="11"/>
  <c r="G1555" i="11"/>
  <c r="G1592" i="11"/>
  <c r="G1632" i="11"/>
  <c r="G1672" i="11"/>
  <c r="G1712" i="11"/>
  <c r="G1752" i="11"/>
  <c r="G1792" i="11"/>
  <c r="G919" i="11"/>
  <c r="G929" i="11"/>
  <c r="G939" i="11"/>
  <c r="G949" i="11"/>
  <c r="G962" i="11"/>
  <c r="G990" i="11"/>
  <c r="G1004" i="11"/>
  <c r="G1018" i="11"/>
  <c r="G1033" i="11"/>
  <c r="G1062" i="11"/>
  <c r="G1090" i="11"/>
  <c r="G1104" i="11"/>
  <c r="G1118" i="11"/>
  <c r="G1133" i="11"/>
  <c r="G1162" i="11"/>
  <c r="G1190" i="11"/>
  <c r="G1204" i="11"/>
  <c r="G1218" i="11"/>
  <c r="G1233" i="11"/>
  <c r="G1262" i="11"/>
  <c r="G1290" i="11"/>
  <c r="G1304" i="11"/>
  <c r="G1318" i="11"/>
  <c r="G1333" i="11"/>
  <c r="G1362" i="11"/>
  <c r="G1390" i="11"/>
  <c r="G1404" i="11"/>
  <c r="G1418" i="11"/>
  <c r="G1434" i="11"/>
  <c r="G1452" i="11"/>
  <c r="G1484" i="11"/>
  <c r="G1502" i="11"/>
  <c r="G1534" i="11"/>
  <c r="G1552" i="11"/>
  <c r="G1605" i="11"/>
  <c r="G1625" i="11"/>
  <c r="G1645" i="11"/>
  <c r="G1665" i="11"/>
  <c r="G1685" i="11"/>
  <c r="G1705" i="11"/>
  <c r="G1725" i="11"/>
  <c r="G1745" i="11"/>
  <c r="G1765" i="11"/>
  <c r="G1785" i="11"/>
  <c r="G1080" i="11"/>
  <c r="G1094" i="11"/>
  <c r="G1108" i="11"/>
  <c r="G1123" i="11"/>
  <c r="G1152" i="11"/>
  <c r="G1180" i="11"/>
  <c r="G1194" i="11"/>
  <c r="G1208" i="11"/>
  <c r="G1223" i="11"/>
  <c r="G1252" i="11"/>
  <c r="G1280" i="11"/>
  <c r="G1294" i="11"/>
  <c r="G1308" i="11"/>
  <c r="G1323" i="11"/>
  <c r="G1352" i="11"/>
  <c r="G1380" i="11"/>
  <c r="G1394" i="11"/>
  <c r="G1408" i="11"/>
  <c r="G1423" i="11"/>
  <c r="G1438" i="11"/>
  <c r="G1473" i="11"/>
  <c r="G1488" i="11"/>
  <c r="G1523" i="11"/>
  <c r="G1538" i="11"/>
  <c r="G1095" i="11"/>
  <c r="G1109" i="11"/>
  <c r="G1137" i="11"/>
  <c r="G1166" i="11"/>
  <c r="G1181" i="11"/>
  <c r="G1195" i="11"/>
  <c r="G1209" i="11"/>
  <c r="G1237" i="11"/>
  <c r="G1266" i="11"/>
  <c r="G1281" i="11"/>
  <c r="G1295" i="11"/>
  <c r="G1309" i="11"/>
  <c r="G1337" i="11"/>
  <c r="G1366" i="11"/>
  <c r="G1381" i="11"/>
  <c r="G1395" i="11"/>
  <c r="G1409" i="11"/>
  <c r="G1439" i="11"/>
  <c r="G1456" i="11"/>
  <c r="G1489" i="11"/>
  <c r="G1506" i="11"/>
  <c r="G1539" i="11"/>
  <c r="G1556" i="11"/>
  <c r="G1574" i="11"/>
  <c r="G1593" i="11"/>
  <c r="G1613" i="11"/>
  <c r="G1633" i="11"/>
  <c r="G1653" i="11"/>
  <c r="G1673" i="11"/>
  <c r="G1693" i="11"/>
  <c r="G1713" i="11"/>
  <c r="G1733" i="11"/>
  <c r="G1753" i="11"/>
  <c r="G1773" i="11"/>
  <c r="G1793" i="11"/>
  <c r="G1053" i="11"/>
  <c r="G1082" i="11"/>
  <c r="G1110" i="11"/>
  <c r="G1124" i="11"/>
  <c r="G1138" i="11"/>
  <c r="G1153" i="11"/>
  <c r="G1182" i="11"/>
  <c r="G1210" i="11"/>
  <c r="G1224" i="11"/>
  <c r="G1238" i="11"/>
  <c r="G1253" i="11"/>
  <c r="G1282" i="11"/>
  <c r="G1310" i="11"/>
  <c r="G1324" i="11"/>
  <c r="G1338" i="11"/>
  <c r="G1353" i="11"/>
  <c r="G1382" i="11"/>
  <c r="G1410" i="11"/>
  <c r="G1424" i="11"/>
  <c r="G1442" i="11"/>
  <c r="G1474" i="11"/>
  <c r="G1492" i="11"/>
  <c r="G1524" i="11"/>
  <c r="G1542" i="11"/>
  <c r="G1575" i="11"/>
  <c r="G1096" i="11"/>
  <c r="G1111" i="11"/>
  <c r="G1125" i="11"/>
  <c r="G1139" i="11"/>
  <c r="G1167" i="11"/>
  <c r="G1196" i="11"/>
  <c r="G1211" i="11"/>
  <c r="G1225" i="11"/>
  <c r="G1239" i="11"/>
  <c r="G1267" i="11"/>
  <c r="G1296" i="11"/>
  <c r="G1311" i="11"/>
  <c r="G1325" i="11"/>
  <c r="G1339" i="11"/>
  <c r="G1367" i="11"/>
  <c r="G1396" i="11"/>
  <c r="G1411" i="11"/>
  <c r="G1425" i="11"/>
  <c r="G1457" i="11"/>
  <c r="G1475" i="11"/>
  <c r="G1507" i="11"/>
  <c r="G1525" i="11"/>
  <c r="G1557" i="11"/>
  <c r="G1594" i="11"/>
  <c r="G1614" i="11"/>
  <c r="G1634" i="11"/>
  <c r="G1654" i="11"/>
  <c r="G1674" i="11"/>
  <c r="G1694" i="11"/>
  <c r="G1714" i="11"/>
  <c r="G1734" i="11"/>
  <c r="G1754" i="11"/>
  <c r="G1774" i="11"/>
  <c r="G1794" i="11"/>
  <c r="G834" i="11"/>
  <c r="G844" i="11"/>
  <c r="G854" i="11"/>
  <c r="G864" i="11"/>
  <c r="G874" i="11"/>
  <c r="G884" i="11"/>
  <c r="G894" i="11"/>
  <c r="G904" i="11"/>
  <c r="G914" i="11"/>
  <c r="G924" i="11"/>
  <c r="G934" i="11"/>
  <c r="G944" i="11"/>
  <c r="G954" i="11"/>
  <c r="G968" i="11"/>
  <c r="G983" i="11"/>
  <c r="G1012" i="11"/>
  <c r="G1040" i="11"/>
  <c r="G1054" i="11"/>
  <c r="G1068" i="11"/>
  <c r="G1083" i="11"/>
  <c r="G1112" i="11"/>
  <c r="G1140" i="11"/>
  <c r="G1154" i="11"/>
  <c r="G1168" i="11"/>
  <c r="G1183" i="11"/>
  <c r="G1212" i="11"/>
  <c r="G1240" i="11"/>
  <c r="G1254" i="11"/>
  <c r="G1268" i="11"/>
  <c r="G1283" i="11"/>
  <c r="G1312" i="11"/>
  <c r="G1340" i="11"/>
  <c r="G1354" i="11"/>
  <c r="G1368" i="11"/>
  <c r="G1383" i="11"/>
  <c r="G1412" i="11"/>
  <c r="G1443" i="11"/>
  <c r="G1458" i="11"/>
  <c r="G1493" i="11"/>
  <c r="G1508" i="11"/>
  <c r="G1543" i="11"/>
  <c r="G1558" i="11"/>
  <c r="G1576" i="11"/>
  <c r="G1595" i="11"/>
  <c r="G1615" i="11"/>
  <c r="G1635" i="11"/>
  <c r="G1655" i="11"/>
  <c r="G1675" i="11"/>
  <c r="G1695" i="11"/>
  <c r="G1715" i="11"/>
  <c r="G1735" i="11"/>
  <c r="G1755" i="11"/>
  <c r="G1775" i="11"/>
  <c r="G1795" i="11"/>
  <c r="G955" i="11"/>
  <c r="G969" i="11"/>
  <c r="G997" i="11"/>
  <c r="G1026" i="11"/>
  <c r="G1041" i="11"/>
  <c r="G1055" i="11"/>
  <c r="G1069" i="11"/>
  <c r="G1097" i="11"/>
  <c r="G1126" i="11"/>
  <c r="G1141" i="11"/>
  <c r="G1155" i="11"/>
  <c r="G1169" i="11"/>
  <c r="G1197" i="11"/>
  <c r="G1226" i="11"/>
  <c r="G1241" i="11"/>
  <c r="G1255" i="11"/>
  <c r="G1269" i="11"/>
  <c r="G1297" i="11"/>
  <c r="G1326" i="11"/>
  <c r="G1341" i="11"/>
  <c r="G1355" i="11"/>
  <c r="G1369" i="11"/>
  <c r="G1397" i="11"/>
  <c r="G1426" i="11"/>
  <c r="G1459" i="11"/>
  <c r="G1476" i="11"/>
  <c r="G1509" i="11"/>
  <c r="G1526" i="11"/>
  <c r="G1559" i="11"/>
  <c r="G835" i="11"/>
  <c r="G845" i="11"/>
  <c r="G855" i="11"/>
  <c r="G865" i="11"/>
  <c r="G875" i="11"/>
  <c r="G885" i="11"/>
  <c r="G895" i="11"/>
  <c r="G905" i="11"/>
  <c r="G915" i="11"/>
  <c r="G925" i="11"/>
  <c r="G935" i="11"/>
  <c r="G945" i="11"/>
  <c r="G970" i="11"/>
  <c r="G984" i="11"/>
  <c r="G998" i="11"/>
  <c r="G1013" i="11"/>
  <c r="G1042" i="11"/>
  <c r="G1070" i="11"/>
  <c r="G1084" i="11"/>
  <c r="G1098" i="11"/>
  <c r="G1113" i="11"/>
  <c r="G1142" i="11"/>
  <c r="G1170" i="11"/>
  <c r="G1184" i="11"/>
  <c r="G1198" i="11"/>
  <c r="G1213" i="11"/>
  <c r="G1242" i="11"/>
  <c r="G1270" i="11"/>
  <c r="G1284" i="11"/>
  <c r="G1298" i="11"/>
  <c r="G1313" i="11"/>
  <c r="G1342" i="11"/>
  <c r="G1370" i="11"/>
  <c r="G1384" i="11"/>
  <c r="G1398" i="11"/>
  <c r="G1413" i="11"/>
  <c r="G1444" i="11"/>
  <c r="G1462" i="11"/>
  <c r="G1494" i="11"/>
  <c r="G1512" i="11"/>
  <c r="G1544" i="11"/>
  <c r="G1562" i="11"/>
  <c r="G1577" i="11"/>
  <c r="G1596" i="11"/>
  <c r="G1616" i="11"/>
  <c r="G1636" i="11"/>
  <c r="G1656" i="11"/>
  <c r="G1676" i="11"/>
  <c r="G1696" i="11"/>
  <c r="G1716" i="11"/>
  <c r="G1736" i="11"/>
  <c r="G1756" i="11"/>
  <c r="G1776" i="11"/>
  <c r="G1796" i="11"/>
  <c r="G956" i="11"/>
  <c r="G971" i="11"/>
  <c r="G985" i="11"/>
  <c r="G999" i="11"/>
  <c r="G1027" i="11"/>
  <c r="G1056" i="11"/>
  <c r="G1071" i="11"/>
  <c r="G1085" i="11"/>
  <c r="G1099" i="11"/>
  <c r="G1127" i="11"/>
  <c r="G1156" i="11"/>
  <c r="G1171" i="11"/>
  <c r="G1185" i="11"/>
  <c r="G1199" i="11"/>
  <c r="G1227" i="11"/>
  <c r="G1256" i="11"/>
  <c r="G1271" i="11"/>
  <c r="G1285" i="11"/>
  <c r="G1299" i="11"/>
  <c r="G1327" i="11"/>
  <c r="G1356" i="11"/>
  <c r="G1371" i="11"/>
  <c r="G1385" i="11"/>
  <c r="G1399" i="11"/>
  <c r="G1427" i="11"/>
  <c r="G1445" i="11"/>
  <c r="G1477" i="11"/>
  <c r="G1495" i="11"/>
  <c r="G1527" i="11"/>
  <c r="G1545" i="11"/>
  <c r="G1579" i="11"/>
  <c r="G766" i="11"/>
  <c r="G776" i="11"/>
  <c r="G786" i="11"/>
  <c r="G796" i="11"/>
  <c r="G806" i="11"/>
  <c r="G816" i="11"/>
  <c r="G826" i="11"/>
  <c r="G836" i="11"/>
  <c r="G846" i="11"/>
  <c r="G856" i="11"/>
  <c r="G866" i="11"/>
  <c r="G876" i="11"/>
  <c r="G886" i="11"/>
  <c r="G896" i="11"/>
  <c r="G906" i="11"/>
  <c r="G916" i="11"/>
  <c r="G926" i="11"/>
  <c r="G936" i="11"/>
  <c r="G946" i="11"/>
  <c r="G972" i="11"/>
  <c r="G1000" i="11"/>
  <c r="G1014" i="11"/>
  <c r="G1028" i="11"/>
  <c r="G1043" i="11"/>
  <c r="G1072" i="11"/>
  <c r="G1100" i="11"/>
  <c r="G1114" i="11"/>
  <c r="G1128" i="11"/>
  <c r="G1143" i="11"/>
  <c r="G1172" i="11"/>
  <c r="G1200" i="11"/>
  <c r="G1214" i="11"/>
  <c r="G1228" i="11"/>
  <c r="G1243" i="11"/>
  <c r="G1272" i="11"/>
  <c r="G1300" i="11"/>
  <c r="G1314" i="11"/>
  <c r="G1328" i="11"/>
  <c r="G1343" i="11"/>
  <c r="G1372" i="11"/>
  <c r="G1400" i="11"/>
  <c r="G1414" i="11"/>
  <c r="G1428" i="11"/>
  <c r="G1463" i="11"/>
  <c r="G1478" i="11"/>
  <c r="G1513" i="11"/>
  <c r="G1528" i="11"/>
  <c r="G1563" i="11"/>
  <c r="G1582" i="11"/>
  <c r="G1597" i="11"/>
  <c r="G1617" i="11"/>
  <c r="G1637" i="11"/>
  <c r="G1657" i="11"/>
  <c r="G1677" i="11"/>
  <c r="G1697" i="11"/>
  <c r="G1717" i="11"/>
  <c r="G1737" i="11"/>
  <c r="G1757" i="11"/>
  <c r="G1777" i="11"/>
  <c r="G1797" i="11"/>
  <c r="G1568" i="11"/>
  <c r="G1578" i="11"/>
  <c r="G1588" i="11"/>
  <c r="G1598" i="11"/>
  <c r="G1608" i="11"/>
  <c r="G1618" i="11"/>
  <c r="G1628" i="11"/>
  <c r="G1638" i="11"/>
  <c r="G1648" i="11"/>
  <c r="G1658" i="11"/>
  <c r="G1668" i="11"/>
  <c r="G1678" i="11"/>
  <c r="G1688" i="11"/>
  <c r="G1698" i="11"/>
  <c r="G1708" i="11"/>
  <c r="G1718" i="11"/>
  <c r="G1728" i="11"/>
  <c r="G1738" i="11"/>
  <c r="G1748" i="11"/>
  <c r="G1758" i="11"/>
  <c r="G1768" i="11"/>
  <c r="G1778" i="11"/>
  <c r="G1788" i="11"/>
  <c r="G1798" i="11"/>
  <c r="G1599" i="11"/>
  <c r="G1609" i="11"/>
  <c r="G1619" i="11"/>
  <c r="G1629" i="11"/>
  <c r="G1639" i="11"/>
  <c r="G1649" i="11"/>
  <c r="G1659" i="11"/>
  <c r="G1669" i="11"/>
  <c r="G1679" i="11"/>
  <c r="G1689" i="11"/>
  <c r="G1699" i="11"/>
  <c r="G1709" i="11"/>
  <c r="G1719" i="11"/>
  <c r="G1729" i="11"/>
  <c r="G1739" i="11"/>
  <c r="G1749" i="11"/>
  <c r="G1759" i="11"/>
  <c r="G1769" i="11"/>
  <c r="G1779" i="11"/>
  <c r="G1789" i="11"/>
  <c r="G1799" i="11"/>
  <c r="G1430" i="11"/>
  <c r="G1440" i="11"/>
  <c r="G1450" i="11"/>
  <c r="G1460" i="11"/>
  <c r="G1470" i="11"/>
  <c r="G1480" i="11"/>
  <c r="G1490" i="11"/>
  <c r="G1500" i="11"/>
  <c r="G1510" i="11"/>
  <c r="G1520" i="11"/>
  <c r="G1530" i="11"/>
  <c r="G1540" i="11"/>
  <c r="G1550" i="11"/>
  <c r="G1560" i="11"/>
  <c r="G1570" i="11"/>
  <c r="G1580" i="11"/>
  <c r="G1590" i="11"/>
  <c r="G1600" i="11"/>
  <c r="G1610" i="11"/>
  <c r="G1620" i="11"/>
  <c r="G1630" i="11"/>
  <c r="G1640" i="11"/>
  <c r="G1650" i="11"/>
  <c r="G1660" i="11"/>
  <c r="G1670" i="11"/>
  <c r="G1680" i="11"/>
  <c r="G1690" i="11"/>
  <c r="G1700" i="11"/>
  <c r="G1710" i="11"/>
  <c r="G1720" i="11"/>
  <c r="G1730" i="11"/>
  <c r="G1740" i="11"/>
  <c r="G1750" i="11"/>
  <c r="G1760" i="11"/>
  <c r="G1770" i="11"/>
  <c r="G1780" i="11"/>
  <c r="G1790" i="11"/>
  <c r="G1800" i="11"/>
  <c r="G1431" i="11"/>
  <c r="G1441" i="11"/>
  <c r="G1451" i="11"/>
  <c r="G1461" i="11"/>
  <c r="G1471" i="11"/>
  <c r="G1481" i="11"/>
  <c r="G1491" i="11"/>
  <c r="G1501" i="11"/>
  <c r="G1511" i="11"/>
  <c r="G1521" i="11"/>
  <c r="G1531" i="11"/>
  <c r="G1541" i="11"/>
  <c r="G1551" i="11"/>
  <c r="G1561" i="11"/>
  <c r="G1571" i="11"/>
  <c r="G1581" i="11"/>
  <c r="G1591" i="11"/>
  <c r="G1601" i="11"/>
  <c r="G1611" i="11"/>
  <c r="G1621" i="11"/>
  <c r="G1631" i="11"/>
  <c r="G1641" i="11"/>
  <c r="G1651" i="11"/>
  <c r="G1661" i="11"/>
  <c r="G1671" i="11"/>
  <c r="G1681" i="11"/>
  <c r="G1691" i="11"/>
  <c r="G1701" i="11"/>
  <c r="G1711" i="11"/>
  <c r="G1721" i="11"/>
  <c r="G1731" i="11"/>
  <c r="G1741" i="11"/>
  <c r="G1751" i="11"/>
  <c r="G1761" i="11"/>
  <c r="G1771" i="11"/>
  <c r="G1781" i="11"/>
  <c r="G1791" i="11"/>
  <c r="G1801" i="11"/>
  <c r="G2" i="11"/>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J4" i="2" s="1"/>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L5" i="2" l="1"/>
  <c r="L4" i="2"/>
  <c r="C10" i="1"/>
  <c r="K12"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D10" i="1" l="1"/>
  <c r="S10" i="1"/>
  <c r="I9" i="1"/>
  <c r="D2088" i="2" s="1"/>
  <c r="F2088" i="2" s="1"/>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D1476" i="2" l="1"/>
  <c r="D255" i="2"/>
  <c r="D1877" i="2"/>
  <c r="D790" i="2"/>
  <c r="D860" i="2"/>
  <c r="D1570" i="2"/>
  <c r="D1058" i="2"/>
  <c r="D2125" i="2"/>
  <c r="D500" i="2"/>
  <c r="D142" i="2"/>
  <c r="D1864" i="2"/>
  <c r="D1720" i="2"/>
  <c r="F1720" i="2" s="1"/>
  <c r="D2390" i="2"/>
  <c r="D2671" i="2"/>
  <c r="F2671" i="2" s="1"/>
  <c r="D2597" i="2"/>
  <c r="F2597" i="2" s="1"/>
  <c r="D2717" i="2"/>
  <c r="D1351" i="2"/>
  <c r="D18" i="2"/>
  <c r="D1631" i="2"/>
  <c r="D262" i="2"/>
  <c r="D460" i="2"/>
  <c r="D238" i="2"/>
  <c r="D598" i="2"/>
  <c r="D1771" i="2"/>
  <c r="D1443" i="2"/>
  <c r="D1961" i="2"/>
  <c r="D388" i="2"/>
  <c r="D930" i="2"/>
  <c r="D2630" i="2"/>
  <c r="F2630" i="2" s="1"/>
  <c r="D1846" i="2"/>
  <c r="D846" i="2"/>
  <c r="D1584" i="2"/>
  <c r="F1584" i="2" s="1"/>
  <c r="D760" i="2"/>
  <c r="D2274" i="2"/>
  <c r="D2462" i="2"/>
  <c r="F2462" i="2" s="1"/>
  <c r="D1135" i="2"/>
  <c r="F1135" i="2" s="1"/>
  <c r="D1918" i="2"/>
  <c r="D877" i="2"/>
  <c r="D2223" i="2"/>
  <c r="F2223" i="2" s="1"/>
  <c r="D1042" i="2"/>
  <c r="D356" i="2"/>
  <c r="D2393" i="2"/>
  <c r="F2393" i="2" s="1"/>
  <c r="D2161" i="2"/>
  <c r="D467" i="2"/>
  <c r="D761" i="2"/>
  <c r="D88" i="2"/>
  <c r="D1622" i="2"/>
  <c r="F1622" i="2" s="1"/>
  <c r="D1303" i="2"/>
  <c r="F1303" i="2" s="1"/>
  <c r="D2025" i="2"/>
  <c r="D125" i="2"/>
  <c r="D2704" i="2"/>
  <c r="D1077" i="2"/>
  <c r="D1981" i="2"/>
  <c r="D1750" i="2"/>
  <c r="D301" i="2"/>
  <c r="D197" i="2"/>
  <c r="D26" i="2"/>
  <c r="D2437" i="2"/>
  <c r="D1045" i="2"/>
  <c r="D463" i="2"/>
  <c r="D521" i="2"/>
  <c r="D641" i="2"/>
  <c r="D914" i="2"/>
  <c r="D2219" i="2"/>
  <c r="D895" i="2"/>
  <c r="D2641" i="2"/>
  <c r="D223" i="2"/>
  <c r="D947" i="2"/>
  <c r="D2411" i="2"/>
  <c r="D1034" i="2"/>
  <c r="F1034" i="2" s="1"/>
  <c r="D2091" i="2"/>
  <c r="F2091" i="2" s="1"/>
  <c r="D602" i="2"/>
  <c r="D60" i="2"/>
  <c r="D2734" i="2"/>
  <c r="D1056" i="2"/>
  <c r="D2619" i="2"/>
  <c r="D1154" i="2"/>
  <c r="D2060" i="2"/>
  <c r="F2060" i="2" s="1"/>
  <c r="D1470" i="2"/>
  <c r="D714" i="2"/>
  <c r="D280" i="2"/>
  <c r="D566" i="2"/>
  <c r="D664" i="2"/>
  <c r="D2042" i="2"/>
  <c r="F2042" i="2" s="1"/>
  <c r="D1390" i="2"/>
  <c r="D755" i="2"/>
  <c r="D2214" i="2"/>
  <c r="F2214" i="2" s="1"/>
  <c r="D2215" i="2"/>
  <c r="D222" i="2"/>
  <c r="D2652" i="2"/>
  <c r="D824" i="2"/>
  <c r="D94" i="2"/>
  <c r="F94" i="2" s="1"/>
  <c r="D25" i="2"/>
  <c r="D2601" i="2"/>
  <c r="D2564" i="2"/>
  <c r="F2564" i="2" s="1"/>
  <c r="D1172" i="2"/>
  <c r="D2350" i="2"/>
  <c r="D548" i="2"/>
  <c r="D627" i="2"/>
  <c r="D157" i="2"/>
  <c r="D981" i="2"/>
  <c r="D126" i="2"/>
  <c r="D185" i="2"/>
  <c r="D51" i="2"/>
  <c r="D1168" i="2"/>
  <c r="F1168" i="2" s="1"/>
  <c r="D1852" i="2"/>
  <c r="D2481" i="2"/>
  <c r="D1673" i="2"/>
  <c r="F1673" i="2" s="1"/>
  <c r="D708" i="2"/>
  <c r="D245" i="2"/>
  <c r="D2385" i="2"/>
  <c r="D1171" i="2"/>
  <c r="D295" i="2"/>
  <c r="D151" i="2"/>
  <c r="D1608" i="2"/>
  <c r="D1020" i="2"/>
  <c r="D278" i="2"/>
  <c r="D36" i="2"/>
  <c r="D1084" i="2"/>
  <c r="F1084" i="2" s="1"/>
  <c r="D1921" i="2"/>
  <c r="D628" i="2"/>
  <c r="D1451" i="2"/>
  <c r="D1260" i="2"/>
  <c r="D141" i="2"/>
  <c r="D420" i="2"/>
  <c r="D634" i="2"/>
  <c r="D1127" i="2"/>
  <c r="D2356" i="2"/>
  <c r="D326" i="2"/>
  <c r="D686" i="2"/>
  <c r="D1712" i="2"/>
  <c r="F1712" i="2" s="1"/>
  <c r="D2415" i="2"/>
  <c r="D1282" i="2"/>
  <c r="F1282" i="2" s="1"/>
  <c r="D2708" i="2"/>
  <c r="F2708" i="2" s="1"/>
  <c r="D97" i="2"/>
  <c r="D1021" i="2"/>
  <c r="D1514" i="2"/>
  <c r="D2650" i="2"/>
  <c r="D407" i="2"/>
  <c r="F407" i="2" s="1"/>
  <c r="D1416" i="2"/>
  <c r="F1416" i="2" s="1"/>
  <c r="D1851" i="2"/>
  <c r="D2455" i="2"/>
  <c r="D1545" i="2"/>
  <c r="D1549" i="2"/>
  <c r="D957" i="2"/>
  <c r="D1538" i="2"/>
  <c r="F1538" i="2" s="1"/>
  <c r="D1939" i="2"/>
  <c r="D64" i="2"/>
  <c r="D488" i="2"/>
  <c r="D1970" i="2"/>
  <c r="D1920" i="2"/>
  <c r="F1920" i="2" s="1"/>
  <c r="D2501" i="2"/>
  <c r="D1754" i="2"/>
  <c r="F1754" i="2" s="1"/>
  <c r="D2769" i="2"/>
  <c r="D1730" i="2"/>
  <c r="D949" i="2"/>
  <c r="D1678" i="2"/>
  <c r="D2090" i="2"/>
  <c r="F2090" i="2" s="1"/>
  <c r="D2465" i="2"/>
  <c r="D2054" i="2"/>
  <c r="D2153" i="2"/>
  <c r="D2201" i="2"/>
  <c r="D332" i="2"/>
  <c r="D2146" i="2"/>
  <c r="D177" i="2"/>
  <c r="D2418" i="2"/>
  <c r="D956" i="2"/>
  <c r="F956" i="2" s="1"/>
  <c r="D2598" i="2"/>
  <c r="D2111" i="2"/>
  <c r="D504" i="2"/>
  <c r="D28" i="2"/>
  <c r="D352" i="2"/>
  <c r="D2436" i="2"/>
  <c r="D758" i="2"/>
  <c r="D257" i="2"/>
  <c r="D1440" i="2"/>
  <c r="D2676" i="2"/>
  <c r="F2676" i="2" s="1"/>
  <c r="D2599" i="2"/>
  <c r="F2598" i="2" s="1"/>
  <c r="D614" i="2"/>
  <c r="F614" i="2" s="1"/>
  <c r="D2380" i="2"/>
  <c r="F2380" i="2" s="1"/>
  <c r="D552" i="2"/>
  <c r="D100" i="2"/>
  <c r="D1179" i="2"/>
  <c r="D662" i="2"/>
  <c r="D1180" i="2"/>
  <c r="D2806" i="2"/>
  <c r="D701" i="2"/>
  <c r="D901" i="2"/>
  <c r="D2416" i="2"/>
  <c r="D1816" i="2"/>
  <c r="D801" i="2"/>
  <c r="D1845" i="2"/>
  <c r="D2464" i="2"/>
  <c r="F2464" i="2" s="1"/>
  <c r="D1639" i="2"/>
  <c r="F1639" i="2" s="1"/>
  <c r="D1993" i="2"/>
  <c r="D2537" i="2"/>
  <c r="D1705" i="2"/>
  <c r="D2342" i="2"/>
  <c r="F2342" i="2" s="1"/>
  <c r="D1749" i="2"/>
  <c r="D802" i="2"/>
  <c r="D436" i="2"/>
  <c r="D1380" i="2"/>
  <c r="D968" i="2"/>
  <c r="F968" i="2" s="1"/>
  <c r="D1853" i="2"/>
  <c r="D717" i="2"/>
  <c r="D898" i="2"/>
  <c r="D2056" i="2"/>
  <c r="F2056" i="2" s="1"/>
  <c r="D2525" i="2"/>
  <c r="D485" i="2"/>
  <c r="D2363" i="2"/>
  <c r="D2583" i="2"/>
  <c r="D1794" i="2"/>
  <c r="F1794" i="2" s="1"/>
  <c r="D413" i="2"/>
  <c r="D1849" i="2"/>
  <c r="D474" i="2"/>
  <c r="D1878" i="2"/>
  <c r="F1878" i="2" s="1"/>
  <c r="D2231" i="2"/>
  <c r="D382" i="2"/>
  <c r="D679" i="2"/>
  <c r="D1677" i="2"/>
  <c r="D766" i="2"/>
  <c r="D1055" i="2"/>
  <c r="D1893" i="2"/>
  <c r="D1393" i="2"/>
  <c r="D666" i="2"/>
  <c r="D2322" i="2"/>
  <c r="D1063" i="2"/>
  <c r="D1090" i="2"/>
  <c r="D2346" i="2"/>
  <c r="D525" i="2"/>
  <c r="D2240" i="2"/>
  <c r="D2765" i="2"/>
  <c r="F2765" i="2" s="1"/>
  <c r="D1804" i="2"/>
  <c r="F1804" i="2" s="1"/>
  <c r="D791" i="2"/>
  <c r="F790" i="2" s="1"/>
  <c r="D1069" i="2"/>
  <c r="D2698" i="2"/>
  <c r="D923" i="2"/>
  <c r="D1352" i="2"/>
  <c r="F1352" i="2" s="1"/>
  <c r="D2040" i="2"/>
  <c r="F2040" i="2" s="1"/>
  <c r="D1601" i="2"/>
  <c r="D1047" i="2"/>
  <c r="F1047" i="2" s="1"/>
  <c r="D454" i="2"/>
  <c r="D2104" i="2"/>
  <c r="D1118" i="2"/>
  <c r="F1118" i="2" s="1"/>
  <c r="D1181" i="2"/>
  <c r="D648" i="2"/>
  <c r="D570" i="2"/>
  <c r="D811" i="2"/>
  <c r="D1258" i="2"/>
  <c r="D2024" i="2"/>
  <c r="F2024" i="2" s="1"/>
  <c r="D2559" i="2"/>
  <c r="F2559" i="2" s="1"/>
  <c r="D896" i="2"/>
  <c r="D1592" i="2"/>
  <c r="D1586" i="2"/>
  <c r="F1586" i="2" s="1"/>
  <c r="D2524" i="2"/>
  <c r="D1421" i="2"/>
  <c r="F1421" i="2" s="1"/>
  <c r="D737" i="2"/>
  <c r="D767" i="2"/>
  <c r="D1323" i="2"/>
  <c r="D1149" i="2"/>
  <c r="D2134" i="2"/>
  <c r="D1071" i="2"/>
  <c r="D226" i="2"/>
  <c r="D2096" i="2"/>
  <c r="D1452" i="2"/>
  <c r="F1452" i="2" s="1"/>
  <c r="D1802" i="2"/>
  <c r="D997" i="2"/>
  <c r="D1206" i="2"/>
  <c r="F1206" i="2" s="1"/>
  <c r="D1066" i="2"/>
  <c r="D1676" i="2"/>
  <c r="D2174" i="2"/>
  <c r="F2174" i="2" s="1"/>
  <c r="D95" i="2"/>
  <c r="F95" i="2" s="1"/>
  <c r="D1377" i="2"/>
  <c r="D2297" i="2"/>
  <c r="D2144" i="2"/>
  <c r="F2144" i="2" s="1"/>
  <c r="D1473" i="2"/>
  <c r="D1499" i="2"/>
  <c r="F1499" i="2" s="1"/>
  <c r="D1972" i="2"/>
  <c r="F1972" i="2" s="1"/>
  <c r="D2336" i="2"/>
  <c r="D1359" i="2"/>
  <c r="D1235" i="2"/>
  <c r="D2401" i="2"/>
  <c r="D1666" i="2"/>
  <c r="D1524" i="2"/>
  <c r="D2033" i="2"/>
  <c r="D1115" i="2"/>
  <c r="D433" i="2"/>
  <c r="D1409" i="2"/>
  <c r="D1825" i="2"/>
  <c r="D368" i="2"/>
  <c r="D271" i="2"/>
  <c r="D1738" i="2"/>
  <c r="D1865" i="2"/>
  <c r="D503" i="2"/>
  <c r="D1225" i="2"/>
  <c r="D1761" i="2"/>
  <c r="D817" i="2"/>
  <c r="D600" i="2"/>
  <c r="D1799" i="2"/>
  <c r="D1453" i="2"/>
  <c r="D2510" i="2"/>
  <c r="F2510" i="2" s="1"/>
  <c r="D1070" i="2"/>
  <c r="D234" i="2"/>
  <c r="D540" i="2"/>
  <c r="D405" i="2"/>
  <c r="D2180" i="2"/>
  <c r="D1818" i="2"/>
  <c r="D2706" i="2"/>
  <c r="F2706" i="2" s="1"/>
  <c r="D1615" i="2"/>
  <c r="D378" i="2"/>
  <c r="D590" i="2"/>
  <c r="D372" i="2"/>
  <c r="D972" i="2"/>
  <c r="D1261" i="2"/>
  <c r="F1260" i="2" s="1"/>
  <c r="D762" i="2"/>
  <c r="D565" i="2"/>
  <c r="D2441" i="2"/>
  <c r="D1539" i="2"/>
  <c r="D682" i="2"/>
  <c r="D308" i="2"/>
  <c r="D1076" i="2"/>
  <c r="D2690" i="2"/>
  <c r="D2012" i="2"/>
  <c r="D176" i="2"/>
  <c r="D1471" i="2"/>
  <c r="F1471" i="2" s="1"/>
  <c r="D928" i="2"/>
  <c r="D604" i="2"/>
  <c r="D2319" i="2"/>
  <c r="D2803" i="2"/>
  <c r="D135" i="2"/>
  <c r="D1571" i="2"/>
  <c r="D1285" i="2"/>
  <c r="D842" i="2"/>
  <c r="D412" i="2"/>
  <c r="D1385" i="2"/>
  <c r="F1385" i="2" s="1"/>
  <c r="D2184" i="2"/>
  <c r="D1003" i="2"/>
  <c r="D1183" i="2"/>
  <c r="D2359" i="2"/>
  <c r="D307" i="2"/>
  <c r="D1593" i="2"/>
  <c r="D2505" i="2"/>
  <c r="D658" i="2"/>
  <c r="D523" i="2"/>
  <c r="D2262" i="2"/>
  <c r="D55" i="2"/>
  <c r="D107" i="2"/>
  <c r="D1203" i="2"/>
  <c r="D730" i="2"/>
  <c r="D392" i="2"/>
  <c r="D1052" i="2"/>
  <c r="F1052" i="2" s="1"/>
  <c r="D419" i="2"/>
  <c r="F418" i="2" s="1"/>
  <c r="D967" i="2"/>
  <c r="F967" i="2" s="1"/>
  <c r="D1130" i="2"/>
  <c r="D1885" i="2"/>
  <c r="D1963" i="2"/>
  <c r="D2479" i="2"/>
  <c r="F2479" i="2" s="1"/>
  <c r="D16" i="2"/>
  <c r="D2098" i="2"/>
  <c r="D1159" i="2"/>
  <c r="F1159" i="2" s="1"/>
  <c r="D685" i="2"/>
  <c r="D2530" i="2"/>
  <c r="D1028" i="2"/>
  <c r="F1028" i="2" s="1"/>
  <c r="D375" i="2"/>
  <c r="D1657" i="2"/>
  <c r="D1325" i="2"/>
  <c r="D987" i="2"/>
  <c r="D472" i="2"/>
  <c r="D1411" i="2"/>
  <c r="F1411" i="2" s="1"/>
  <c r="D432" i="2"/>
  <c r="D992" i="2"/>
  <c r="D2069" i="2"/>
  <c r="D1599" i="2"/>
  <c r="D33" i="2"/>
  <c r="D2681" i="2"/>
  <c r="F2681" i="2" s="1"/>
  <c r="D2560" i="2"/>
  <c r="F2560" i="2" s="1"/>
  <c r="D1330" i="2"/>
  <c r="D63" i="2"/>
  <c r="D435" i="2"/>
  <c r="D2355" i="2"/>
  <c r="D2565" i="2"/>
  <c r="D303" i="2"/>
  <c r="F303" i="2" s="1"/>
  <c r="D2273" i="2"/>
  <c r="D1679" i="2"/>
  <c r="D414" i="2"/>
  <c r="D1979" i="2"/>
  <c r="D783" i="2"/>
  <c r="D174" i="2"/>
  <c r="D256" i="2"/>
  <c r="D536" i="2"/>
  <c r="D162" i="2"/>
  <c r="D2452" i="2"/>
  <c r="D1537" i="2"/>
  <c r="D691" i="2"/>
  <c r="D133" i="2"/>
  <c r="D2070" i="2"/>
  <c r="D2209" i="2"/>
  <c r="D224" i="2"/>
  <c r="D96" i="2"/>
  <c r="F96" i="2" s="1"/>
  <c r="D1466" i="2"/>
  <c r="D306" i="2"/>
  <c r="D855" i="2"/>
  <c r="D305" i="2"/>
  <c r="F305" i="2" s="1"/>
  <c r="D340" i="2"/>
  <c r="D546" i="2"/>
  <c r="D17" i="2"/>
  <c r="D1890" i="2"/>
  <c r="D1350" i="2"/>
  <c r="D2057" i="2"/>
  <c r="F2057" i="2" s="1"/>
  <c r="D879" i="2"/>
  <c r="D206" i="2"/>
  <c r="D499" i="2"/>
  <c r="D561" i="2"/>
  <c r="D347" i="2"/>
  <c r="D480" i="2"/>
  <c r="D1583" i="2"/>
  <c r="F1583" i="2" s="1"/>
  <c r="D1194" i="2"/>
  <c r="F1194" i="2" s="1"/>
  <c r="D373" i="2"/>
  <c r="D1294" i="2"/>
  <c r="D2229" i="2"/>
  <c r="D144" i="2"/>
  <c r="D421" i="2"/>
  <c r="D2300" i="2"/>
  <c r="F2300" i="2" s="1"/>
  <c r="D920" i="2"/>
  <c r="D958" i="2"/>
  <c r="D803" i="2"/>
  <c r="D355" i="2"/>
  <c r="D1650" i="2"/>
  <c r="D678" i="2"/>
  <c r="D37" i="2"/>
  <c r="D786" i="2"/>
  <c r="D199" i="2"/>
  <c r="F199" i="2" s="1"/>
  <c r="D40" i="2"/>
  <c r="D998" i="2"/>
  <c r="F998" i="2" s="1"/>
  <c r="D1773" i="2"/>
  <c r="D807" i="2"/>
  <c r="D1703" i="2"/>
  <c r="D1157" i="2"/>
  <c r="D2295" i="2"/>
  <c r="D1400" i="2"/>
  <c r="D533" i="2"/>
  <c r="D1740" i="2"/>
  <c r="D856" i="2"/>
  <c r="D121" i="2"/>
  <c r="D281" i="2"/>
  <c r="D1103" i="2"/>
  <c r="D425" i="2"/>
  <c r="D187" i="2"/>
  <c r="D2335" i="2"/>
  <c r="F2335" i="2" s="1"/>
  <c r="D2018" i="2"/>
  <c r="D1482" i="2"/>
  <c r="D475" i="2"/>
  <c r="D756" i="2"/>
  <c r="D20" i="2"/>
  <c r="D544" i="2"/>
  <c r="D468" i="2"/>
  <c r="D1437" i="2"/>
  <c r="D2011" i="2"/>
  <c r="D1001" i="2"/>
  <c r="F1001" i="2" s="1"/>
  <c r="D636" i="2"/>
  <c r="D676" i="2"/>
  <c r="D2594" i="2"/>
  <c r="F2594" i="2" s="1"/>
  <c r="D1936" i="2"/>
  <c r="D1392" i="2"/>
  <c r="D1304" i="2"/>
  <c r="F1304" i="2" s="1"/>
  <c r="D1242" i="2"/>
  <c r="D362" i="2"/>
  <c r="D327" i="2"/>
  <c r="D2553" i="2"/>
  <c r="D2337" i="2"/>
  <c r="D524" i="2"/>
  <c r="D2318" i="2"/>
  <c r="D881" i="2"/>
  <c r="F881" i="2" s="1"/>
  <c r="D1170" i="2"/>
  <c r="D2739" i="2"/>
  <c r="D2270" i="2"/>
  <c r="D1444" i="2"/>
  <c r="D1946" i="2"/>
  <c r="F1946" i="2" s="1"/>
  <c r="D267" i="2"/>
  <c r="D2672" i="2"/>
  <c r="D108" i="2"/>
  <c r="D1185" i="2"/>
  <c r="D2543" i="2"/>
  <c r="D2694" i="2"/>
  <c r="D1990" i="2"/>
  <c r="D2052" i="2"/>
  <c r="D1196" i="2"/>
  <c r="F1196" i="2" s="1"/>
  <c r="D1526" i="2"/>
  <c r="F1526" i="2" s="1"/>
  <c r="D2046" i="2"/>
  <c r="F2046" i="2" s="1"/>
  <c r="D2469" i="2"/>
  <c r="D1797" i="2"/>
  <c r="D1125" i="2"/>
  <c r="D2264" i="2"/>
  <c r="D2179" i="2"/>
  <c r="D2675" i="2"/>
  <c r="F2675" i="2" s="1"/>
  <c r="D2623" i="2"/>
  <c r="D2546" i="2"/>
  <c r="F2546" i="2" s="1"/>
  <c r="D2429" i="2"/>
  <c r="F2429" i="2" s="1"/>
  <c r="D815" i="2"/>
  <c r="D1300" i="2"/>
  <c r="F1300" i="2" s="1"/>
  <c r="D275" i="2"/>
  <c r="D625" i="2"/>
  <c r="D716" i="2"/>
  <c r="D2003" i="2"/>
  <c r="F2003" i="2" s="1"/>
  <c r="D2593" i="2"/>
  <c r="D1106" i="2"/>
  <c r="F1106" i="2" s="1"/>
  <c r="D1128" i="2"/>
  <c r="D1060" i="2"/>
  <c r="D21" i="2"/>
  <c r="D2062" i="2"/>
  <c r="D2097" i="2"/>
  <c r="D1731" i="2"/>
  <c r="D1379" i="2"/>
  <c r="D487" i="2"/>
  <c r="D1475" i="2"/>
  <c r="D367" i="2"/>
  <c r="D2394" i="2"/>
  <c r="D568" i="2"/>
  <c r="D2526" i="2"/>
  <c r="D995" i="2"/>
  <c r="F995" i="2" s="1"/>
  <c r="D1217" i="2"/>
  <c r="F1217" i="2" s="1"/>
  <c r="D5" i="2"/>
  <c r="D2345" i="2"/>
  <c r="F2345" i="2" s="1"/>
  <c r="D1566" i="2"/>
  <c r="D2243" i="2"/>
  <c r="D297" i="2"/>
  <c r="D2712" i="2"/>
  <c r="F2712" i="2" s="1"/>
  <c r="D218" i="2"/>
  <c r="D2790" i="2"/>
  <c r="F2790" i="2" s="1"/>
  <c r="D2674" i="2"/>
  <c r="D2721" i="2"/>
  <c r="D2135" i="2"/>
  <c r="D2106" i="2"/>
  <c r="D2373" i="2"/>
  <c r="D2021" i="2"/>
  <c r="D2495" i="2"/>
  <c r="D2489" i="2"/>
  <c r="D921" i="2"/>
  <c r="D2804" i="2"/>
  <c r="F2804" i="2" s="1"/>
  <c r="D2126" i="2"/>
  <c r="F2126" i="2" s="1"/>
  <c r="D785" i="2"/>
  <c r="D2059" i="2"/>
  <c r="F2059" i="2" s="1"/>
  <c r="D1913" i="2"/>
  <c r="D83" i="2"/>
  <c r="D663" i="2"/>
  <c r="D1781" i="2"/>
  <c r="D1142" i="2"/>
  <c r="D1503" i="2"/>
  <c r="F1503" i="2" s="1"/>
  <c r="D1129" i="2"/>
  <c r="D2272" i="2"/>
  <c r="D195" i="2"/>
  <c r="D706" i="2"/>
  <c r="D2086" i="2"/>
  <c r="D2419" i="2"/>
  <c r="F2419" i="2" s="1"/>
  <c r="D519" i="2"/>
  <c r="D1233" i="2"/>
  <c r="D1940" i="2"/>
  <c r="F1940" i="2" s="1"/>
  <c r="D1719" i="2"/>
  <c r="F1719" i="2" s="1"/>
  <c r="D358" i="2"/>
  <c r="D2216" i="2"/>
  <c r="F2216" i="2" s="1"/>
  <c r="D2699" i="2"/>
  <c r="D2150" i="2"/>
  <c r="D2357" i="2"/>
  <c r="D1264" i="2"/>
  <c r="D2738" i="2"/>
  <c r="D416" i="2"/>
  <c r="D2802" i="2"/>
  <c r="F2802" i="2" s="1"/>
  <c r="D654" i="2"/>
  <c r="D2737" i="2"/>
  <c r="D1100" i="2"/>
  <c r="F1100" i="2" s="1"/>
  <c r="D1561" i="2"/>
  <c r="D829" i="2"/>
  <c r="D1820" i="2"/>
  <c r="D1701" i="2"/>
  <c r="D2292" i="2"/>
  <c r="F2292" i="2" s="1"/>
  <c r="D322" i="2"/>
  <c r="D2745" i="2"/>
  <c r="D243" i="2"/>
  <c r="D479" i="2"/>
  <c r="D1806" i="2"/>
  <c r="D2755" i="2"/>
  <c r="F2755" i="2" s="1"/>
  <c r="D2166" i="2"/>
  <c r="D2315" i="2"/>
  <c r="D1031" i="2"/>
  <c r="D2044" i="2"/>
  <c r="F2044" i="2" s="1"/>
  <c r="D2518" i="2"/>
  <c r="D2509" i="2"/>
  <c r="D2230" i="2"/>
  <c r="D757" i="2"/>
  <c r="D1884" i="2"/>
  <c r="D1000" i="2"/>
  <c r="F1000" i="2" s="1"/>
  <c r="D555" i="2"/>
  <c r="D1714" i="2"/>
  <c r="D1319" i="2"/>
  <c r="D1642" i="2"/>
  <c r="D147" i="2"/>
  <c r="F147" i="2" s="1"/>
  <c r="D515" i="2"/>
  <c r="D440" i="2"/>
  <c r="D2644" i="2"/>
  <c r="F2644" i="2" s="1"/>
  <c r="D581" i="2"/>
  <c r="D1464" i="2"/>
  <c r="D728" i="2"/>
  <c r="D2100" i="2"/>
  <c r="D576" i="2"/>
  <c r="D541" i="2"/>
  <c r="D360" i="2"/>
  <c r="D878" i="2"/>
  <c r="D246" i="2"/>
  <c r="D1973" i="2"/>
  <c r="F1973" i="2" s="1"/>
  <c r="D2344" i="2"/>
  <c r="F2344" i="2" s="1"/>
  <c r="D2614" i="2"/>
  <c r="D2410" i="2"/>
  <c r="D426" i="2"/>
  <c r="D1860" i="2"/>
  <c r="D402" i="2"/>
  <c r="D1564" i="2"/>
  <c r="D840" i="2"/>
  <c r="D976" i="2"/>
  <c r="D2430" i="2"/>
  <c r="D2366" i="2"/>
  <c r="F2366" i="2" s="1"/>
  <c r="D69" i="2"/>
  <c r="D349" i="2"/>
  <c r="D1456" i="2"/>
  <c r="F1456" i="2" s="1"/>
  <c r="D833" i="2"/>
  <c r="D2705" i="2"/>
  <c r="D501" i="2"/>
  <c r="D179" i="2"/>
  <c r="D182" i="2"/>
  <c r="D497" i="2"/>
  <c r="D77" i="2"/>
  <c r="D2475" i="2"/>
  <c r="F2475" i="2" s="1"/>
  <c r="D377" i="2"/>
  <c r="D2160" i="2"/>
  <c r="D2590" i="2"/>
  <c r="D66" i="2"/>
  <c r="D2570" i="2"/>
  <c r="D2626" i="2"/>
  <c r="F2626" i="2" s="1"/>
  <c r="D1105" i="2"/>
  <c r="D908" i="2"/>
  <c r="D955" i="2"/>
  <c r="D1594" i="2"/>
  <c r="D1796" i="2"/>
  <c r="F1796" i="2" s="1"/>
  <c r="D476" i="2"/>
  <c r="D2718" i="2"/>
  <c r="F2718" i="2" s="1"/>
  <c r="D764" i="2"/>
  <c r="D715" i="2"/>
  <c r="D1585" i="2"/>
  <c r="D859" i="2"/>
  <c r="D861" i="2"/>
  <c r="D2386" i="2"/>
  <c r="D657" i="2"/>
  <c r="D740" i="2"/>
  <c r="D522" i="2"/>
  <c r="D982" i="2"/>
  <c r="D283" i="2"/>
  <c r="D1043" i="2"/>
  <c r="D2685" i="2"/>
  <c r="D2818" i="2"/>
  <c r="D2532" i="2"/>
  <c r="D456" i="2"/>
  <c r="D2275" i="2"/>
  <c r="D482" i="2"/>
  <c r="D1686" i="2"/>
  <c r="D1019" i="2"/>
  <c r="D1150" i="2"/>
  <c r="D50" i="2"/>
  <c r="D2632" i="2"/>
  <c r="F2632" i="2" s="1"/>
  <c r="D329" i="2"/>
  <c r="D429" i="2"/>
  <c r="D1479" i="2"/>
  <c r="D1176" i="2"/>
  <c r="D1707" i="2"/>
  <c r="D1510" i="2"/>
  <c r="D2504" i="2"/>
  <c r="D117" i="2"/>
  <c r="D198" i="2"/>
  <c r="F198" i="2" s="1"/>
  <c r="D1630" i="2"/>
  <c r="D266" i="2"/>
  <c r="D1078" i="2"/>
  <c r="D2719" i="2"/>
  <c r="D813" i="2"/>
  <c r="D395" i="2"/>
  <c r="D261" i="2"/>
  <c r="D277" i="2"/>
  <c r="D1232" i="2"/>
  <c r="D1521" i="2"/>
  <c r="D1439" i="2"/>
  <c r="D196" i="2"/>
  <c r="D1922" i="2"/>
  <c r="F1922" i="2" s="1"/>
  <c r="D816" i="2"/>
  <c r="D180" i="2"/>
  <c r="D1205" i="2"/>
  <c r="D2218" i="2"/>
  <c r="D2004" i="2"/>
  <c r="F2004" i="2" s="1"/>
  <c r="D1595" i="2"/>
  <c r="D1027" i="2"/>
  <c r="D2805" i="2"/>
  <c r="D738" i="2"/>
  <c r="D787" i="2"/>
  <c r="D1540" i="2"/>
  <c r="F1540" i="2" s="1"/>
  <c r="D1029" i="2"/>
  <c r="D526" i="2"/>
  <c r="D1291" i="2"/>
  <c r="D2763" i="2"/>
  <c r="F2763" i="2" s="1"/>
  <c r="D8" i="2"/>
  <c r="D2618" i="2"/>
  <c r="F2618" i="2" s="1"/>
  <c r="D481" i="2"/>
  <c r="D478" i="2"/>
  <c r="D507" i="2"/>
  <c r="D1821" i="2"/>
  <c r="D1049" i="2"/>
  <c r="F1049" i="2" s="1"/>
  <c r="D1358" i="2"/>
  <c r="F1358" i="2" s="1"/>
  <c r="D170" i="2"/>
  <c r="D2811" i="2"/>
  <c r="F2811" i="2" s="1"/>
  <c r="D409" i="2"/>
  <c r="D469" i="2"/>
  <c r="D1525" i="2"/>
  <c r="D1199" i="2"/>
  <c r="D1727" i="2"/>
  <c r="D145" i="2"/>
  <c r="D960" i="2"/>
  <c r="D2557" i="2"/>
  <c r="D116" i="2"/>
  <c r="D338" i="2"/>
  <c r="D1831" i="2"/>
  <c r="F1831" i="2" s="1"/>
  <c r="D495" i="2"/>
  <c r="D825" i="2"/>
  <c r="F825" i="2" s="1"/>
  <c r="D2266" i="2"/>
  <c r="D2321" i="2"/>
  <c r="D2711" i="2"/>
  <c r="D403" i="2"/>
  <c r="D1654" i="2"/>
  <c r="D2253" i="2"/>
  <c r="D2490" i="2"/>
  <c r="D1410" i="2"/>
  <c r="D726" i="2"/>
  <c r="D597" i="2"/>
  <c r="D439" i="2"/>
  <c r="D1376" i="2"/>
  <c r="F1376" i="2" s="1"/>
  <c r="D2511" i="2"/>
  <c r="F2511" i="2" s="1"/>
  <c r="D422" i="2"/>
  <c r="D601" i="2"/>
  <c r="D2061" i="2"/>
  <c r="D1391" i="2"/>
  <c r="D516" i="2"/>
  <c r="D1596" i="2"/>
  <c r="D1800" i="2"/>
  <c r="D2424" i="2"/>
  <c r="F2424" i="2" s="1"/>
  <c r="D2771" i="2"/>
  <c r="D1262" i="2"/>
  <c r="D76" i="2"/>
  <c r="D1147" i="2"/>
  <c r="D830" i="2"/>
  <c r="D1757" i="2"/>
  <c r="F1757" i="2" s="1"/>
  <c r="D1334" i="2"/>
  <c r="F1334" i="2" s="1"/>
  <c r="D607" i="2"/>
  <c r="D1498" i="2"/>
  <c r="D2824" i="2"/>
  <c r="D45" i="2"/>
  <c r="F45" i="2" s="1"/>
  <c r="D424" i="2"/>
  <c r="D506" i="2"/>
  <c r="D608" i="2"/>
  <c r="D1535" i="2"/>
  <c r="D1910" i="2"/>
  <c r="D1083" i="2"/>
  <c r="F1083" i="2" s="1"/>
  <c r="D484" i="2"/>
  <c r="D190" i="2"/>
  <c r="D31" i="2"/>
  <c r="D1010" i="2"/>
  <c r="D2693" i="2"/>
  <c r="D1551" i="2"/>
  <c r="F1551" i="2" s="1"/>
  <c r="D1271" i="2"/>
  <c r="D1907" i="2"/>
  <c r="D2521" i="2"/>
  <c r="D1257" i="2"/>
  <c r="D1072" i="2"/>
  <c r="D1763" i="2"/>
  <c r="D2247" i="2"/>
  <c r="D2076" i="2"/>
  <c r="D2551" i="2"/>
  <c r="D1962" i="2"/>
  <c r="F1962" i="2" s="1"/>
  <c r="D1198" i="2"/>
  <c r="F1198" i="2" s="1"/>
  <c r="D1835" i="2"/>
  <c r="F1835" i="2" s="1"/>
  <c r="D2267" i="2"/>
  <c r="D2194" i="2"/>
  <c r="D2639" i="2"/>
  <c r="D2255" i="2"/>
  <c r="F2255" i="2" s="1"/>
  <c r="D1244" i="2"/>
  <c r="D2094" i="2"/>
  <c r="D2327" i="2"/>
  <c r="D1497" i="2"/>
  <c r="D963" i="2"/>
  <c r="F963" i="2" s="1"/>
  <c r="D571" i="2"/>
  <c r="D312" i="2"/>
  <c r="D289" i="2"/>
  <c r="D2286" i="2"/>
  <c r="F2286" i="2" s="1"/>
  <c r="D1270" i="2"/>
  <c r="D2117" i="2"/>
  <c r="D2527" i="2"/>
  <c r="D2287" i="2"/>
  <c r="D2529" i="2"/>
  <c r="D1054" i="2"/>
  <c r="D1208" i="2"/>
  <c r="F1208" i="2" s="1"/>
  <c r="D1508" i="2"/>
  <c r="D2116" i="2"/>
  <c r="D1177" i="2"/>
  <c r="D1528" i="2"/>
  <c r="D2549" i="2"/>
  <c r="D1954" i="2"/>
  <c r="F1954" i="2" s="1"/>
  <c r="D1548" i="2"/>
  <c r="D2095" i="2"/>
  <c r="D1628" i="2"/>
  <c r="F1628" i="2" s="1"/>
  <c r="D2786" i="2"/>
  <c r="F2786" i="2" s="1"/>
  <c r="D836" i="2"/>
  <c r="D615" i="2"/>
  <c r="D2810" i="2"/>
  <c r="D1141" i="2"/>
  <c r="D2210" i="2"/>
  <c r="F2210" i="2" s="1"/>
  <c r="D2754" i="2"/>
  <c r="D437" i="2"/>
  <c r="D2143" i="2"/>
  <c r="F2143" i="2" s="1"/>
  <c r="D2085" i="2"/>
  <c r="D800" i="2"/>
  <c r="D2226" i="2"/>
  <c r="D259" i="2"/>
  <c r="D2298" i="2"/>
  <c r="F2298" i="2" s="1"/>
  <c r="D1512" i="2"/>
  <c r="D1096" i="2"/>
  <c r="D1558" i="2"/>
  <c r="D1143" i="2"/>
  <c r="D2736" i="2"/>
  <c r="D1346" i="2"/>
  <c r="D2055" i="2"/>
  <c r="F2055" i="2" s="1"/>
  <c r="D1297" i="2"/>
  <c r="D1210" i="2"/>
  <c r="D661" i="2"/>
  <c r="D48" i="2"/>
  <c r="D2413" i="2"/>
  <c r="D1656" i="2"/>
  <c r="D1321" i="2"/>
  <c r="D780" i="2"/>
  <c r="D423" i="2"/>
  <c r="D2202" i="2"/>
  <c r="F2202" i="2" s="1"/>
  <c r="D1496" i="2"/>
  <c r="D1737" i="2"/>
  <c r="D1310" i="2"/>
  <c r="D1635" i="2"/>
  <c r="F1635" i="2" s="1"/>
  <c r="D191" i="2"/>
  <c r="D2722" i="2"/>
  <c r="D1165" i="2"/>
  <c r="D569" i="2"/>
  <c r="D2137" i="2"/>
  <c r="D2233" i="2"/>
  <c r="D2585" i="2"/>
  <c r="D2776" i="2"/>
  <c r="D2777" i="2"/>
  <c r="D2048" i="2"/>
  <c r="F2048" i="2" s="1"/>
  <c r="D1616" i="2"/>
  <c r="F1616" i="2" s="1"/>
  <c r="D343" i="2"/>
  <c r="D1533" i="2"/>
  <c r="D171" i="2"/>
  <c r="D2110" i="2"/>
  <c r="D1668" i="2"/>
  <c r="F1668" i="2" s="1"/>
  <c r="D1803" i="2"/>
  <c r="F1803" i="2" s="1"/>
  <c r="D2642" i="2"/>
  <c r="D302" i="2"/>
  <c r="F302" i="2" s="1"/>
  <c r="D438" i="2"/>
  <c r="D826" i="2"/>
  <c r="D1854" i="2"/>
  <c r="D46" i="2"/>
  <c r="D2773" i="2"/>
  <c r="D1522" i="2"/>
  <c r="D2716" i="2"/>
  <c r="F2716" i="2" s="1"/>
  <c r="D599" i="2"/>
  <c r="D383" i="2"/>
  <c r="D2646" i="2"/>
  <c r="D67" i="2"/>
  <c r="D1302" i="2"/>
  <c r="D858" i="2"/>
  <c r="F858" i="2" s="1"/>
  <c r="D897" i="2"/>
  <c r="D65" i="2"/>
  <c r="D502" i="2"/>
  <c r="D2439" i="2"/>
  <c r="D1651" i="2"/>
  <c r="D1263" i="2"/>
  <c r="D1971" i="2"/>
  <c r="F1971" i="2" s="1"/>
  <c r="D1766" i="2"/>
  <c r="D622" i="2"/>
  <c r="D2819" i="2"/>
  <c r="D1333" i="2"/>
  <c r="D39" i="2"/>
  <c r="D1418" i="2"/>
  <c r="F1418" i="2" s="1"/>
  <c r="D2678" i="2"/>
  <c r="F2678" i="2" s="1"/>
  <c r="D1353" i="2"/>
  <c r="D2238" i="2"/>
  <c r="D705" i="2"/>
  <c r="D183" i="2"/>
  <c r="D2535" i="2"/>
  <c r="D1742" i="2"/>
  <c r="D1532" i="2"/>
  <c r="F1532" i="2" s="1"/>
  <c r="D944" i="2"/>
  <c r="F944" i="2" s="1"/>
  <c r="D528" i="2"/>
  <c r="D2364" i="2"/>
  <c r="D2037" i="2"/>
  <c r="D2120" i="2"/>
  <c r="F2120" i="2" s="1"/>
  <c r="D1425" i="2"/>
  <c r="D1696" i="2"/>
  <c r="D211" i="2"/>
  <c r="D1370" i="2"/>
  <c r="F1370" i="2" s="1"/>
  <c r="D1374" i="2"/>
  <c r="F1374" i="2" s="1"/>
  <c r="D689" i="2"/>
  <c r="D2171" i="2"/>
  <c r="F2171" i="2" s="1"/>
  <c r="D2256" i="2"/>
  <c r="F2256" i="2" s="1"/>
  <c r="D2821" i="2"/>
  <c r="D2799" i="2"/>
  <c r="D2823" i="2"/>
  <c r="D2569" i="2"/>
  <c r="D2408" i="2"/>
  <c r="D2227" i="2"/>
  <c r="F2227" i="2" s="1"/>
  <c r="D1931" i="2"/>
  <c r="D2045" i="2"/>
  <c r="D2326" i="2"/>
  <c r="D852" i="2"/>
  <c r="D2842" i="2"/>
  <c r="D822" i="2"/>
  <c r="F822" i="2" s="1"/>
  <c r="D229" i="2"/>
  <c r="D989" i="2"/>
  <c r="D2662" i="2"/>
  <c r="D1164" i="2"/>
  <c r="F1164" i="2" s="1"/>
  <c r="D2395" i="2"/>
  <c r="F2395" i="2" s="1"/>
  <c r="D939" i="2"/>
  <c r="D2483" i="2"/>
  <c r="D139" i="2"/>
  <c r="D2064" i="2"/>
  <c r="D809" i="2"/>
  <c r="D1862" i="2"/>
  <c r="F1862" i="2" s="1"/>
  <c r="D78" i="2"/>
  <c r="D1202" i="2"/>
  <c r="F1202" i="2" s="1"/>
  <c r="D1404" i="2"/>
  <c r="D1612" i="2"/>
  <c r="D1007" i="2"/>
  <c r="D2074" i="2"/>
  <c r="D2065" i="2"/>
  <c r="D1640" i="2"/>
  <c r="F1640" i="2" s="1"/>
  <c r="D702" i="2"/>
  <c r="D235" i="2"/>
  <c r="D461" i="2"/>
  <c r="F461" i="2" s="1"/>
  <c r="D1419" i="2"/>
  <c r="F1419" i="2" s="1"/>
  <c r="D1146" i="2"/>
  <c r="D363" i="2"/>
  <c r="D443" i="2"/>
  <c r="D969" i="2"/>
  <c r="D1710" i="2"/>
  <c r="F1710" i="2" s="1"/>
  <c r="D124" i="2"/>
  <c r="D1036" i="2"/>
  <c r="F1036" i="2" s="1"/>
  <c r="D1832" i="2"/>
  <c r="D2310" i="2"/>
  <c r="D603" i="2"/>
  <c r="D2175" i="2"/>
  <c r="F2175" i="2" s="1"/>
  <c r="D517" i="2"/>
  <c r="D2271" i="2"/>
  <c r="D1675" i="2"/>
  <c r="D1241" i="2"/>
  <c r="D1746" i="2"/>
  <c r="D19" i="2"/>
  <c r="D1438" i="2"/>
  <c r="D919" i="2"/>
  <c r="D2778" i="2"/>
  <c r="D221" i="2"/>
  <c r="D102" i="2"/>
  <c r="D98" i="2"/>
  <c r="D1026" i="2"/>
  <c r="F1026" i="2" s="1"/>
  <c r="D1674" i="2"/>
  <c r="D1795" i="2"/>
  <c r="D683" i="2"/>
  <c r="D1305" i="2"/>
  <c r="D1590" i="2"/>
  <c r="D14" i="2"/>
  <c r="D146" i="2"/>
  <c r="F146" i="2" s="1"/>
  <c r="D1967" i="2"/>
  <c r="D1505" i="2"/>
  <c r="F1505" i="2" s="1"/>
  <c r="D1858" i="2"/>
  <c r="D2139" i="2"/>
  <c r="F2139" i="2" s="1"/>
  <c r="D2325" i="2"/>
  <c r="D2434" i="2"/>
  <c r="D593" i="2"/>
  <c r="D2696" i="2"/>
  <c r="F2696" i="2" s="1"/>
  <c r="D652" i="2"/>
  <c r="D1751" i="2"/>
  <c r="F1751" i="2" s="1"/>
  <c r="D711" i="2"/>
  <c r="D2782" i="2"/>
  <c r="D865" i="2"/>
  <c r="D2760" i="2"/>
  <c r="F2760" i="2" s="1"/>
  <c r="D2621" i="2"/>
  <c r="D2591" i="2"/>
  <c r="F2591" i="2" s="1"/>
  <c r="D483" i="2"/>
  <c r="D1357" i="2"/>
  <c r="D2834" i="2"/>
  <c r="D1008" i="2"/>
  <c r="D535" i="2"/>
  <c r="D2744" i="2"/>
  <c r="D838" i="2"/>
  <c r="D2368" i="2"/>
  <c r="D2127" i="2"/>
  <c r="D1905" i="2"/>
  <c r="D1930" i="2"/>
  <c r="D2211" i="2"/>
  <c r="D2797" i="2"/>
  <c r="D2758" i="2"/>
  <c r="D776" i="2"/>
  <c r="D169" i="2"/>
  <c r="D965" i="2"/>
  <c r="F965" i="2" s="1"/>
  <c r="D2102" i="2"/>
  <c r="D1040" i="2"/>
  <c r="F1040" i="2" s="1"/>
  <c r="D1336" i="2"/>
  <c r="F1336" i="2" s="1"/>
  <c r="D915" i="2"/>
  <c r="F915" i="2" s="1"/>
  <c r="D1778" i="2"/>
  <c r="F1778" i="2" s="1"/>
  <c r="D114" i="2"/>
  <c r="D1906" i="2"/>
  <c r="D723" i="2"/>
  <c r="D1565" i="2"/>
  <c r="D23" i="2"/>
  <c r="D1156" i="2"/>
  <c r="D902" i="2"/>
  <c r="D2833" i="2"/>
  <c r="D903" i="2"/>
  <c r="D1912" i="2"/>
  <c r="D718" i="2"/>
  <c r="F718" i="2" s="1"/>
  <c r="D1562" i="2"/>
  <c r="D248" i="2"/>
  <c r="D154" i="2"/>
  <c r="D417" i="2"/>
  <c r="D1290" i="2"/>
  <c r="F1290" i="2" s="1"/>
  <c r="D1099" i="2"/>
  <c r="D282" i="2"/>
  <c r="D406" i="2"/>
  <c r="F406" i="2" s="1"/>
  <c r="D823" i="2"/>
  <c r="F823" i="2" s="1"/>
  <c r="D1632" i="2"/>
  <c r="D87" i="2"/>
  <c r="D927" i="2"/>
  <c r="D1682" i="2"/>
  <c r="D2099" i="2"/>
  <c r="D441" i="2"/>
  <c r="D1886" i="2"/>
  <c r="D181" i="2"/>
  <c r="D2142" i="2"/>
  <c r="D1382" i="2"/>
  <c r="D1107" i="2"/>
  <c r="D1184" i="2"/>
  <c r="F1184" i="2" s="1"/>
  <c r="D2296" i="2"/>
  <c r="F2296" i="2" s="1"/>
  <c r="D950" i="2"/>
  <c r="F950" i="2" s="1"/>
  <c r="D556" i="2"/>
  <c r="D2643" i="2"/>
  <c r="F2643" i="2" s="1"/>
  <c r="D140" i="2"/>
  <c r="D2766" i="2"/>
  <c r="D2425" i="2"/>
  <c r="D646" i="2"/>
  <c r="D1381" i="2"/>
  <c r="D1641" i="2"/>
  <c r="D359" i="2"/>
  <c r="D959" i="2"/>
  <c r="D1067" i="2"/>
  <c r="D2232" i="2"/>
  <c r="D2360" i="2"/>
  <c r="F2360" i="2" s="1"/>
  <c r="D2328" i="2"/>
  <c r="D1987" i="2"/>
  <c r="D1882" i="2"/>
  <c r="D1904" i="2"/>
  <c r="D2185" i="2"/>
  <c r="D2774" i="2"/>
  <c r="D2724" i="2"/>
  <c r="D613" i="2"/>
  <c r="D89" i="2"/>
  <c r="D917" i="2"/>
  <c r="F917" i="2" s="1"/>
  <c r="D1984" i="2"/>
  <c r="D1016" i="2"/>
  <c r="F1016" i="2" s="1"/>
  <c r="D1109" i="2"/>
  <c r="D888" i="2"/>
  <c r="D1660" i="2"/>
  <c r="D2743" i="2"/>
  <c r="D2624" i="2"/>
  <c r="F2624" i="2" s="1"/>
  <c r="D698" i="2"/>
  <c r="D1483" i="2"/>
  <c r="D1477" i="2"/>
  <c r="D1048" i="2"/>
  <c r="F1048" i="2" s="1"/>
  <c r="D665" i="2"/>
  <c r="D2793" i="2"/>
  <c r="D871" i="2"/>
  <c r="D1777" i="2"/>
  <c r="D583" i="2"/>
  <c r="D1231" i="2"/>
  <c r="D123" i="2"/>
  <c r="D68" i="2"/>
  <c r="D287" i="2"/>
  <c r="D1214" i="2"/>
  <c r="D784" i="2"/>
  <c r="D201" i="2"/>
  <c r="F201" i="2" s="1"/>
  <c r="D325" i="2"/>
  <c r="D684" i="2"/>
  <c r="D1560" i="2"/>
  <c r="D2761" i="2"/>
  <c r="D828" i="2"/>
  <c r="D925" i="2"/>
  <c r="D1891" i="2"/>
  <c r="F1891" i="2" s="1"/>
  <c r="D279" i="2"/>
  <c r="D1331" i="2"/>
  <c r="F1331" i="2" s="1"/>
  <c r="D2732" i="2"/>
  <c r="F2732" i="2" s="1"/>
  <c r="D848" i="2"/>
  <c r="F848" i="2" s="1"/>
  <c r="D1023" i="2"/>
  <c r="D1002" i="2"/>
  <c r="D763" i="2"/>
  <c r="D2010" i="2"/>
  <c r="D2715" i="2"/>
  <c r="D227" i="2"/>
  <c r="D2482" i="2"/>
  <c r="D47" i="2"/>
  <c r="D1883" i="2"/>
  <c r="D2005" i="2"/>
  <c r="D315" i="2"/>
  <c r="D1022" i="2"/>
  <c r="F1022" i="2" s="1"/>
  <c r="D1506" i="2"/>
  <c r="D35" i="2"/>
  <c r="D680" i="2"/>
  <c r="D596" i="2"/>
  <c r="D1964" i="2"/>
  <c r="F1964" i="2" s="1"/>
  <c r="D1801" i="2"/>
  <c r="D1301" i="2"/>
  <c r="F1301" i="2" s="1"/>
  <c r="D725" i="2"/>
  <c r="D2558" i="2"/>
  <c r="D2762" i="2"/>
  <c r="F2762" i="2" s="1"/>
  <c r="D1513" i="2"/>
  <c r="D2566" i="2"/>
  <c r="D127" i="2"/>
  <c r="D62" i="2"/>
  <c r="D2691" i="2"/>
  <c r="D178" i="2"/>
  <c r="D1182" i="2"/>
  <c r="D464" i="2"/>
  <c r="D225" i="2"/>
  <c r="D396" i="2"/>
  <c r="D1855" i="2"/>
  <c r="D2770" i="2"/>
  <c r="D1378" i="2"/>
  <c r="D394" i="2"/>
  <c r="D850" i="2"/>
  <c r="D115" i="2"/>
  <c r="D1798" i="2"/>
  <c r="D1472" i="2"/>
  <c r="F1472" i="2" s="1"/>
  <c r="D2101" i="2"/>
  <c r="D2392" i="2"/>
  <c r="F2392" i="2" s="1"/>
  <c r="D659" i="2"/>
  <c r="D2440" i="2"/>
  <c r="D1541" i="2"/>
  <c r="D120" i="2"/>
  <c r="D1837" i="2"/>
  <c r="D42" i="2"/>
  <c r="F42" i="2" s="1"/>
  <c r="D1422" i="2"/>
  <c r="D2653" i="2"/>
  <c r="D948" i="2"/>
  <c r="F948" i="2" s="1"/>
  <c r="D2276" i="2"/>
  <c r="F2276" i="2" s="1"/>
  <c r="D2661" i="2"/>
  <c r="D1791" i="2"/>
  <c r="D2534" i="2"/>
  <c r="F2534" i="2" s="1"/>
  <c r="D978" i="2"/>
  <c r="D558" i="2"/>
  <c r="D2581" i="2"/>
  <c r="D2123" i="2"/>
  <c r="D2291" i="2"/>
  <c r="D1543" i="2"/>
  <c r="D1986" i="2"/>
  <c r="D231" i="2"/>
  <c r="D1633" i="2"/>
  <c r="D1431" i="2"/>
  <c r="D1870" i="2"/>
  <c r="F1870" i="2" s="1"/>
  <c r="D2198" i="2"/>
  <c r="F2198" i="2" s="1"/>
  <c r="D2302" i="2"/>
  <c r="D2844" i="2"/>
  <c r="F2844" i="2" s="1"/>
  <c r="D2845" i="2"/>
  <c r="D2846" i="2"/>
  <c r="F2846" i="2" s="1"/>
  <c r="D2288" i="2"/>
  <c r="F2288" i="2" s="1"/>
  <c r="D543" i="2"/>
  <c r="D2242" i="2"/>
  <c r="D722" i="2"/>
  <c r="D1365" i="2"/>
  <c r="D1578" i="2"/>
  <c r="D2577" i="2"/>
  <c r="D529" i="2"/>
  <c r="D2539" i="2"/>
  <c r="D2730" i="2"/>
  <c r="D1126" i="2"/>
  <c r="D2772" i="2"/>
  <c r="F2772" i="2" s="1"/>
  <c r="D101" i="2"/>
  <c r="D851" i="2"/>
  <c r="D578" i="2"/>
  <c r="D2383" i="2"/>
  <c r="D1732" i="2"/>
  <c r="D1938" i="2"/>
  <c r="D148" i="2"/>
  <c r="F148" i="2" s="1"/>
  <c r="D2151" i="2"/>
  <c r="D2358" i="2"/>
  <c r="D477" i="2"/>
  <c r="D260" i="2"/>
  <c r="D2438" i="2"/>
  <c r="D220" i="2"/>
  <c r="D386" i="2"/>
  <c r="D314" i="2"/>
  <c r="D595" i="2"/>
  <c r="D357" i="2"/>
  <c r="F357" i="2" s="1"/>
  <c r="D545" i="2"/>
  <c r="D554" i="2"/>
  <c r="D727" i="2"/>
  <c r="D2145" i="2"/>
  <c r="D22" i="2"/>
  <c r="D1511" i="2"/>
  <c r="D1259" i="2"/>
  <c r="D1178" i="2"/>
  <c r="F1178" i="2" s="1"/>
  <c r="D520" i="2"/>
  <c r="D1937" i="2"/>
  <c r="D1680" i="2"/>
  <c r="D2261" i="2"/>
  <c r="F2261" i="2" s="1"/>
  <c r="D2817" i="2"/>
  <c r="D703" i="2"/>
  <c r="D2512" i="2"/>
  <c r="F2512" i="2" s="1"/>
  <c r="D2177" i="2"/>
  <c r="F2177" i="2" s="1"/>
  <c r="D444" i="2"/>
  <c r="D1894" i="2"/>
  <c r="D882" i="2"/>
  <c r="D1500" i="2"/>
  <c r="F1500" i="2" s="1"/>
  <c r="D75" i="2"/>
  <c r="D999" i="2"/>
  <c r="F999" i="2" s="1"/>
  <c r="D319" i="2"/>
  <c r="D2710" i="2"/>
  <c r="F2710" i="2" s="1"/>
  <c r="D1824" i="2"/>
  <c r="D2791" i="2"/>
  <c r="D1446" i="2"/>
  <c r="F1446" i="2" s="1"/>
  <c r="D638" i="2"/>
  <c r="D3" i="2"/>
  <c r="D2334" i="2"/>
  <c r="D434" i="2"/>
  <c r="D1691" i="2"/>
  <c r="D2016" i="2"/>
  <c r="D251" i="2"/>
  <c r="F251" i="2" s="1"/>
  <c r="D2837" i="2"/>
  <c r="D1782" i="2"/>
  <c r="F1782" i="2" s="1"/>
  <c r="D1985" i="2"/>
  <c r="D2225" i="2"/>
  <c r="F2225" i="2" s="1"/>
  <c r="D952" i="2"/>
  <c r="F952" i="2" s="1"/>
  <c r="D773" i="2"/>
  <c r="F773" i="2" s="1"/>
  <c r="D894" i="2"/>
  <c r="D1667" i="2"/>
  <c r="F1667" i="2" s="1"/>
  <c r="D2308" i="2"/>
  <c r="F2308" i="2" s="1"/>
  <c r="D2688" i="2"/>
  <c r="F2436" i="2"/>
  <c r="D2794" i="2"/>
  <c r="F2794" i="2" s="1"/>
  <c r="D559" i="2"/>
  <c r="D138" i="2"/>
  <c r="D1536" i="2"/>
  <c r="F1536" i="2" s="1"/>
  <c r="D1396" i="2"/>
  <c r="D164" i="2"/>
  <c r="D2625" i="2"/>
  <c r="D70" i="2"/>
  <c r="D1605" i="2"/>
  <c r="D2513" i="2"/>
  <c r="F2513" i="2" s="1"/>
  <c r="D591" i="2"/>
  <c r="D2196" i="2"/>
  <c r="D1337" i="2"/>
  <c r="F1337" i="2" s="1"/>
  <c r="D1117" i="2"/>
  <c r="D2605" i="2"/>
  <c r="D13" i="2"/>
  <c r="D1166" i="2"/>
  <c r="F1166" i="2" s="1"/>
  <c r="D911" i="2"/>
  <c r="F911" i="2" s="1"/>
  <c r="D2279" i="2"/>
  <c r="D1434" i="2"/>
  <c r="D793" i="2"/>
  <c r="D2071" i="2"/>
  <c r="D1413" i="2"/>
  <c r="D2800" i="2"/>
  <c r="F2800" i="2" s="1"/>
  <c r="D2547" i="2"/>
  <c r="D2428" i="2"/>
  <c r="F2428" i="2" s="1"/>
  <c r="D2689" i="2"/>
  <c r="D2009" i="2"/>
  <c r="F2009" i="2" s="1"/>
  <c r="D2828" i="2"/>
  <c r="D2028" i="2"/>
  <c r="D2827" i="2"/>
  <c r="D2107" i="2"/>
  <c r="D1447" i="2"/>
  <c r="D2400" i="2"/>
  <c r="D1764" i="2"/>
  <c r="D994" i="2"/>
  <c r="D2399" i="2"/>
  <c r="D1717" i="2"/>
  <c r="D1113" i="2"/>
  <c r="D2516" i="2"/>
  <c r="D1903" i="2"/>
  <c r="D1175" i="2"/>
  <c r="D2702" i="2"/>
  <c r="F2702" i="2" s="1"/>
  <c r="D1997" i="2"/>
  <c r="D1338" i="2"/>
  <c r="D2697" i="2"/>
  <c r="D1756" i="2"/>
  <c r="F1756" i="2" s="1"/>
  <c r="D1018" i="2"/>
  <c r="D353" i="2"/>
  <c r="D1752" i="2"/>
  <c r="F1752" i="2" s="1"/>
  <c r="D2250" i="2"/>
  <c r="D2460" i="2"/>
  <c r="F2460" i="2" s="1"/>
  <c r="D1698" i="2"/>
  <c r="F1698" i="2" s="1"/>
  <c r="D821" i="2"/>
  <c r="D292" i="2"/>
  <c r="D887" i="2"/>
  <c r="D2840" i="2"/>
  <c r="D1960" i="2"/>
  <c r="F1960" i="2" s="1"/>
  <c r="D1140" i="2"/>
  <c r="D551" i="2"/>
  <c r="D2251" i="2"/>
  <c r="F2251" i="2" s="1"/>
  <c r="D2277" i="2"/>
  <c r="D2283" i="2"/>
  <c r="D1490" i="2"/>
  <c r="D710" i="2"/>
  <c r="D150" i="2"/>
  <c r="D749" i="2"/>
  <c r="D2503" i="2"/>
  <c r="F2503" i="2" s="1"/>
  <c r="D1415" i="2"/>
  <c r="F1415" i="2" s="1"/>
  <c r="D404" i="2"/>
  <c r="D837" i="2"/>
  <c r="D2573" i="2"/>
  <c r="D2835" i="2"/>
  <c r="D1875" i="2"/>
  <c r="D979" i="2"/>
  <c r="D348" i="2"/>
  <c r="D1276" i="2"/>
  <c r="D1005" i="2"/>
  <c r="D1478" i="2"/>
  <c r="D2826" i="2"/>
  <c r="D2379" i="2"/>
  <c r="D1406" i="2"/>
  <c r="D617" i="2"/>
  <c r="F617" i="2" s="1"/>
  <c r="D27" i="2"/>
  <c r="D2323" i="2"/>
  <c r="D1320" i="2"/>
  <c r="D2454" i="2"/>
  <c r="F2454" i="2" s="1"/>
  <c r="D1534" i="2"/>
  <c r="F1534" i="2" s="1"/>
  <c r="D779" i="2"/>
  <c r="D241" i="2"/>
  <c r="D1322" i="2"/>
  <c r="D1776" i="2"/>
  <c r="D1442" i="2"/>
  <c r="F1442" i="2" s="1"/>
  <c r="D1355" i="2"/>
  <c r="D1501" i="2"/>
  <c r="D462" i="2"/>
  <c r="D1420" i="2"/>
  <c r="F1420" i="2" s="1"/>
  <c r="D2030" i="2"/>
  <c r="F2030" i="2" s="1"/>
  <c r="D1095" i="2"/>
  <c r="D2191" i="2"/>
  <c r="D884" i="2"/>
  <c r="F884" i="2" s="1"/>
  <c r="D44" i="2"/>
  <c r="F44" i="2" s="1"/>
  <c r="D2474" i="2"/>
  <c r="D446" i="2"/>
  <c r="D1765" i="2"/>
  <c r="D494" i="2"/>
  <c r="D1265" i="2"/>
  <c r="D2317" i="2"/>
  <c r="D1949" i="2"/>
  <c r="D2808" i="2"/>
  <c r="D1968" i="2"/>
  <c r="D2807" i="2"/>
  <c r="D2067" i="2"/>
  <c r="D1427" i="2"/>
  <c r="D2377" i="2"/>
  <c r="D1623" i="2"/>
  <c r="D974" i="2"/>
  <c r="D2376" i="2"/>
  <c r="F2376" i="2" s="1"/>
  <c r="D1694" i="2"/>
  <c r="F1694" i="2" s="1"/>
  <c r="D1013" i="2"/>
  <c r="D2493" i="2"/>
  <c r="D1880" i="2"/>
  <c r="F1880" i="2" s="1"/>
  <c r="D1132" i="2"/>
  <c r="F1132" i="2" s="1"/>
  <c r="D2679" i="2"/>
  <c r="F2679" i="2" s="1"/>
  <c r="D1951" i="2"/>
  <c r="D1315" i="2"/>
  <c r="D2552" i="2"/>
  <c r="F2552" i="2" s="1"/>
  <c r="D1726" i="2"/>
  <c r="D990" i="2"/>
  <c r="D313" i="2"/>
  <c r="D1604" i="2"/>
  <c r="F1604" i="2" s="1"/>
  <c r="D2014" i="2"/>
  <c r="D2433" i="2"/>
  <c r="D1546" i="2"/>
  <c r="D798" i="2"/>
  <c r="D272" i="2"/>
  <c r="D669" i="2"/>
  <c r="F669" i="2" s="1"/>
  <c r="D2813" i="2"/>
  <c r="F2813" i="2" s="1"/>
  <c r="D1899" i="2"/>
  <c r="D1116" i="2"/>
  <c r="F1116" i="2" s="1"/>
  <c r="D451" i="2"/>
  <c r="D2133" i="2"/>
  <c r="D2159" i="2"/>
  <c r="D2222" i="2"/>
  <c r="D1460" i="2"/>
  <c r="F1460" i="2" s="1"/>
  <c r="D670" i="2"/>
  <c r="D130" i="2"/>
  <c r="D269" i="2"/>
  <c r="D2463" i="2"/>
  <c r="D1366" i="2"/>
  <c r="F1366" i="2" s="1"/>
  <c r="D354" i="2"/>
  <c r="D695" i="2"/>
  <c r="D2154" i="2"/>
  <c r="D2759" i="2"/>
  <c r="F2759" i="2" s="1"/>
  <c r="D1826" i="2"/>
  <c r="D945" i="2"/>
  <c r="D323" i="2"/>
  <c r="D1120" i="2"/>
  <c r="F1120" i="2" s="1"/>
  <c r="D869" i="2"/>
  <c r="D1356" i="2"/>
  <c r="D2654" i="2"/>
  <c r="D2293" i="2"/>
  <c r="D1324" i="2"/>
  <c r="D587" i="2"/>
  <c r="D2" i="2"/>
  <c r="D2119" i="2"/>
  <c r="D1108" i="2"/>
  <c r="D2414" i="2"/>
  <c r="D1494" i="2"/>
  <c r="D746" i="2"/>
  <c r="D216" i="2"/>
  <c r="D1190" i="2"/>
  <c r="F1190" i="2" s="1"/>
  <c r="D1614" i="2"/>
  <c r="F1614" i="2" s="1"/>
  <c r="D1234" i="2"/>
  <c r="D2825" i="2"/>
  <c r="D1423" i="2"/>
  <c r="D418" i="2"/>
  <c r="D1215" i="2"/>
  <c r="F1215" i="2" s="1"/>
  <c r="D1819" i="2"/>
  <c r="D922" i="2"/>
  <c r="F922" i="2" s="1"/>
  <c r="D2130" i="2"/>
  <c r="F2130" i="2" s="1"/>
  <c r="D831" i="2"/>
  <c r="D7" i="2"/>
  <c r="D2320" i="2"/>
  <c r="D365" i="2"/>
  <c r="D1683" i="2"/>
  <c r="D445" i="2"/>
  <c r="D1212" i="2"/>
  <c r="D2260" i="2"/>
  <c r="F2260" i="2" s="1"/>
  <c r="D1929" i="2"/>
  <c r="D2768" i="2"/>
  <c r="D1948" i="2"/>
  <c r="D2787" i="2"/>
  <c r="D2047" i="2"/>
  <c r="D1327" i="2"/>
  <c r="F1327" i="2" s="1"/>
  <c r="D2331" i="2"/>
  <c r="D1577" i="2"/>
  <c r="D954" i="2"/>
  <c r="F954" i="2" s="1"/>
  <c r="D2330" i="2"/>
  <c r="D1671" i="2"/>
  <c r="F1671" i="2" s="1"/>
  <c r="D993" i="2"/>
  <c r="D2470" i="2"/>
  <c r="D1857" i="2"/>
  <c r="D1112" i="2"/>
  <c r="F1112" i="2" s="1"/>
  <c r="D2656" i="2"/>
  <c r="D1925" i="2"/>
  <c r="F1925" i="2" s="1"/>
  <c r="D1292" i="2"/>
  <c r="F1292" i="2" s="1"/>
  <c r="D2522" i="2"/>
  <c r="D1699" i="2"/>
  <c r="D966" i="2"/>
  <c r="D293" i="2"/>
  <c r="D1486" i="2"/>
  <c r="D1896" i="2"/>
  <c r="D2403" i="2"/>
  <c r="D1519" i="2"/>
  <c r="D775" i="2"/>
  <c r="D252" i="2"/>
  <c r="D589" i="2"/>
  <c r="D2783" i="2"/>
  <c r="D1872" i="2"/>
  <c r="F1872" i="2" s="1"/>
  <c r="D1088" i="2"/>
  <c r="D431" i="2"/>
  <c r="D2015" i="2"/>
  <c r="D2041" i="2"/>
  <c r="D2195" i="2"/>
  <c r="D1426" i="2"/>
  <c r="D650" i="2"/>
  <c r="D110" i="2"/>
  <c r="D189" i="2"/>
  <c r="D2417" i="2"/>
  <c r="D1326" i="2"/>
  <c r="D324" i="2"/>
  <c r="D560" i="2"/>
  <c r="D1943" i="2"/>
  <c r="D2713" i="2"/>
  <c r="D1793" i="2"/>
  <c r="D905" i="2"/>
  <c r="D298" i="2"/>
  <c r="D936" i="2"/>
  <c r="D744" i="2"/>
  <c r="D1274" i="2"/>
  <c r="F1274" i="2" s="1"/>
  <c r="D2572" i="2"/>
  <c r="D2244" i="2"/>
  <c r="D1278" i="2"/>
  <c r="F1278" i="2" s="1"/>
  <c r="D562" i="2"/>
  <c r="F562" i="2" s="1"/>
  <c r="D2792" i="2"/>
  <c r="F2792" i="2" s="1"/>
  <c r="D1911" i="2"/>
  <c r="D900" i="2"/>
  <c r="D2378" i="2"/>
  <c r="F2378" i="2" s="1"/>
  <c r="D1445" i="2"/>
  <c r="D721" i="2"/>
  <c r="F721" i="2" s="1"/>
  <c r="D186" i="2"/>
  <c r="D1046" i="2"/>
  <c r="D1403" i="2"/>
  <c r="D1044" i="2"/>
  <c r="D2764" i="2"/>
  <c r="F2764" i="2" s="1"/>
  <c r="D1354" i="2"/>
  <c r="D381" i="2"/>
  <c r="D1101" i="2"/>
  <c r="D1602" i="2"/>
  <c r="D765" i="2"/>
  <c r="D2058" i="2"/>
  <c r="D788" i="2"/>
  <c r="D205" i="2"/>
  <c r="D2263" i="2"/>
  <c r="D284" i="2"/>
  <c r="D1626" i="2"/>
  <c r="F1626" i="2" s="1"/>
  <c r="D408" i="2"/>
  <c r="F408" i="2" s="1"/>
  <c r="D1098" i="2"/>
  <c r="D2178" i="2"/>
  <c r="D1889" i="2"/>
  <c r="F1889" i="2" s="1"/>
  <c r="D2728" i="2"/>
  <c r="F2728" i="2" s="1"/>
  <c r="D1848" i="2"/>
  <c r="D2767" i="2"/>
  <c r="D2007" i="2"/>
  <c r="F2007" i="2" s="1"/>
  <c r="D1307" i="2"/>
  <c r="D2305" i="2"/>
  <c r="D1554" i="2"/>
  <c r="D934" i="2"/>
  <c r="D2304" i="2"/>
  <c r="D1645" i="2"/>
  <c r="D953" i="2"/>
  <c r="D2444" i="2"/>
  <c r="F2444" i="2" s="1"/>
  <c r="D1739" i="2"/>
  <c r="D1092" i="2"/>
  <c r="D2633" i="2"/>
  <c r="D1879" i="2"/>
  <c r="D1266" i="2"/>
  <c r="D2461" i="2"/>
  <c r="D1665" i="2"/>
  <c r="D845" i="2"/>
  <c r="D273" i="2"/>
  <c r="D1371" i="2"/>
  <c r="D1721" i="2"/>
  <c r="F1721" i="2" s="1"/>
  <c r="D2372" i="2"/>
  <c r="F2372" i="2" s="1"/>
  <c r="D1462" i="2"/>
  <c r="D752" i="2"/>
  <c r="D152" i="2"/>
  <c r="D509" i="2"/>
  <c r="D2756" i="2"/>
  <c r="D1815" i="2"/>
  <c r="D1064" i="2"/>
  <c r="D391" i="2"/>
  <c r="D1897" i="2"/>
  <c r="D1454" i="2"/>
  <c r="F1454" i="2" s="1"/>
  <c r="D2165" i="2"/>
  <c r="D1399" i="2"/>
  <c r="D610" i="2"/>
  <c r="D90" i="2"/>
  <c r="D49" i="2"/>
  <c r="D2381" i="2"/>
  <c r="D1124" i="2"/>
  <c r="F1124" i="2" s="1"/>
  <c r="D299" i="2"/>
  <c r="D455" i="2"/>
  <c r="D1613" i="2"/>
  <c r="D2673" i="2"/>
  <c r="D1744" i="2"/>
  <c r="D876" i="2"/>
  <c r="D268" i="2"/>
  <c r="D745" i="2"/>
  <c r="D639" i="2"/>
  <c r="D1148" i="2"/>
  <c r="D2361" i="2"/>
  <c r="D2158" i="2"/>
  <c r="D1238" i="2"/>
  <c r="D537" i="2"/>
  <c r="D2499" i="2"/>
  <c r="D1736" i="2"/>
  <c r="D743" i="2"/>
  <c r="D2332" i="2"/>
  <c r="D1405" i="2"/>
  <c r="D696" i="2"/>
  <c r="D161" i="2"/>
  <c r="D1006" i="2"/>
  <c r="D1186" i="2"/>
  <c r="D863" i="2"/>
  <c r="D2686" i="2"/>
  <c r="D1298" i="2"/>
  <c r="D337" i="2"/>
  <c r="D996" i="2"/>
  <c r="F996" i="2" s="1"/>
  <c r="D1394" i="2"/>
  <c r="D647" i="2"/>
  <c r="D1980" i="2"/>
  <c r="D741" i="2"/>
  <c r="F740" i="2" s="1"/>
  <c r="D2683" i="2"/>
  <c r="D2181" i="2"/>
  <c r="D203" i="2"/>
  <c r="D1557" i="2"/>
  <c r="D364" i="2"/>
  <c r="D983" i="2"/>
  <c r="D2039" i="2"/>
  <c r="D2669" i="2"/>
  <c r="D1729" i="2"/>
  <c r="D2668" i="2"/>
  <c r="D1788" i="2"/>
  <c r="F1788" i="2" s="1"/>
  <c r="D2707" i="2"/>
  <c r="D1947" i="2"/>
  <c r="D1187" i="2"/>
  <c r="D2236" i="2"/>
  <c r="D1459" i="2"/>
  <c r="D874" i="2"/>
  <c r="D2212" i="2"/>
  <c r="F2212" i="2" s="1"/>
  <c r="D1576" i="2"/>
  <c r="D873" i="2"/>
  <c r="D2375" i="2"/>
  <c r="D1644" i="2"/>
  <c r="D1032" i="2"/>
  <c r="F1032" i="2" s="1"/>
  <c r="D2466" i="2"/>
  <c r="F2466" i="2" s="1"/>
  <c r="D1810" i="2"/>
  <c r="D1197" i="2"/>
  <c r="D2343" i="2"/>
  <c r="F2343" i="2" s="1"/>
  <c r="D1581" i="2"/>
  <c r="D753" i="2"/>
  <c r="D213" i="2"/>
  <c r="D841" i="2"/>
  <c r="D1397" i="2"/>
  <c r="D2285" i="2"/>
  <c r="D1344" i="2"/>
  <c r="D692" i="2"/>
  <c r="D72" i="2"/>
  <c r="D249" i="2"/>
  <c r="D2550" i="2"/>
  <c r="F2550" i="2" s="1"/>
  <c r="D1724" i="2"/>
  <c r="F1724" i="2" s="1"/>
  <c r="D988" i="2"/>
  <c r="D311" i="2"/>
  <c r="D1516" i="2"/>
  <c r="D985" i="2"/>
  <c r="D2077" i="2"/>
  <c r="D1193" i="2"/>
  <c r="D550" i="2"/>
  <c r="D30" i="2"/>
  <c r="D2365" i="2"/>
  <c r="D2246" i="2"/>
  <c r="D980" i="2"/>
  <c r="D219" i="2"/>
  <c r="D2498" i="2"/>
  <c r="D970" i="2"/>
  <c r="D2542" i="2"/>
  <c r="F2542" i="2" s="1"/>
  <c r="D1618" i="2"/>
  <c r="F1618" i="2" s="1"/>
  <c r="D781" i="2"/>
  <c r="D188" i="2"/>
  <c r="D345" i="2"/>
  <c r="D344" i="2"/>
  <c r="D835" i="2"/>
  <c r="D1774" i="2"/>
  <c r="D2036" i="2"/>
  <c r="F2036" i="2" s="1"/>
  <c r="D1122" i="2"/>
  <c r="F1122" i="2" s="1"/>
  <c r="D457" i="2"/>
  <c r="D1994" i="2"/>
  <c r="D1119" i="2"/>
  <c r="D318" i="2"/>
  <c r="D2203" i="2"/>
  <c r="D1277" i="2"/>
  <c r="D616" i="2"/>
  <c r="F616" i="2" s="1"/>
  <c r="D81" i="2"/>
  <c r="D720" i="2"/>
  <c r="F720" i="2" s="1"/>
  <c r="D777" i="2"/>
  <c r="D448" i="2"/>
  <c r="D2478" i="2"/>
  <c r="D1104" i="2"/>
  <c r="D207" i="2"/>
  <c r="D577" i="2"/>
  <c r="D862" i="2"/>
  <c r="F862" i="2" s="1"/>
  <c r="D397" i="2"/>
  <c r="D1772" i="2"/>
  <c r="F1772" i="2" s="1"/>
  <c r="D623" i="2"/>
  <c r="D1917" i="2"/>
  <c r="D1838" i="2"/>
  <c r="F1838" i="2" s="1"/>
  <c r="D2816" i="2"/>
  <c r="F2816" i="2" s="1"/>
  <c r="D1273" i="2"/>
  <c r="D202" i="2"/>
  <c r="D687" i="2"/>
  <c r="F686" i="2" s="1"/>
  <c r="D1759" i="2"/>
  <c r="D200" i="2"/>
  <c r="F200" i="2" s="1"/>
  <c r="D74" i="2"/>
  <c r="D2301" i="2"/>
  <c r="D2629" i="2"/>
  <c r="D1689" i="2"/>
  <c r="D2648" i="2"/>
  <c r="F2648" i="2" s="1"/>
  <c r="D1688" i="2"/>
  <c r="F1688" i="2" s="1"/>
  <c r="D2687" i="2"/>
  <c r="F2686" i="2" s="1"/>
  <c r="D1927" i="2"/>
  <c r="D1167" i="2"/>
  <c r="F1167" i="2" s="1"/>
  <c r="D2118" i="2"/>
  <c r="F2118" i="2" s="1"/>
  <c r="D1436" i="2"/>
  <c r="F1436" i="2" s="1"/>
  <c r="D774" i="2"/>
  <c r="D2186" i="2"/>
  <c r="D1458" i="2"/>
  <c r="F1458" i="2" s="1"/>
  <c r="D853" i="2"/>
  <c r="D2352" i="2"/>
  <c r="D1598" i="2"/>
  <c r="D1012" i="2"/>
  <c r="D2420" i="2"/>
  <c r="D1784" i="2"/>
  <c r="F1784" i="2" s="1"/>
  <c r="D1091" i="2"/>
  <c r="F1090" i="2" s="1"/>
  <c r="D2316" i="2"/>
  <c r="D1550" i="2"/>
  <c r="D713" i="2"/>
  <c r="D193" i="2"/>
  <c r="D729" i="2"/>
  <c r="D1279" i="2"/>
  <c r="D2136" i="2"/>
  <c r="D1313" i="2"/>
  <c r="D672" i="2"/>
  <c r="D32" i="2"/>
  <c r="D149" i="2"/>
  <c r="F149" i="2" s="1"/>
  <c r="D2486" i="2"/>
  <c r="D1697" i="2"/>
  <c r="D866" i="2"/>
  <c r="F866" i="2" s="1"/>
  <c r="D291" i="2"/>
  <c r="D1398" i="2"/>
  <c r="D2812" i="2"/>
  <c r="F2812" i="2" s="1"/>
  <c r="D2050" i="2"/>
  <c r="D1139" i="2"/>
  <c r="D530" i="2"/>
  <c r="D2514" i="2"/>
  <c r="D2220" i="2"/>
  <c r="D2206" i="2"/>
  <c r="F2206" i="2" s="1"/>
  <c r="D906" i="2"/>
  <c r="D194" i="2"/>
  <c r="D2241" i="2"/>
  <c r="D804" i="2"/>
  <c r="D2502" i="2"/>
  <c r="D1582" i="2"/>
  <c r="D748" i="2"/>
  <c r="D163" i="2"/>
  <c r="F162" i="2" s="1"/>
  <c r="D240" i="2"/>
  <c r="D134" i="2"/>
  <c r="D688" i="2"/>
  <c r="D1652" i="2"/>
  <c r="D1996" i="2"/>
  <c r="D1082" i="2"/>
  <c r="F1082" i="2" s="1"/>
  <c r="D427" i="2"/>
  <c r="D1823" i="2"/>
  <c r="D975" i="2"/>
  <c r="D2700" i="2"/>
  <c r="D2121" i="2"/>
  <c r="D1237" i="2"/>
  <c r="D586" i="2"/>
  <c r="D56" i="2"/>
  <c r="D640" i="2"/>
  <c r="D719" i="2"/>
  <c r="F719" i="2" s="1"/>
  <c r="D288" i="2"/>
  <c r="D2406" i="2"/>
  <c r="D1057" i="2"/>
  <c r="D175" i="2"/>
  <c r="D496" i="2"/>
  <c r="D734" i="2"/>
  <c r="D316" i="2"/>
  <c r="D1711" i="2"/>
  <c r="D579" i="2"/>
  <c r="D1706" i="2"/>
  <c r="F1706" i="2" s="1"/>
  <c r="D1684" i="2"/>
  <c r="D2677" i="2"/>
  <c r="D1213" i="2"/>
  <c r="D165" i="2"/>
  <c r="D1669" i="2"/>
  <c r="D2268" i="2"/>
  <c r="D2747" i="2"/>
  <c r="D1647" i="2"/>
  <c r="D2446" i="2"/>
  <c r="D1364" i="2"/>
  <c r="F1364" i="2" s="1"/>
  <c r="D2612" i="2"/>
  <c r="F2612" i="2" s="1"/>
  <c r="D1435" i="2"/>
  <c r="D2798" i="2"/>
  <c r="F2798" i="2" s="1"/>
  <c r="D1716" i="2"/>
  <c r="D832" i="2"/>
  <c r="D2138" i="2"/>
  <c r="D1011" i="2"/>
  <c r="D1935" i="2"/>
  <c r="D693" i="2"/>
  <c r="D2575" i="2"/>
  <c r="D1603" i="2"/>
  <c r="D1934" i="2"/>
  <c r="D890" i="2"/>
  <c r="D2663" i="2"/>
  <c r="D1252" i="2"/>
  <c r="F1252" i="2" s="1"/>
  <c r="D1663" i="2"/>
  <c r="F1663" i="2" s="1"/>
  <c r="D671" i="2"/>
  <c r="D1779" i="2"/>
  <c r="D2664" i="2"/>
  <c r="D1544" i="2"/>
  <c r="F1544" i="2" s="1"/>
  <c r="D470" i="2"/>
  <c r="D1219" i="2"/>
  <c r="F1219" i="2" s="1"/>
  <c r="D2173" i="2"/>
  <c r="D699" i="2"/>
  <c r="D320" i="2"/>
  <c r="D103" i="2"/>
  <c r="D2001" i="2"/>
  <c r="D668" i="2"/>
  <c r="F668" i="2" s="1"/>
  <c r="D2034" i="2"/>
  <c r="F2034" i="2" s="1"/>
  <c r="D24" i="2"/>
  <c r="D263" i="2"/>
  <c r="D2122" i="2"/>
  <c r="F2122" i="2" s="1"/>
  <c r="D904" i="2"/>
  <c r="D82" i="2"/>
  <c r="D534" i="2"/>
  <c r="D2622" i="2"/>
  <c r="F2622" i="2" s="1"/>
  <c r="D1201" i="2"/>
  <c r="D401" i="2"/>
  <c r="D870" i="2"/>
  <c r="F870" i="2" s="1"/>
  <c r="D214" i="2"/>
  <c r="D1685" i="2"/>
  <c r="D885" i="2"/>
  <c r="D2182" i="2"/>
  <c r="D567" i="2"/>
  <c r="D2616" i="2"/>
  <c r="D704" i="2"/>
  <c r="D739" i="2"/>
  <c r="D620" i="2"/>
  <c r="D1035" i="2"/>
  <c r="D1760" i="2"/>
  <c r="D1892" i="2"/>
  <c r="F1892" i="2" s="1"/>
  <c r="D156" i="2"/>
  <c r="D2595" i="2"/>
  <c r="F2595" i="2" s="1"/>
  <c r="D2684" i="2"/>
  <c r="D1296" i="2"/>
  <c r="D335" i="2"/>
  <c r="D415" i="2"/>
  <c r="D328" i="2"/>
  <c r="D1474" i="2"/>
  <c r="D1097" i="2"/>
  <c r="D486" i="2"/>
  <c r="D2651" i="2"/>
  <c r="D547" i="2"/>
  <c r="D1733" i="2"/>
  <c r="D342" i="2"/>
  <c r="D1059" i="2"/>
  <c r="D1025" i="2"/>
  <c r="D1251" i="2"/>
  <c r="F1251" i="2" s="1"/>
  <c r="D1629" i="2"/>
  <c r="D2248" i="2"/>
  <c r="D2727" i="2"/>
  <c r="F2727" i="2" s="1"/>
  <c r="D1607" i="2"/>
  <c r="D2423" i="2"/>
  <c r="F2423" i="2" s="1"/>
  <c r="D1341" i="2"/>
  <c r="D2586" i="2"/>
  <c r="D1386" i="2"/>
  <c r="D2680" i="2"/>
  <c r="F2680" i="2" s="1"/>
  <c r="D1670" i="2"/>
  <c r="F1670" i="2" s="1"/>
  <c r="D792" i="2"/>
  <c r="F792" i="2" s="1"/>
  <c r="D2020" i="2"/>
  <c r="F2020" i="2" s="1"/>
  <c r="D971" i="2"/>
  <c r="D1874" i="2"/>
  <c r="F1874" i="2" s="1"/>
  <c r="D673" i="2"/>
  <c r="D2339" i="2"/>
  <c r="F2339" i="2" s="1"/>
  <c r="D1515" i="2"/>
  <c r="F1514" i="2" s="1"/>
  <c r="D1900" i="2"/>
  <c r="D844" i="2"/>
  <c r="D2545" i="2"/>
  <c r="D1137" i="2"/>
  <c r="D1636" i="2"/>
  <c r="F1636" i="2" s="1"/>
  <c r="D651" i="2"/>
  <c r="D1661" i="2"/>
  <c r="D2637" i="2"/>
  <c r="D1517" i="2"/>
  <c r="D450" i="2"/>
  <c r="D1110" i="2"/>
  <c r="F1110" i="2" s="1"/>
  <c r="D1956" i="2"/>
  <c r="F1956" i="2" s="1"/>
  <c r="D674" i="2"/>
  <c r="D2580" i="2"/>
  <c r="D2740" i="2"/>
  <c r="D1915" i="2"/>
  <c r="F1915" i="2" s="1"/>
  <c r="D643" i="2"/>
  <c r="D1863" i="2"/>
  <c r="D2655" i="2"/>
  <c r="D208" i="2"/>
  <c r="D2082" i="2"/>
  <c r="D875" i="2"/>
  <c r="D57" i="2"/>
  <c r="D294" i="2"/>
  <c r="D2582" i="2"/>
  <c r="D1155" i="2"/>
  <c r="D376" i="2"/>
  <c r="D806" i="2"/>
  <c r="D104" i="2"/>
  <c r="D1523" i="2"/>
  <c r="D847" i="2"/>
  <c r="D1978" i="2"/>
  <c r="D442" i="2"/>
  <c r="D2555" i="2"/>
  <c r="D660" i="2"/>
  <c r="D621" i="2"/>
  <c r="D527" i="2"/>
  <c r="D984" i="2"/>
  <c r="D1625" i="2"/>
  <c r="D1681" i="2"/>
  <c r="D38" i="2"/>
  <c r="D2384" i="2"/>
  <c r="F2384" i="2" s="1"/>
  <c r="D2615" i="2"/>
  <c r="D1216" i="2"/>
  <c r="F1216" i="2" s="1"/>
  <c r="D286" i="2"/>
  <c r="D285" i="2"/>
  <c r="D247" i="2"/>
  <c r="D1335" i="2"/>
  <c r="F1335" i="2" s="1"/>
  <c r="D924" i="2"/>
  <c r="D361" i="2"/>
  <c r="D2733" i="2"/>
  <c r="D466" i="2"/>
  <c r="D1075" i="2"/>
  <c r="F1075" i="2" s="1"/>
  <c r="D99" i="2"/>
  <c r="D675" i="2"/>
  <c r="D557" i="2"/>
  <c r="D907" i="2"/>
  <c r="F907" i="2" s="1"/>
  <c r="D1609" i="2"/>
  <c r="D2228" i="2"/>
  <c r="F2228" i="2" s="1"/>
  <c r="D2667" i="2"/>
  <c r="D1567" i="2"/>
  <c r="D2282" i="2"/>
  <c r="F2282" i="2" s="1"/>
  <c r="D1318" i="2"/>
  <c r="D2563" i="2"/>
  <c r="F2563" i="2" s="1"/>
  <c r="D1363" i="2"/>
  <c r="D2657" i="2"/>
  <c r="D1575" i="2"/>
  <c r="D772" i="2"/>
  <c r="F772" i="2" s="1"/>
  <c r="D1856" i="2"/>
  <c r="F1856" i="2" s="1"/>
  <c r="D951" i="2"/>
  <c r="D1844" i="2"/>
  <c r="D653" i="2"/>
  <c r="D2221" i="2"/>
  <c r="D1161" i="2"/>
  <c r="D1873" i="2"/>
  <c r="D732" i="2"/>
  <c r="D2396" i="2"/>
  <c r="F2396" i="2" s="1"/>
  <c r="D1037" i="2"/>
  <c r="D1606" i="2"/>
  <c r="D631" i="2"/>
  <c r="D1280" i="2"/>
  <c r="F1280" i="2" s="1"/>
  <c r="D2603" i="2"/>
  <c r="D1372" i="2"/>
  <c r="F1372" i="2" s="1"/>
  <c r="D430" i="2"/>
  <c r="D986" i="2"/>
  <c r="D1916" i="2"/>
  <c r="D644" i="2"/>
  <c r="D2073" i="2"/>
  <c r="D2450" i="2"/>
  <c r="F2450" i="2" s="1"/>
  <c r="D1704" i="2"/>
  <c r="F1704" i="2" s="1"/>
  <c r="D618" i="2"/>
  <c r="D1655" i="2"/>
  <c r="D2533" i="2"/>
  <c r="D158" i="2"/>
  <c r="D1950" i="2"/>
  <c r="F1950" i="2" s="1"/>
  <c r="D839" i="2"/>
  <c r="D2324" i="2"/>
  <c r="D184" i="2"/>
  <c r="D2536" i="2"/>
  <c r="D1121" i="2"/>
  <c r="D346" i="2"/>
  <c r="D585" i="2"/>
  <c r="D2830" i="2"/>
  <c r="D2617" i="2"/>
  <c r="D789" i="2"/>
  <c r="D1770" i="2"/>
  <c r="D317" i="2"/>
  <c r="D2477" i="2"/>
  <c r="F2477" i="2" s="1"/>
  <c r="D542" i="2"/>
  <c r="D366" i="2"/>
  <c r="D122" i="2"/>
  <c r="D880" i="2"/>
  <c r="F880" i="2" s="1"/>
  <c r="D1556" i="2"/>
  <c r="F1556" i="2" s="1"/>
  <c r="D1624" i="2"/>
  <c r="F1624" i="2" s="1"/>
  <c r="D2735" i="2"/>
  <c r="D2176" i="2"/>
  <c r="F2176" i="2" s="1"/>
  <c r="D2554" i="2"/>
  <c r="D1160" i="2"/>
  <c r="D254" i="2"/>
  <c r="D167" i="2"/>
  <c r="D166" i="2"/>
  <c r="D1145" i="2"/>
  <c r="D735" i="2"/>
  <c r="D236" i="2"/>
  <c r="D2801" i="2"/>
  <c r="D385" i="2"/>
  <c r="D681" i="2"/>
  <c r="D2435" i="2"/>
  <c r="D339" i="2"/>
  <c r="D228" i="2"/>
  <c r="D635" i="2"/>
  <c r="F634" i="2" s="1"/>
  <c r="D1569" i="2"/>
  <c r="D2108" i="2"/>
  <c r="F2108" i="2" s="1"/>
  <c r="D2647" i="2"/>
  <c r="F2647" i="2" s="1"/>
  <c r="D1547" i="2"/>
  <c r="D2259" i="2"/>
  <c r="F2259" i="2" s="1"/>
  <c r="D1295" i="2"/>
  <c r="D2517" i="2"/>
  <c r="D1317" i="2"/>
  <c r="D2611" i="2"/>
  <c r="D1552" i="2"/>
  <c r="F1552" i="2" s="1"/>
  <c r="D2820" i="2"/>
  <c r="D1833" i="2"/>
  <c r="D931" i="2"/>
  <c r="D1783" i="2"/>
  <c r="D633" i="2"/>
  <c r="D2103" i="2"/>
  <c r="D1085" i="2"/>
  <c r="F1085" i="2" s="1"/>
  <c r="D1843" i="2"/>
  <c r="D712" i="2"/>
  <c r="D2312" i="2"/>
  <c r="F2312" i="2" s="1"/>
  <c r="D909" i="2"/>
  <c r="D1579" i="2"/>
  <c r="F1579" i="2" s="1"/>
  <c r="D611" i="2"/>
  <c r="D709" i="2"/>
  <c r="D2576" i="2"/>
  <c r="D1224" i="2"/>
  <c r="D330" i="2"/>
  <c r="D864" i="2"/>
  <c r="F864" i="2" s="1"/>
  <c r="D1830" i="2"/>
  <c r="D514" i="2"/>
  <c r="D1822" i="2"/>
  <c r="D2199" i="2"/>
  <c r="D1658" i="2"/>
  <c r="D563" i="2"/>
  <c r="F563" i="2" s="1"/>
  <c r="D1484" i="2"/>
  <c r="D2451" i="2"/>
  <c r="D128" i="2"/>
  <c r="D1914" i="2"/>
  <c r="D808" i="2"/>
  <c r="D2156" i="2"/>
  <c r="D2741" i="2"/>
  <c r="D2500" i="2"/>
  <c r="D1081" i="2"/>
  <c r="D321" i="2"/>
  <c r="D505" i="2"/>
  <c r="D2497" i="2"/>
  <c r="D2556" i="2"/>
  <c r="D742" i="2"/>
  <c r="D1559" i="2"/>
  <c r="D155" i="2"/>
  <c r="D2405" i="2"/>
  <c r="D498" i="2"/>
  <c r="D204" i="2"/>
  <c r="D41" i="2"/>
  <c r="D827" i="2"/>
  <c r="D1417" i="2"/>
  <c r="D1555" i="2"/>
  <c r="F1555" i="2" s="1"/>
  <c r="D2596" i="2"/>
  <c r="F2596" i="2" s="1"/>
  <c r="D1965" i="2"/>
  <c r="D2476" i="2"/>
  <c r="F2476" i="2" s="1"/>
  <c r="D1102" i="2"/>
  <c r="D168" i="2"/>
  <c r="D86" i="2"/>
  <c r="D85" i="2"/>
  <c r="D1030" i="2"/>
  <c r="F1030" i="2" s="1"/>
  <c r="D605" i="2"/>
  <c r="D118" i="2"/>
  <c r="D2645" i="2"/>
  <c r="F2645" i="2" s="1"/>
  <c r="D304" i="2"/>
  <c r="F304" i="2" s="1"/>
  <c r="D276" i="2"/>
  <c r="D2006" i="2"/>
  <c r="F2006" i="2" s="1"/>
  <c r="D15" i="2"/>
  <c r="D2382" i="2"/>
  <c r="F2382" i="2" s="1"/>
  <c r="D387" i="2"/>
  <c r="D2609" i="2"/>
  <c r="D1389" i="2"/>
  <c r="D1828" i="2"/>
  <c r="D2467" i="2"/>
  <c r="D1487" i="2"/>
  <c r="D2023" i="2"/>
  <c r="D1114" i="2"/>
  <c r="F1114" i="2" s="1"/>
  <c r="D2163" i="2"/>
  <c r="D1245" i="2"/>
  <c r="D2421" i="2"/>
  <c r="D1480" i="2"/>
  <c r="D2751" i="2"/>
  <c r="D1715" i="2"/>
  <c r="D2815" i="2"/>
  <c r="F2815" i="2" s="1"/>
  <c r="D1520" i="2"/>
  <c r="F1520" i="2" s="1"/>
  <c r="D573" i="2"/>
  <c r="D1253" i="2"/>
  <c r="F1253" i="2" s="1"/>
  <c r="D886" i="2"/>
  <c r="D1755" i="2"/>
  <c r="F1755" i="2" s="1"/>
  <c r="D532" i="2"/>
  <c r="D1958" i="2"/>
  <c r="F1958" i="2" s="1"/>
  <c r="D2459" i="2"/>
  <c r="D1373" i="2"/>
  <c r="D371" i="2"/>
  <c r="D309" i="2"/>
  <c r="D2370" i="2"/>
  <c r="F2370" i="2" s="1"/>
  <c r="D1039" i="2"/>
  <c r="D250" i="2"/>
  <c r="F250" i="2" s="1"/>
  <c r="D2075" i="2"/>
  <c r="D1659" i="2"/>
  <c r="D274" i="2"/>
  <c r="D1275" i="2"/>
  <c r="D1734" i="2"/>
  <c r="D1450" i="2"/>
  <c r="F1450" i="2" s="1"/>
  <c r="D458" i="2"/>
  <c r="F458" i="2" s="1"/>
  <c r="D80" i="2"/>
  <c r="D2114" i="2"/>
  <c r="F2114" i="2" s="1"/>
  <c r="D2239" i="2"/>
  <c r="D1792" i="2"/>
  <c r="F1792" i="2" s="1"/>
  <c r="D697" i="2"/>
  <c r="D1236" i="2"/>
  <c r="D2200" i="2"/>
  <c r="D2081" i="2"/>
  <c r="D977" i="2"/>
  <c r="D136" i="2"/>
  <c r="D265" i="2"/>
  <c r="D1861" i="2"/>
  <c r="D2192" i="2"/>
  <c r="F2192" i="2" s="1"/>
  <c r="D624" i="2"/>
  <c r="D447" i="2"/>
  <c r="D2237" i="2"/>
  <c r="D1919" i="2"/>
  <c r="F1919" i="2" s="1"/>
  <c r="D380" i="2"/>
  <c r="D2600" i="2"/>
  <c r="F2600" i="2" s="1"/>
  <c r="D2473" i="2"/>
  <c r="D700" i="2"/>
  <c r="D655" i="2"/>
  <c r="D1211" i="2"/>
  <c r="D1966" i="2"/>
  <c r="D1332" i="2"/>
  <c r="F1332" i="2" s="1"/>
  <c r="D2265" i="2"/>
  <c r="D929" i="2"/>
  <c r="F928" i="2" s="1"/>
  <c r="D43" i="2"/>
  <c r="F43" i="2" s="1"/>
  <c r="D2112" i="2"/>
  <c r="D926" i="2"/>
  <c r="D736" i="2"/>
  <c r="D237" i="2"/>
  <c r="D2523" i="2"/>
  <c r="D2217" i="2"/>
  <c r="D61" i="2"/>
  <c r="D857" i="2"/>
  <c r="D677" i="2"/>
  <c r="D1713" i="2"/>
  <c r="D1024" i="2"/>
  <c r="D143" i="2"/>
  <c r="D465" i="2"/>
  <c r="D2152" i="2"/>
  <c r="D1068" i="2"/>
  <c r="D582" i="2"/>
  <c r="D1941" i="2"/>
  <c r="D1250" i="2"/>
  <c r="F1250" i="2" s="1"/>
  <c r="D707" i="2"/>
  <c r="D2299" i="2"/>
  <c r="D2571" i="2"/>
  <c r="D1173" i="2"/>
  <c r="D645" i="2"/>
  <c r="D2506" i="2"/>
  <c r="D2589" i="2"/>
  <c r="D1289" i="2"/>
  <c r="D1808" i="2"/>
  <c r="F1808" i="2" s="1"/>
  <c r="D2447" i="2"/>
  <c r="D1467" i="2"/>
  <c r="F1467" i="2" s="1"/>
  <c r="D1977" i="2"/>
  <c r="D1094" i="2"/>
  <c r="D2140" i="2"/>
  <c r="F2140" i="2" s="1"/>
  <c r="D1222" i="2"/>
  <c r="D2398" i="2"/>
  <c r="D1457" i="2"/>
  <c r="D2725" i="2"/>
  <c r="D1692" i="2"/>
  <c r="D2785" i="2"/>
  <c r="D1375" i="2"/>
  <c r="D553" i="2"/>
  <c r="D910" i="2"/>
  <c r="D2723" i="2"/>
  <c r="D1725" i="2"/>
  <c r="D492" i="2"/>
  <c r="D1455" i="2"/>
  <c r="D2402" i="2"/>
  <c r="D1312" i="2"/>
  <c r="D331" i="2"/>
  <c r="D109" i="2"/>
  <c r="D2313" i="2"/>
  <c r="D1015" i="2"/>
  <c r="D210" i="2"/>
  <c r="D1923" i="2"/>
  <c r="F1923" i="2" s="1"/>
  <c r="D1619" i="2"/>
  <c r="D244" i="2"/>
  <c r="D1079" i="2"/>
  <c r="F1079" i="2" s="1"/>
  <c r="D1441" i="2"/>
  <c r="D1414" i="2"/>
  <c r="D428" i="2"/>
  <c r="D2620" i="2"/>
  <c r="D2032" i="2"/>
  <c r="D1942" i="2"/>
  <c r="D1743" i="2"/>
  <c r="D642" i="2"/>
  <c r="D1080" i="2"/>
  <c r="F1080" i="2" s="1"/>
  <c r="D1983" i="2"/>
  <c r="D1995" i="2"/>
  <c r="D943" i="2"/>
  <c r="D106" i="2"/>
  <c r="D160" i="2"/>
  <c r="D1653" i="2"/>
  <c r="D2131" i="2"/>
  <c r="D580" i="2"/>
  <c r="D334" i="2"/>
  <c r="D2026" i="2"/>
  <c r="D1850" i="2"/>
  <c r="F1850" i="2" s="1"/>
  <c r="D336" i="2"/>
  <c r="D2531" i="2"/>
  <c r="D2391" i="2"/>
  <c r="F2391" i="2" s="1"/>
  <c r="D656" i="2"/>
  <c r="D574" i="2"/>
  <c r="D1144" i="2"/>
  <c r="D1758" i="2"/>
  <c r="D1136" i="2"/>
  <c r="F1136" i="2" s="1"/>
  <c r="D2183" i="2"/>
  <c r="D883" i="2"/>
  <c r="F883" i="2" s="1"/>
  <c r="D6" i="2"/>
  <c r="D1895" i="2"/>
  <c r="D575" i="2"/>
  <c r="D606" i="2"/>
  <c r="D119" i="2"/>
  <c r="D2306" i="2"/>
  <c r="D2063" i="2"/>
  <c r="D2480" i="2"/>
  <c r="F2480" i="2" s="1"/>
  <c r="D518" i="2"/>
  <c r="D341" i="2"/>
  <c r="D1299" i="2"/>
  <c r="F1299" i="2" s="1"/>
  <c r="D637" i="2"/>
  <c r="D2779" i="2"/>
  <c r="D384" i="2"/>
  <c r="D1465" i="2"/>
  <c r="D759" i="2"/>
  <c r="D258" i="2"/>
  <c r="D1383" i="2"/>
  <c r="F1383" i="2" s="1"/>
  <c r="D899" i="2"/>
  <c r="D626" i="2"/>
  <c r="F626" i="2" s="1"/>
  <c r="D2013" i="2"/>
  <c r="D1591" i="2"/>
  <c r="D849" i="2"/>
  <c r="D2172" i="2"/>
  <c r="F2172" i="2" s="1"/>
  <c r="D584" i="2"/>
  <c r="D724" i="2"/>
  <c r="D2796" i="2"/>
  <c r="F2796" i="2" s="1"/>
  <c r="D270" i="2"/>
  <c r="D1723" i="2"/>
  <c r="F1723" i="2" s="1"/>
  <c r="D2746" i="2"/>
  <c r="D731" i="2"/>
  <c r="F730" i="2" s="1"/>
  <c r="D2284" i="2"/>
  <c r="D2781" i="2"/>
  <c r="D1195" i="2"/>
  <c r="D961" i="2"/>
  <c r="D153" i="2"/>
  <c r="D1284" i="2"/>
  <c r="F1284" i="2" s="1"/>
  <c r="D1220" i="2"/>
  <c r="F1220" i="2" s="1"/>
  <c r="D2351" i="2"/>
  <c r="F2350" i="2" s="1"/>
  <c r="D1926" i="2"/>
  <c r="D893" i="2"/>
  <c r="D2235" i="2"/>
  <c r="D1790" i="2"/>
  <c r="F1790" i="2" s="1"/>
  <c r="D1207" i="2"/>
  <c r="D1408" i="2"/>
  <c r="D2848" i="2"/>
  <c r="F2848" i="2" s="1"/>
  <c r="D2205" i="2"/>
  <c r="D694" i="2"/>
  <c r="D754" i="2"/>
  <c r="D1306" i="2"/>
  <c r="D310" i="2"/>
  <c r="D1780" i="2"/>
  <c r="D9" i="2"/>
  <c r="D771" i="2"/>
  <c r="F771" i="2" s="1"/>
  <c r="D2314" i="2"/>
  <c r="D12" i="2"/>
  <c r="D1226" i="2"/>
  <c r="D1009" i="2"/>
  <c r="D173" i="2"/>
  <c r="D1345" i="2"/>
  <c r="D1243" i="2"/>
  <c r="F1243" i="2" s="1"/>
  <c r="D2397" i="2"/>
  <c r="D1952" i="2"/>
  <c r="F1952" i="2" s="1"/>
  <c r="D933" i="2"/>
  <c r="D2258" i="2"/>
  <c r="F2258" i="2" s="1"/>
  <c r="D1813" i="2"/>
  <c r="D1247" i="2"/>
  <c r="F1247" i="2" s="1"/>
  <c r="D1428" i="2"/>
  <c r="D1169" i="2"/>
  <c r="F1169" i="2" s="1"/>
  <c r="D2245" i="2"/>
  <c r="D805" i="2"/>
  <c r="D782" i="2"/>
  <c r="D1424" i="2"/>
  <c r="D490" i="2"/>
  <c r="D1814" i="2"/>
  <c r="D389" i="2"/>
  <c r="D797" i="2"/>
  <c r="D2341" i="2"/>
  <c r="D92" i="2"/>
  <c r="D1256" i="2"/>
  <c r="D2338" i="2"/>
  <c r="D233" i="2"/>
  <c r="D1611" i="2"/>
  <c r="D1361" i="2"/>
  <c r="D2492" i="2"/>
  <c r="D1975" i="2"/>
  <c r="F1975" i="2" s="1"/>
  <c r="D1133" i="2"/>
  <c r="F1133" i="2" s="1"/>
  <c r="D2635" i="2"/>
  <c r="D1836" i="2"/>
  <c r="F1836" i="2" s="1"/>
  <c r="D1507" i="2"/>
  <c r="D1468" i="2"/>
  <c r="F1468" i="2" s="1"/>
  <c r="D1229" i="2"/>
  <c r="F1180" i="2"/>
  <c r="D2442" i="2"/>
  <c r="D300" i="2"/>
  <c r="D1982" i="2"/>
  <c r="D2155" i="2"/>
  <c r="D296" i="2"/>
  <c r="D1702" i="2"/>
  <c r="F1702" i="2" s="1"/>
  <c r="D1735" i="2"/>
  <c r="D242" i="2"/>
  <c r="D1617" i="2"/>
  <c r="D398" i="2"/>
  <c r="D1700" i="2"/>
  <c r="F1700" i="2" s="1"/>
  <c r="D538" i="2"/>
  <c r="D2294" i="2"/>
  <c r="F2294" i="2" s="1"/>
  <c r="D935" i="2"/>
  <c r="D810" i="2"/>
  <c r="D1542" i="2"/>
  <c r="F1542" i="2" s="1"/>
  <c r="D510" i="2"/>
  <c r="F510" i="2" s="1"/>
  <c r="D1959" i="2"/>
  <c r="D609" i="2"/>
  <c r="D843" i="2"/>
  <c r="D2371" i="2"/>
  <c r="D132" i="2"/>
  <c r="D1283" i="2"/>
  <c r="D29" i="2"/>
  <c r="D253" i="2"/>
  <c r="F253" i="2" s="1"/>
  <c r="D1638" i="2"/>
  <c r="D1384" i="2"/>
  <c r="F1384" i="2" s="1"/>
  <c r="D2610" i="2"/>
  <c r="D1998" i="2"/>
  <c r="D1153" i="2"/>
  <c r="D2658" i="2"/>
  <c r="D1859" i="2"/>
  <c r="D1527" i="2"/>
  <c r="D1488" i="2"/>
  <c r="D1269" i="2"/>
  <c r="F2096" i="2"/>
  <c r="D1969" i="2"/>
  <c r="D2731" i="2"/>
  <c r="F2731" i="2" s="1"/>
  <c r="D1587" i="2"/>
  <c r="F1587" i="2" s="1"/>
  <c r="D2307" i="2"/>
  <c r="F2307" i="2" s="1"/>
  <c r="D1448" i="2"/>
  <c r="F1448" i="2" s="1"/>
  <c r="D2208" i="2"/>
  <c r="F2208" i="2" s="1"/>
  <c r="D1209" i="2"/>
  <c r="D2029" i="2"/>
  <c r="I10" i="1"/>
  <c r="J10" i="1" s="1"/>
  <c r="K10" i="1" s="1"/>
  <c r="D2329" i="2"/>
  <c r="D1829" i="2"/>
  <c r="D1369" i="2"/>
  <c r="D2628" i="2"/>
  <c r="F2628" i="2" s="1"/>
  <c r="D2188" i="2"/>
  <c r="D1768" i="2"/>
  <c r="D1348" i="2"/>
  <c r="D2627" i="2"/>
  <c r="D2207" i="2"/>
  <c r="D1807" i="2"/>
  <c r="F1807" i="2" s="1"/>
  <c r="D1407" i="2"/>
  <c r="D2682" i="2"/>
  <c r="D2213" i="2"/>
  <c r="D1741" i="2"/>
  <c r="D1272" i="2"/>
  <c r="D854" i="2"/>
  <c r="F854" i="2" s="1"/>
  <c r="D2494" i="2"/>
  <c r="D2022" i="2"/>
  <c r="D1553" i="2"/>
  <c r="F1553" i="2" s="1"/>
  <c r="D1093" i="2"/>
  <c r="D2775" i="2"/>
  <c r="D2303" i="2"/>
  <c r="D1834" i="2"/>
  <c r="D1362" i="2"/>
  <c r="F1362" i="2" s="1"/>
  <c r="D932" i="2"/>
  <c r="F932" i="2" s="1"/>
  <c r="D2584" i="2"/>
  <c r="D2115" i="2"/>
  <c r="D1643" i="2"/>
  <c r="D1174" i="2"/>
  <c r="D2670" i="2"/>
  <c r="D2080" i="2"/>
  <c r="D1493" i="2"/>
  <c r="D942" i="2"/>
  <c r="F942" i="2" s="1"/>
  <c r="D513" i="2"/>
  <c r="F513" i="2" s="1"/>
  <c r="D113" i="2"/>
  <c r="D1162" i="2"/>
  <c r="D2780" i="2"/>
  <c r="F2780" i="2" s="1"/>
  <c r="D2841" i="2"/>
  <c r="D2254" i="2"/>
  <c r="D1664" i="2"/>
  <c r="D1089" i="2"/>
  <c r="D632" i="2"/>
  <c r="D232" i="2"/>
  <c r="D1840" i="2"/>
  <c r="F1840" i="2" s="1"/>
  <c r="D2544" i="2"/>
  <c r="F2544" i="2" s="1"/>
  <c r="D2695" i="2"/>
  <c r="D2105" i="2"/>
  <c r="D1518" i="2"/>
  <c r="D964" i="2"/>
  <c r="F964" i="2" s="1"/>
  <c r="D531" i="2"/>
  <c r="D131" i="2"/>
  <c r="D1138" i="2"/>
  <c r="D1957" i="2"/>
  <c r="D2519" i="2"/>
  <c r="D1932" i="2"/>
  <c r="D1342" i="2"/>
  <c r="D819" i="2"/>
  <c r="D410" i="2"/>
  <c r="D10" i="2"/>
  <c r="D649" i="2"/>
  <c r="D1191" i="2"/>
  <c r="D2124" i="2"/>
  <c r="F2124" i="2" s="1"/>
  <c r="D1286" i="2"/>
  <c r="F1286" i="2" s="1"/>
  <c r="D619" i="2"/>
  <c r="D84" i="2"/>
  <c r="D215" i="2"/>
  <c r="D374" i="2"/>
  <c r="D2289" i="2"/>
  <c r="D1809" i="2"/>
  <c r="D1349" i="2"/>
  <c r="D2608" i="2"/>
  <c r="D2168" i="2"/>
  <c r="D1748" i="2"/>
  <c r="D1328" i="2"/>
  <c r="D2607" i="2"/>
  <c r="D2187" i="2"/>
  <c r="D1787" i="2"/>
  <c r="D1387" i="2"/>
  <c r="F1387" i="2" s="1"/>
  <c r="D2659" i="2"/>
  <c r="D2190" i="2"/>
  <c r="D1718" i="2"/>
  <c r="D1246" i="2"/>
  <c r="D834" i="2"/>
  <c r="D2471" i="2"/>
  <c r="D1999" i="2"/>
  <c r="F1999" i="2" s="1"/>
  <c r="D1530" i="2"/>
  <c r="F1530" i="2" s="1"/>
  <c r="D1073" i="2"/>
  <c r="D2752" i="2"/>
  <c r="D2280" i="2"/>
  <c r="D1811" i="2"/>
  <c r="D1339" i="2"/>
  <c r="D912" i="2"/>
  <c r="F912" i="2" s="1"/>
  <c r="D2561" i="2"/>
  <c r="F2561" i="2" s="1"/>
  <c r="D2092" i="2"/>
  <c r="F2092" i="2" s="1"/>
  <c r="D1620" i="2"/>
  <c r="F1620" i="2" s="1"/>
  <c r="D1151" i="2"/>
  <c r="D2640" i="2"/>
  <c r="D2053" i="2"/>
  <c r="D1463" i="2"/>
  <c r="D918" i="2"/>
  <c r="D493" i="2"/>
  <c r="D93" i="2"/>
  <c r="D1086" i="2"/>
  <c r="D2692" i="2"/>
  <c r="F2692" i="2" s="1"/>
  <c r="D2814" i="2"/>
  <c r="D2224" i="2"/>
  <c r="F2224" i="2" s="1"/>
  <c r="D1637" i="2"/>
  <c r="F1637" i="2" s="1"/>
  <c r="D1065" i="2"/>
  <c r="D612" i="2"/>
  <c r="D212" i="2"/>
  <c r="D1722" i="2"/>
  <c r="D2426" i="2"/>
  <c r="F2426" i="2" s="1"/>
  <c r="D2665" i="2"/>
  <c r="D2078" i="2"/>
  <c r="D1491" i="2"/>
  <c r="D940" i="2"/>
  <c r="D511" i="2"/>
  <c r="F511" i="2" s="1"/>
  <c r="D111" i="2"/>
  <c r="D1062" i="2"/>
  <c r="D1839" i="2"/>
  <c r="F1839" i="2" s="1"/>
  <c r="D2485" i="2"/>
  <c r="D1898" i="2"/>
  <c r="D1311" i="2"/>
  <c r="D796" i="2"/>
  <c r="D390" i="2"/>
  <c r="D2838" i="2"/>
  <c r="F2838" i="2" s="1"/>
  <c r="D549" i="2"/>
  <c r="D1061" i="2"/>
  <c r="D2084" i="2"/>
  <c r="D1240" i="2"/>
  <c r="D594" i="2"/>
  <c r="D59" i="2"/>
  <c r="D105" i="2"/>
  <c r="D264" i="2"/>
  <c r="D2269" i="2"/>
  <c r="D1789" i="2"/>
  <c r="D1329" i="2"/>
  <c r="D2588" i="2"/>
  <c r="D2148" i="2"/>
  <c r="D1728" i="2"/>
  <c r="D1308" i="2"/>
  <c r="D2587" i="2"/>
  <c r="F2587" i="2" s="1"/>
  <c r="D2167" i="2"/>
  <c r="F2167" i="2" s="1"/>
  <c r="D1767" i="2"/>
  <c r="D1367" i="2"/>
  <c r="D2636" i="2"/>
  <c r="F2636" i="2" s="1"/>
  <c r="D2164" i="2"/>
  <c r="D1695" i="2"/>
  <c r="D1223" i="2"/>
  <c r="D814" i="2"/>
  <c r="D2445" i="2"/>
  <c r="D1976" i="2"/>
  <c r="F1976" i="2" s="1"/>
  <c r="D1504" i="2"/>
  <c r="F1504" i="2" s="1"/>
  <c r="D1053" i="2"/>
  <c r="D2726" i="2"/>
  <c r="D2257" i="2"/>
  <c r="D1785" i="2"/>
  <c r="D1316" i="2"/>
  <c r="D892" i="2"/>
  <c r="D2538" i="2"/>
  <c r="F2538" i="2" s="1"/>
  <c r="D2066" i="2"/>
  <c r="D1597" i="2"/>
  <c r="D1131" i="2"/>
  <c r="F1131" i="2" s="1"/>
  <c r="D2606" i="2"/>
  <c r="D2019" i="2"/>
  <c r="D1432" i="2"/>
  <c r="D891" i="2"/>
  <c r="D473" i="2"/>
  <c r="D73" i="2"/>
  <c r="D1038" i="2"/>
  <c r="F1038" i="2" s="1"/>
  <c r="D2574" i="2"/>
  <c r="D2784" i="2"/>
  <c r="D2197" i="2"/>
  <c r="D1610" i="2"/>
  <c r="F1610" i="2" s="1"/>
  <c r="D1041" i="2"/>
  <c r="D592" i="2"/>
  <c r="D192" i="2"/>
  <c r="D1634" i="2"/>
  <c r="D2311" i="2"/>
  <c r="F2311" i="2" s="1"/>
  <c r="D2638" i="2"/>
  <c r="D2051" i="2"/>
  <c r="D1461" i="2"/>
  <c r="D916" i="2"/>
  <c r="F916" i="2" s="1"/>
  <c r="D491" i="2"/>
  <c r="D91" i="2"/>
  <c r="D938" i="2"/>
  <c r="F938" i="2" s="1"/>
  <c r="D1690" i="2"/>
  <c r="D2458" i="2"/>
  <c r="F2458" i="2" s="1"/>
  <c r="D1871" i="2"/>
  <c r="D1281" i="2"/>
  <c r="D770" i="2"/>
  <c r="F770" i="2" s="1"/>
  <c r="D370" i="2"/>
  <c r="D2720" i="2"/>
  <c r="F2720" i="2" s="1"/>
  <c r="D449" i="2"/>
  <c r="D937" i="2"/>
  <c r="D2038" i="2"/>
  <c r="F2038" i="2" s="1"/>
  <c r="D1204" i="2"/>
  <c r="F1204" i="2" s="1"/>
  <c r="D564" i="2"/>
  <c r="F564" i="2" s="1"/>
  <c r="D34" i="2"/>
  <c r="D2831" i="2"/>
  <c r="D159" i="2"/>
  <c r="D2249" i="2"/>
  <c r="D1769" i="2"/>
  <c r="D1309" i="2"/>
  <c r="D2568" i="2"/>
  <c r="D2128" i="2"/>
  <c r="F2128" i="2" s="1"/>
  <c r="D1708" i="2"/>
  <c r="F1708" i="2" s="1"/>
  <c r="D1288" i="2"/>
  <c r="F1288" i="2" s="1"/>
  <c r="D2567" i="2"/>
  <c r="D2147" i="2"/>
  <c r="D1747" i="2"/>
  <c r="F1747" i="2" s="1"/>
  <c r="D1347" i="2"/>
  <c r="D2613" i="2"/>
  <c r="D2141" i="2"/>
  <c r="F2141" i="2" s="1"/>
  <c r="D1672" i="2"/>
  <c r="F1672" i="2" s="1"/>
  <c r="D1200" i="2"/>
  <c r="F1200" i="2" s="1"/>
  <c r="D794" i="2"/>
  <c r="D2422" i="2"/>
  <c r="D1953" i="2"/>
  <c r="D1481" i="2"/>
  <c r="D1033" i="2"/>
  <c r="D2703" i="2"/>
  <c r="D2234" i="2"/>
  <c r="D1762" i="2"/>
  <c r="D1293" i="2"/>
  <c r="D872" i="2"/>
  <c r="F872" i="2" s="1"/>
  <c r="D2515" i="2"/>
  <c r="D2043" i="2"/>
  <c r="D1574" i="2"/>
  <c r="D1111" i="2"/>
  <c r="D2579" i="2"/>
  <c r="D1992" i="2"/>
  <c r="D1402" i="2"/>
  <c r="D868" i="2"/>
  <c r="F868" i="2" s="1"/>
  <c r="D453" i="2"/>
  <c r="D53" i="2"/>
  <c r="D962" i="2"/>
  <c r="D2456" i="2"/>
  <c r="F2456" i="2" s="1"/>
  <c r="D2757" i="2"/>
  <c r="D2170" i="2"/>
  <c r="D1580" i="2"/>
  <c r="D1017" i="2"/>
  <c r="D572" i="2"/>
  <c r="D172" i="2"/>
  <c r="D1573" i="2"/>
  <c r="D2193" i="2"/>
  <c r="D2604" i="2"/>
  <c r="D2017" i="2"/>
  <c r="D1430" i="2"/>
  <c r="D889" i="2"/>
  <c r="D471" i="2"/>
  <c r="D71" i="2"/>
  <c r="D818" i="2"/>
  <c r="D1572" i="2"/>
  <c r="D2431" i="2"/>
  <c r="D1841" i="2"/>
  <c r="F1841" i="2" s="1"/>
  <c r="D1254" i="2"/>
  <c r="D750" i="2"/>
  <c r="D350" i="2"/>
  <c r="D2602" i="2"/>
  <c r="D369" i="2"/>
  <c r="F368" i="2" s="1"/>
  <c r="D2836" i="2"/>
  <c r="D2002" i="2"/>
  <c r="D1158" i="2"/>
  <c r="D539" i="2"/>
  <c r="D4" i="2"/>
  <c r="F4" i="2" s="1"/>
  <c r="D2660" i="2"/>
  <c r="D54" i="2"/>
  <c r="D2709" i="2"/>
  <c r="D2189" i="2"/>
  <c r="D1709" i="2"/>
  <c r="D1249" i="2"/>
  <c r="D2508" i="2"/>
  <c r="F2508" i="2" s="1"/>
  <c r="D2068" i="2"/>
  <c r="D1648" i="2"/>
  <c r="D1228" i="2"/>
  <c r="D2507" i="2"/>
  <c r="F2507" i="2" s="1"/>
  <c r="D2087" i="2"/>
  <c r="F2087" i="2" s="1"/>
  <c r="D1687" i="2"/>
  <c r="D1287" i="2"/>
  <c r="D2541" i="2"/>
  <c r="D2072" i="2"/>
  <c r="D1600" i="2"/>
  <c r="D1134" i="2"/>
  <c r="D2822" i="2"/>
  <c r="D2353" i="2"/>
  <c r="D1881" i="2"/>
  <c r="D1412" i="2"/>
  <c r="D973" i="2"/>
  <c r="D2634" i="2"/>
  <c r="F2634" i="2" s="1"/>
  <c r="D2162" i="2"/>
  <c r="D1693" i="2"/>
  <c r="D1221" i="2"/>
  <c r="D812" i="2"/>
  <c r="D2443" i="2"/>
  <c r="D1974" i="2"/>
  <c r="D1502" i="2"/>
  <c r="F1502" i="2" s="1"/>
  <c r="D1051" i="2"/>
  <c r="F1051" i="2" s="1"/>
  <c r="D2491" i="2"/>
  <c r="D1901" i="2"/>
  <c r="D1314" i="2"/>
  <c r="D799" i="2"/>
  <c r="D393" i="2"/>
  <c r="D2750" i="2"/>
  <c r="D795" i="2"/>
  <c r="D2132" i="2"/>
  <c r="F2132" i="2" s="1"/>
  <c r="D2666" i="2"/>
  <c r="D2079" i="2"/>
  <c r="D1492" i="2"/>
  <c r="D941" i="2"/>
  <c r="D512" i="2"/>
  <c r="F512" i="2" s="1"/>
  <c r="D112" i="2"/>
  <c r="D1192" i="2"/>
  <c r="D1866" i="2"/>
  <c r="F1866" i="2" s="1"/>
  <c r="D2520" i="2"/>
  <c r="D1933" i="2"/>
  <c r="D1343" i="2"/>
  <c r="D820" i="2"/>
  <c r="D411" i="2"/>
  <c r="D11" i="2"/>
  <c r="D489" i="2"/>
  <c r="D1218" i="2"/>
  <c r="D2340" i="2"/>
  <c r="F2340" i="2" s="1"/>
  <c r="D1753" i="2"/>
  <c r="D1163" i="2"/>
  <c r="F1163" i="2" s="1"/>
  <c r="D690" i="2"/>
  <c r="D290" i="2"/>
  <c r="D2278" i="2"/>
  <c r="D129" i="2"/>
  <c r="D2714" i="2"/>
  <c r="F2714" i="2" s="1"/>
  <c r="D1876" i="2"/>
  <c r="F1876" i="2" s="1"/>
  <c r="D1050" i="2"/>
  <c r="D459" i="2"/>
  <c r="F459" i="2" s="1"/>
  <c r="D2453" i="2"/>
  <c r="D2412" i="2"/>
  <c r="D2362" i="2"/>
  <c r="D1563" i="2"/>
  <c r="D2083" i="2"/>
  <c r="F2083" i="2" s="1"/>
  <c r="D1239" i="2"/>
  <c r="D588" i="2"/>
  <c r="D58" i="2"/>
  <c r="D2742" i="2"/>
  <c r="D239" i="2"/>
  <c r="D1004" i="2"/>
  <c r="D2496" i="2"/>
  <c r="D2333" i="2"/>
  <c r="D1495" i="2"/>
  <c r="F1495" i="2" s="1"/>
  <c r="D747" i="2"/>
  <c r="D217" i="2"/>
  <c r="D778" i="2"/>
  <c r="D399" i="2"/>
  <c r="D2031" i="2"/>
  <c r="D2157" i="2"/>
  <c r="D2649" i="2"/>
  <c r="D2129" i="2"/>
  <c r="D1649" i="2"/>
  <c r="D1189" i="2"/>
  <c r="D2448" i="2"/>
  <c r="D2008" i="2"/>
  <c r="F2008" i="2" s="1"/>
  <c r="D1568" i="2"/>
  <c r="D2847" i="2"/>
  <c r="F2847" i="2" s="1"/>
  <c r="D2427" i="2"/>
  <c r="F2427" i="2" s="1"/>
  <c r="D2027" i="2"/>
  <c r="D1627" i="2"/>
  <c r="D1227" i="2"/>
  <c r="D2472" i="2"/>
  <c r="D2000" i="2"/>
  <c r="D1531" i="2"/>
  <c r="D1074" i="2"/>
  <c r="D2753" i="2"/>
  <c r="D2281" i="2"/>
  <c r="D1812" i="2"/>
  <c r="D1340" i="2"/>
  <c r="D913" i="2"/>
  <c r="D2562" i="2"/>
  <c r="D2093" i="2"/>
  <c r="F2093" i="2" s="1"/>
  <c r="D1621" i="2"/>
  <c r="D1152" i="2"/>
  <c r="D2843" i="2"/>
  <c r="F2843" i="2" s="1"/>
  <c r="D2374" i="2"/>
  <c r="F2374" i="2" s="1"/>
  <c r="D1902" i="2"/>
  <c r="D1433" i="2"/>
  <c r="D991" i="2"/>
  <c r="F991" i="2" s="1"/>
  <c r="D2404" i="2"/>
  <c r="D1817" i="2"/>
  <c r="D1230" i="2"/>
  <c r="D733" i="2"/>
  <c r="D333" i="2"/>
  <c r="D2457" i="2"/>
  <c r="D629" i="2"/>
  <c r="F628" i="2" s="1"/>
  <c r="D1805" i="2"/>
  <c r="F1805" i="2" s="1"/>
  <c r="D2578" i="2"/>
  <c r="D1991" i="2"/>
  <c r="D1401" i="2"/>
  <c r="D867" i="2"/>
  <c r="D452" i="2"/>
  <c r="D52" i="2"/>
  <c r="D769" i="2"/>
  <c r="D1485" i="2"/>
  <c r="D2432" i="2"/>
  <c r="D1842" i="2"/>
  <c r="D1255" i="2"/>
  <c r="D751" i="2"/>
  <c r="D351" i="2"/>
  <c r="D2484" i="2"/>
  <c r="D209" i="2"/>
  <c r="D2839" i="2"/>
  <c r="F2839" i="2" s="1"/>
  <c r="D2252" i="2"/>
  <c r="D1662" i="2"/>
  <c r="D1087" i="2"/>
  <c r="D630" i="2"/>
  <c r="D230" i="2"/>
  <c r="D1924" i="2"/>
  <c r="F1924" i="2" s="1"/>
  <c r="D2631" i="2"/>
  <c r="D2592" i="2"/>
  <c r="F2592" i="2" s="1"/>
  <c r="D1745" i="2"/>
  <c r="D946" i="2"/>
  <c r="F946" i="2" s="1"/>
  <c r="D379" i="2"/>
  <c r="D1945" i="2"/>
  <c r="D1944" i="2"/>
  <c r="D1775" i="2"/>
  <c r="D2795" i="2"/>
  <c r="D1955" i="2"/>
  <c r="D1123" i="2"/>
  <c r="D508" i="2"/>
  <c r="D2832" i="2"/>
  <c r="D2290" i="2"/>
  <c r="F2290" i="2" s="1"/>
  <c r="D2701" i="2"/>
  <c r="D768" i="2"/>
  <c r="D2113" i="2"/>
  <c r="D2204" i="2"/>
  <c r="F2204" i="2" s="1"/>
  <c r="D1360" i="2"/>
  <c r="D667" i="2"/>
  <c r="F667" i="2" s="1"/>
  <c r="D137" i="2"/>
  <c r="D400" i="2"/>
  <c r="D79" i="2"/>
  <c r="D1395" i="2"/>
  <c r="D2035" i="2"/>
  <c r="D1827" i="2"/>
  <c r="D2347" i="2"/>
  <c r="F2346" i="2" s="1"/>
  <c r="D1248" i="2"/>
  <c r="F1248" i="2" s="1"/>
  <c r="D1868" i="2"/>
  <c r="F1868" i="2" s="1"/>
  <c r="D2468" i="2"/>
  <c r="F2468" i="2" s="1"/>
  <c r="D1429" i="2"/>
  <c r="D2089" i="2"/>
  <c r="D1847" i="2"/>
  <c r="F1846" i="2" s="1"/>
  <c r="D2367" i="2"/>
  <c r="D1268" i="2"/>
  <c r="F1268" i="2" s="1"/>
  <c r="D1888" i="2"/>
  <c r="F1888" i="2" s="1"/>
  <c r="D2488" i="2"/>
  <c r="D1469" i="2"/>
  <c r="F1469" i="2" s="1"/>
  <c r="D2109" i="2"/>
  <c r="D1867" i="2"/>
  <c r="D2387" i="2"/>
  <c r="D1368" i="2"/>
  <c r="F1368" i="2" s="1"/>
  <c r="D1908" i="2"/>
  <c r="D2528" i="2"/>
  <c r="F2528" i="2" s="1"/>
  <c r="D1509" i="2"/>
  <c r="D2149" i="2"/>
  <c r="D1786" i="2"/>
  <c r="F1786" i="2" s="1"/>
  <c r="D2540" i="2"/>
  <c r="F2540" i="2" s="1"/>
  <c r="D1014" i="2"/>
  <c r="D1646" i="2"/>
  <c r="D2354" i="2"/>
  <c r="F2354" i="2" s="1"/>
  <c r="D1267" i="2"/>
  <c r="D1887" i="2"/>
  <c r="F1887" i="2" s="1"/>
  <c r="D2407" i="2"/>
  <c r="D1388" i="2"/>
  <c r="F1388" i="2" s="1"/>
  <c r="D1928" i="2"/>
  <c r="D2548" i="2"/>
  <c r="F2548" i="2" s="1"/>
  <c r="D1529" i="2"/>
  <c r="D2169" i="2"/>
  <c r="D2348" i="2"/>
  <c r="D2748" i="2"/>
  <c r="D1449" i="2"/>
  <c r="D1869" i="2"/>
  <c r="D2309" i="2"/>
  <c r="F2309" i="2" s="1"/>
  <c r="D2487" i="2"/>
  <c r="D1188" i="2"/>
  <c r="D1588" i="2"/>
  <c r="F1588" i="2" s="1"/>
  <c r="D1988" i="2"/>
  <c r="D2388" i="2"/>
  <c r="D2788" i="2"/>
  <c r="D1489" i="2"/>
  <c r="D1909" i="2"/>
  <c r="D2349" i="2"/>
  <c r="F615" i="2"/>
  <c r="F824" i="2"/>
  <c r="F252" i="2"/>
  <c r="F914" i="2"/>
  <c r="F97" i="2"/>
  <c r="F409" i="2"/>
  <c r="F860" i="2"/>
  <c r="F354" i="2"/>
  <c r="D2729" i="2"/>
  <c r="F2729" i="2" s="1"/>
  <c r="D2749" i="2"/>
  <c r="F460" i="2"/>
  <c r="D2789" i="2"/>
  <c r="F356" i="2"/>
  <c r="F565" i="2"/>
  <c r="F355" i="2"/>
  <c r="F879" i="2"/>
  <c r="F666" i="2"/>
  <c r="D2369" i="2"/>
  <c r="D2389" i="2"/>
  <c r="D2809" i="2"/>
  <c r="D1589" i="2"/>
  <c r="F1589" i="2" s="1"/>
  <c r="D1989" i="2"/>
  <c r="D2409" i="2"/>
  <c r="D2829" i="2"/>
  <c r="D2049" i="2"/>
  <c r="D2449" i="2"/>
  <c r="D2849" i="2"/>
  <c r="F2849" i="2" s="1"/>
  <c r="C1094" i="2"/>
  <c r="C1129" i="2"/>
  <c r="C1158" i="2"/>
  <c r="C1102" i="2"/>
  <c r="C1165" i="2"/>
  <c r="C1120" i="2"/>
  <c r="C1164" i="2"/>
  <c r="C1135" i="2"/>
  <c r="C1150" i="2"/>
  <c r="C1117" i="2"/>
  <c r="C1112" i="2"/>
  <c r="C1152" i="2"/>
  <c r="C1086" i="2"/>
  <c r="C1148" i="2"/>
  <c r="C1095" i="2"/>
  <c r="C1104" i="2"/>
  <c r="C1143" i="2"/>
  <c r="C1157" i="2"/>
  <c r="C1106" i="2"/>
  <c r="C1167" i="2"/>
  <c r="C1107" i="2"/>
  <c r="C1101" i="2"/>
  <c r="C1149" i="2"/>
  <c r="C1146" i="2"/>
  <c r="C1147" i="2"/>
  <c r="C1124" i="2"/>
  <c r="C1087" i="2"/>
  <c r="C1142" i="2"/>
  <c r="C1151" i="2"/>
  <c r="C1121" i="2"/>
  <c r="C1088" i="2"/>
  <c r="C1153" i="2"/>
  <c r="C1163" i="2"/>
  <c r="C1155" i="2"/>
  <c r="C1090" i="2"/>
  <c r="C1160" i="2"/>
  <c r="C1162" i="2"/>
  <c r="C1096" i="2"/>
  <c r="C1154" i="2"/>
  <c r="C1122" i="2"/>
  <c r="C1089" i="2"/>
  <c r="C1156" i="2"/>
  <c r="C1105" i="2"/>
  <c r="C1123" i="2"/>
  <c r="C1140" i="2"/>
  <c r="C1161" i="2"/>
  <c r="C1097" i="2"/>
  <c r="C1118" i="2"/>
  <c r="C1168" i="2"/>
  <c r="C1134" i="2"/>
  <c r="C1130" i="2"/>
  <c r="C1113" i="2"/>
  <c r="C1103" i="2"/>
  <c r="C1131" i="2"/>
  <c r="C1127" i="2"/>
  <c r="C1092" i="2"/>
  <c r="C1091" i="2"/>
  <c r="C1100" i="2"/>
  <c r="C1159" i="2"/>
  <c r="C1115" i="2"/>
  <c r="C1114" i="2"/>
  <c r="C1139" i="2"/>
  <c r="C1116" i="2"/>
  <c r="C1133" i="2"/>
  <c r="C1126" i="2"/>
  <c r="C1108" i="2"/>
  <c r="C1093" i="2"/>
  <c r="C1141" i="2"/>
  <c r="C1169" i="2"/>
  <c r="C1138" i="2"/>
  <c r="C1099" i="2"/>
  <c r="C1128" i="2"/>
  <c r="C1109" i="2"/>
  <c r="C1132" i="2"/>
  <c r="C1111" i="2"/>
  <c r="C1098" i="2"/>
  <c r="C1144" i="2"/>
  <c r="C1136" i="2"/>
  <c r="C1137" i="2"/>
  <c r="C1110" i="2"/>
  <c r="C1242" i="2"/>
  <c r="C1166" i="2"/>
  <c r="C1119" i="2"/>
  <c r="C1125" i="2"/>
  <c r="C1145" i="2"/>
  <c r="C1235" i="2"/>
  <c r="B1170" i="2"/>
  <c r="F62" i="2" l="1"/>
  <c r="F474" i="2"/>
  <c r="F524" i="2"/>
  <c r="F480" i="2"/>
  <c r="F1760" i="2"/>
  <c r="F1174" i="2"/>
  <c r="F1762" i="2"/>
  <c r="F736" i="2"/>
  <c r="F262" i="2"/>
  <c r="F1242" i="2"/>
  <c r="F270" i="2"/>
  <c r="F1264" i="2"/>
  <c r="F1170" i="2"/>
  <c r="F2768" i="2"/>
  <c r="F522" i="2"/>
  <c r="F1598" i="2"/>
  <c r="F2514" i="2"/>
  <c r="F786" i="2"/>
  <c r="F784" i="2"/>
  <c r="F2264" i="2"/>
  <c r="F1600" i="2"/>
  <c r="F2502" i="2"/>
  <c r="F60" i="2"/>
  <c r="F420" i="2"/>
  <c r="F266" i="2"/>
  <c r="F372" i="2"/>
  <c r="F1844" i="2"/>
  <c r="F2586" i="2"/>
  <c r="F1002" i="2"/>
  <c r="F2184" i="2"/>
  <c r="F840" i="2"/>
  <c r="F376" i="2"/>
  <c r="F318" i="2"/>
  <c r="F1852" i="2"/>
  <c r="F2178" i="2"/>
  <c r="F2356" i="2"/>
  <c r="F64" i="2"/>
  <c r="F1592" i="2"/>
  <c r="F2262" i="2"/>
  <c r="F1682" i="2"/>
  <c r="F108" i="2"/>
  <c r="F1508" i="2"/>
  <c r="F218" i="2"/>
  <c r="F528" i="2"/>
  <c r="F836" i="2"/>
  <c r="F1676" i="2"/>
  <c r="F678" i="2"/>
  <c r="F2266" i="2"/>
  <c r="F1176" i="2"/>
  <c r="F682" i="2"/>
  <c r="F1172" i="2"/>
  <c r="F2524" i="2"/>
  <c r="F2018" i="2"/>
  <c r="F1678" i="2"/>
  <c r="F1766" i="2"/>
  <c r="F844" i="2"/>
  <c r="F2272" i="2"/>
  <c r="F2180" i="2"/>
  <c r="F106" i="2"/>
  <c r="F2012" i="2"/>
  <c r="F576" i="2"/>
  <c r="F212" i="2"/>
  <c r="F216" i="2"/>
  <c r="F54" i="2"/>
  <c r="F472" i="2"/>
  <c r="F476" i="2"/>
  <c r="F684" i="2"/>
  <c r="F478" i="2"/>
  <c r="F526" i="2"/>
  <c r="F2518" i="2"/>
  <c r="F1258" i="2"/>
  <c r="F2690" i="2"/>
  <c r="F374" i="2"/>
  <c r="F2104" i="2"/>
  <c r="F2684" i="2"/>
  <c r="F2098" i="2"/>
  <c r="F422" i="2"/>
  <c r="F2440" i="2"/>
  <c r="F2010" i="2"/>
  <c r="F532" i="2"/>
  <c r="F738" i="2"/>
  <c r="F920" i="2"/>
  <c r="F842" i="2"/>
  <c r="F428" i="2"/>
  <c r="F2774" i="2"/>
  <c r="F582" i="2"/>
  <c r="F1326" i="2"/>
  <c r="F10" i="2"/>
  <c r="F220" i="2"/>
  <c r="F2438" i="2"/>
  <c r="F1426" i="2"/>
  <c r="F2270" i="2"/>
  <c r="F1006" i="2"/>
  <c r="F1932" i="2"/>
  <c r="F1256" i="2"/>
  <c r="F1936" i="2"/>
  <c r="F1096" i="2"/>
  <c r="F2352" i="2"/>
  <c r="F116" i="2"/>
  <c r="F1596" i="2"/>
  <c r="F8" i="2"/>
  <c r="F782" i="2"/>
  <c r="F12" i="2"/>
  <c r="F1510" i="2"/>
  <c r="F578" i="2"/>
  <c r="F2432" i="2"/>
  <c r="F918" i="2"/>
  <c r="F1010" i="2"/>
  <c r="F688" i="2"/>
  <c r="F1262" i="2"/>
  <c r="F1930" i="2"/>
  <c r="F1594" i="2"/>
  <c r="F314" i="2"/>
  <c r="F424" i="2"/>
  <c r="F838" i="2"/>
  <c r="F324" i="2"/>
  <c r="F114" i="2"/>
  <c r="F168" i="2"/>
  <c r="F2766" i="2"/>
  <c r="F2776" i="2"/>
  <c r="F366" i="2"/>
  <c r="F1092" i="2"/>
  <c r="F322" i="2"/>
  <c r="F2430" i="2"/>
  <c r="F2754" i="2"/>
  <c r="F926" i="2"/>
  <c r="F1422" i="2"/>
  <c r="F272" i="2"/>
  <c r="F470" i="2"/>
  <c r="F636" i="2"/>
  <c r="F426" i="2"/>
  <c r="F2166" i="2"/>
  <c r="F2016" i="2"/>
  <c r="F580" i="2"/>
  <c r="F734" i="2"/>
  <c r="F1680" i="2"/>
  <c r="F2770" i="2"/>
  <c r="F2100" i="2"/>
  <c r="F2094" i="2"/>
  <c r="F264" i="2"/>
  <c r="F906" i="2"/>
  <c r="F1430" i="2"/>
  <c r="F1842" i="2"/>
  <c r="F2102" i="2"/>
  <c r="F1004" i="2"/>
  <c r="F1342" i="2"/>
  <c r="F56" i="2"/>
  <c r="F584" i="2"/>
  <c r="F268" i="2"/>
  <c r="F1830" i="2"/>
  <c r="F320" i="2"/>
  <c r="F2688" i="2"/>
  <c r="F680" i="2"/>
  <c r="F924" i="2"/>
  <c r="F1340" i="2"/>
  <c r="F1094" i="2"/>
  <c r="F164" i="2"/>
  <c r="F1674" i="2"/>
  <c r="F1346" i="2"/>
  <c r="F370" i="2"/>
  <c r="F2516" i="2"/>
  <c r="F2" i="2"/>
  <c r="F574" i="2"/>
  <c r="F834" i="2"/>
  <c r="F530" i="2"/>
  <c r="F1590" i="2"/>
  <c r="F6" i="2"/>
  <c r="F1578" i="2"/>
  <c r="F1926" i="2"/>
  <c r="F1768" i="2"/>
  <c r="F1008" i="2"/>
  <c r="F1012" i="2"/>
  <c r="F110" i="2"/>
  <c r="F2268" i="2"/>
  <c r="F112" i="2"/>
  <c r="F1506" i="2"/>
  <c r="F160" i="2"/>
  <c r="F1914" i="2"/>
  <c r="F788" i="2"/>
  <c r="F630" i="2"/>
  <c r="F210" i="2"/>
  <c r="F2250" i="2"/>
  <c r="F58" i="2"/>
  <c r="F990" i="2"/>
  <c r="F2522" i="2"/>
  <c r="F1338" i="2"/>
  <c r="F1410" i="2"/>
  <c r="F1928" i="2"/>
  <c r="F732" i="2"/>
  <c r="F2670" i="2"/>
  <c r="F1424" i="2"/>
  <c r="F166" i="2"/>
  <c r="F214" i="2"/>
  <c r="F2434" i="2"/>
  <c r="F1512" i="2"/>
  <c r="F1758" i="2"/>
  <c r="F1344" i="2"/>
  <c r="F2348" i="2"/>
  <c r="F1428" i="2"/>
  <c r="F158" i="2"/>
  <c r="F1088" i="2"/>
  <c r="F2602" i="2"/>
  <c r="F316" i="2"/>
  <c r="F1254" i="2"/>
  <c r="F632" i="2"/>
  <c r="F1934" i="2"/>
  <c r="F1764" i="2"/>
  <c r="F2186" i="2"/>
  <c r="F1684" i="2"/>
  <c r="F2014" i="2"/>
  <c r="F1746" i="2"/>
  <c r="F2682" i="2"/>
  <c r="F2182" i="2"/>
  <c r="F2608" i="2"/>
  <c r="F2188" i="2"/>
  <c r="F1348" i="2"/>
  <c r="F1074" i="2"/>
  <c r="F1848" i="2"/>
  <c r="F1086" i="2"/>
  <c r="F1516" i="2"/>
  <c r="F2520" i="2"/>
  <c r="F2606" i="2"/>
  <c r="F1998" i="2"/>
  <c r="F1158" i="2"/>
  <c r="F2418" i="2"/>
  <c r="F1432" i="2"/>
  <c r="F1494" i="2"/>
  <c r="F1662" i="2"/>
  <c r="F2082" i="2"/>
  <c r="F2604" i="2"/>
  <c r="F2334" i="2"/>
  <c r="C1191" i="2"/>
  <c r="C1194" i="2"/>
  <c r="C1207" i="2"/>
  <c r="C1216" i="2"/>
  <c r="C1245" i="2"/>
  <c r="C1172" i="2"/>
  <c r="C1226" i="2"/>
  <c r="C1244" i="2"/>
  <c r="C1210" i="2"/>
  <c r="C1198" i="2"/>
  <c r="C1250" i="2"/>
  <c r="C1187" i="2"/>
  <c r="C1178" i="2"/>
  <c r="C1225" i="2"/>
  <c r="C1228" i="2"/>
  <c r="C1238" i="2"/>
  <c r="C1214" i="2"/>
  <c r="C1240" i="2"/>
  <c r="C1184" i="2"/>
  <c r="C1221" i="2"/>
  <c r="C1173" i="2"/>
  <c r="C1188" i="2"/>
  <c r="C1177" i="2"/>
  <c r="C1246" i="2"/>
  <c r="C1237" i="2"/>
  <c r="C1212" i="2"/>
  <c r="C1195" i="2"/>
  <c r="C1231" i="2"/>
  <c r="C1213" i="2"/>
  <c r="C1227" i="2"/>
  <c r="C1248" i="2"/>
  <c r="C1179" i="2"/>
  <c r="C1223" i="2"/>
  <c r="C1190" i="2"/>
  <c r="C1222" i="2"/>
  <c r="C1241" i="2"/>
  <c r="C1243" i="2"/>
  <c r="C1185" i="2"/>
  <c r="C1249" i="2"/>
  <c r="C1171" i="2"/>
  <c r="C1175" i="2"/>
  <c r="C1193" i="2"/>
  <c r="C1197" i="2"/>
  <c r="C1251" i="2"/>
  <c r="C1230" i="2"/>
  <c r="C1180" i="2"/>
  <c r="C1174" i="2"/>
  <c r="C1224" i="2"/>
  <c r="C1239" i="2"/>
  <c r="C1233" i="2"/>
  <c r="C1209" i="2"/>
  <c r="C1215" i="2"/>
  <c r="C1253" i="2"/>
  <c r="C1204" i="2"/>
  <c r="C1201" i="2"/>
  <c r="C1220" i="2"/>
  <c r="C1183" i="2"/>
  <c r="C1189" i="2"/>
  <c r="C1205" i="2"/>
  <c r="C1200" i="2"/>
  <c r="C1208" i="2"/>
  <c r="C1211" i="2"/>
  <c r="C1232" i="2"/>
  <c r="C1186" i="2"/>
  <c r="C1181" i="2"/>
  <c r="C1218" i="2"/>
  <c r="C1182" i="2"/>
  <c r="C1247" i="2"/>
  <c r="C1203" i="2"/>
  <c r="C1217" i="2"/>
  <c r="C1234" i="2"/>
  <c r="C1170" i="2"/>
  <c r="C1252" i="2"/>
  <c r="C1206" i="2"/>
  <c r="C1176" i="2"/>
  <c r="C1229" i="2"/>
  <c r="C1199" i="2"/>
  <c r="C1202" i="2"/>
  <c r="C1236" i="2"/>
  <c r="C1219" i="2"/>
  <c r="C1309" i="2"/>
  <c r="C1192" i="2"/>
  <c r="C1296" i="2"/>
  <c r="C1196" i="2"/>
  <c r="B1254" i="2"/>
  <c r="C1263" i="2" s="1"/>
  <c r="C1304" i="2" l="1"/>
  <c r="C1257" i="2"/>
  <c r="C1323" i="2"/>
  <c r="C1333" i="2"/>
  <c r="C1330" i="2"/>
  <c r="C1255" i="2"/>
  <c r="C1297" i="2"/>
  <c r="C1287" i="2"/>
  <c r="C1301" i="2"/>
  <c r="C1314" i="2"/>
  <c r="C1299" i="2"/>
  <c r="C1283" i="2"/>
  <c r="C1281" i="2"/>
  <c r="C1272" i="2"/>
  <c r="C1315" i="2"/>
  <c r="C1336" i="2"/>
  <c r="C1260" i="2"/>
  <c r="C1305" i="2"/>
  <c r="C1288" i="2"/>
  <c r="C1337" i="2"/>
  <c r="C1311" i="2"/>
  <c r="C1274" i="2"/>
  <c r="C1295" i="2"/>
  <c r="C1258" i="2"/>
  <c r="C1265" i="2"/>
  <c r="C1278" i="2"/>
  <c r="C1291" i="2"/>
  <c r="C1319" i="2"/>
  <c r="C1327" i="2"/>
  <c r="C1326" i="2"/>
  <c r="C1275" i="2"/>
  <c r="C1310" i="2"/>
  <c r="C1264" i="2"/>
  <c r="C1332" i="2"/>
  <c r="C1334" i="2"/>
  <c r="C1292" i="2"/>
  <c r="C1320" i="2"/>
  <c r="C1290" i="2"/>
  <c r="C1271" i="2"/>
  <c r="C1307" i="2"/>
  <c r="C1335" i="2"/>
  <c r="C1328" i="2"/>
  <c r="C1273" i="2"/>
  <c r="C1289" i="2"/>
  <c r="C1317" i="2"/>
  <c r="C1268" i="2"/>
  <c r="C1306" i="2"/>
  <c r="C1284" i="2"/>
  <c r="C1325" i="2"/>
  <c r="C1259" i="2"/>
  <c r="C1312" i="2"/>
  <c r="C1308" i="2"/>
  <c r="C1262" i="2"/>
  <c r="C1282" i="2"/>
  <c r="C1329" i="2"/>
  <c r="C1321" i="2"/>
  <c r="C1279" i="2"/>
  <c r="C1266" i="2"/>
  <c r="C1313" i="2"/>
  <c r="C1318" i="2"/>
  <c r="C1298" i="2"/>
  <c r="C1286" i="2"/>
  <c r="C1303" i="2"/>
  <c r="C1322" i="2"/>
  <c r="C1270" i="2"/>
  <c r="C1300" i="2"/>
  <c r="C1331" i="2"/>
  <c r="C1254" i="2"/>
  <c r="C1293" i="2"/>
  <c r="C1294" i="2"/>
  <c r="C1267" i="2"/>
  <c r="C1302" i="2"/>
  <c r="C1316" i="2"/>
  <c r="C1276" i="2"/>
  <c r="C1406" i="2"/>
  <c r="C1277" i="2"/>
  <c r="C1256" i="2"/>
  <c r="C1285" i="2"/>
  <c r="C1269" i="2"/>
  <c r="C1280" i="2"/>
  <c r="C1324" i="2"/>
  <c r="C1261" i="2"/>
  <c r="C1419" i="2"/>
  <c r="B1338" i="2"/>
  <c r="C1379" i="2" l="1"/>
  <c r="C1402" i="2"/>
  <c r="C1372" i="2"/>
  <c r="C1359" i="2"/>
  <c r="C1408" i="2"/>
  <c r="C1401" i="2"/>
  <c r="C1370" i="2"/>
  <c r="C1338" i="2"/>
  <c r="C1381" i="2"/>
  <c r="C1396" i="2"/>
  <c r="C1369" i="2"/>
  <c r="C1354" i="2"/>
  <c r="C1371" i="2"/>
  <c r="C1350" i="2"/>
  <c r="C1380" i="2"/>
  <c r="C1383" i="2"/>
  <c r="C1392" i="2"/>
  <c r="C1351" i="2"/>
  <c r="C1360" i="2"/>
  <c r="C1414" i="2"/>
  <c r="C1375" i="2"/>
  <c r="C1404" i="2"/>
  <c r="C1407" i="2"/>
  <c r="C1378" i="2"/>
  <c r="C1374" i="2"/>
  <c r="C1418" i="2"/>
  <c r="C1410" i="2"/>
  <c r="C1367" i="2"/>
  <c r="C1365" i="2"/>
  <c r="C1395" i="2"/>
  <c r="C1382" i="2"/>
  <c r="C1409" i="2"/>
  <c r="C1339" i="2"/>
  <c r="C1411" i="2"/>
  <c r="C1420" i="2"/>
  <c r="C1346" i="2"/>
  <c r="C1349" i="2"/>
  <c r="C1341" i="2"/>
  <c r="C1416" i="2"/>
  <c r="C1357" i="2"/>
  <c r="C1403" i="2"/>
  <c r="C1405" i="2"/>
  <c r="C1384" i="2"/>
  <c r="C1361" i="2"/>
  <c r="C1368" i="2"/>
  <c r="C1398" i="2"/>
  <c r="C1393" i="2"/>
  <c r="C1362" i="2"/>
  <c r="C1348" i="2"/>
  <c r="C1364" i="2"/>
  <c r="C1377" i="2"/>
  <c r="C1389" i="2"/>
  <c r="C1388" i="2"/>
  <c r="C1355" i="2"/>
  <c r="C1413" i="2"/>
  <c r="C1343" i="2"/>
  <c r="C1391" i="2"/>
  <c r="C1385" i="2"/>
  <c r="C1373" i="2"/>
  <c r="C1417" i="2"/>
  <c r="C1340" i="2"/>
  <c r="C1344" i="2"/>
  <c r="C1394" i="2"/>
  <c r="C1345" i="2"/>
  <c r="C1366" i="2"/>
  <c r="C1386" i="2"/>
  <c r="C1415" i="2"/>
  <c r="C1353" i="2"/>
  <c r="C1342" i="2"/>
  <c r="C1400" i="2"/>
  <c r="C1352" i="2"/>
  <c r="C1347" i="2"/>
  <c r="C1390" i="2"/>
  <c r="C1399" i="2"/>
  <c r="C1421" i="2"/>
  <c r="C1363" i="2"/>
  <c r="C1356" i="2"/>
  <c r="C1397" i="2"/>
  <c r="C1487" i="2"/>
  <c r="C1376" i="2"/>
  <c r="C1412" i="2"/>
  <c r="C1387" i="2"/>
  <c r="C1358" i="2"/>
  <c r="B1422" i="2"/>
  <c r="C1467" i="2" l="1"/>
  <c r="C1469" i="2"/>
  <c r="C1501" i="2"/>
  <c r="C1482" i="2"/>
  <c r="C1466" i="2"/>
  <c r="C1433" i="2"/>
  <c r="C1434" i="2"/>
  <c r="C1478" i="2"/>
  <c r="C1477" i="2"/>
  <c r="C1505" i="2"/>
  <c r="C1486" i="2"/>
  <c r="C1451" i="2"/>
  <c r="C1491" i="2"/>
  <c r="C1440" i="2"/>
  <c r="C1423" i="2"/>
  <c r="C1445" i="2"/>
  <c r="C1431" i="2"/>
  <c r="C1465" i="2"/>
  <c r="C1475" i="2"/>
  <c r="C1460" i="2"/>
  <c r="C1455" i="2"/>
  <c r="C1470" i="2"/>
  <c r="C1448" i="2"/>
  <c r="C1452" i="2"/>
  <c r="C1479" i="2"/>
  <c r="C1439" i="2"/>
  <c r="C1427" i="2"/>
  <c r="C1453" i="2"/>
  <c r="C1430" i="2"/>
  <c r="C1476" i="2"/>
  <c r="C1457" i="2"/>
  <c r="C1422" i="2"/>
  <c r="C1498" i="2"/>
  <c r="C1442" i="2"/>
  <c r="C1488" i="2"/>
  <c r="C1437" i="2"/>
  <c r="C1473" i="2"/>
  <c r="C1432" i="2"/>
  <c r="C1485" i="2"/>
  <c r="C1502" i="2"/>
  <c r="C1471" i="2"/>
  <c r="C1443" i="2"/>
  <c r="C1493" i="2"/>
  <c r="C1429" i="2"/>
  <c r="C1450" i="2"/>
  <c r="C1459" i="2"/>
  <c r="C1458" i="2"/>
  <c r="C1462" i="2"/>
  <c r="C1484" i="2"/>
  <c r="C1490" i="2"/>
  <c r="C1456" i="2"/>
  <c r="C1489" i="2"/>
  <c r="C1480" i="2"/>
  <c r="C1438" i="2"/>
  <c r="C1468" i="2"/>
  <c r="C1426" i="2"/>
  <c r="C1472" i="2"/>
  <c r="C1464" i="2"/>
  <c r="C1492" i="2"/>
  <c r="C1495" i="2"/>
  <c r="C1424" i="2"/>
  <c r="C1503" i="2"/>
  <c r="C1500" i="2"/>
  <c r="C1474" i="2"/>
  <c r="C1428" i="2"/>
  <c r="C1454" i="2"/>
  <c r="C1425" i="2"/>
  <c r="C1449" i="2"/>
  <c r="C1436" i="2"/>
  <c r="C1496" i="2"/>
  <c r="C1494" i="2"/>
  <c r="C1435" i="2"/>
  <c r="C1461" i="2"/>
  <c r="C1446" i="2"/>
  <c r="C1497" i="2"/>
  <c r="C1499" i="2"/>
  <c r="C1444" i="2"/>
  <c r="C1504" i="2"/>
  <c r="C1483" i="2"/>
  <c r="C1463" i="2"/>
  <c r="C1481" i="2"/>
  <c r="C1441" i="2"/>
  <c r="C1447" i="2"/>
  <c r="B1506" i="2"/>
  <c r="C1540" i="2" l="1"/>
  <c r="C1517" i="2"/>
  <c r="C1572" i="2"/>
  <c r="C1521" i="2"/>
  <c r="C1569" i="2"/>
  <c r="C1507" i="2"/>
  <c r="C1531" i="2"/>
  <c r="C1548" i="2"/>
  <c r="C1536" i="2"/>
  <c r="C1513" i="2"/>
  <c r="C1579" i="2"/>
  <c r="C1557" i="2"/>
  <c r="C1526" i="2"/>
  <c r="C1551" i="2"/>
  <c r="C1509" i="2"/>
  <c r="C1578" i="2"/>
  <c r="C1583" i="2"/>
  <c r="C1518" i="2"/>
  <c r="C1571" i="2"/>
  <c r="C1580" i="2"/>
  <c r="C1524" i="2"/>
  <c r="C1565" i="2"/>
  <c r="C1560" i="2"/>
  <c r="C1535" i="2"/>
  <c r="C1555" i="2"/>
  <c r="C1510" i="2"/>
  <c r="C1506" i="2"/>
  <c r="C1541" i="2"/>
  <c r="C1511" i="2"/>
  <c r="C1588" i="2"/>
  <c r="C1558" i="2"/>
  <c r="C1543" i="2"/>
  <c r="C1528" i="2"/>
  <c r="C1546" i="2"/>
  <c r="C1519" i="2"/>
  <c r="C1552" i="2"/>
  <c r="C1568" i="2"/>
  <c r="C1567" i="2"/>
  <c r="C1545" i="2"/>
  <c r="C1582" i="2"/>
  <c r="C1589" i="2"/>
  <c r="C1522" i="2"/>
  <c r="C1532" i="2"/>
  <c r="C1577" i="2"/>
  <c r="C1585" i="2"/>
  <c r="C1563" i="2"/>
  <c r="C1550" i="2"/>
  <c r="C1575" i="2"/>
  <c r="C1516" i="2"/>
  <c r="C1537" i="2"/>
  <c r="C1562" i="2"/>
  <c r="C1564" i="2"/>
  <c r="C1542" i="2"/>
  <c r="C1512" i="2"/>
  <c r="C1544" i="2"/>
  <c r="C1520" i="2"/>
  <c r="C1561" i="2"/>
  <c r="C1549" i="2"/>
  <c r="C1586" i="2"/>
  <c r="C1553" i="2"/>
  <c r="C1566" i="2"/>
  <c r="C1587" i="2"/>
  <c r="C1530" i="2"/>
  <c r="C1527" i="2"/>
  <c r="C1539" i="2"/>
  <c r="C1554" i="2"/>
  <c r="C1556" i="2"/>
  <c r="C1573" i="2"/>
  <c r="C1576" i="2"/>
  <c r="C1538" i="2"/>
  <c r="C1523" i="2"/>
  <c r="C1508" i="2"/>
  <c r="C1515" i="2"/>
  <c r="C1570" i="2"/>
  <c r="C1581" i="2"/>
  <c r="C1584" i="2"/>
  <c r="C1574" i="2"/>
  <c r="C1525" i="2"/>
  <c r="C1514" i="2"/>
  <c r="C1547" i="2"/>
  <c r="C1559" i="2"/>
  <c r="C1534" i="2"/>
  <c r="C1529" i="2"/>
  <c r="C1533" i="2"/>
  <c r="B1590" i="2"/>
  <c r="C1661" i="2" l="1"/>
  <c r="C1591" i="2"/>
  <c r="C1643" i="2"/>
  <c r="C1612" i="2"/>
  <c r="C1597" i="2"/>
  <c r="C1623" i="2"/>
  <c r="C1617" i="2"/>
  <c r="C1592" i="2"/>
  <c r="C1622" i="2"/>
  <c r="C1626" i="2"/>
  <c r="C1669" i="2"/>
  <c r="C1672" i="2"/>
  <c r="C1629" i="2"/>
  <c r="C1641" i="2"/>
  <c r="C1619" i="2"/>
  <c r="C1607" i="2"/>
  <c r="C1656" i="2"/>
  <c r="C1637" i="2"/>
  <c r="C1625" i="2"/>
  <c r="C1630" i="2"/>
  <c r="C1652" i="2"/>
  <c r="C1614" i="2"/>
  <c r="C1605" i="2"/>
  <c r="C1646" i="2"/>
  <c r="C1618" i="2"/>
  <c r="C1639" i="2"/>
  <c r="C1633" i="2"/>
  <c r="C1649" i="2"/>
  <c r="C1608" i="2"/>
  <c r="C1651" i="2"/>
  <c r="C1624" i="2"/>
  <c r="C1659" i="2"/>
  <c r="C1611" i="2"/>
  <c r="C1644" i="2"/>
  <c r="C1600" i="2"/>
  <c r="C1599" i="2"/>
  <c r="C1673" i="2"/>
  <c r="C1664" i="2"/>
  <c r="C1610" i="2"/>
  <c r="C1670" i="2"/>
  <c r="C1660" i="2"/>
  <c r="C1631" i="2"/>
  <c r="C1620" i="2"/>
  <c r="C1658" i="2"/>
  <c r="C1668" i="2"/>
  <c r="C1616" i="2"/>
  <c r="C1667" i="2"/>
  <c r="C1654" i="2"/>
  <c r="C1645" i="2"/>
  <c r="C1596" i="2"/>
  <c r="C1602" i="2"/>
  <c r="C1595" i="2"/>
  <c r="C1613" i="2"/>
  <c r="C1640" i="2"/>
  <c r="C1665" i="2"/>
  <c r="C1590" i="2"/>
  <c r="C1636" i="2"/>
  <c r="C1638" i="2"/>
  <c r="C1655" i="2"/>
  <c r="C1671" i="2"/>
  <c r="C1598" i="2"/>
  <c r="C1642" i="2"/>
  <c r="C1594" i="2"/>
  <c r="C1606" i="2"/>
  <c r="C1627" i="2"/>
  <c r="C1647" i="2"/>
  <c r="C1650" i="2"/>
  <c r="C1653" i="2"/>
  <c r="C1615" i="2"/>
  <c r="C1635" i="2"/>
  <c r="C1628" i="2"/>
  <c r="C1604" i="2"/>
  <c r="C1621" i="2"/>
  <c r="C1603" i="2"/>
  <c r="C1648" i="2"/>
  <c r="C1666" i="2"/>
  <c r="C1657" i="2"/>
  <c r="C1634" i="2"/>
  <c r="C1662" i="2"/>
  <c r="C1593" i="2"/>
  <c r="C1663" i="2"/>
  <c r="C1632" i="2"/>
  <c r="C1601" i="2"/>
  <c r="C1609" i="2"/>
  <c r="B1674" i="2"/>
  <c r="C1735" i="2" l="1"/>
  <c r="C1708" i="2"/>
  <c r="C1745" i="2"/>
  <c r="C1734" i="2"/>
  <c r="C1739" i="2"/>
  <c r="C1714" i="2"/>
  <c r="C1744" i="2"/>
  <c r="C1712" i="2"/>
  <c r="C1723" i="2"/>
  <c r="C1674" i="2"/>
  <c r="C1707" i="2"/>
  <c r="C1686" i="2"/>
  <c r="C1710" i="2"/>
  <c r="C1727" i="2"/>
  <c r="C1721" i="2"/>
  <c r="C1732" i="2"/>
  <c r="C1685" i="2"/>
  <c r="C1757" i="2"/>
  <c r="C1724" i="2"/>
  <c r="C1717" i="2"/>
  <c r="C1715" i="2"/>
  <c r="C1728" i="2"/>
  <c r="C1730" i="2"/>
  <c r="C1743" i="2"/>
  <c r="C1756" i="2"/>
  <c r="C1733" i="2"/>
  <c r="C1697" i="2"/>
  <c r="C1725" i="2"/>
  <c r="C1701" i="2"/>
  <c r="C1722" i="2"/>
  <c r="C1737" i="2"/>
  <c r="C1702" i="2"/>
  <c r="C1679" i="2"/>
  <c r="C1690" i="2"/>
  <c r="C1676" i="2"/>
  <c r="C1713" i="2"/>
  <c r="C1684" i="2"/>
  <c r="C1681" i="2"/>
  <c r="C1726" i="2"/>
  <c r="C1749" i="2"/>
  <c r="C1698" i="2"/>
  <c r="C1752" i="2"/>
  <c r="C1693" i="2"/>
  <c r="C1753" i="2"/>
  <c r="C1691" i="2"/>
  <c r="C1738" i="2"/>
  <c r="C1729" i="2"/>
  <c r="C1692" i="2"/>
  <c r="C1682" i="2"/>
  <c r="C1754" i="2"/>
  <c r="C1680" i="2"/>
  <c r="C1750" i="2"/>
  <c r="C1719" i="2"/>
  <c r="C1694" i="2"/>
  <c r="C1736" i="2"/>
  <c r="C1687" i="2"/>
  <c r="C1688" i="2"/>
  <c r="C1751" i="2"/>
  <c r="C1706" i="2"/>
  <c r="C1711" i="2"/>
  <c r="C1720" i="2"/>
  <c r="C1716" i="2"/>
  <c r="C1703" i="2"/>
  <c r="C1740" i="2"/>
  <c r="C1731" i="2"/>
  <c r="C1718" i="2"/>
  <c r="C1705" i="2"/>
  <c r="C1709" i="2"/>
  <c r="C1742" i="2"/>
  <c r="C1748" i="2"/>
  <c r="C1695" i="2"/>
  <c r="C1700" i="2"/>
  <c r="C1683" i="2"/>
  <c r="C1689" i="2"/>
  <c r="C1741" i="2"/>
  <c r="C1678" i="2"/>
  <c r="C1677" i="2"/>
  <c r="C1747" i="2"/>
  <c r="C1696" i="2"/>
  <c r="C1699" i="2"/>
  <c r="C1746" i="2"/>
  <c r="C1704" i="2"/>
  <c r="C1755" i="2"/>
  <c r="C1675" i="2"/>
  <c r="B1758" i="2"/>
  <c r="N1" i="3" l="1" a="1"/>
  <c r="N1" i="3" s="1"/>
  <c r="C1761" i="2"/>
  <c r="C1829" i="2"/>
  <c r="C1819" i="2"/>
  <c r="C1795" i="2"/>
  <c r="C1811" i="2"/>
  <c r="C1822" i="2"/>
  <c r="C1779" i="2"/>
  <c r="C1780" i="2"/>
  <c r="C1773" i="2"/>
  <c r="C1803" i="2"/>
  <c r="C1834" i="2"/>
  <c r="C1776" i="2"/>
  <c r="C1808" i="2"/>
  <c r="C1839" i="2"/>
  <c r="C1785" i="2"/>
  <c r="C1823" i="2"/>
  <c r="C1784" i="2"/>
  <c r="C1791" i="2"/>
  <c r="C1832" i="2"/>
  <c r="C1797" i="2"/>
  <c r="C1775" i="2"/>
  <c r="C1767" i="2"/>
  <c r="C1806" i="2"/>
  <c r="C1764" i="2"/>
  <c r="C1825" i="2"/>
  <c r="C1830" i="2"/>
  <c r="C1835" i="2"/>
  <c r="C1794" i="2"/>
  <c r="C1804" i="2"/>
  <c r="C1840" i="2"/>
  <c r="C1800" i="2"/>
  <c r="C1781" i="2"/>
  <c r="C1778" i="2"/>
  <c r="C1828" i="2"/>
  <c r="C1759" i="2"/>
  <c r="C1824" i="2"/>
  <c r="C1782" i="2"/>
  <c r="C1777" i="2"/>
  <c r="C1833" i="2"/>
  <c r="C1765" i="2"/>
  <c r="C1766" i="2"/>
  <c r="C1831" i="2"/>
  <c r="C1817" i="2"/>
  <c r="C1838" i="2"/>
  <c r="C1792" i="2"/>
  <c r="C1818" i="2"/>
  <c r="C1760" i="2"/>
  <c r="C1812" i="2"/>
  <c r="C1796" i="2"/>
  <c r="C1807" i="2"/>
  <c r="C1820" i="2"/>
  <c r="C1814" i="2"/>
  <c r="C1810" i="2"/>
  <c r="C1772" i="2"/>
  <c r="C1790" i="2"/>
  <c r="C1783" i="2"/>
  <c r="C1821" i="2"/>
  <c r="C1798" i="2"/>
  <c r="C1827" i="2"/>
  <c r="C1802" i="2"/>
  <c r="C1769" i="2"/>
  <c r="C1809" i="2"/>
  <c r="C1805" i="2"/>
  <c r="C1762" i="2"/>
  <c r="C1763" i="2"/>
  <c r="C1799" i="2"/>
  <c r="C1815" i="2"/>
  <c r="C1841" i="2"/>
  <c r="C1768" i="2"/>
  <c r="C1826" i="2"/>
  <c r="C1788" i="2"/>
  <c r="C1801" i="2"/>
  <c r="C1813" i="2"/>
  <c r="C1774" i="2"/>
  <c r="C1816" i="2"/>
  <c r="C1793" i="2"/>
  <c r="C1837" i="2"/>
  <c r="C1758" i="2"/>
  <c r="C1789" i="2"/>
  <c r="C1787" i="2"/>
  <c r="C1771" i="2"/>
  <c r="C1770" i="2"/>
  <c r="C1836" i="2"/>
  <c r="C1786" i="2"/>
  <c r="B1842" i="2"/>
  <c r="M1732" i="2" l="1" a="1"/>
  <c r="M1732" i="2" s="1"/>
  <c r="M1712" i="2" a="1"/>
  <c r="M1712" i="2" s="1"/>
  <c r="M1710" i="2" a="1"/>
  <c r="M1710" i="2" s="1"/>
  <c r="M1733" i="2" a="1"/>
  <c r="M1733" i="2" s="1"/>
  <c r="M1731" i="2" a="1"/>
  <c r="M1731" i="2" s="1"/>
  <c r="M1718" i="2" a="1"/>
  <c r="M1718" i="2" s="1"/>
  <c r="M1675" i="2" a="1"/>
  <c r="M1675" i="2" s="1"/>
  <c r="M1753" i="2" a="1"/>
  <c r="M1753" i="2" s="1"/>
  <c r="M1745" i="2" a="1"/>
  <c r="M1745" i="2" s="1"/>
  <c r="M1713" i="2" a="1"/>
  <c r="M1713" i="2" s="1"/>
  <c r="M1691" i="2" a="1"/>
  <c r="M1691" i="2" s="1"/>
  <c r="M1720" i="2" a="1"/>
  <c r="M1720" i="2" s="1"/>
  <c r="M1695" i="2" a="1"/>
  <c r="M1695" i="2" s="1"/>
  <c r="M1687" i="2" a="1"/>
  <c r="M1687" i="2" s="1"/>
  <c r="M1705" i="2" a="1"/>
  <c r="M1705" i="2" s="1"/>
  <c r="M1714" i="2" a="1"/>
  <c r="M1714" i="2" s="1"/>
  <c r="M1722" i="2" a="1"/>
  <c r="M1722" i="2" s="1"/>
  <c r="M1723" i="2" a="1"/>
  <c r="M1723" i="2" s="1"/>
  <c r="M1694" i="2" a="1"/>
  <c r="M1694" i="2" s="1"/>
  <c r="M1697" i="2" a="1"/>
  <c r="M1697" i="2" s="1"/>
  <c r="M1737" i="2" a="1"/>
  <c r="M1737" i="2" s="1"/>
  <c r="M1716" i="2" a="1"/>
  <c r="M1716" i="2" s="1"/>
  <c r="M1704" i="2" a="1"/>
  <c r="M1704" i="2" s="1"/>
  <c r="M1728" i="2" a="1"/>
  <c r="M1728" i="2" s="1"/>
  <c r="M1740" i="2" a="1"/>
  <c r="M1740" i="2" s="1"/>
  <c r="M1689" i="2" a="1"/>
  <c r="M1689" i="2" s="1"/>
  <c r="M1679" i="2" a="1"/>
  <c r="M1679" i="2" s="1"/>
  <c r="M1747" i="2" a="1"/>
  <c r="M1747" i="2" s="1"/>
  <c r="M1751" i="2" a="1"/>
  <c r="M1751" i="2" s="1"/>
  <c r="M1681" i="2" a="1"/>
  <c r="M1681" i="2" s="1"/>
  <c r="M1757" i="2" a="1"/>
  <c r="M1757" i="2" s="1"/>
  <c r="M1752" i="2" a="1"/>
  <c r="M1752" i="2" s="1"/>
  <c r="M1736" i="2" a="1"/>
  <c r="M1736" i="2" s="1"/>
  <c r="M1729" i="2" a="1"/>
  <c r="M1729" i="2" s="1"/>
  <c r="M1738" i="2" a="1"/>
  <c r="M1738" i="2" s="1"/>
  <c r="M1742" i="2" a="1"/>
  <c r="M1742" i="2" s="1"/>
  <c r="M1708" i="2" a="1"/>
  <c r="M1708" i="2" s="1"/>
  <c r="M1725" i="2" a="1"/>
  <c r="M1725" i="2" s="1"/>
  <c r="M1756" i="2" a="1"/>
  <c r="M1756" i="2" s="1"/>
  <c r="M1739" i="2" a="1"/>
  <c r="M1739" i="2" s="1"/>
  <c r="M1698" i="2" a="1"/>
  <c r="M1698" i="2" s="1"/>
  <c r="M1696" i="2" a="1"/>
  <c r="M1696" i="2" s="1"/>
  <c r="M1706" i="2" a="1"/>
  <c r="M1706" i="2" s="1"/>
  <c r="M1760" i="2" a="1"/>
  <c r="M1760" i="2" s="1"/>
  <c r="M1818" i="2" a="1"/>
  <c r="M1818" i="2" s="1"/>
  <c r="M1792" i="2" a="1"/>
  <c r="M1792" i="2" s="1"/>
  <c r="M1838" i="2" a="1"/>
  <c r="M1838" i="2" s="1"/>
  <c r="M1795" i="2" a="1"/>
  <c r="M1795" i="2" s="1"/>
  <c r="M1836" i="2" a="1"/>
  <c r="M1836" i="2" s="1"/>
  <c r="M1806" i="2" a="1"/>
  <c r="M1806" i="2" s="1"/>
  <c r="M1767" i="2" a="1"/>
  <c r="M1767" i="2" s="1"/>
  <c r="M1766" i="2" a="1"/>
  <c r="M1766" i="2" s="1"/>
  <c r="M1787" i="2" a="1"/>
  <c r="M1787" i="2" s="1"/>
  <c r="M1790" i="2" a="1"/>
  <c r="M1790" i="2" s="1"/>
  <c r="M1785" i="2" a="1"/>
  <c r="M1785" i="2" s="1"/>
  <c r="M1774" i="2" a="1"/>
  <c r="M1774" i="2" s="1"/>
  <c r="M1828" i="2" a="1"/>
  <c r="M1828" i="2" s="1"/>
  <c r="M1813" i="2" a="1"/>
  <c r="M1813" i="2" s="1"/>
  <c r="M1778" i="2" a="1"/>
  <c r="M1778" i="2" s="1"/>
  <c r="M1801" i="2" a="1"/>
  <c r="M1801" i="2" s="1"/>
  <c r="M1781" i="2" a="1"/>
  <c r="M1781" i="2" s="1"/>
  <c r="M1788" i="2" a="1"/>
  <c r="M1788" i="2" s="1"/>
  <c r="M1800" i="2" a="1"/>
  <c r="M1800" i="2" s="1"/>
  <c r="M1826" i="2" a="1"/>
  <c r="M1826" i="2" s="1"/>
  <c r="M1840" i="2" a="1"/>
  <c r="M1840" i="2" s="1"/>
  <c r="M1796" i="2" a="1"/>
  <c r="M1796" i="2" s="1"/>
  <c r="M1773" i="2" a="1"/>
  <c r="M1773" i="2" s="1"/>
  <c r="M1812" i="2" a="1"/>
  <c r="M1812" i="2" s="1"/>
  <c r="M1780" i="2" a="1"/>
  <c r="M1780" i="2" s="1"/>
  <c r="M1815" i="2" a="1"/>
  <c r="M1815" i="2" s="1"/>
  <c r="M1779" i="2" a="1"/>
  <c r="M1779" i="2" s="1"/>
  <c r="M1799" i="2" a="1"/>
  <c r="M1799" i="2" s="1"/>
  <c r="M1822" i="2" a="1"/>
  <c r="M1822" i="2" s="1"/>
  <c r="M1763" i="2" a="1"/>
  <c r="M1763" i="2" s="1"/>
  <c r="M1825" i="2" a="1"/>
  <c r="M1825" i="2" s="1"/>
  <c r="M1762" i="2" a="1"/>
  <c r="M1762" i="2" s="1"/>
  <c r="M1805" i="2" a="1"/>
  <c r="M1805" i="2" s="1"/>
  <c r="M1809" i="2" a="1"/>
  <c r="M1809" i="2" s="1"/>
  <c r="M1829" i="2" a="1"/>
  <c r="M1829" i="2" s="1"/>
  <c r="M1771" i="2" a="1"/>
  <c r="M1771" i="2" s="1"/>
  <c r="M1775" i="2" a="1"/>
  <c r="M1775" i="2" s="1"/>
  <c r="M1789" i="2" a="1"/>
  <c r="M1789" i="2" s="1"/>
  <c r="M1816" i="2" a="1"/>
  <c r="M1816" i="2" s="1"/>
  <c r="M1759" i="2" a="1"/>
  <c r="M1759" i="2" s="1"/>
  <c r="M1772" i="2" a="1"/>
  <c r="M1772" i="2" s="1"/>
  <c r="M1839" i="2" a="1"/>
  <c r="M1839" i="2" s="1"/>
  <c r="M1810" i="2" a="1"/>
  <c r="M1810" i="2" s="1"/>
  <c r="M1808" i="2" a="1"/>
  <c r="M1808" i="2" s="1"/>
  <c r="M1814" i="2" a="1"/>
  <c r="M1814" i="2" s="1"/>
  <c r="M1776" i="2" a="1"/>
  <c r="M1776" i="2" s="1"/>
  <c r="M1820" i="2" a="1"/>
  <c r="M1820" i="2" s="1"/>
  <c r="M1834" i="2" a="1"/>
  <c r="M1834" i="2" s="1"/>
  <c r="M1807" i="2" a="1"/>
  <c r="M1807" i="2" s="1"/>
  <c r="M1803" i="2" a="1"/>
  <c r="M1803" i="2" s="1"/>
  <c r="M1768" i="2" a="1"/>
  <c r="M1768" i="2" s="1"/>
  <c r="M1804" i="2" a="1"/>
  <c r="M1804" i="2" s="1"/>
  <c r="M1841" i="2" a="1"/>
  <c r="M1841" i="2" s="1"/>
  <c r="M1794" i="2" a="1"/>
  <c r="M1794" i="2" s="1"/>
  <c r="M1835" i="2" a="1"/>
  <c r="M1835" i="2" s="1"/>
  <c r="M1830" i="2" a="1"/>
  <c r="M1830" i="2" s="1"/>
  <c r="M1811" i="2" a="1"/>
  <c r="M1811" i="2" s="1"/>
  <c r="M1786" i="2" a="1"/>
  <c r="M1786" i="2" s="1"/>
  <c r="M1764" i="2" a="1"/>
  <c r="M1764" i="2" s="1"/>
  <c r="M1817" i="2" a="1"/>
  <c r="M1817" i="2" s="1"/>
  <c r="M1819" i="2" a="1"/>
  <c r="M1819" i="2" s="1"/>
  <c r="M1770" i="2" a="1"/>
  <c r="M1770" i="2" s="1"/>
  <c r="M1831" i="2" a="1"/>
  <c r="M1831" i="2" s="1"/>
  <c r="M1769" i="2" a="1"/>
  <c r="M1769" i="2" s="1"/>
  <c r="M1761" i="2" a="1"/>
  <c r="M1761" i="2" s="1"/>
  <c r="M1744" i="2" a="1"/>
  <c r="M1744" i="2" s="1"/>
  <c r="M1701" i="2" a="1"/>
  <c r="M1701" i="2" s="1"/>
  <c r="M1709" i="2" a="1"/>
  <c r="M1709" i="2" s="1"/>
  <c r="M1692" i="2" a="1"/>
  <c r="M1692" i="2" s="1"/>
  <c r="M1748" i="2" a="1"/>
  <c r="M1748" i="2" s="1"/>
  <c r="M1682" i="2" a="1"/>
  <c r="M1682" i="2" s="1"/>
  <c r="M1702" i="2" a="1"/>
  <c r="M1702" i="2" s="1"/>
  <c r="M1754" i="2" a="1"/>
  <c r="M1754" i="2" s="1"/>
  <c r="M1724" i="2" a="1"/>
  <c r="M1724" i="2" s="1"/>
  <c r="M1719" i="2" a="1"/>
  <c r="M1719" i="2" s="1"/>
  <c r="M1707" i="2" a="1"/>
  <c r="M1707" i="2" s="1"/>
  <c r="M1726" i="2" a="1"/>
  <c r="M1726" i="2" s="1"/>
  <c r="M1721" i="2" a="1"/>
  <c r="M1721" i="2" s="1"/>
  <c r="M1686" i="2" a="1"/>
  <c r="M1686" i="2" s="1"/>
  <c r="M1730" i="2" a="1"/>
  <c r="M1730" i="2" s="1"/>
  <c r="M1802" i="2" a="1"/>
  <c r="M1802" i="2" s="1"/>
  <c r="M1765" i="2" a="1"/>
  <c r="M1765" i="2" s="1"/>
  <c r="M1797" i="2" a="1"/>
  <c r="M1797" i="2" s="1"/>
  <c r="M1685" i="2" a="1"/>
  <c r="M1685" i="2" s="1"/>
  <c r="M1674" i="2" a="1"/>
  <c r="M1674" i="2" s="1"/>
  <c r="M1749" i="2" a="1"/>
  <c r="M1749" i="2" s="1"/>
  <c r="M1693" i="2" a="1"/>
  <c r="M1693" i="2" s="1"/>
  <c r="M1683" i="2" a="1"/>
  <c r="M1683" i="2" s="1"/>
  <c r="M1827" i="2" a="1"/>
  <c r="M1827" i="2" s="1"/>
  <c r="M1833" i="2" a="1"/>
  <c r="M1833" i="2" s="1"/>
  <c r="M1832" i="2" a="1"/>
  <c r="M1832" i="2" s="1"/>
  <c r="M1684" i="2" a="1"/>
  <c r="M1684" i="2" s="1"/>
  <c r="M1680" i="2" a="1"/>
  <c r="M1680" i="2" s="1"/>
  <c r="M1711" i="2" a="1"/>
  <c r="M1711" i="2" s="1"/>
  <c r="M1703" i="2" a="1"/>
  <c r="M1703" i="2" s="1"/>
  <c r="M1690" i="2" a="1"/>
  <c r="M1690" i="2" s="1"/>
  <c r="M1798" i="2" a="1"/>
  <c r="M1798" i="2" s="1"/>
  <c r="M1777" i="2" a="1"/>
  <c r="M1777" i="2" s="1"/>
  <c r="M1791" i="2" a="1"/>
  <c r="M1791" i="2" s="1"/>
  <c r="M1688" i="2" a="1"/>
  <c r="M1688" i="2" s="1"/>
  <c r="M1750" i="2" a="1"/>
  <c r="M1750" i="2" s="1"/>
  <c r="M1699" i="2" a="1"/>
  <c r="M1699" i="2" s="1"/>
  <c r="M1755" i="2" a="1"/>
  <c r="M1755" i="2" s="1"/>
  <c r="M1676" i="2" a="1"/>
  <c r="M1676" i="2" s="1"/>
  <c r="M1821" i="2" a="1"/>
  <c r="M1821" i="2" s="1"/>
  <c r="M1782" i="2" a="1"/>
  <c r="M1782" i="2" s="1"/>
  <c r="M1784" i="2" a="1"/>
  <c r="M1784" i="2" s="1"/>
  <c r="M1677" i="2" a="1"/>
  <c r="M1677" i="2" s="1"/>
  <c r="M1727" i="2" a="1"/>
  <c r="M1727" i="2" s="1"/>
  <c r="M1735" i="2" a="1"/>
  <c r="M1735" i="2" s="1"/>
  <c r="M1734" i="2" a="1"/>
  <c r="M1734" i="2" s="1"/>
  <c r="M1370" i="2" a="1"/>
  <c r="M1370" i="2" s="1"/>
  <c r="M525" i="2" a="1"/>
  <c r="M525" i="2" s="1"/>
  <c r="M49" i="2" a="1"/>
  <c r="M49" i="2" s="1"/>
  <c r="M954" i="2" a="1"/>
  <c r="M954" i="2" s="1"/>
  <c r="M285" i="2" a="1"/>
  <c r="M285" i="2" s="1"/>
  <c r="M790" i="2" a="1"/>
  <c r="M790" i="2" s="1"/>
  <c r="M194" i="2" a="1"/>
  <c r="M194" i="2" s="1"/>
  <c r="M123" i="2" a="1"/>
  <c r="M123" i="2" s="1"/>
  <c r="M197" i="2" a="1"/>
  <c r="M197" i="2" s="1"/>
  <c r="M924" i="2" a="1"/>
  <c r="M924" i="2" s="1"/>
  <c r="M901" i="2" a="1"/>
  <c r="M901" i="2" s="1"/>
  <c r="M82" i="2" a="1"/>
  <c r="M82" i="2" s="1"/>
  <c r="M377" i="2" a="1"/>
  <c r="M377" i="2" s="1"/>
  <c r="M888" i="2" a="1"/>
  <c r="M888" i="2" s="1"/>
  <c r="M866" i="2" a="1"/>
  <c r="M866" i="2" s="1"/>
  <c r="M625" i="2" a="1"/>
  <c r="M625" i="2" s="1"/>
  <c r="M916" i="2" a="1"/>
  <c r="M916" i="2" s="1"/>
  <c r="M269" i="2" a="1"/>
  <c r="M269" i="2" s="1"/>
  <c r="M354" i="2" a="1"/>
  <c r="M354" i="2" s="1"/>
  <c r="M845" i="2" a="1"/>
  <c r="M845" i="2" s="1"/>
  <c r="M288" i="2" a="1"/>
  <c r="M288" i="2" s="1"/>
  <c r="M187" i="2" a="1"/>
  <c r="M187" i="2" s="1"/>
  <c r="M502" i="2" a="1"/>
  <c r="M502" i="2" s="1"/>
  <c r="M605" i="2" a="1"/>
  <c r="M605" i="2" s="1"/>
  <c r="M50" i="2" a="1"/>
  <c r="M50" i="2" s="1"/>
  <c r="M407" i="2" a="1"/>
  <c r="M407" i="2" s="1"/>
  <c r="M293" i="2" a="1"/>
  <c r="M293" i="2" s="1"/>
  <c r="M640" i="2" a="1"/>
  <c r="M640" i="2" s="1"/>
  <c r="M808" i="2" a="1"/>
  <c r="M808" i="2" s="1"/>
  <c r="M219" i="2" a="1"/>
  <c r="M219" i="2" s="1"/>
  <c r="M791" i="2" a="1"/>
  <c r="M791" i="2" s="1"/>
  <c r="M928" i="2" a="1"/>
  <c r="M928" i="2" s="1"/>
  <c r="M193" i="2" a="1"/>
  <c r="M193" i="2" s="1"/>
  <c r="M323" i="2" a="1"/>
  <c r="M323" i="2" s="1"/>
  <c r="M39" i="2" a="1"/>
  <c r="M39" i="2" s="1"/>
  <c r="M1085" i="2" a="1"/>
  <c r="M1085" i="2" s="1"/>
  <c r="M421" i="2" a="1"/>
  <c r="M421" i="2" s="1"/>
  <c r="M102" i="2" a="1"/>
  <c r="M102" i="2" s="1"/>
  <c r="M1079" i="2" a="1"/>
  <c r="M1079" i="2" s="1"/>
  <c r="M100" i="2" a="1"/>
  <c r="M100" i="2" s="1"/>
  <c r="M327" i="2" a="1"/>
  <c r="M327" i="2" s="1"/>
  <c r="M683" i="2" a="1"/>
  <c r="M683" i="2" s="1"/>
  <c r="M787" i="2" a="1"/>
  <c r="M787" i="2" s="1"/>
  <c r="M201" i="2" a="1"/>
  <c r="M201" i="2" s="1"/>
  <c r="M279" i="2" a="1"/>
  <c r="M279" i="2" s="1"/>
  <c r="M681" i="2" a="1"/>
  <c r="M681" i="2" s="1"/>
  <c r="M732" i="2" a="1"/>
  <c r="M732" i="2" s="1"/>
  <c r="M405" i="2" a="1"/>
  <c r="M405" i="2" s="1"/>
  <c r="M627" i="2" a="1"/>
  <c r="M627" i="2" s="1"/>
  <c r="M767" i="2" a="1"/>
  <c r="M767" i="2" s="1"/>
  <c r="M55" i="2" a="1"/>
  <c r="M55" i="2" s="1"/>
  <c r="M913" i="2" a="1"/>
  <c r="M913" i="2" s="1"/>
  <c r="M912" i="2" a="1"/>
  <c r="M912" i="2" s="1"/>
  <c r="M1142" i="2" a="1"/>
  <c r="M1142" i="2" s="1"/>
  <c r="M818" i="2" a="1"/>
  <c r="M818" i="2" s="1"/>
  <c r="M471" i="2" a="1"/>
  <c r="M471" i="2" s="1"/>
  <c r="M891" i="2" a="1"/>
  <c r="M891" i="2" s="1"/>
  <c r="M962" i="2" a="1"/>
  <c r="M962" i="2" s="1"/>
  <c r="M508" i="2" a="1"/>
  <c r="M508" i="2" s="1"/>
  <c r="M232" i="2" a="1"/>
  <c r="M232" i="2" s="1"/>
  <c r="M1245" i="2" a="1"/>
  <c r="M1245" i="2" s="1"/>
  <c r="M1220" i="2" a="1"/>
  <c r="M1220" i="2" s="1"/>
  <c r="M1205" i="2" a="1"/>
  <c r="M1205" i="2" s="1"/>
  <c r="M1238" i="2" a="1"/>
  <c r="M1238" i="2" s="1"/>
  <c r="M1294" i="2" a="1"/>
  <c r="M1294" i="2" s="1"/>
  <c r="M1289" i="2" a="1"/>
  <c r="M1289" i="2" s="1"/>
  <c r="M1295" i="2" a="1"/>
  <c r="M1295" i="2" s="1"/>
  <c r="M1271" i="2" a="1"/>
  <c r="M1271" i="2" s="1"/>
  <c r="M1367" i="2" a="1"/>
  <c r="M1367" i="2" s="1"/>
  <c r="M1476" i="2" a="1"/>
  <c r="M1476" i="2" s="1"/>
  <c r="M1452" i="2" a="1"/>
  <c r="M1452" i="2" s="1"/>
  <c r="M1347" i="2" a="1"/>
  <c r="M1347" i="2" s="1"/>
  <c r="M1471" i="2" a="1"/>
  <c r="M1471" i="2" s="1"/>
  <c r="M1376" i="2" a="1"/>
  <c r="M1376" i="2" s="1"/>
  <c r="M1432" i="2" a="1"/>
  <c r="M1432" i="2" s="1"/>
  <c r="M1394" i="2" a="1"/>
  <c r="M1394" i="2" s="1"/>
  <c r="M1404" i="2" a="1"/>
  <c r="M1404" i="2" s="1"/>
  <c r="M766" i="2" a="1"/>
  <c r="M766" i="2" s="1"/>
  <c r="M7" i="2" a="1"/>
  <c r="M7" i="2" s="1"/>
  <c r="N7" i="2" s="1"/>
  <c r="M1036" i="2" a="1"/>
  <c r="M1036" i="2" s="1"/>
  <c r="M797" i="2" a="1"/>
  <c r="M797" i="2" s="1"/>
  <c r="M306" i="2" a="1"/>
  <c r="M306" i="2" s="1"/>
  <c r="M318" i="2" a="1"/>
  <c r="M318" i="2" s="1"/>
  <c r="M178" i="2" a="1"/>
  <c r="M178" i="2" s="1"/>
  <c r="M740" i="2" a="1"/>
  <c r="M740" i="2" s="1"/>
  <c r="M1020" i="2" a="1"/>
  <c r="M1020" i="2" s="1"/>
  <c r="M469" i="2" a="1"/>
  <c r="M469" i="2" s="1"/>
  <c r="M580" i="2" a="1"/>
  <c r="M580" i="2" s="1"/>
  <c r="M496" i="2" a="1"/>
  <c r="M496" i="2" s="1"/>
  <c r="M943" i="2" a="1"/>
  <c r="M943" i="2" s="1"/>
  <c r="M772" i="2" a="1"/>
  <c r="M772" i="2" s="1"/>
  <c r="M788" i="2" a="1"/>
  <c r="M788" i="2" s="1"/>
  <c r="M375" i="2" a="1"/>
  <c r="M375" i="2" s="1"/>
  <c r="M353" i="2" a="1"/>
  <c r="M353" i="2" s="1"/>
  <c r="M835" i="2" a="1"/>
  <c r="M835" i="2" s="1"/>
  <c r="M292" i="2" a="1"/>
  <c r="M292" i="2" s="1"/>
  <c r="M520" i="2" a="1"/>
  <c r="M520" i="2" s="1"/>
  <c r="M20" i="2" a="1"/>
  <c r="M20" i="2" s="1"/>
  <c r="M723" i="2" a="1"/>
  <c r="M723" i="2" s="1"/>
  <c r="M191" i="2" a="1"/>
  <c r="M191" i="2" s="1"/>
  <c r="M141" i="2" a="1"/>
  <c r="M141" i="2" s="1"/>
  <c r="M1122" i="2" a="1"/>
  <c r="M1122" i="2" s="1"/>
  <c r="M856" i="2" a="1"/>
  <c r="M856" i="2" s="1"/>
  <c r="M786" i="2" a="1"/>
  <c r="M786" i="2" s="1"/>
  <c r="M63" i="2" a="1"/>
  <c r="M63" i="2" s="1"/>
  <c r="M743" i="2" a="1"/>
  <c r="M743" i="2" s="1"/>
  <c r="M939" i="2" a="1"/>
  <c r="M939" i="2" s="1"/>
  <c r="M235" i="2" a="1"/>
  <c r="M235" i="2" s="1"/>
  <c r="M689" i="2" a="1"/>
  <c r="M689" i="2" s="1"/>
  <c r="M119" i="2" a="1"/>
  <c r="M119" i="2" s="1"/>
  <c r="M1054" i="2" a="1"/>
  <c r="M1054" i="2" s="1"/>
  <c r="M485" i="2" a="1"/>
  <c r="M485" i="2" s="1"/>
  <c r="M412" i="2" a="1"/>
  <c r="M412" i="2" s="1"/>
  <c r="M365" i="2" a="1"/>
  <c r="M365" i="2" s="1"/>
  <c r="M311" i="2" a="1"/>
  <c r="M311" i="2" s="1"/>
  <c r="M737" i="2" a="1"/>
  <c r="M737" i="2" s="1"/>
  <c r="M784" i="2" a="1"/>
  <c r="M784" i="2" s="1"/>
  <c r="M32" i="2" a="1"/>
  <c r="M32" i="2" s="1"/>
  <c r="M6" i="2" a="1"/>
  <c r="M6" i="2" s="1"/>
  <c r="N6" i="2" s="1"/>
  <c r="M991" i="2" a="1"/>
  <c r="M991" i="2" s="1"/>
  <c r="M505" i="2" a="1"/>
  <c r="M505" i="2" s="1"/>
  <c r="M315" i="2" a="1"/>
  <c r="M315" i="2" s="1"/>
  <c r="M445" i="2" a="1"/>
  <c r="M445" i="2" s="1"/>
  <c r="M16" i="2" a="1"/>
  <c r="M16" i="2" s="1"/>
  <c r="M1050" i="2" a="1"/>
  <c r="M1050" i="2" s="1"/>
  <c r="M184" i="2" a="1"/>
  <c r="M184" i="2" s="1"/>
  <c r="M1047" i="2" a="1"/>
  <c r="M1047" i="2" s="1"/>
  <c r="M54" i="2" a="1"/>
  <c r="M54" i="2" s="1"/>
  <c r="M1155" i="2" a="1"/>
  <c r="M1155" i="2" s="1"/>
  <c r="M619" i="2" a="1"/>
  <c r="M619" i="2" s="1"/>
  <c r="M449" i="2" a="1"/>
  <c r="M449" i="2" s="1"/>
  <c r="M1158" i="2" a="1"/>
  <c r="M1158" i="2" s="1"/>
  <c r="M690" i="2" a="1"/>
  <c r="M690" i="2" s="1"/>
  <c r="M369" i="2" a="1"/>
  <c r="M369" i="2" s="1"/>
  <c r="M1134" i="2" a="1"/>
  <c r="M1134" i="2" s="1"/>
  <c r="M113" i="2" a="1"/>
  <c r="M113" i="2" s="1"/>
  <c r="M1174" i="2" a="1"/>
  <c r="M1174" i="2" s="1"/>
  <c r="M1214" i="2" a="1"/>
  <c r="M1214" i="2" s="1"/>
  <c r="M1296" i="2" a="1"/>
  <c r="M1296" i="2" s="1"/>
  <c r="M1309" i="2" a="1"/>
  <c r="M1309" i="2" s="1"/>
  <c r="M1282" i="2" a="1"/>
  <c r="M1282" i="2" s="1"/>
  <c r="M1331" i="2" a="1"/>
  <c r="M1331" i="2" s="1"/>
  <c r="M1317" i="2" a="1"/>
  <c r="M1317" i="2" s="1"/>
  <c r="M1298" i="2" a="1"/>
  <c r="M1298" i="2" s="1"/>
  <c r="M1348" i="2" a="1"/>
  <c r="M1348" i="2" s="1"/>
  <c r="M1430" i="2" a="1"/>
  <c r="M1430" i="2" s="1"/>
  <c r="M1482" i="2" a="1"/>
  <c r="M1482" i="2" s="1"/>
  <c r="M1339" i="2" a="1"/>
  <c r="M1339" i="2" s="1"/>
  <c r="M1455" i="2" a="1"/>
  <c r="M1455" i="2" s="1"/>
  <c r="M1405" i="2" a="1"/>
  <c r="M1405" i="2" s="1"/>
  <c r="M1465" i="2" a="1"/>
  <c r="M1465" i="2" s="1"/>
  <c r="M1374" i="2" a="1"/>
  <c r="M1374" i="2" s="1"/>
  <c r="M1401" i="2" a="1"/>
  <c r="M1401" i="2" s="1"/>
  <c r="M240" i="2" a="1"/>
  <c r="M240" i="2" s="1"/>
  <c r="M308" i="2" a="1"/>
  <c r="M308" i="2" s="1"/>
  <c r="M250" i="2" a="1"/>
  <c r="M250" i="2" s="1"/>
  <c r="M138" i="2" a="1"/>
  <c r="M138" i="2" s="1"/>
  <c r="M267" i="2" a="1"/>
  <c r="M267" i="2" s="1"/>
  <c r="M930" i="2" a="1"/>
  <c r="M930" i="2" s="1"/>
  <c r="M557" i="2" a="1"/>
  <c r="M557" i="2" s="1"/>
  <c r="M1046" i="2" a="1"/>
  <c r="M1046" i="2" s="1"/>
  <c r="M721" i="2" a="1"/>
  <c r="M721" i="2" s="1"/>
  <c r="M550" i="2" a="1"/>
  <c r="M550" i="2" s="1"/>
  <c r="M606" i="2" a="1"/>
  <c r="M606" i="2" s="1"/>
  <c r="M396" i="2" a="1"/>
  <c r="M396" i="2" s="1"/>
  <c r="M700" i="2" a="1"/>
  <c r="M700" i="2" s="1"/>
  <c r="M870" i="2" a="1"/>
  <c r="M870" i="2" s="1"/>
  <c r="M798" i="2" a="1"/>
  <c r="M798" i="2" s="1"/>
  <c r="M363" i="2" a="1"/>
  <c r="M363" i="2" s="1"/>
  <c r="M373" i="2" a="1"/>
  <c r="M373" i="2" s="1"/>
  <c r="M459" i="2" a="1"/>
  <c r="M459" i="2" s="1"/>
  <c r="M272" i="2" a="1"/>
  <c r="M272" i="2" s="1"/>
  <c r="M500" i="2" a="1"/>
  <c r="M500" i="2" s="1"/>
  <c r="M263" i="2" a="1"/>
  <c r="M263" i="2" s="1"/>
  <c r="M554" i="2" a="1"/>
  <c r="M554" i="2" s="1"/>
  <c r="M1059" i="2" a="1"/>
  <c r="M1059" i="2" s="1"/>
  <c r="M775" i="2" a="1"/>
  <c r="M775" i="2" s="1"/>
  <c r="M998" i="2" a="1"/>
  <c r="M998" i="2" s="1"/>
  <c r="M326" i="2" a="1"/>
  <c r="M326" i="2" s="1"/>
  <c r="M47" i="2" a="1"/>
  <c r="M47" i="2" s="1"/>
  <c r="M538" i="2" a="1"/>
  <c r="M538" i="2" s="1"/>
  <c r="M777" i="2" a="1"/>
  <c r="M777" i="2" s="1"/>
  <c r="M372" i="2" a="1"/>
  <c r="M372" i="2" s="1"/>
  <c r="M682" i="2" a="1"/>
  <c r="M682" i="2" s="1"/>
  <c r="M170" i="2" a="1"/>
  <c r="M170" i="2" s="1"/>
  <c r="M1074" i="2" a="1"/>
  <c r="M1074" i="2" s="1"/>
  <c r="M444" i="2" a="1"/>
  <c r="M444" i="2" s="1"/>
  <c r="M827" i="2" a="1"/>
  <c r="M827" i="2" s="1"/>
  <c r="M432" i="2" a="1"/>
  <c r="M432" i="2" s="1"/>
  <c r="M624" i="2" a="1"/>
  <c r="M624" i="2" s="1"/>
  <c r="M144" i="2" a="1"/>
  <c r="M144" i="2" s="1"/>
  <c r="M1045" i="2" a="1"/>
  <c r="M1045" i="2" s="1"/>
  <c r="M967" i="2" a="1"/>
  <c r="M967" i="2" s="1"/>
  <c r="M450" i="2" a="1"/>
  <c r="M450" i="2" s="1"/>
  <c r="M1024" i="2" a="1"/>
  <c r="M1024" i="2" s="1"/>
  <c r="M595" i="2" a="1"/>
  <c r="M595" i="2" s="1"/>
  <c r="M979" i="2" a="1"/>
  <c r="M979" i="2" s="1"/>
  <c r="M672" i="2" a="1"/>
  <c r="M672" i="2" s="1"/>
  <c r="M107" i="2" a="1"/>
  <c r="M107" i="2" s="1"/>
  <c r="M386" i="2" a="1"/>
  <c r="M386" i="2" s="1"/>
  <c r="M714" i="2" a="1"/>
  <c r="M714" i="2" s="1"/>
  <c r="M1008" i="2" a="1"/>
  <c r="M1008" i="2" s="1"/>
  <c r="M425" i="2" a="1"/>
  <c r="M425" i="2" s="1"/>
  <c r="M1125" i="2" a="1"/>
  <c r="M1125" i="2" s="1"/>
  <c r="M1152" i="2" a="1"/>
  <c r="M1152" i="2" s="1"/>
  <c r="M239" i="2" a="1"/>
  <c r="M239" i="2" s="1"/>
  <c r="M1061" i="2" a="1"/>
  <c r="M1061" i="2" s="1"/>
  <c r="M1148" i="2" a="1"/>
  <c r="M1148" i="2" s="1"/>
  <c r="M1109" i="2" a="1"/>
  <c r="M1109" i="2" s="1"/>
  <c r="M1116" i="2" a="1"/>
  <c r="M1116" i="2" s="1"/>
  <c r="M768" i="2" a="1"/>
  <c r="M768" i="2" s="1"/>
  <c r="M1115" i="2" a="1"/>
  <c r="M1115" i="2" s="1"/>
  <c r="M1252" i="2" a="1"/>
  <c r="M1252" i="2" s="1"/>
  <c r="M1246" i="2" a="1"/>
  <c r="M1246" i="2" s="1"/>
  <c r="M1227" i="2" a="1"/>
  <c r="M1227" i="2" s="1"/>
  <c r="M1180" i="2" a="1"/>
  <c r="M1180" i="2" s="1"/>
  <c r="M1297" i="2" a="1"/>
  <c r="M1297" i="2" s="1"/>
  <c r="M1308" i="2" a="1"/>
  <c r="M1308" i="2" s="1"/>
  <c r="M1257" i="2" a="1"/>
  <c r="M1257" i="2" s="1"/>
  <c r="M1299" i="2" a="1"/>
  <c r="M1299" i="2" s="1"/>
  <c r="M1396" i="2" a="1"/>
  <c r="M1396" i="2" s="1"/>
  <c r="M1400" i="2" a="1"/>
  <c r="M1400" i="2" s="1"/>
  <c r="M1356" i="2" a="1"/>
  <c r="M1356" i="2" s="1"/>
  <c r="M1343" i="2" a="1"/>
  <c r="M1343" i="2" s="1"/>
  <c r="M1467" i="2" a="1"/>
  <c r="M1467" i="2" s="1"/>
  <c r="M1349" i="2" a="1"/>
  <c r="M1349" i="2" s="1"/>
  <c r="M1385" i="2" a="1"/>
  <c r="M1385" i="2" s="1"/>
  <c r="M1398" i="2" a="1"/>
  <c r="M1398" i="2" s="1"/>
  <c r="M1345" i="2" a="1"/>
  <c r="M1345" i="2" s="1"/>
  <c r="M623" i="2" a="1"/>
  <c r="M623" i="2" s="1"/>
  <c r="M21" i="2" a="1"/>
  <c r="M21" i="2" s="1"/>
  <c r="M616" i="2" a="1"/>
  <c r="M616" i="2" s="1"/>
  <c r="M910" i="2" a="1"/>
  <c r="M910" i="2" s="1"/>
  <c r="M708" i="2" a="1"/>
  <c r="M708" i="2" s="1"/>
  <c r="M33" i="2" a="1"/>
  <c r="M33" i="2" s="1"/>
  <c r="M114" i="2" a="1"/>
  <c r="M114" i="2" s="1"/>
  <c r="M348" i="2" a="1"/>
  <c r="M348" i="2" s="1"/>
  <c r="M932" i="2" a="1"/>
  <c r="M932" i="2" s="1"/>
  <c r="M712" i="2" a="1"/>
  <c r="M712" i="2" s="1"/>
  <c r="M736" i="2" a="1"/>
  <c r="M736" i="2" s="1"/>
  <c r="M422" i="2" a="1"/>
  <c r="M422" i="2" s="1"/>
  <c r="M242" i="2" a="1"/>
  <c r="M242" i="2" s="1"/>
  <c r="M19" i="2" a="1"/>
  <c r="M19" i="2" s="1"/>
  <c r="M947" i="2" a="1"/>
  <c r="M947" i="2" s="1"/>
  <c r="M534" i="2" a="1"/>
  <c r="M534" i="2" s="1"/>
  <c r="M722" i="2" a="1"/>
  <c r="M722" i="2" s="1"/>
  <c r="M879" i="2" a="1"/>
  <c r="M879" i="2" s="1"/>
  <c r="M960" i="2" a="1"/>
  <c r="M960" i="2" s="1"/>
  <c r="M576" i="2" a="1"/>
  <c r="M576" i="2" s="1"/>
  <c r="M75" i="2" a="1"/>
  <c r="M75" i="2" s="1"/>
  <c r="M602" i="2" a="1"/>
  <c r="M602" i="2" s="1"/>
  <c r="M770" i="2" a="1"/>
  <c r="M770" i="2" s="1"/>
  <c r="M420" i="2" a="1"/>
  <c r="M420" i="2" s="1"/>
  <c r="M408" i="2" a="1"/>
  <c r="M408" i="2" s="1"/>
  <c r="M756" i="2" a="1"/>
  <c r="M756" i="2" s="1"/>
  <c r="M74" i="2" a="1"/>
  <c r="M74" i="2" s="1"/>
  <c r="M903" i="2" a="1"/>
  <c r="M903" i="2" s="1"/>
  <c r="M894" i="2" a="1"/>
  <c r="M894" i="2" s="1"/>
  <c r="M330" i="2" a="1"/>
  <c r="M330" i="2" s="1"/>
  <c r="M298" i="2" a="1"/>
  <c r="M298" i="2" s="1"/>
  <c r="M792" i="2" a="1"/>
  <c r="M792" i="2" s="1"/>
  <c r="M597" i="2" a="1"/>
  <c r="M597" i="2" s="1"/>
  <c r="M48" i="2" a="1"/>
  <c r="M48" i="2" s="1"/>
  <c r="M948" i="2" a="1"/>
  <c r="M948" i="2" s="1"/>
  <c r="M951" i="2" a="1"/>
  <c r="M951" i="2" s="1"/>
  <c r="M1066" i="2" a="1"/>
  <c r="M1066" i="2" s="1"/>
  <c r="M1014" i="2" a="1"/>
  <c r="M1014" i="2" s="1"/>
  <c r="M1022" i="2" a="1"/>
  <c r="M1022" i="2" s="1"/>
  <c r="M579" i="2" a="1"/>
  <c r="M579" i="2" s="1"/>
  <c r="M541" i="2" a="1"/>
  <c r="M541" i="2" s="1"/>
  <c r="M356" i="2" a="1"/>
  <c r="M356" i="2" s="1"/>
  <c r="M914" i="2" a="1"/>
  <c r="M914" i="2" s="1"/>
  <c r="M37" i="2" a="1"/>
  <c r="M37" i="2" s="1"/>
  <c r="M389" i="2" a="1"/>
  <c r="M389" i="2" s="1"/>
  <c r="M635" i="2" a="1"/>
  <c r="M635" i="2" s="1"/>
  <c r="M312" i="2" a="1"/>
  <c r="M312" i="2" s="1"/>
  <c r="M475" i="2" a="1"/>
  <c r="M475" i="2" s="1"/>
  <c r="M885" i="2" a="1"/>
  <c r="M885" i="2" s="1"/>
  <c r="M1063" i="2" a="1"/>
  <c r="M1063" i="2" s="1"/>
  <c r="M1090" i="2" a="1"/>
  <c r="M1090" i="2" s="1"/>
  <c r="M1130" i="2" a="1"/>
  <c r="M1130" i="2" s="1"/>
  <c r="M453" i="2" a="1"/>
  <c r="M453" i="2" s="1"/>
  <c r="M230" i="2" a="1"/>
  <c r="M230" i="2" s="1"/>
  <c r="M79" i="2" a="1"/>
  <c r="M79" i="2" s="1"/>
  <c r="M390" i="2" a="1"/>
  <c r="M390" i="2" s="1"/>
  <c r="M400" i="2" a="1"/>
  <c r="M400" i="2" s="1"/>
  <c r="M629" i="2" a="1"/>
  <c r="M629" i="2" s="1"/>
  <c r="M549" i="2" a="1"/>
  <c r="M549" i="2" s="1"/>
  <c r="M1236" i="2" a="1"/>
  <c r="M1236" i="2" s="1"/>
  <c r="M1224" i="2" a="1"/>
  <c r="M1224" i="2" s="1"/>
  <c r="M1170" i="2" a="1"/>
  <c r="M1170" i="2" s="1"/>
  <c r="M1210" i="2" a="1"/>
  <c r="M1210" i="2" s="1"/>
  <c r="M1259" i="2" a="1"/>
  <c r="M1259" i="2" s="1"/>
  <c r="M1265" i="2" a="1"/>
  <c r="M1265" i="2" s="1"/>
  <c r="M1313" i="2" a="1"/>
  <c r="M1313" i="2" s="1"/>
  <c r="M1332" i="2" a="1"/>
  <c r="M1332" i="2" s="1"/>
  <c r="M1490" i="2" a="1"/>
  <c r="M1490" i="2" s="1"/>
  <c r="M1382" i="2" a="1"/>
  <c r="M1382" i="2" s="1"/>
  <c r="M1357" i="2" a="1"/>
  <c r="M1357" i="2" s="1"/>
  <c r="M1350" i="2" a="1"/>
  <c r="M1350" i="2" s="1"/>
  <c r="M1373" i="2" a="1"/>
  <c r="M1373" i="2" s="1"/>
  <c r="M1492" i="2" a="1"/>
  <c r="M1492" i="2" s="1"/>
  <c r="M1387" i="2" a="1"/>
  <c r="M1387" i="2" s="1"/>
  <c r="M1392" i="2" a="1"/>
  <c r="M1392" i="2" s="1"/>
  <c r="M1468" i="2" a="1"/>
  <c r="M1468" i="2" s="1"/>
  <c r="M388" i="2" a="1"/>
  <c r="M388" i="2" s="1"/>
  <c r="M435" i="2" a="1"/>
  <c r="M435" i="2" s="1"/>
  <c r="M458" i="2" a="1"/>
  <c r="M458" i="2" s="1"/>
  <c r="M876" i="2" a="1"/>
  <c r="M876" i="2" s="1"/>
  <c r="M904" i="2" a="1"/>
  <c r="M904" i="2" s="1"/>
  <c r="M249" i="2" a="1"/>
  <c r="M249" i="2" s="1"/>
  <c r="M442" i="2" a="1"/>
  <c r="M442" i="2" s="1"/>
  <c r="M152" i="2" a="1"/>
  <c r="M152" i="2" s="1"/>
  <c r="M1082" i="2" a="1"/>
  <c r="M1082" i="2" s="1"/>
  <c r="M933" i="2" a="1"/>
  <c r="M933" i="2" s="1"/>
  <c r="M51" i="2" a="1"/>
  <c r="M51" i="2" s="1"/>
  <c r="M234" i="2" a="1"/>
  <c r="M234" i="2" s="1"/>
  <c r="M969" i="2" a="1"/>
  <c r="M969" i="2" s="1"/>
  <c r="M484" i="2" a="1"/>
  <c r="M484" i="2" s="1"/>
  <c r="M332" i="2" a="1"/>
  <c r="M332" i="2" s="1"/>
  <c r="M558" i="2" a="1"/>
  <c r="M558" i="2" s="1"/>
  <c r="M533" i="2" a="1"/>
  <c r="M533" i="2" s="1"/>
  <c r="M1033" i="2" a="1"/>
  <c r="M1033" i="2" s="1"/>
  <c r="M514" i="2" a="1"/>
  <c r="M514" i="2" s="1"/>
  <c r="M482" i="2" a="1"/>
  <c r="M482" i="2" s="1"/>
  <c r="M104" i="2" a="1"/>
  <c r="M104" i="2" s="1"/>
  <c r="M583" i="2" a="1"/>
  <c r="M583" i="2" s="1"/>
  <c r="M1016" i="2" a="1"/>
  <c r="M1016" i="2" s="1"/>
  <c r="M338" i="2" a="1"/>
  <c r="M338" i="2" s="1"/>
  <c r="M1084" i="2" a="1"/>
  <c r="M1084" i="2" s="1"/>
  <c r="M277" i="2" a="1"/>
  <c r="M277" i="2" s="1"/>
  <c r="M454" i="2" a="1"/>
  <c r="M454" i="2" s="1"/>
  <c r="M160" i="2" a="1"/>
  <c r="M160" i="2" s="1"/>
  <c r="M364" i="2" a="1"/>
  <c r="M364" i="2" s="1"/>
  <c r="M168" i="2" a="1"/>
  <c r="M168" i="2" s="1"/>
  <c r="M62" i="2" a="1"/>
  <c r="M62" i="2" s="1"/>
  <c r="M944" i="2" a="1"/>
  <c r="M944" i="2" s="1"/>
  <c r="M694" i="2" a="1"/>
  <c r="M694" i="2" s="1"/>
  <c r="M779" i="2" a="1"/>
  <c r="M779" i="2" s="1"/>
  <c r="M256" i="2" a="1"/>
  <c r="M256" i="2" s="1"/>
  <c r="M1010" i="2" a="1"/>
  <c r="M1010" i="2" s="1"/>
  <c r="M565" i="2" a="1"/>
  <c r="M565" i="2" s="1"/>
  <c r="M247" i="2" a="1"/>
  <c r="M247" i="2" s="1"/>
  <c r="M898" i="2" a="1"/>
  <c r="M898" i="2" s="1"/>
  <c r="M366" i="2" a="1"/>
  <c r="M366" i="2" s="1"/>
  <c r="M809" i="2" a="1"/>
  <c r="M809" i="2" s="1"/>
  <c r="M633" i="2" a="1"/>
  <c r="M633" i="2" s="1"/>
  <c r="M440" i="2" a="1"/>
  <c r="M440" i="2" s="1"/>
  <c r="M252" i="2" a="1"/>
  <c r="M252" i="2" s="1"/>
  <c r="M325" i="2" a="1"/>
  <c r="M325" i="2" s="1"/>
  <c r="M908" i="2" a="1"/>
  <c r="M908" i="2" s="1"/>
  <c r="M575" i="2" a="1"/>
  <c r="M575" i="2" s="1"/>
  <c r="M121" i="2" a="1"/>
  <c r="M121" i="2" s="1"/>
  <c r="M874" i="2" a="1"/>
  <c r="M874" i="2" s="1"/>
  <c r="M887" i="2" a="1"/>
  <c r="M887" i="2" s="1"/>
  <c r="M52" i="2" a="1"/>
  <c r="M52" i="2" s="1"/>
  <c r="M795" i="2" a="1"/>
  <c r="M795" i="2" s="1"/>
  <c r="M531" i="2" a="1"/>
  <c r="M531" i="2" s="1"/>
  <c r="M411" i="2" a="1"/>
  <c r="M411" i="2" s="1"/>
  <c r="M217" i="2" a="1"/>
  <c r="M217" i="2" s="1"/>
  <c r="M1087" i="2" a="1"/>
  <c r="M1087" i="2" s="1"/>
  <c r="M1146" i="2" a="1"/>
  <c r="M1146" i="2" s="1"/>
  <c r="M594" i="2" a="1"/>
  <c r="M594" i="2" s="1"/>
  <c r="M4" i="2" a="1"/>
  <c r="M4" i="2" s="1"/>
  <c r="N4" i="2" s="1"/>
  <c r="M1211" i="2" a="1"/>
  <c r="M1211" i="2" s="1"/>
  <c r="M1190" i="2" a="1"/>
  <c r="M1190" i="2" s="1"/>
  <c r="M1202" i="2" a="1"/>
  <c r="M1202" i="2" s="1"/>
  <c r="M1222" i="2" a="1"/>
  <c r="M1222" i="2" s="1"/>
  <c r="M1276" i="2" a="1"/>
  <c r="M1276" i="2" s="1"/>
  <c r="M1284" i="2" a="1"/>
  <c r="M1284" i="2" s="1"/>
  <c r="M1328" i="2" a="1"/>
  <c r="M1328" i="2" s="1"/>
  <c r="M1279" i="2" a="1"/>
  <c r="M1279" i="2" s="1"/>
  <c r="M1477" i="2" a="1"/>
  <c r="M1477" i="2" s="1"/>
  <c r="M1389" i="2" a="1"/>
  <c r="M1389" i="2" s="1"/>
  <c r="M1403" i="2" a="1"/>
  <c r="M1403" i="2" s="1"/>
  <c r="M1447" i="2" a="1"/>
  <c r="M1447" i="2" s="1"/>
  <c r="M1412" i="2" a="1"/>
  <c r="M1412" i="2" s="1"/>
  <c r="M1485" i="2" a="1"/>
  <c r="M1485" i="2" s="1"/>
  <c r="M1378" i="2" a="1"/>
  <c r="M1378" i="2" s="1"/>
  <c r="M1446" i="2" a="1"/>
  <c r="M1446" i="2" s="1"/>
  <c r="M731" i="2" a="1"/>
  <c r="M731" i="2" s="1"/>
  <c r="M656" i="2" a="1"/>
  <c r="M656" i="2" s="1"/>
  <c r="M417" i="2" a="1"/>
  <c r="M417" i="2" s="1"/>
  <c r="M949" i="2" a="1"/>
  <c r="M949" i="2" s="1"/>
  <c r="M925" i="2" a="1"/>
  <c r="M925" i="2" s="1"/>
  <c r="M233" i="2" a="1"/>
  <c r="M233" i="2" s="1"/>
  <c r="M1442" i="2" a="1"/>
  <c r="M1442" i="2" s="1"/>
  <c r="M709" i="2" a="1"/>
  <c r="M709" i="2" s="1"/>
  <c r="M996" i="2" a="1"/>
  <c r="M996" i="2" s="1"/>
  <c r="M831" i="2" a="1"/>
  <c r="M831" i="2" s="1"/>
  <c r="M466" i="2" a="1"/>
  <c r="M466" i="2" s="1"/>
  <c r="M448" i="2" a="1"/>
  <c r="M448" i="2" s="1"/>
  <c r="M270" i="2" a="1"/>
  <c r="M270" i="2" s="1"/>
  <c r="M416" i="2" a="1"/>
  <c r="M416" i="2" s="1"/>
  <c r="M17" i="2" a="1"/>
  <c r="M17" i="2" s="1"/>
  <c r="M765" i="2" a="1"/>
  <c r="M765" i="2" s="1"/>
  <c r="M644" i="2" a="1"/>
  <c r="M644" i="2" s="1"/>
  <c r="M651" i="2" a="1"/>
  <c r="M651" i="2" s="1"/>
  <c r="M1006" i="2" a="1"/>
  <c r="M1006" i="2" s="1"/>
  <c r="M773" i="2" a="1"/>
  <c r="M773" i="2" s="1"/>
  <c r="M1007" i="2" a="1"/>
  <c r="M1007" i="2" s="1"/>
  <c r="M391" i="2" a="1"/>
  <c r="M391" i="2" s="1"/>
  <c r="M517" i="2" a="1"/>
  <c r="M517" i="2" s="1"/>
  <c r="M596" i="2" a="1"/>
  <c r="M596" i="2" s="1"/>
  <c r="M546" i="2" a="1"/>
  <c r="M546" i="2" s="1"/>
  <c r="M77" i="2" a="1"/>
  <c r="M77" i="2" s="1"/>
  <c r="M959" i="2" a="1"/>
  <c r="M959" i="2" s="1"/>
  <c r="M917" i="2" a="1"/>
  <c r="M917" i="2" s="1"/>
  <c r="M865" i="2" a="1"/>
  <c r="M865" i="2" s="1"/>
  <c r="M553" i="2" a="1"/>
  <c r="M553" i="2" s="1"/>
  <c r="M145" i="2" a="1"/>
  <c r="M145" i="2" s="1"/>
  <c r="M115" i="2" a="1"/>
  <c r="M115" i="2" s="1"/>
  <c r="M615" i="2" a="1"/>
  <c r="M615" i="2" s="1"/>
  <c r="M434" i="2" a="1"/>
  <c r="M434" i="2" s="1"/>
  <c r="M78" i="2" a="1"/>
  <c r="M78" i="2" s="1"/>
  <c r="M265" i="2" a="1"/>
  <c r="M265" i="2" s="1"/>
  <c r="M1058" i="2" a="1"/>
  <c r="M1058" i="2" s="1"/>
  <c r="M409" i="2" a="1"/>
  <c r="M409" i="2" s="1"/>
  <c r="M841" i="2" a="1"/>
  <c r="M841" i="2" s="1"/>
  <c r="M551" i="2" a="1"/>
  <c r="M551" i="2" s="1"/>
  <c r="M823" i="2" a="1"/>
  <c r="M823" i="2" s="1"/>
  <c r="M761" i="2" a="1"/>
  <c r="M761" i="2" s="1"/>
  <c r="M655" i="2" a="1"/>
  <c r="M655" i="2" s="1"/>
  <c r="M316" i="2" a="1"/>
  <c r="M316" i="2" s="1"/>
  <c r="M1167" i="2" a="1"/>
  <c r="M1167" i="2" s="1"/>
  <c r="M1169" i="2" a="1"/>
  <c r="M1169" i="2" s="1"/>
  <c r="M799" i="2" a="1"/>
  <c r="M799" i="2" s="1"/>
  <c r="M172" i="2" a="1"/>
  <c r="M172" i="2" s="1"/>
  <c r="M1164" i="2" a="1"/>
  <c r="M1164" i="2" s="1"/>
  <c r="M10" i="2" a="1"/>
  <c r="M10" i="2" s="1"/>
  <c r="N10" i="2" s="1"/>
  <c r="M1231" i="2" a="1"/>
  <c r="M1231" i="2" s="1"/>
  <c r="M1175" i="2" a="1"/>
  <c r="M1175" i="2" s="1"/>
  <c r="M1181" i="2" a="1"/>
  <c r="M1181" i="2" s="1"/>
  <c r="M1189" i="2" a="1"/>
  <c r="M1189" i="2" s="1"/>
  <c r="M1288" i="2" a="1"/>
  <c r="M1288" i="2" s="1"/>
  <c r="M1268" i="2" a="1"/>
  <c r="M1268" i="2" s="1"/>
  <c r="M1334" i="2" a="1"/>
  <c r="M1334" i="2" s="1"/>
  <c r="M1466" i="2" a="1"/>
  <c r="M1466" i="2" s="1"/>
  <c r="M1420" i="2" a="1"/>
  <c r="M1420" i="2" s="1"/>
  <c r="M1448" i="2" a="1"/>
  <c r="M1448" i="2" s="1"/>
  <c r="M1460" i="2" a="1"/>
  <c r="M1460" i="2" s="1"/>
  <c r="M1443" i="2" a="1"/>
  <c r="M1443" i="2" s="1"/>
  <c r="M1497" i="2" a="1"/>
  <c r="M1497" i="2" s="1"/>
  <c r="M634" i="2" a="1"/>
  <c r="M634" i="2" s="1"/>
  <c r="M498" i="2" a="1"/>
  <c r="M498" i="2" s="1"/>
  <c r="M759" i="2" a="1"/>
  <c r="M759" i="2" s="1"/>
  <c r="M540" i="2" a="1"/>
  <c r="M540" i="2" s="1"/>
  <c r="M371" i="2" a="1"/>
  <c r="M371" i="2" s="1"/>
  <c r="M875" i="2" a="1"/>
  <c r="M875" i="2" s="1"/>
  <c r="M955" i="2" a="1"/>
  <c r="M955" i="2" s="1"/>
  <c r="M923" i="2" a="1"/>
  <c r="M923" i="2" s="1"/>
  <c r="M821" i="2" a="1"/>
  <c r="M821" i="2" s="1"/>
  <c r="M975" i="2" a="1"/>
  <c r="M975" i="2" s="1"/>
  <c r="M86" i="2" a="1"/>
  <c r="M86" i="2" s="1"/>
  <c r="M610" i="2" a="1"/>
  <c r="M610" i="2" s="1"/>
  <c r="M609" i="2" a="1"/>
  <c r="M609" i="2" s="1"/>
  <c r="M429" i="2" a="1"/>
  <c r="M429" i="2" s="1"/>
  <c r="M986" i="2" a="1"/>
  <c r="M986" i="2" s="1"/>
  <c r="M752" i="2" a="1"/>
  <c r="M752" i="2" s="1"/>
  <c r="M30" i="2" a="1"/>
  <c r="M30" i="2" s="1"/>
  <c r="M1019" i="2" a="1"/>
  <c r="M1019" i="2" s="1"/>
  <c r="M352" i="2" a="1"/>
  <c r="M352" i="2" s="1"/>
  <c r="M509" i="2" a="1"/>
  <c r="M509" i="2" s="1"/>
  <c r="M532" i="2" a="1"/>
  <c r="M532" i="2" s="1"/>
  <c r="M1064" i="2" a="1"/>
  <c r="M1064" i="2" s="1"/>
  <c r="M1461" i="2" a="1"/>
  <c r="M1461" i="2" s="1"/>
  <c r="M638" i="2" a="1"/>
  <c r="M638" i="2" s="1"/>
  <c r="M513" i="2" a="1"/>
  <c r="M513" i="2" s="1"/>
  <c r="M60" i="2" a="1"/>
  <c r="M60" i="2" s="1"/>
  <c r="M470" i="2" a="1"/>
  <c r="M470" i="2" s="1"/>
  <c r="M783" i="2" a="1"/>
  <c r="M783" i="2" s="1"/>
  <c r="M474" i="2" a="1"/>
  <c r="M474" i="2" s="1"/>
  <c r="M804" i="2" a="1"/>
  <c r="M804" i="2" s="1"/>
  <c r="M601" i="2" a="1"/>
  <c r="M601" i="2" s="1"/>
  <c r="M299" i="2" a="1"/>
  <c r="M299" i="2" s="1"/>
  <c r="M85" i="2" a="1"/>
  <c r="M85" i="2" s="1"/>
  <c r="M196" i="2" a="1"/>
  <c r="M196" i="2" s="1"/>
  <c r="M813" i="2" a="1"/>
  <c r="M813" i="2" s="1"/>
  <c r="M251" i="2" a="1"/>
  <c r="M251" i="2" s="1"/>
  <c r="M711" i="2" a="1"/>
  <c r="M711" i="2" s="1"/>
  <c r="M360" i="2" a="1"/>
  <c r="M360" i="2" s="1"/>
  <c r="M687" i="2" a="1"/>
  <c r="M687" i="2" s="1"/>
  <c r="M238" i="2" a="1"/>
  <c r="M238" i="2" s="1"/>
  <c r="M9" i="2" a="1"/>
  <c r="M9" i="2" s="1"/>
  <c r="N9" i="2" s="1"/>
  <c r="M331" i="2" a="1"/>
  <c r="M331" i="2" s="1"/>
  <c r="M1077" i="2" a="1"/>
  <c r="M1077" i="2" s="1"/>
  <c r="M512" i="2" a="1"/>
  <c r="M512" i="2" s="1"/>
  <c r="M465" i="2" a="1"/>
  <c r="M465" i="2" s="1"/>
  <c r="M671" i="2" a="1"/>
  <c r="M671" i="2" s="1"/>
  <c r="M838" i="2" a="1"/>
  <c r="M838" i="2" s="1"/>
  <c r="M334" i="2" a="1"/>
  <c r="M334" i="2" s="1"/>
  <c r="M800" i="2" a="1"/>
  <c r="M800" i="2" s="1"/>
  <c r="M931" i="2" a="1"/>
  <c r="M931" i="2" s="1"/>
  <c r="M945" i="2" a="1"/>
  <c r="M945" i="2" s="1"/>
  <c r="M915" i="2" a="1"/>
  <c r="M915" i="2" s="1"/>
  <c r="M734" i="2" a="1"/>
  <c r="M734" i="2" s="1"/>
  <c r="M1049" i="2" a="1"/>
  <c r="M1049" i="2" s="1"/>
  <c r="M926" i="2" a="1"/>
  <c r="M926" i="2" s="1"/>
  <c r="M618" i="2" a="1"/>
  <c r="M618" i="2" s="1"/>
  <c r="M42" i="2" a="1"/>
  <c r="M42" i="2" s="1"/>
  <c r="M706" i="2" a="1"/>
  <c r="M706" i="2" s="1"/>
  <c r="M664" i="2" a="1"/>
  <c r="M664" i="2" s="1"/>
  <c r="M846" i="2" a="1"/>
  <c r="M846" i="2" s="1"/>
  <c r="M105" i="2" a="1"/>
  <c r="M105" i="2" s="1"/>
  <c r="M129" i="2" a="1"/>
  <c r="M129" i="2" s="1"/>
  <c r="M588" i="2" a="1"/>
  <c r="M588" i="2" s="1"/>
  <c r="M1141" i="2" a="1"/>
  <c r="M1141" i="2" s="1"/>
  <c r="M489" i="2" a="1"/>
  <c r="M489" i="2" s="1"/>
  <c r="M1153" i="2" a="1"/>
  <c r="M1153" i="2" s="1"/>
  <c r="M1204" i="2" a="1"/>
  <c r="M1204" i="2" s="1"/>
  <c r="M1218" i="2" a="1"/>
  <c r="M1218" i="2" s="1"/>
  <c r="M1250" i="2" a="1"/>
  <c r="M1250" i="2" s="1"/>
  <c r="M1186" i="2" a="1"/>
  <c r="M1186" i="2" s="1"/>
  <c r="M1262" i="2" a="1"/>
  <c r="M1262" i="2" s="1"/>
  <c r="M1261" i="2" a="1"/>
  <c r="M1261" i="2" s="1"/>
  <c r="M1256" i="2" a="1"/>
  <c r="M1256" i="2" s="1"/>
  <c r="M1346" i="2" a="1"/>
  <c r="M1346" i="2" s="1"/>
  <c r="M1474" i="2" a="1"/>
  <c r="M1474" i="2" s="1"/>
  <c r="M1501" i="2" a="1"/>
  <c r="M1501" i="2" s="1"/>
  <c r="M1351" i="2" a="1"/>
  <c r="M1351" i="2" s="1"/>
  <c r="M1483" i="2" a="1"/>
  <c r="M1483" i="2" s="1"/>
  <c r="M1480" i="2" a="1"/>
  <c r="M1480" i="2" s="1"/>
  <c r="M92" i="2" a="1"/>
  <c r="M92" i="2" s="1"/>
  <c r="M680" i="2" a="1"/>
  <c r="M680" i="2" s="1"/>
  <c r="M522" i="2" a="1"/>
  <c r="M522" i="2" s="1"/>
  <c r="M536" i="2" a="1"/>
  <c r="M536" i="2" s="1"/>
  <c r="M961" i="2" a="1"/>
  <c r="M961" i="2" s="1"/>
  <c r="M135" i="2" a="1"/>
  <c r="M135" i="2" s="1"/>
  <c r="M81" i="2" a="1"/>
  <c r="M81" i="2" s="1"/>
  <c r="M343" i="2" a="1"/>
  <c r="M343" i="2" s="1"/>
  <c r="M662" i="2" a="1"/>
  <c r="M662" i="2" s="1"/>
  <c r="M990" i="2" a="1"/>
  <c r="M990" i="2" s="1"/>
  <c r="M310" i="2" a="1"/>
  <c r="M310" i="2" s="1"/>
  <c r="M497" i="2" a="1"/>
  <c r="M497" i="2" s="1"/>
  <c r="M911" i="2" a="1"/>
  <c r="M911" i="2" s="1"/>
  <c r="M1041" i="2" a="1"/>
  <c r="M1041" i="2" s="1"/>
  <c r="M850" i="2" a="1"/>
  <c r="M850" i="2" s="1"/>
  <c r="M218" i="2" a="1"/>
  <c r="M218" i="2" s="1"/>
  <c r="M529" i="2" a="1"/>
  <c r="M529" i="2" s="1"/>
  <c r="M169" i="2" a="1"/>
  <c r="M169" i="2" s="1"/>
  <c r="M526" i="2" a="1"/>
  <c r="M526" i="2" s="1"/>
  <c r="M660" i="2" a="1"/>
  <c r="M660" i="2" s="1"/>
  <c r="M718" i="2" a="1"/>
  <c r="M718" i="2" s="1"/>
  <c r="M392" i="2" a="1"/>
  <c r="M392" i="2" s="1"/>
  <c r="M691" i="2" a="1"/>
  <c r="M691" i="2" s="1"/>
  <c r="M869" i="2" a="1"/>
  <c r="M869" i="2" s="1"/>
  <c r="M581" i="2" a="1"/>
  <c r="M581" i="2" s="1"/>
  <c r="M793" i="2" a="1"/>
  <c r="M793" i="2" s="1"/>
  <c r="M676" i="2" a="1"/>
  <c r="M676" i="2" s="1"/>
  <c r="M878" i="2" a="1"/>
  <c r="M878" i="2" s="1"/>
  <c r="M753" i="2" a="1"/>
  <c r="M753" i="2" s="1"/>
  <c r="M585" i="2" a="1"/>
  <c r="M585" i="2" s="1"/>
  <c r="M211" i="2" a="1"/>
  <c r="M211" i="2" s="1"/>
  <c r="M963" i="2" a="1"/>
  <c r="M963" i="2" s="1"/>
  <c r="M302" i="2" a="1"/>
  <c r="M302" i="2" s="1"/>
  <c r="M729" i="2" a="1"/>
  <c r="M729" i="2" s="1"/>
  <c r="M142" i="2" a="1"/>
  <c r="M142" i="2" s="1"/>
  <c r="M404" i="2" a="1"/>
  <c r="M404" i="2" s="1"/>
  <c r="M403" i="2" a="1"/>
  <c r="M403" i="2" s="1"/>
  <c r="M1053" i="2" a="1"/>
  <c r="M1053" i="2" s="1"/>
  <c r="M941" i="2" a="1"/>
  <c r="M941" i="2" s="1"/>
  <c r="M918" i="2" a="1"/>
  <c r="M918" i="2" s="1"/>
  <c r="M73" i="2" a="1"/>
  <c r="M73" i="2" s="1"/>
  <c r="M493" i="2" a="1"/>
  <c r="M493" i="2" s="1"/>
  <c r="M1111" i="2" a="1"/>
  <c r="M1111" i="2" s="1"/>
  <c r="M1200" i="2" a="1"/>
  <c r="M1200" i="2" s="1"/>
  <c r="M1178" i="2" a="1"/>
  <c r="M1178" i="2" s="1"/>
  <c r="M1223" i="2" a="1"/>
  <c r="M1223" i="2" s="1"/>
  <c r="M1198" i="2" a="1"/>
  <c r="M1198" i="2" s="1"/>
  <c r="M1255" i="2" a="1"/>
  <c r="M1255" i="2" s="1"/>
  <c r="M1307" i="2" a="1"/>
  <c r="M1307" i="2" s="1"/>
  <c r="M1280" i="2" a="1"/>
  <c r="M1280" i="2" s="1"/>
  <c r="M1414" i="2" a="1"/>
  <c r="M1414" i="2" s="1"/>
  <c r="M1429" i="2" a="1"/>
  <c r="M1429" i="2" s="1"/>
  <c r="M1360" i="2" a="1"/>
  <c r="M1360" i="2" s="1"/>
  <c r="M1487" i="2" a="1"/>
  <c r="M1487" i="2" s="1"/>
  <c r="M1464" i="2" a="1"/>
  <c r="M1464" i="2" s="1"/>
  <c r="M1426" i="2" a="1"/>
  <c r="M1426" i="2" s="1"/>
  <c r="M203" i="2" a="1"/>
  <c r="M203" i="2" s="1"/>
  <c r="M897" i="2" a="1"/>
  <c r="M897" i="2" s="1"/>
  <c r="M65" i="2" a="1"/>
  <c r="M65" i="2" s="1"/>
  <c r="M156" i="2" a="1"/>
  <c r="M156" i="2" s="1"/>
  <c r="M980" i="2" a="1"/>
  <c r="M980" i="2" s="1"/>
  <c r="M548" i="2" a="1"/>
  <c r="M548" i="2" s="1"/>
  <c r="M414" i="2" a="1"/>
  <c r="M414" i="2" s="1"/>
  <c r="M15" i="2" a="1"/>
  <c r="M15" i="2" s="1"/>
  <c r="M301" i="2" a="1"/>
  <c r="M301" i="2" s="1"/>
  <c r="M231" i="2" a="1"/>
  <c r="M231" i="2" s="1"/>
  <c r="M631" i="2" a="1"/>
  <c r="M631" i="2" s="1"/>
  <c r="M274" i="2" a="1"/>
  <c r="M274" i="2" s="1"/>
  <c r="M1051" i="2" a="1"/>
  <c r="M1051" i="2" s="1"/>
  <c r="M950" i="2" a="1"/>
  <c r="M950" i="2" s="1"/>
  <c r="M130" i="2" a="1"/>
  <c r="M130" i="2" s="1"/>
  <c r="M1070" i="2" a="1"/>
  <c r="M1070" i="2" s="1"/>
  <c r="M261" i="2" a="1"/>
  <c r="M261" i="2" s="1"/>
  <c r="M109" i="2" a="1"/>
  <c r="M109" i="2" s="1"/>
  <c r="M57" i="2" a="1"/>
  <c r="M57" i="2" s="1"/>
  <c r="M132" i="2" a="1"/>
  <c r="M132" i="2" s="1"/>
  <c r="M236" i="2" a="1"/>
  <c r="M236" i="2" s="1"/>
  <c r="M886" i="2" a="1"/>
  <c r="M886" i="2" s="1"/>
  <c r="M613" i="2" a="1"/>
  <c r="M613" i="2" s="1"/>
  <c r="M185" i="2" a="1"/>
  <c r="M185" i="2" s="1"/>
  <c r="M223" i="2" a="1"/>
  <c r="M223" i="2" s="1"/>
  <c r="M291" i="2" a="1"/>
  <c r="M291" i="2" s="1"/>
  <c r="M300" i="2" a="1"/>
  <c r="M300" i="2" s="1"/>
  <c r="M46" i="2" a="1"/>
  <c r="M46" i="2" s="1"/>
  <c r="M574" i="2" a="1"/>
  <c r="M574" i="2" s="1"/>
  <c r="M455" i="2" a="1"/>
  <c r="M455" i="2" s="1"/>
  <c r="M2" i="2" a="1"/>
  <c r="M2" i="2" s="1"/>
  <c r="N2" i="2" s="1"/>
  <c r="M696" i="2" a="1"/>
  <c r="M696" i="2" s="1"/>
  <c r="M727" i="2" a="1"/>
  <c r="M727" i="2" s="1"/>
  <c r="M604" i="2" a="1"/>
  <c r="M604" i="2" s="1"/>
  <c r="M380" i="2" a="1"/>
  <c r="M380" i="2" s="1"/>
  <c r="M487" i="2" a="1"/>
  <c r="M487" i="2" s="1"/>
  <c r="M621" i="2" a="1"/>
  <c r="M621" i="2" s="1"/>
  <c r="M1124" i="2" a="1"/>
  <c r="M1124" i="2" s="1"/>
  <c r="M1137" i="2" a="1"/>
  <c r="M1137" i="2" s="1"/>
  <c r="M794" i="2" a="1"/>
  <c r="M794" i="2" s="1"/>
  <c r="M814" i="2" a="1"/>
  <c r="M814" i="2" s="1"/>
  <c r="M1165" i="2" a="1"/>
  <c r="M1165" i="2" s="1"/>
  <c r="M630" i="2" a="1"/>
  <c r="M630" i="2" s="1"/>
  <c r="M1192" i="2" a="1"/>
  <c r="M1192" i="2" s="1"/>
  <c r="M1184" i="2" a="1"/>
  <c r="M1184" i="2" s="1"/>
  <c r="M1232" i="2" a="1"/>
  <c r="M1232" i="2" s="1"/>
  <c r="M1176" i="2" a="1"/>
  <c r="M1176" i="2" s="1"/>
  <c r="M1325" i="2" a="1"/>
  <c r="M1325" i="2" s="1"/>
  <c r="M1258" i="2" a="1"/>
  <c r="M1258" i="2" s="1"/>
  <c r="M1301" i="2" a="1"/>
  <c r="M1301" i="2" s="1"/>
  <c r="M1375" i="2" a="1"/>
  <c r="M1375" i="2" s="1"/>
  <c r="M1390" i="2" a="1"/>
  <c r="M1390" i="2" s="1"/>
  <c r="M1417" i="2" a="1"/>
  <c r="M1417" i="2" s="1"/>
  <c r="M1344" i="2" a="1"/>
  <c r="M1344" i="2" s="1"/>
  <c r="M1366" i="2" a="1"/>
  <c r="M1366" i="2" s="1"/>
  <c r="M1445" i="2" a="1"/>
  <c r="M1445" i="2" s="1"/>
  <c r="M66" i="2" a="1"/>
  <c r="M66" i="2" s="1"/>
  <c r="M368" i="2" a="1"/>
  <c r="M368" i="2" s="1"/>
  <c r="M701" i="2" a="1"/>
  <c r="M701" i="2" s="1"/>
  <c r="M467" i="2" a="1"/>
  <c r="M467" i="2" s="1"/>
  <c r="M329" i="2" a="1"/>
  <c r="M329" i="2" s="1"/>
  <c r="M598" i="2" a="1"/>
  <c r="M598" i="2" s="1"/>
  <c r="M441" i="2" a="1"/>
  <c r="M441" i="2" s="1"/>
  <c r="M3" i="2" a="1"/>
  <c r="M3" i="2" s="1"/>
  <c r="N3" i="2" s="1"/>
  <c r="M695" i="2" a="1"/>
  <c r="M695" i="2" s="1"/>
  <c r="M815" i="2" a="1"/>
  <c r="M815" i="2" s="1"/>
  <c r="M724" i="2" a="1"/>
  <c r="M724" i="2" s="1"/>
  <c r="M381" i="2" a="1"/>
  <c r="M381" i="2" s="1"/>
  <c r="M1081" i="2" a="1"/>
  <c r="M1081" i="2" s="1"/>
  <c r="M96" i="2" a="1"/>
  <c r="M96" i="2" s="1"/>
  <c r="M994" i="2" a="1"/>
  <c r="M994" i="2" s="1"/>
  <c r="M560" i="2" a="1"/>
  <c r="M560" i="2" s="1"/>
  <c r="M688" i="2" a="1"/>
  <c r="M688" i="2" s="1"/>
  <c r="M282" i="2" a="1"/>
  <c r="M282" i="2" s="1"/>
  <c r="M413" i="2" a="1"/>
  <c r="M413" i="2" s="1"/>
  <c r="M905" i="2" a="1"/>
  <c r="M905" i="2" s="1"/>
  <c r="M423" i="2" a="1"/>
  <c r="M423" i="2" s="1"/>
  <c r="M1044" i="2" a="1"/>
  <c r="M1044" i="2" s="1"/>
  <c r="M1011" i="2" a="1"/>
  <c r="M1011" i="2" s="1"/>
  <c r="M384" i="2" a="1"/>
  <c r="M384" i="2" s="1"/>
  <c r="M213" i="2" a="1"/>
  <c r="M213" i="2" s="1"/>
  <c r="M782" i="2" a="1"/>
  <c r="M782" i="2" s="1"/>
  <c r="M684" i="2" a="1"/>
  <c r="M684" i="2" s="1"/>
  <c r="M154" i="2" a="1"/>
  <c r="M154" i="2" s="1"/>
  <c r="M760" i="2" a="1"/>
  <c r="M760" i="2" s="1"/>
  <c r="M535" i="2" a="1"/>
  <c r="M535" i="2" s="1"/>
  <c r="M895" i="2" a="1"/>
  <c r="M895" i="2" s="1"/>
  <c r="M98" i="2" a="1"/>
  <c r="M98" i="2" s="1"/>
  <c r="M507" i="2" a="1"/>
  <c r="M507" i="2" s="1"/>
  <c r="M626" i="2" a="1"/>
  <c r="M626" i="2" s="1"/>
  <c r="M884" i="2" a="1"/>
  <c r="M884" i="2" s="1"/>
  <c r="M719" i="2" a="1"/>
  <c r="M719" i="2" s="1"/>
  <c r="M1143" i="2" a="1"/>
  <c r="M1143" i="2" s="1"/>
  <c r="M112" i="2" a="1"/>
  <c r="M112" i="2" s="1"/>
  <c r="M1156" i="2" a="1"/>
  <c r="M1156" i="2" s="1"/>
  <c r="M11" i="2" a="1"/>
  <c r="M11" i="2" s="1"/>
  <c r="N11" i="2" s="1"/>
  <c r="M1154" i="2" a="1"/>
  <c r="M1154" i="2" s="1"/>
  <c r="M812" i="2" a="1"/>
  <c r="M812" i="2" s="1"/>
  <c r="M379" i="2" a="1"/>
  <c r="M379" i="2" s="1"/>
  <c r="M1221" i="2" a="1"/>
  <c r="M1221" i="2" s="1"/>
  <c r="M1193" i="2" a="1"/>
  <c r="M1193" i="2" s="1"/>
  <c r="M1239" i="2" a="1"/>
  <c r="M1239" i="2" s="1"/>
  <c r="M1329" i="2" a="1"/>
  <c r="M1329" i="2" s="1"/>
  <c r="M1316" i="2" a="1"/>
  <c r="M1316" i="2" s="1"/>
  <c r="M1311" i="2" a="1"/>
  <c r="M1311" i="2" s="1"/>
  <c r="M1310" i="2" a="1"/>
  <c r="M1310" i="2" s="1"/>
  <c r="M1363" i="2" a="1"/>
  <c r="M1363" i="2" s="1"/>
  <c r="M1372" i="2" a="1"/>
  <c r="M1372" i="2" s="1"/>
  <c r="M1340" i="2" a="1"/>
  <c r="M1340" i="2" s="1"/>
  <c r="M1359" i="2" a="1"/>
  <c r="M1359" i="2" s="1"/>
  <c r="M1411" i="2" a="1"/>
  <c r="M1411" i="2" s="1"/>
  <c r="M1423" i="2" a="1"/>
  <c r="M1423" i="2" s="1"/>
  <c r="M287" i="2" a="1"/>
  <c r="M287" i="2" s="1"/>
  <c r="M27" i="2" a="1"/>
  <c r="M27" i="2" s="1"/>
  <c r="M382" i="2" a="1"/>
  <c r="M382" i="2" s="1"/>
  <c r="M981" i="2" a="1"/>
  <c r="M981" i="2" s="1"/>
  <c r="M127" i="2" a="1"/>
  <c r="M127" i="2" s="1"/>
  <c r="M220" i="2" a="1"/>
  <c r="M220" i="2" s="1"/>
  <c r="M781" i="2" a="1"/>
  <c r="M781" i="2" s="1"/>
  <c r="M956" i="2" a="1"/>
  <c r="M956" i="2" s="1"/>
  <c r="M854" i="2" a="1"/>
  <c r="M854" i="2" s="1"/>
  <c r="M984" i="2" a="1"/>
  <c r="M984" i="2" s="1"/>
  <c r="M528" i="2" a="1"/>
  <c r="M528" i="2" s="1"/>
  <c r="M600" i="2" a="1"/>
  <c r="M600" i="2" s="1"/>
  <c r="M28" i="2" a="1"/>
  <c r="M28" i="2" s="1"/>
  <c r="M568" i="2" a="1"/>
  <c r="M568" i="2" s="1"/>
  <c r="M18" i="2" a="1"/>
  <c r="M18" i="2" s="1"/>
  <c r="M642" i="2" a="1"/>
  <c r="M642" i="2" s="1"/>
  <c r="M862" i="2" a="1"/>
  <c r="M862" i="2" s="1"/>
  <c r="M873" i="2" a="1"/>
  <c r="M873" i="2" s="1"/>
  <c r="M167" i="2" a="1"/>
  <c r="M167" i="2" s="1"/>
  <c r="M982" i="2" a="1"/>
  <c r="M982" i="2" s="1"/>
  <c r="M919" i="2" a="1"/>
  <c r="M919" i="2" s="1"/>
  <c r="M1012" i="2" a="1"/>
  <c r="M1012" i="2" s="1"/>
  <c r="M179" i="2" a="1"/>
  <c r="M179" i="2" s="1"/>
  <c r="M976" i="2" a="1"/>
  <c r="M976" i="2" s="1"/>
  <c r="M1015" i="2" a="1"/>
  <c r="M1015" i="2" s="1"/>
  <c r="M246" i="2" a="1"/>
  <c r="M246" i="2" s="1"/>
  <c r="M111" i="2" a="1"/>
  <c r="M111" i="2" s="1"/>
  <c r="M1117" i="2" a="1"/>
  <c r="M1117" i="2" s="1"/>
  <c r="M1147" i="2" a="1"/>
  <c r="M1147" i="2" s="1"/>
  <c r="M632" i="2" a="1"/>
  <c r="M632" i="2" s="1"/>
  <c r="M1119" i="2" a="1"/>
  <c r="M1119" i="2" s="1"/>
  <c r="M1194" i="2" a="1"/>
  <c r="M1194" i="2" s="1"/>
  <c r="M1215" i="2" a="1"/>
  <c r="M1215" i="2" s="1"/>
  <c r="M1173" i="2" a="1"/>
  <c r="M1173" i="2" s="1"/>
  <c r="M1302" i="2" a="1"/>
  <c r="M1302" i="2" s="1"/>
  <c r="M1290" i="2" a="1"/>
  <c r="M1290" i="2" s="1"/>
  <c r="M1450" i="2" a="1"/>
  <c r="M1450" i="2" s="1"/>
  <c r="M1358" i="2" a="1"/>
  <c r="M1358" i="2" s="1"/>
  <c r="M1407" i="2" a="1"/>
  <c r="M1407" i="2" s="1"/>
  <c r="M1377" i="2" a="1"/>
  <c r="M1377" i="2" s="1"/>
  <c r="M175" i="2" a="1"/>
  <c r="M175" i="2" s="1"/>
  <c r="M431" i="2" a="1"/>
  <c r="M431" i="2" s="1"/>
  <c r="M361" i="2" a="1"/>
  <c r="M361" i="2" s="1"/>
  <c r="M402" i="2" a="1"/>
  <c r="M402" i="2" s="1"/>
  <c r="M424" i="2" a="1"/>
  <c r="M424" i="2" s="1"/>
  <c r="M1032" i="2" a="1"/>
  <c r="M1032" i="2" s="1"/>
  <c r="M728" i="2" a="1"/>
  <c r="M728" i="2" s="1"/>
  <c r="M67" i="2" a="1"/>
  <c r="M67" i="2" s="1"/>
  <c r="M503" i="2" a="1"/>
  <c r="M503" i="2" s="1"/>
  <c r="M1135" i="2" a="1"/>
  <c r="M1135" i="2" s="1"/>
  <c r="M84" i="2" a="1"/>
  <c r="M84" i="2" s="1"/>
  <c r="M1093" i="2" a="1"/>
  <c r="M1093" i="2" s="1"/>
  <c r="M59" i="2" a="1"/>
  <c r="M59" i="2" s="1"/>
  <c r="M1199" i="2" a="1"/>
  <c r="M1199" i="2" s="1"/>
  <c r="M1263" i="2" a="1"/>
  <c r="M1263" i="2" s="1"/>
  <c r="M1327" i="2" a="1"/>
  <c r="M1327" i="2" s="1"/>
  <c r="M1479" i="2" a="1"/>
  <c r="M1479" i="2" s="1"/>
  <c r="M1418" i="2" a="1"/>
  <c r="M1418" i="2" s="1"/>
  <c r="M1388" i="2" a="1"/>
  <c r="M1388" i="2" s="1"/>
  <c r="M340" i="2" a="1"/>
  <c r="M340" i="2" s="1"/>
  <c r="M1035" i="2" a="1"/>
  <c r="M1035" i="2" s="1"/>
  <c r="M1043" i="2" a="1"/>
  <c r="M1043" i="2" s="1"/>
  <c r="M953" i="2" a="1"/>
  <c r="M953" i="2" s="1"/>
  <c r="M97" i="2" a="1"/>
  <c r="M97" i="2" s="1"/>
  <c r="M273" i="2" a="1"/>
  <c r="M273" i="2" s="1"/>
  <c r="M844" i="2" a="1"/>
  <c r="M844" i="2" s="1"/>
  <c r="M1002" i="2" a="1"/>
  <c r="M1002" i="2" s="1"/>
  <c r="M758" i="2" a="1"/>
  <c r="M758" i="2" s="1"/>
  <c r="M397" i="2" a="1"/>
  <c r="M397" i="2" s="1"/>
  <c r="M419" i="2" a="1"/>
  <c r="M419" i="2" s="1"/>
  <c r="M451" i="2" a="1"/>
  <c r="M451" i="2" s="1"/>
  <c r="M974" i="2" a="1"/>
  <c r="M974" i="2" s="1"/>
  <c r="M677" i="2" a="1"/>
  <c r="M677" i="2" s="1"/>
  <c r="M477" i="2" a="1"/>
  <c r="M477" i="2" s="1"/>
  <c r="M266" i="2" a="1"/>
  <c r="M266" i="2" s="1"/>
  <c r="M257" i="2" a="1"/>
  <c r="M257" i="2" s="1"/>
  <c r="M896" i="2" a="1"/>
  <c r="M896" i="2" s="1"/>
  <c r="M376" i="2" a="1"/>
  <c r="M376" i="2" s="1"/>
  <c r="M735" i="2" a="1"/>
  <c r="M735" i="2" s="1"/>
  <c r="M157" i="2" a="1"/>
  <c r="M157" i="2" s="1"/>
  <c r="M977" i="2" a="1"/>
  <c r="M977" i="2" s="1"/>
  <c r="M258" i="2" a="1"/>
  <c r="M258" i="2" s="1"/>
  <c r="M620" i="2" a="1"/>
  <c r="M620" i="2" s="1"/>
  <c r="M1068" i="2" a="1"/>
  <c r="M1068" i="2" s="1"/>
  <c r="M286" i="2" a="1"/>
  <c r="M286" i="2" s="1"/>
  <c r="M661" i="2" a="1"/>
  <c r="M661" i="2" s="1"/>
  <c r="M649" i="2" a="1"/>
  <c r="M649" i="2" s="1"/>
  <c r="M209" i="2" a="1"/>
  <c r="M209" i="2" s="1"/>
  <c r="M1138" i="2" a="1"/>
  <c r="M1138" i="2" s="1"/>
  <c r="M1163" i="2" a="1"/>
  <c r="M1163" i="2" s="1"/>
  <c r="M973" i="2" a="1"/>
  <c r="M973" i="2" s="1"/>
  <c r="M1172" i="2" a="1"/>
  <c r="M1172" i="2" s="1"/>
  <c r="M1171" i="2" a="1"/>
  <c r="M1171" i="2" s="1"/>
  <c r="M1306" i="2" a="1"/>
  <c r="M1306" i="2" s="1"/>
  <c r="M1286" i="2" a="1"/>
  <c r="M1286" i="2" s="1"/>
  <c r="M1283" i="2" a="1"/>
  <c r="M1283" i="2" s="1"/>
  <c r="M1478" i="2" a="1"/>
  <c r="M1478" i="2" s="1"/>
  <c r="M1484" i="2" a="1"/>
  <c r="M1484" i="2" s="1"/>
  <c r="M1502" i="2" a="1"/>
  <c r="M1502" i="2" s="1"/>
  <c r="M1503" i="2" a="1"/>
  <c r="M1503" i="2" s="1"/>
  <c r="M244" i="2" a="1"/>
  <c r="M244" i="2" s="1"/>
  <c r="M163" i="2" a="1"/>
  <c r="M163" i="2" s="1"/>
  <c r="M303" i="2" a="1"/>
  <c r="M303" i="2" s="1"/>
  <c r="M748" i="2" a="1"/>
  <c r="M748" i="2" s="1"/>
  <c r="M999" i="2" a="1"/>
  <c r="M999" i="2" s="1"/>
  <c r="M88" i="2" a="1"/>
  <c r="M88" i="2" s="1"/>
  <c r="M1076" i="2" a="1"/>
  <c r="M1076" i="2" s="1"/>
  <c r="M436" i="2" a="1"/>
  <c r="M436" i="2" s="1"/>
  <c r="M140" i="2" a="1"/>
  <c r="M140" i="2" s="1"/>
  <c r="M164" i="2" a="1"/>
  <c r="M164" i="2" s="1"/>
  <c r="M186" i="2" a="1"/>
  <c r="M186" i="2" s="1"/>
  <c r="M584" i="2" a="1"/>
  <c r="M584" i="2" s="1"/>
  <c r="M611" i="2" a="1"/>
  <c r="M611" i="2" s="1"/>
  <c r="M151" i="2" a="1"/>
  <c r="M151" i="2" s="1"/>
  <c r="M1057" i="2" a="1"/>
  <c r="M1057" i="2" s="1"/>
  <c r="M198" i="2" a="1"/>
  <c r="M198" i="2" s="1"/>
  <c r="M253" i="2" a="1"/>
  <c r="M253" i="2" s="1"/>
  <c r="M5" i="2" a="1"/>
  <c r="M5" i="2" s="1"/>
  <c r="N5" i="2" s="1"/>
  <c r="M447" i="2" a="1"/>
  <c r="M447" i="2" s="1"/>
  <c r="M764" i="2" a="1"/>
  <c r="M764" i="2" s="1"/>
  <c r="M692" i="2" a="1"/>
  <c r="M692" i="2" s="1"/>
  <c r="M228" i="2" a="1"/>
  <c r="M228" i="2" s="1"/>
  <c r="M851" i="2" a="1"/>
  <c r="M851" i="2" s="1"/>
  <c r="M567" i="2" a="1"/>
  <c r="M567" i="2" s="1"/>
  <c r="M136" i="2" a="1"/>
  <c r="M136" i="2" s="1"/>
  <c r="M462" i="2" a="1"/>
  <c r="M462" i="2" s="1"/>
  <c r="M1149" i="2" a="1"/>
  <c r="M1149" i="2" s="1"/>
  <c r="M1144" i="2" a="1"/>
  <c r="M1144" i="2" s="1"/>
  <c r="M93" i="2" a="1"/>
  <c r="M93" i="2" s="1"/>
  <c r="M1101" i="2" a="1"/>
  <c r="M1101" i="2" s="1"/>
  <c r="M1095" i="2" a="1"/>
  <c r="M1095" i="2" s="1"/>
  <c r="M1136" i="2" a="1"/>
  <c r="M1136" i="2" s="1"/>
  <c r="M1188" i="2" a="1"/>
  <c r="M1188" i="2" s="1"/>
  <c r="M1197" i="2" a="1"/>
  <c r="M1197" i="2" s="1"/>
  <c r="M1300" i="2" a="1"/>
  <c r="M1300" i="2" s="1"/>
  <c r="M1278" i="2" a="1"/>
  <c r="M1278" i="2" s="1"/>
  <c r="M1498" i="2" a="1"/>
  <c r="M1498" i="2" s="1"/>
  <c r="M1355" i="2" a="1"/>
  <c r="M1355" i="2" s="1"/>
  <c r="M1434" i="2" a="1"/>
  <c r="M1434" i="2" s="1"/>
  <c r="M1416" i="2" a="1"/>
  <c r="M1416" i="2" s="1"/>
  <c r="M1504" i="2" a="1"/>
  <c r="M1504" i="2" s="1"/>
  <c r="M1499" i="2" a="1"/>
  <c r="M1499" i="2" s="1"/>
  <c r="M275" i="2" a="1"/>
  <c r="M275" i="2" s="1"/>
  <c r="M90" i="2" a="1"/>
  <c r="M90" i="2" s="1"/>
  <c r="M524" i="2" a="1"/>
  <c r="M524" i="2" s="1"/>
  <c r="M1056" i="2" a="1"/>
  <c r="M1056" i="2" s="1"/>
  <c r="M519" i="2" a="1"/>
  <c r="M519" i="2" s="1"/>
  <c r="M561" i="2" a="1"/>
  <c r="M561" i="2" s="1"/>
  <c r="M741" i="2" a="1"/>
  <c r="M741" i="2" s="1"/>
  <c r="M825" i="2" a="1"/>
  <c r="M825" i="2" s="1"/>
  <c r="M347" i="2" a="1"/>
  <c r="M347" i="2" s="1"/>
  <c r="M490" i="2" a="1"/>
  <c r="M490" i="2" s="1"/>
  <c r="M647" i="2" a="1"/>
  <c r="M647" i="2" s="1"/>
  <c r="M344" i="2" a="1"/>
  <c r="M344" i="2" s="1"/>
  <c r="M76" i="2" a="1"/>
  <c r="M76" i="2" s="1"/>
  <c r="M89" i="2" a="1"/>
  <c r="M89" i="2" s="1"/>
  <c r="M749" i="2" a="1"/>
  <c r="M749" i="2" s="1"/>
  <c r="M362" i="2" a="1"/>
  <c r="M362" i="2" s="1"/>
  <c r="M314" i="2" a="1"/>
  <c r="M314" i="2" s="1"/>
  <c r="M1133" i="2" a="1"/>
  <c r="M1133" i="2" s="1"/>
  <c r="M1206" i="2" a="1"/>
  <c r="M1206" i="2" s="1"/>
  <c r="M1269" i="2" a="1"/>
  <c r="M1269" i="2" s="1"/>
  <c r="M1354" i="2" a="1"/>
  <c r="M1354" i="2" s="1"/>
  <c r="M705" i="2" a="1"/>
  <c r="M705" i="2" s="1"/>
  <c r="M398" i="2" a="1"/>
  <c r="M398" i="2" s="1"/>
  <c r="M840" i="2" a="1"/>
  <c r="M840" i="2" s="1"/>
  <c r="M983" i="2" a="1"/>
  <c r="M983" i="2" s="1"/>
  <c r="M589" i="2" a="1"/>
  <c r="M589" i="2" s="1"/>
  <c r="M313" i="2" a="1"/>
  <c r="M313" i="2" s="1"/>
  <c r="M607" i="2" a="1"/>
  <c r="M607" i="2" s="1"/>
  <c r="M321" i="2" a="1"/>
  <c r="M321" i="2" s="1"/>
  <c r="M657" i="2" a="1"/>
  <c r="M657" i="2" s="1"/>
  <c r="M710" i="2" a="1"/>
  <c r="M710" i="2" s="1"/>
  <c r="M1160" i="2" a="1"/>
  <c r="M1160" i="2" s="1"/>
  <c r="M1219" i="2" a="1"/>
  <c r="M1219" i="2" s="1"/>
  <c r="M1319" i="2" a="1"/>
  <c r="M1319" i="2" s="1"/>
  <c r="M1496" i="2" a="1"/>
  <c r="M1496" i="2" s="1"/>
  <c r="M188" i="2" a="1"/>
  <c r="M188" i="2" s="1"/>
  <c r="M495" i="2" a="1"/>
  <c r="M495" i="2" s="1"/>
  <c r="M942" i="2" a="1"/>
  <c r="M942" i="2" s="1"/>
  <c r="M658" i="2" a="1"/>
  <c r="M658" i="2" s="1"/>
  <c r="M860" i="2" a="1"/>
  <c r="M860" i="2" s="1"/>
  <c r="M703" i="2" a="1"/>
  <c r="M703" i="2" s="1"/>
  <c r="M336" i="2" a="1"/>
  <c r="M336" i="2" s="1"/>
  <c r="M478" i="2" a="1"/>
  <c r="M478" i="2" s="1"/>
  <c r="M245" i="2" a="1"/>
  <c r="M245" i="2" s="1"/>
  <c r="M861" i="2" a="1"/>
  <c r="M861" i="2" s="1"/>
  <c r="M70" i="2" a="1"/>
  <c r="M70" i="2" s="1"/>
  <c r="M842" i="2" a="1"/>
  <c r="M842" i="2" s="1"/>
  <c r="M29" i="2" a="1"/>
  <c r="M29" i="2" s="1"/>
  <c r="M715" i="2" a="1"/>
  <c r="M715" i="2" s="1"/>
  <c r="M309" i="2" a="1"/>
  <c r="M309" i="2" s="1"/>
  <c r="M824" i="2" a="1"/>
  <c r="M824" i="2" s="1"/>
  <c r="M501" i="2" a="1"/>
  <c r="M501" i="2" s="1"/>
  <c r="M702" i="2" a="1"/>
  <c r="M702" i="2" s="1"/>
  <c r="M828" i="2" a="1"/>
  <c r="M828" i="2" s="1"/>
  <c r="M148" i="2" a="1"/>
  <c r="M148" i="2" s="1"/>
  <c r="M1083" i="2" a="1"/>
  <c r="M1083" i="2" s="1"/>
  <c r="M1062" i="2" a="1"/>
  <c r="M1062" i="2" s="1"/>
  <c r="M1025" i="2" a="1"/>
  <c r="M1025" i="2" s="1"/>
  <c r="M902" i="2" a="1"/>
  <c r="M902" i="2" s="1"/>
  <c r="M1150" i="2" a="1"/>
  <c r="M1150" i="2" s="1"/>
  <c r="M1102" i="2" a="1"/>
  <c r="M1102" i="2" s="1"/>
  <c r="M1185" i="2" a="1"/>
  <c r="M1185" i="2" s="1"/>
  <c r="M1333" i="2" a="1"/>
  <c r="M1333" i="2" s="1"/>
  <c r="M1277" i="2" a="1"/>
  <c r="M1277" i="2" s="1"/>
  <c r="M1425" i="2" a="1"/>
  <c r="M1425" i="2" s="1"/>
  <c r="M1463" i="2" a="1"/>
  <c r="M1463" i="2" s="1"/>
  <c r="M1437" i="2" a="1"/>
  <c r="M1437" i="2" s="1"/>
  <c r="M665" i="2" a="1"/>
  <c r="M665" i="2" s="1"/>
  <c r="M61" i="2" a="1"/>
  <c r="M61" i="2" s="1"/>
  <c r="M443" i="2" a="1"/>
  <c r="M443" i="2" s="1"/>
  <c r="M518" i="2" a="1"/>
  <c r="M518" i="2" s="1"/>
  <c r="M622" i="2" a="1"/>
  <c r="M622" i="2" s="1"/>
  <c r="M337" i="2" a="1"/>
  <c r="M337" i="2" s="1"/>
  <c r="M207" i="2" a="1"/>
  <c r="M207" i="2" s="1"/>
  <c r="M64" i="2" a="1"/>
  <c r="M64" i="2" s="1"/>
  <c r="M569" i="2" a="1"/>
  <c r="M569" i="2" s="1"/>
  <c r="M108" i="2" a="1"/>
  <c r="M108" i="2" s="1"/>
  <c r="M56" i="2" a="1"/>
  <c r="M56" i="2" s="1"/>
  <c r="M12" i="2" a="1"/>
  <c r="M12" i="2" s="1"/>
  <c r="N12" i="2" s="1"/>
  <c r="M555" i="2" a="1"/>
  <c r="M555" i="2" s="1"/>
  <c r="M670" i="2" a="1"/>
  <c r="M670" i="2" s="1"/>
  <c r="M802" i="2" a="1"/>
  <c r="M802" i="2" s="1"/>
  <c r="M562" i="2" a="1"/>
  <c r="M562" i="2" s="1"/>
  <c r="M161" i="2" a="1"/>
  <c r="M161" i="2" s="1"/>
  <c r="M124" i="2" a="1"/>
  <c r="M124" i="2" s="1"/>
  <c r="M785" i="2" a="1"/>
  <c r="M785" i="2" s="1"/>
  <c r="M1039" i="2" a="1"/>
  <c r="M1039" i="2" s="1"/>
  <c r="M126" i="2" a="1"/>
  <c r="M126" i="2" s="1"/>
  <c r="M147" i="2" a="1"/>
  <c r="M147" i="2" s="1"/>
  <c r="M516" i="2" a="1"/>
  <c r="M516" i="2" s="1"/>
  <c r="M488" i="2" a="1"/>
  <c r="M488" i="2" s="1"/>
  <c r="M116" i="2" a="1"/>
  <c r="M116" i="2" s="1"/>
  <c r="M566" i="2" a="1"/>
  <c r="M566" i="2" s="1"/>
  <c r="M1108" i="2" a="1"/>
  <c r="M1108" i="2" s="1"/>
  <c r="M820" i="2" a="1"/>
  <c r="M820" i="2" s="1"/>
  <c r="M370" i="2" a="1"/>
  <c r="M370" i="2" s="1"/>
  <c r="M1120" i="2" a="1"/>
  <c r="M1120" i="2" s="1"/>
  <c r="M452" i="2" a="1"/>
  <c r="M452" i="2" s="1"/>
  <c r="M1251" i="2" a="1"/>
  <c r="M1251" i="2" s="1"/>
  <c r="M1191" i="2" a="1"/>
  <c r="M1191" i="2" s="1"/>
  <c r="M1287" i="2" a="1"/>
  <c r="M1287" i="2" s="1"/>
  <c r="M1273" i="2" a="1"/>
  <c r="M1273" i="2" s="1"/>
  <c r="M1274" i="2" a="1"/>
  <c r="M1274" i="2" s="1"/>
  <c r="M1491" i="2" a="1"/>
  <c r="M1491" i="2" s="1"/>
  <c r="M1393" i="2" a="1"/>
  <c r="M1393" i="2" s="1"/>
  <c r="M1457" i="2" a="1"/>
  <c r="M1457" i="2" s="1"/>
  <c r="M1438" i="2" a="1"/>
  <c r="M1438" i="2" s="1"/>
  <c r="M294" i="2" a="1"/>
  <c r="M294" i="2" s="1"/>
  <c r="M271" i="2" a="1"/>
  <c r="M271" i="2" s="1"/>
  <c r="M268" i="2" a="1"/>
  <c r="M268" i="2" s="1"/>
  <c r="M428" i="2" a="1"/>
  <c r="M428" i="2" s="1"/>
  <c r="M685" i="2" a="1"/>
  <c r="M685" i="2" s="1"/>
  <c r="M72" i="2" a="1"/>
  <c r="M72" i="2" s="1"/>
  <c r="M927" i="2" a="1"/>
  <c r="M927" i="2" s="1"/>
  <c r="M1235" i="2" a="1"/>
  <c r="M1235" i="2" s="1"/>
  <c r="M215" i="2" a="1"/>
  <c r="M215" i="2" s="1"/>
  <c r="M1225" i="2" a="1"/>
  <c r="M1225" i="2" s="1"/>
  <c r="M1337" i="2" a="1"/>
  <c r="M1337" i="2" s="1"/>
  <c r="M1495" i="2" a="1"/>
  <c r="M1495" i="2" s="1"/>
  <c r="M995" i="2" a="1"/>
  <c r="M995" i="2" s="1"/>
  <c r="M342" i="2" a="1"/>
  <c r="M342" i="2" s="1"/>
  <c r="M181" i="2" a="1"/>
  <c r="M181" i="2" s="1"/>
  <c r="M192" i="2" a="1"/>
  <c r="M192" i="2" s="1"/>
  <c r="M1094" i="2" a="1"/>
  <c r="M1094" i="2" s="1"/>
  <c r="M1159" i="2" a="1"/>
  <c r="M1159" i="2" s="1"/>
  <c r="M1240" i="2" a="1"/>
  <c r="M1240" i="2" s="1"/>
  <c r="M1254" i="2" a="1"/>
  <c r="M1254" i="2" s="1"/>
  <c r="M1409" i="2" a="1"/>
  <c r="M1409" i="2" s="1"/>
  <c r="M1469" i="2" a="1"/>
  <c r="M1469" i="2" s="1"/>
  <c r="M1488" i="2" a="1"/>
  <c r="M1488" i="2" s="1"/>
  <c r="M358" i="2" a="1"/>
  <c r="M358" i="2" s="1"/>
  <c r="M674" i="2" a="1"/>
  <c r="M674" i="2" s="1"/>
  <c r="M499" i="2" a="1"/>
  <c r="M499" i="2" s="1"/>
  <c r="M237" i="2" a="1"/>
  <c r="M237" i="2" s="1"/>
  <c r="M527" i="2" a="1"/>
  <c r="M527" i="2" s="1"/>
  <c r="M972" i="2" a="1"/>
  <c r="M972" i="2" s="1"/>
  <c r="M893" i="2" a="1"/>
  <c r="M893" i="2" s="1"/>
  <c r="M704" i="2" a="1"/>
  <c r="M704" i="2" s="1"/>
  <c r="M586" i="2" a="1"/>
  <c r="M586" i="2" s="1"/>
  <c r="M636" i="2" a="1"/>
  <c r="M636" i="2" s="1"/>
  <c r="M202" i="2" a="1"/>
  <c r="M202" i="2" s="1"/>
  <c r="M486" i="2" a="1"/>
  <c r="M486" i="2" s="1"/>
  <c r="M863" i="2" a="1"/>
  <c r="M863" i="2" s="1"/>
  <c r="M439" i="2" a="1"/>
  <c r="M439" i="2" s="1"/>
  <c r="M227" i="2" a="1"/>
  <c r="M227" i="2" s="1"/>
  <c r="M921" i="2" a="1"/>
  <c r="M921" i="2" s="1"/>
  <c r="M40" i="2" a="1"/>
  <c r="M40" i="2" s="1"/>
  <c r="M149" i="2" a="1"/>
  <c r="M149" i="2" s="1"/>
  <c r="M667" i="2" a="1"/>
  <c r="M667" i="2" s="1"/>
  <c r="M43" i="2" a="1"/>
  <c r="M43" i="2" s="1"/>
  <c r="M829" i="2" a="1"/>
  <c r="M829" i="2" s="1"/>
  <c r="M713" i="2" a="1"/>
  <c r="M713" i="2" s="1"/>
  <c r="M214" i="2" a="1"/>
  <c r="M214" i="2" s="1"/>
  <c r="M573" i="2" a="1"/>
  <c r="M573" i="2" s="1"/>
  <c r="M494" i="2" a="1"/>
  <c r="M494" i="2" s="1"/>
  <c r="M464" i="2" a="1"/>
  <c r="M464" i="2" s="1"/>
  <c r="M159" i="2" a="1"/>
  <c r="M159" i="2" s="1"/>
  <c r="M592" i="2" a="1"/>
  <c r="M592" i="2" s="1"/>
  <c r="M892" i="2" a="1"/>
  <c r="M892" i="2" s="1"/>
  <c r="M333" i="2" a="1"/>
  <c r="M333" i="2" s="1"/>
  <c r="M91" i="2" a="1"/>
  <c r="M91" i="2" s="1"/>
  <c r="M1213" i="2" a="1"/>
  <c r="M1213" i="2" s="1"/>
  <c r="M1212" i="2" a="1"/>
  <c r="M1212" i="2" s="1"/>
  <c r="M1312" i="2" a="1"/>
  <c r="M1312" i="2" s="1"/>
  <c r="M1270" i="2" a="1"/>
  <c r="M1270" i="2" s="1"/>
  <c r="M1281" i="2" a="1"/>
  <c r="M1281" i="2" s="1"/>
  <c r="M1381" i="2" a="1"/>
  <c r="M1381" i="2" s="1"/>
  <c r="M1338" i="2" a="1"/>
  <c r="M1338" i="2" s="1"/>
  <c r="M1441" i="2" a="1"/>
  <c r="M1441" i="2" s="1"/>
  <c r="M1489" i="2" a="1"/>
  <c r="M1489" i="2" s="1"/>
  <c r="M929" i="2" a="1"/>
  <c r="M929" i="2" s="1"/>
  <c r="M150" i="2" a="1"/>
  <c r="M150" i="2" s="1"/>
  <c r="M837" i="2" a="1"/>
  <c r="M837" i="2" s="1"/>
  <c r="M641" i="2" a="1"/>
  <c r="M641" i="2" s="1"/>
  <c r="M523" i="2" a="1"/>
  <c r="M523" i="2" s="1"/>
  <c r="M415" i="2" a="1"/>
  <c r="M415" i="2" s="1"/>
  <c r="M122" i="2" a="1"/>
  <c r="M122" i="2" s="1"/>
  <c r="M853" i="2" a="1"/>
  <c r="M853" i="2" s="1"/>
  <c r="M587" i="2" a="1"/>
  <c r="M587" i="2" s="1"/>
  <c r="M1075" i="2" a="1"/>
  <c r="M1075" i="2" s="1"/>
  <c r="M290" i="2" a="1"/>
  <c r="M290" i="2" s="1"/>
  <c r="M351" i="2" a="1"/>
  <c r="M351" i="2" s="1"/>
  <c r="M1321" i="2" a="1"/>
  <c r="M1321" i="2" s="1"/>
  <c r="M1371" i="2" a="1"/>
  <c r="M1371" i="2" s="1"/>
  <c r="M1436" i="2" a="1"/>
  <c r="M1436" i="2" s="1"/>
  <c r="M83" i="2" a="1"/>
  <c r="M83" i="2" s="1"/>
  <c r="M1073" i="2" a="1"/>
  <c r="M1073" i="2" s="1"/>
  <c r="M418" i="2" a="1"/>
  <c r="M418" i="2" s="1"/>
  <c r="M648" i="2" a="1"/>
  <c r="M648" i="2" s="1"/>
  <c r="M776" i="2" a="1"/>
  <c r="M776" i="2" s="1"/>
  <c r="M725" i="2" a="1"/>
  <c r="M725" i="2" s="1"/>
  <c r="M229" i="2" a="1"/>
  <c r="M229" i="2" s="1"/>
  <c r="M890" i="2" a="1"/>
  <c r="M890" i="2" s="1"/>
  <c r="M988" i="2" a="1"/>
  <c r="M988" i="2" s="1"/>
  <c r="M559" i="2" a="1"/>
  <c r="M559" i="2" s="1"/>
  <c r="M858" i="2" a="1"/>
  <c r="M858" i="2" s="1"/>
  <c r="M120" i="2" a="1"/>
  <c r="M120" i="2" s="1"/>
  <c r="M537" i="2" a="1"/>
  <c r="M537" i="2" s="1"/>
  <c r="M350" i="2" a="1"/>
  <c r="M350" i="2" s="1"/>
  <c r="M1112" i="2" a="1"/>
  <c r="M1112" i="2" s="1"/>
  <c r="M889" i="2" a="1"/>
  <c r="M889" i="2" s="1"/>
  <c r="M1187" i="2" a="1"/>
  <c r="M1187" i="2" s="1"/>
  <c r="M1330" i="2" a="1"/>
  <c r="M1330" i="2" s="1"/>
  <c r="M1352" i="2" a="1"/>
  <c r="M1352" i="2" s="1"/>
  <c r="M1421" i="2" a="1"/>
  <c r="M1421" i="2" s="1"/>
  <c r="M320" i="2" a="1"/>
  <c r="M320" i="2" s="1"/>
  <c r="M577" i="2" a="1"/>
  <c r="M577" i="2" s="1"/>
  <c r="M881" i="2" a="1"/>
  <c r="M881" i="2" s="1"/>
  <c r="M117" i="2" a="1"/>
  <c r="M117" i="2" s="1"/>
  <c r="M155" i="2" a="1"/>
  <c r="M155" i="2" s="1"/>
  <c r="M297" i="2" a="1"/>
  <c r="M297" i="2" s="1"/>
  <c r="M31" i="2" a="1"/>
  <c r="M31" i="2" s="1"/>
  <c r="M744" i="2" a="1"/>
  <c r="M744" i="2" s="1"/>
  <c r="M387" i="2" a="1"/>
  <c r="M387" i="2" s="1"/>
  <c r="M900" i="2" a="1"/>
  <c r="M900" i="2" s="1"/>
  <c r="M603" i="2" a="1"/>
  <c r="M603" i="2" s="1"/>
  <c r="M578" i="2" a="1"/>
  <c r="M578" i="2" s="1"/>
  <c r="M801" i="2" a="1"/>
  <c r="M801" i="2" s="1"/>
  <c r="M345" i="2" a="1"/>
  <c r="M345" i="2" s="1"/>
  <c r="M24" i="2" a="1"/>
  <c r="M24" i="2" s="1"/>
  <c r="M446" i="2" a="1"/>
  <c r="M446" i="2" s="1"/>
  <c r="M38" i="2" a="1"/>
  <c r="M38" i="2" s="1"/>
  <c r="M652" i="2" a="1"/>
  <c r="M652" i="2" s="1"/>
  <c r="M190" i="2" a="1"/>
  <c r="M190" i="2" s="1"/>
  <c r="M936" i="2" a="1"/>
  <c r="M936" i="2" s="1"/>
  <c r="M278" i="2" a="1"/>
  <c r="M278" i="2" s="1"/>
  <c r="M966" i="2" a="1"/>
  <c r="M966" i="2" s="1"/>
  <c r="M830" i="2" a="1"/>
  <c r="M830" i="2" s="1"/>
  <c r="M971" i="2" a="1"/>
  <c r="M971" i="2" s="1"/>
  <c r="M720" i="2" a="1"/>
  <c r="M720" i="2" s="1"/>
  <c r="M222" i="2" a="1"/>
  <c r="M222" i="2" s="1"/>
  <c r="M992" i="2" a="1"/>
  <c r="M992" i="2" s="1"/>
  <c r="M968" i="2" a="1"/>
  <c r="M968" i="2" s="1"/>
  <c r="M593" i="2" a="1"/>
  <c r="M593" i="2" s="1"/>
  <c r="M22" i="2" a="1"/>
  <c r="M22" i="2" s="1"/>
  <c r="M296" i="2" a="1"/>
  <c r="M296" i="2" s="1"/>
  <c r="M1145" i="2" a="1"/>
  <c r="M1145" i="2" s="1"/>
  <c r="M1092" i="2" a="1"/>
  <c r="M1092" i="2" s="1"/>
  <c r="M1113" i="2" a="1"/>
  <c r="M1113" i="2" s="1"/>
  <c r="M374" i="2" a="1"/>
  <c r="M374" i="2" s="1"/>
  <c r="M1151" i="2" a="1"/>
  <c r="M1151" i="2" s="1"/>
  <c r="M1228" i="2" a="1"/>
  <c r="M1228" i="2" s="1"/>
  <c r="M1234" i="2" a="1"/>
  <c r="M1234" i="2" s="1"/>
  <c r="M1406" i="2" a="1"/>
  <c r="M1406" i="2" s="1"/>
  <c r="M1293" i="2" a="1"/>
  <c r="M1293" i="2" s="1"/>
  <c r="M1305" i="2" a="1"/>
  <c r="M1305" i="2" s="1"/>
  <c r="M1494" i="2" a="1"/>
  <c r="M1494" i="2" s="1"/>
  <c r="M1422" i="2" a="1"/>
  <c r="M1422" i="2" s="1"/>
  <c r="M1424" i="2" a="1"/>
  <c r="M1424" i="2" s="1"/>
  <c r="M1456" i="2" a="1"/>
  <c r="M1456" i="2" s="1"/>
  <c r="M1065" i="2" a="1"/>
  <c r="M1065" i="2" s="1"/>
  <c r="M216" i="2" a="1"/>
  <c r="M216" i="2" s="1"/>
  <c r="M1030" i="2" a="1"/>
  <c r="M1030" i="2" s="1"/>
  <c r="M25" i="2" a="1"/>
  <c r="M25" i="2" s="1"/>
  <c r="M836" i="2" a="1"/>
  <c r="M836" i="2" s="1"/>
  <c r="M41" i="2" a="1"/>
  <c r="M41" i="2" s="1"/>
  <c r="M807" i="2" a="1"/>
  <c r="M807" i="2" s="1"/>
  <c r="M118" i="2" a="1"/>
  <c r="M118" i="2" s="1"/>
  <c r="M174" i="2" a="1"/>
  <c r="M174" i="2" s="1"/>
  <c r="M259" i="2" a="1"/>
  <c r="M259" i="2" s="1"/>
  <c r="M826" i="2" a="1"/>
  <c r="M826" i="2" s="1"/>
  <c r="M964" i="2" a="1"/>
  <c r="M964" i="2" s="1"/>
  <c r="M1029" i="2" a="1"/>
  <c r="M1029" i="2" s="1"/>
  <c r="M1055" i="2" a="1"/>
  <c r="M1055" i="2" s="1"/>
  <c r="M410" i="2" a="1"/>
  <c r="M410" i="2" s="1"/>
  <c r="M473" i="2" a="1"/>
  <c r="M473" i="2" s="1"/>
  <c r="M1179" i="2" a="1"/>
  <c r="M1179" i="2" s="1"/>
  <c r="M1326" i="2" a="1"/>
  <c r="M1326" i="2" s="1"/>
  <c r="M1260" i="2" a="1"/>
  <c r="M1260" i="2" s="1"/>
  <c r="M1462" i="2" a="1"/>
  <c r="M1462" i="2" s="1"/>
  <c r="M1470" i="2" a="1"/>
  <c r="M1470" i="2" s="1"/>
  <c r="M101" i="2" a="1"/>
  <c r="M101" i="2" s="1"/>
  <c r="M1034" i="2" a="1"/>
  <c r="M1034" i="2" s="1"/>
  <c r="M225" i="2" a="1"/>
  <c r="M225" i="2" s="1"/>
  <c r="M479" i="2" a="1"/>
  <c r="M479" i="2" s="1"/>
  <c r="M742" i="2" a="1"/>
  <c r="M742" i="2" s="1"/>
  <c r="M1069" i="2" a="1"/>
  <c r="M1069" i="2" s="1"/>
  <c r="M35" i="2" a="1"/>
  <c r="M35" i="2" s="1"/>
  <c r="M755" i="2" a="1"/>
  <c r="M755" i="2" s="1"/>
  <c r="M385" i="2" a="1"/>
  <c r="M385" i="2" s="1"/>
  <c r="M433" i="2" a="1"/>
  <c r="M433" i="2" s="1"/>
  <c r="M355" i="2" a="1"/>
  <c r="M355" i="2" s="1"/>
  <c r="M1037" i="2" a="1"/>
  <c r="M1037" i="2" s="1"/>
  <c r="M774" i="2" a="1"/>
  <c r="M774" i="2" s="1"/>
  <c r="M491" i="2" a="1"/>
  <c r="M491" i="2" s="1"/>
  <c r="M1126" i="2" a="1"/>
  <c r="M1126" i="2" s="1"/>
  <c r="M819" i="2" a="1"/>
  <c r="M819" i="2" s="1"/>
  <c r="M1217" i="2" a="1"/>
  <c r="M1217" i="2" s="1"/>
  <c r="M1314" i="2" a="1"/>
  <c r="M1314" i="2" s="1"/>
  <c r="M1415" i="2" a="1"/>
  <c r="M1415" i="2" s="1"/>
  <c r="M1353" i="2" a="1"/>
  <c r="M1353" i="2" s="1"/>
  <c r="M1397" i="2" a="1"/>
  <c r="M1397" i="2" s="1"/>
  <c r="M173" i="2" a="1"/>
  <c r="M173" i="2" s="1"/>
  <c r="M847" i="2" a="1"/>
  <c r="M847" i="2" s="1"/>
  <c r="M99" i="2" a="1"/>
  <c r="M99" i="2" s="1"/>
  <c r="M189" i="2" a="1"/>
  <c r="M189" i="2" s="1"/>
  <c r="M476" i="2" a="1"/>
  <c r="M476" i="2" s="1"/>
  <c r="M1013" i="2" a="1"/>
  <c r="M1013" i="2" s="1"/>
  <c r="M359" i="2" a="1"/>
  <c r="M359" i="2" s="1"/>
  <c r="M852" i="2" a="1"/>
  <c r="M852" i="2" s="1"/>
  <c r="M511" i="2" a="1"/>
  <c r="M511" i="2" s="1"/>
  <c r="M248" i="2" a="1"/>
  <c r="M248" i="2" s="1"/>
  <c r="M958" i="2" a="1"/>
  <c r="M958" i="2" s="1"/>
  <c r="M468" i="2" a="1"/>
  <c r="M468" i="2" s="1"/>
  <c r="M751" i="2" a="1"/>
  <c r="M751" i="2" s="1"/>
  <c r="M1127" i="2" a="1"/>
  <c r="M1127" i="2" s="1"/>
  <c r="M867" i="2" a="1"/>
  <c r="M867" i="2" s="1"/>
  <c r="M1241" i="2" a="1"/>
  <c r="M1241" i="2" s="1"/>
  <c r="M1264" i="2" a="1"/>
  <c r="M1264" i="2" s="1"/>
  <c r="M1453" i="2" a="1"/>
  <c r="M1453" i="2" s="1"/>
  <c r="M1365" i="2" a="1"/>
  <c r="M1365" i="2" s="1"/>
  <c r="M427" i="2" a="1"/>
  <c r="M427" i="2" s="1"/>
  <c r="M675" i="2" a="1"/>
  <c r="M675" i="2" s="1"/>
  <c r="M763" i="2" a="1"/>
  <c r="M763" i="2" s="1"/>
  <c r="M810" i="2" a="1"/>
  <c r="M810" i="2" s="1"/>
  <c r="M284" i="2" a="1"/>
  <c r="M284" i="2" s="1"/>
  <c r="M430" i="2" a="1"/>
  <c r="M430" i="2" s="1"/>
  <c r="M1080" i="2" a="1"/>
  <c r="M1080" i="2" s="1"/>
  <c r="M133" i="2" a="1"/>
  <c r="M133" i="2" s="1"/>
  <c r="M843" i="2" a="1"/>
  <c r="M843" i="2" s="1"/>
  <c r="M608" i="2" a="1"/>
  <c r="M608" i="2" s="1"/>
  <c r="M510" i="2" a="1"/>
  <c r="M510" i="2" s="1"/>
  <c r="M281" i="2" a="1"/>
  <c r="M281" i="2" s="1"/>
  <c r="M1000" i="2" a="1"/>
  <c r="M1000" i="2" s="1"/>
  <c r="M1072" i="2" a="1"/>
  <c r="M1072" i="2" s="1"/>
  <c r="M612" i="2" a="1"/>
  <c r="M612" i="2" s="1"/>
  <c r="M1086" i="2" a="1"/>
  <c r="M1086" i="2" s="1"/>
  <c r="M1128" i="2" a="1"/>
  <c r="M1128" i="2" s="1"/>
  <c r="M1253" i="2" a="1"/>
  <c r="M1253" i="2" s="1"/>
  <c r="M1320" i="2" a="1"/>
  <c r="M1320" i="2" s="1"/>
  <c r="M1458" i="2" a="1"/>
  <c r="M1458" i="2" s="1"/>
  <c r="M1364" i="2" a="1"/>
  <c r="M1364" i="2" s="1"/>
  <c r="M36" i="2" a="1"/>
  <c r="M36" i="2" s="1"/>
  <c r="M957" i="2" a="1"/>
  <c r="M957" i="2" s="1"/>
  <c r="M504" i="2" a="1"/>
  <c r="M504" i="2" s="1"/>
  <c r="M591" i="2" a="1"/>
  <c r="M591" i="2" s="1"/>
  <c r="M1060" i="2" a="1"/>
  <c r="M1060" i="2" s="1"/>
  <c r="M906" i="2" a="1"/>
  <c r="M906" i="2" s="1"/>
  <c r="M599" i="2" a="1"/>
  <c r="M599" i="2" s="1"/>
  <c r="M547" i="2" a="1"/>
  <c r="M547" i="2" s="1"/>
  <c r="M1089" i="2" a="1"/>
  <c r="M1089" i="2" s="1"/>
  <c r="M1131" i="2" a="1"/>
  <c r="M1131" i="2" s="1"/>
  <c r="M542" i="2" a="1"/>
  <c r="M542" i="2" s="1"/>
  <c r="M545" i="2" a="1"/>
  <c r="M545" i="2" s="1"/>
  <c r="M822" i="2" a="1"/>
  <c r="M822" i="2" s="1"/>
  <c r="M212" i="2" a="1"/>
  <c r="M212" i="2" s="1"/>
  <c r="M1104" i="2" a="1"/>
  <c r="M1104" i="2" s="1"/>
  <c r="M1098" i="2" a="1"/>
  <c r="M1098" i="2" s="1"/>
  <c r="M1201" i="2" a="1"/>
  <c r="M1201" i="2" s="1"/>
  <c r="M1336" i="2" a="1"/>
  <c r="M1336" i="2" s="1"/>
  <c r="M1454" i="2" a="1"/>
  <c r="M1454" i="2" s="1"/>
  <c r="M1369" i="2" a="1"/>
  <c r="M1369" i="2" s="1"/>
  <c r="M1449" i="2" a="1"/>
  <c r="M1449" i="2" s="1"/>
  <c r="M673" i="2" a="1"/>
  <c r="M673" i="2" s="1"/>
  <c r="M877" i="2" a="1"/>
  <c r="M877" i="2" s="1"/>
  <c r="M406" i="2" a="1"/>
  <c r="M406" i="2" s="1"/>
  <c r="M985" i="2" a="1"/>
  <c r="M985" i="2" s="1"/>
  <c r="M328" i="2" a="1"/>
  <c r="M328" i="2" s="1"/>
  <c r="M1021" i="2" a="1"/>
  <c r="M1021" i="2" s="1"/>
  <c r="M243" i="2" a="1"/>
  <c r="M243" i="2" s="1"/>
  <c r="M1105" i="2" a="1"/>
  <c r="M1105" i="2" s="1"/>
  <c r="M1226" i="2" a="1"/>
  <c r="M1226" i="2" s="1"/>
  <c r="M1428" i="2" a="1"/>
  <c r="M1428" i="2" s="1"/>
  <c r="M1481" i="2" a="1"/>
  <c r="M1481" i="2" s="1"/>
  <c r="M69" i="2" a="1"/>
  <c r="M69" i="2" s="1"/>
  <c r="M679" i="2" a="1"/>
  <c r="M679" i="2" s="1"/>
  <c r="M811" i="2" a="1"/>
  <c r="M811" i="2" s="1"/>
  <c r="M1067" i="2" a="1"/>
  <c r="M1067" i="2" s="1"/>
  <c r="M183" i="2" a="1"/>
  <c r="M183" i="2" s="1"/>
  <c r="M87" i="2" a="1"/>
  <c r="M87" i="2" s="1"/>
  <c r="M769" i="2" a="1"/>
  <c r="M769" i="2" s="1"/>
  <c r="M1247" i="2" a="1"/>
  <c r="M1247" i="2" s="1"/>
  <c r="M1380" i="2" a="1"/>
  <c r="M1380" i="2" s="1"/>
  <c r="M805" i="2" a="1"/>
  <c r="M805" i="2" s="1"/>
  <c r="M934" i="2" a="1"/>
  <c r="M934" i="2" s="1"/>
  <c r="M208" i="2" a="1"/>
  <c r="M208" i="2" s="1"/>
  <c r="M614" i="2" a="1"/>
  <c r="M614" i="2" s="1"/>
  <c r="M726" i="2" a="1"/>
  <c r="M726" i="2" s="1"/>
  <c r="M195" i="2" a="1"/>
  <c r="M195" i="2" s="1"/>
  <c r="M1132" i="2" a="1"/>
  <c r="M1132" i="2" s="1"/>
  <c r="M940" i="2" a="1"/>
  <c r="M940" i="2" s="1"/>
  <c r="M1419" i="2" a="1"/>
  <c r="M1419" i="2" s="1"/>
  <c r="M1341" i="2" a="1"/>
  <c r="M1341" i="2" s="1"/>
  <c r="M14" i="2" a="1"/>
  <c r="M14" i="2" s="1"/>
  <c r="M210" i="2" a="1"/>
  <c r="M210" i="2" s="1"/>
  <c r="M920" i="2" a="1"/>
  <c r="M920" i="2" s="1"/>
  <c r="M872" i="2" a="1"/>
  <c r="M872" i="2" s="1"/>
  <c r="M909" i="2" a="1"/>
  <c r="M909" i="2" s="1"/>
  <c r="M871" i="2" a="1"/>
  <c r="M871" i="2" s="1"/>
  <c r="M1107" i="2" a="1"/>
  <c r="M1107" i="2" s="1"/>
  <c r="M1121" i="2" a="1"/>
  <c r="M1121" i="2" s="1"/>
  <c r="M1285" i="2" a="1"/>
  <c r="M1285" i="2" s="1"/>
  <c r="M1402" i="2" a="1"/>
  <c r="M1402" i="2" s="1"/>
  <c r="M859" i="2" a="1"/>
  <c r="M859" i="2" s="1"/>
  <c r="M582" i="2" a="1"/>
  <c r="M582" i="2" s="1"/>
  <c r="M935" i="2" a="1"/>
  <c r="M935" i="2" s="1"/>
  <c r="M1038" i="2" a="1"/>
  <c r="M1038" i="2" s="1"/>
  <c r="M780" i="2" a="1"/>
  <c r="M780" i="2" s="1"/>
  <c r="M103" i="2" a="1"/>
  <c r="M103" i="2" s="1"/>
  <c r="M1166" i="2" a="1"/>
  <c r="M1166" i="2" s="1"/>
  <c r="M834" i="2" a="1"/>
  <c r="M834" i="2" s="1"/>
  <c r="M1433" i="2" a="1"/>
  <c r="M1433" i="2" s="1"/>
  <c r="M492" i="2" a="1"/>
  <c r="M492" i="2" s="1"/>
  <c r="M848" i="2" a="1"/>
  <c r="M848" i="2" s="1"/>
  <c r="M483" i="2" a="1"/>
  <c r="M483" i="2" s="1"/>
  <c r="M481" i="2" a="1"/>
  <c r="M481" i="2" s="1"/>
  <c r="M1078" i="2" a="1"/>
  <c r="M1078" i="2" s="1"/>
  <c r="M378" i="2" a="1"/>
  <c r="M378" i="2" s="1"/>
  <c r="M686" i="2" a="1"/>
  <c r="M686" i="2" s="1"/>
  <c r="M1099" i="2" a="1"/>
  <c r="M1099" i="2" s="1"/>
  <c r="M1244" i="2" a="1"/>
  <c r="M1244" i="2" s="1"/>
  <c r="M1399" i="2" a="1"/>
  <c r="M1399" i="2" s="1"/>
  <c r="M970" i="2" a="1"/>
  <c r="M970" i="2" s="1"/>
  <c r="M95" i="2" a="1"/>
  <c r="M95" i="2" s="1"/>
  <c r="M699" i="2" a="1"/>
  <c r="M699" i="2" s="1"/>
  <c r="M816" i="2" a="1"/>
  <c r="M816" i="2" s="1"/>
  <c r="M317" i="2" a="1"/>
  <c r="M317" i="2" s="1"/>
  <c r="M757" i="2" a="1"/>
  <c r="M757" i="2" s="1"/>
  <c r="M997" i="2" a="1"/>
  <c r="M997" i="2" s="1"/>
  <c r="M572" i="2" a="1"/>
  <c r="M572" i="2" s="1"/>
  <c r="M1233" i="2" a="1"/>
  <c r="M1233" i="2" s="1"/>
  <c r="M1383" i="2" a="1"/>
  <c r="M1383" i="2" s="1"/>
  <c r="M570" i="2" a="1"/>
  <c r="M570" i="2" s="1"/>
  <c r="M319" i="2" a="1"/>
  <c r="M319" i="2" s="1"/>
  <c r="M883" i="2" a="1"/>
  <c r="M883" i="2" s="1"/>
  <c r="M978" i="2" a="1"/>
  <c r="M978" i="2" s="1"/>
  <c r="M280" i="2" a="1"/>
  <c r="M280" i="2" s="1"/>
  <c r="M855" i="2" a="1"/>
  <c r="M855" i="2" s="1"/>
  <c r="M1001" i="2" a="1"/>
  <c r="M1001" i="2" s="1"/>
  <c r="M1118" i="2" a="1"/>
  <c r="M1118" i="2" s="1"/>
  <c r="M1229" i="2" a="1"/>
  <c r="M1229" i="2" s="1"/>
  <c r="M1379" i="2" a="1"/>
  <c r="M1379" i="2" s="1"/>
  <c r="M590" i="2" a="1"/>
  <c r="M590" i="2" s="1"/>
  <c r="M254" i="2" a="1"/>
  <c r="M254" i="2" s="1"/>
  <c r="M938" i="2" a="1"/>
  <c r="M938" i="2" s="1"/>
  <c r="M139" i="2" a="1"/>
  <c r="M139" i="2" s="1"/>
  <c r="M182" i="2" a="1"/>
  <c r="M182" i="2" s="1"/>
  <c r="M289" i="2" a="1"/>
  <c r="M289" i="2" s="1"/>
  <c r="M165" i="2" a="1"/>
  <c r="M165" i="2" s="1"/>
  <c r="M393" i="2" a="1"/>
  <c r="M393" i="2" s="1"/>
  <c r="M1207" i="2" a="1"/>
  <c r="M1207" i="2" s="1"/>
  <c r="M1368" i="2" a="1"/>
  <c r="M1368" i="2" s="1"/>
  <c r="M678" i="2" a="1"/>
  <c r="M678" i="2" s="1"/>
  <c r="M506" i="2" a="1"/>
  <c r="M506" i="2" s="1"/>
  <c r="M1005" i="2" a="1"/>
  <c r="M1005" i="2" s="1"/>
  <c r="M1023" i="2" a="1"/>
  <c r="M1023" i="2" s="1"/>
  <c r="M456" i="2" a="1"/>
  <c r="M456" i="2" s="1"/>
  <c r="M349" i="2" a="1"/>
  <c r="M349" i="2" s="1"/>
  <c r="M698" i="2" a="1"/>
  <c r="M698" i="2" s="1"/>
  <c r="M937" i="2" a="1"/>
  <c r="M937" i="2" s="1"/>
  <c r="M1195" i="2" a="1"/>
  <c r="M1195" i="2" s="1"/>
  <c r="M1386" i="2" a="1"/>
  <c r="M1386" i="2" s="1"/>
  <c r="M654" i="2" a="1"/>
  <c r="M654" i="2" s="1"/>
  <c r="M1242" i="2" a="1"/>
  <c r="M1242" i="2" s="1"/>
  <c r="M457" i="2" a="1"/>
  <c r="M457" i="2" s="1"/>
  <c r="M515" i="2" a="1"/>
  <c r="M515" i="2" s="1"/>
  <c r="M180" i="2" a="1"/>
  <c r="M180" i="2" s="1"/>
  <c r="M659" i="2" a="1"/>
  <c r="M659" i="2" s="1"/>
  <c r="M53" i="2" a="1"/>
  <c r="M53" i="2" s="1"/>
  <c r="M1243" i="2" a="1"/>
  <c r="M1243" i="2" s="1"/>
  <c r="M1272" i="2" a="1"/>
  <c r="M1272" i="2" s="1"/>
  <c r="M1395" i="2" a="1"/>
  <c r="M1395" i="2" s="1"/>
  <c r="M771" i="2" a="1"/>
  <c r="M771" i="2" s="1"/>
  <c r="M295" i="2" a="1"/>
  <c r="M295" i="2" s="1"/>
  <c r="M143" i="2" a="1"/>
  <c r="M143" i="2" s="1"/>
  <c r="M460" i="2" a="1"/>
  <c r="M460" i="2" s="1"/>
  <c r="M738" i="2" a="1"/>
  <c r="M738" i="2" s="1"/>
  <c r="M125" i="2" a="1"/>
  <c r="M125" i="2" s="1"/>
  <c r="M1161" i="2" a="1"/>
  <c r="M1161" i="2" s="1"/>
  <c r="M1216" i="2" a="1"/>
  <c r="M1216" i="2" s="1"/>
  <c r="M1361" i="2" a="1"/>
  <c r="M1361" i="2" s="1"/>
  <c r="M1444" i="2" a="1"/>
  <c r="M1444" i="2" s="1"/>
  <c r="M205" i="2" a="1"/>
  <c r="M205" i="2" s="1"/>
  <c r="M563" i="2" a="1"/>
  <c r="M563" i="2" s="1"/>
  <c r="M1031" i="2" a="1"/>
  <c r="M1031" i="2" s="1"/>
  <c r="M346" i="2" a="1"/>
  <c r="M346" i="2" s="1"/>
  <c r="M226" i="2" a="1"/>
  <c r="M226" i="2" s="1"/>
  <c r="M989" i="2" a="1"/>
  <c r="M989" i="2" s="1"/>
  <c r="M864" i="2" a="1"/>
  <c r="M864" i="2" s="1"/>
  <c r="M339" i="2" a="1"/>
  <c r="M339" i="2" s="1"/>
  <c r="M324" i="2" a="1"/>
  <c r="M324" i="2" s="1"/>
  <c r="M394" i="2" a="1"/>
  <c r="M394" i="2" s="1"/>
  <c r="M730" i="2" a="1"/>
  <c r="M730" i="2" s="1"/>
  <c r="M907" i="2" a="1"/>
  <c r="M907" i="2" s="1"/>
  <c r="M58" i="2" a="1"/>
  <c r="M58" i="2" s="1"/>
  <c r="M1182" i="2" a="1"/>
  <c r="M1182" i="2" s="1"/>
  <c r="M1410" i="2" a="1"/>
  <c r="M1410" i="2" s="1"/>
  <c r="M1472" i="2" a="1"/>
  <c r="M1472" i="2" s="1"/>
  <c r="M1028" i="2" a="1"/>
  <c r="M1028" i="2" s="1"/>
  <c r="M839" i="2" a="1"/>
  <c r="M839" i="2" s="1"/>
  <c r="M1042" i="2" a="1"/>
  <c r="M1042" i="2" s="1"/>
  <c r="M849" i="2" a="1"/>
  <c r="M849" i="2" s="1"/>
  <c r="M255" i="2" a="1"/>
  <c r="M255" i="2" s="1"/>
  <c r="M1091" i="2" a="1"/>
  <c r="M1091" i="2" s="1"/>
  <c r="M71" i="2" a="1"/>
  <c r="M71" i="2" s="1"/>
  <c r="M1322" i="2" a="1"/>
  <c r="M1322" i="2" s="1"/>
  <c r="M241" i="2" a="1"/>
  <c r="M241" i="2" s="1"/>
  <c r="M803" i="2" a="1"/>
  <c r="M803" i="2" s="1"/>
  <c r="M153" i="2" a="1"/>
  <c r="M153" i="2" s="1"/>
  <c r="M707" i="2" a="1"/>
  <c r="M707" i="2" s="1"/>
  <c r="M1071" i="2" a="1"/>
  <c r="M1071" i="2" s="1"/>
  <c r="M745" i="2" a="1"/>
  <c r="M745" i="2" s="1"/>
  <c r="M134" i="2" a="1"/>
  <c r="M134" i="2" s="1"/>
  <c r="M367" i="2" a="1"/>
  <c r="M367" i="2" s="1"/>
  <c r="M200" i="2" a="1"/>
  <c r="M200" i="2" s="1"/>
  <c r="M461" i="2" a="1"/>
  <c r="M461" i="2" s="1"/>
  <c r="M283" i="2" a="1"/>
  <c r="M283" i="2" s="1"/>
  <c r="M789" i="2" a="1"/>
  <c r="M789" i="2" s="1"/>
  <c r="M166" i="2" a="1"/>
  <c r="M166" i="2" s="1"/>
  <c r="M733" i="2" a="1"/>
  <c r="M733" i="2" s="1"/>
  <c r="M1162" i="2" a="1"/>
  <c r="M1162" i="2" s="1"/>
  <c r="M1139" i="2" a="1"/>
  <c r="M1139" i="2" s="1"/>
  <c r="M1208" i="2" a="1"/>
  <c r="M1208" i="2" s="1"/>
  <c r="M1291" i="2" a="1"/>
  <c r="M1291" i="2" s="1"/>
  <c r="M1439" i="2" a="1"/>
  <c r="M1439" i="2" s="1"/>
  <c r="M899" i="2" a="1"/>
  <c r="M899" i="2" s="1"/>
  <c r="M262" i="2" a="1"/>
  <c r="M262" i="2" s="1"/>
  <c r="M882" i="2" a="1"/>
  <c r="M882" i="2" s="1"/>
  <c r="M480" i="2" a="1"/>
  <c r="M480" i="2" s="1"/>
  <c r="M1003" i="2" a="1"/>
  <c r="M1003" i="2" s="1"/>
  <c r="M1026" i="2" a="1"/>
  <c r="M1026" i="2" s="1"/>
  <c r="M1157" i="2" a="1"/>
  <c r="M1157" i="2" s="1"/>
  <c r="M1123" i="2" a="1"/>
  <c r="M1123" i="2" s="1"/>
  <c r="M1324" i="2" a="1"/>
  <c r="M1324" i="2" s="1"/>
  <c r="M857" i="2" a="1"/>
  <c r="M857" i="2" s="1"/>
  <c r="M817" i="2" a="1"/>
  <c r="M817" i="2" s="1"/>
  <c r="M110" i="2" a="1"/>
  <c r="M110" i="2" s="1"/>
  <c r="M645" i="2" a="1"/>
  <c r="M645" i="2" s="1"/>
  <c r="M357" i="2" a="1"/>
  <c r="M357" i="2" s="1"/>
  <c r="M697" i="2" a="1"/>
  <c r="M697" i="2" s="1"/>
  <c r="M94" i="2" a="1"/>
  <c r="M94" i="2" s="1"/>
  <c r="M1088" i="2" a="1"/>
  <c r="M1088" i="2" s="1"/>
  <c r="M750" i="2" a="1"/>
  <c r="M750" i="2" s="1"/>
  <c r="M1304" i="2" a="1"/>
  <c r="M1304" i="2" s="1"/>
  <c r="M1475" i="2" a="1"/>
  <c r="M1475" i="2" s="1"/>
  <c r="M833" i="2" a="1"/>
  <c r="M833" i="2" s="1"/>
  <c r="M401" i="2" a="1"/>
  <c r="M401" i="2" s="1"/>
  <c r="M628" i="2" a="1"/>
  <c r="M628" i="2" s="1"/>
  <c r="M171" i="2" a="1"/>
  <c r="M171" i="2" s="1"/>
  <c r="M617" i="2" a="1"/>
  <c r="M617" i="2" s="1"/>
  <c r="M556" i="2" a="1"/>
  <c r="M556" i="2" s="1"/>
  <c r="M45" i="2" a="1"/>
  <c r="M45" i="2" s="1"/>
  <c r="M1168" i="2" a="1"/>
  <c r="M1168" i="2" s="1"/>
  <c r="M1248" i="2" a="1"/>
  <c r="M1248" i="2" s="1"/>
  <c r="M1427" i="2" a="1"/>
  <c r="M1427" i="2" s="1"/>
  <c r="M162" i="2" a="1"/>
  <c r="M162" i="2" s="1"/>
  <c r="M1004" i="2" a="1"/>
  <c r="M1004" i="2" s="1"/>
  <c r="M106" i="2" a="1"/>
  <c r="M106" i="2" s="1"/>
  <c r="M739" i="2" a="1"/>
  <c r="M739" i="2" s="1"/>
  <c r="M762" i="2" a="1"/>
  <c r="M762" i="2" s="1"/>
  <c r="M650" i="2" a="1"/>
  <c r="M650" i="2" s="1"/>
  <c r="M68" i="2" a="1"/>
  <c r="M68" i="2" s="1"/>
  <c r="M1096" i="2" a="1"/>
  <c r="M1096" i="2" s="1"/>
  <c r="M1183" i="2" a="1"/>
  <c r="M1183" i="2" s="1"/>
  <c r="M1459" i="2" a="1"/>
  <c r="M1459" i="2" s="1"/>
  <c r="M552" i="2" a="1"/>
  <c r="M552" i="2" s="1"/>
  <c r="M1009" i="2" a="1"/>
  <c r="M1009" i="2" s="1"/>
  <c r="M544" i="2" a="1"/>
  <c r="M544" i="2" s="1"/>
  <c r="M13" i="2" a="1"/>
  <c r="M13" i="2" s="1"/>
  <c r="N13" i="2" s="1"/>
  <c r="M204" i="2" a="1"/>
  <c r="M204" i="2" s="1"/>
  <c r="M521" i="2" a="1"/>
  <c r="M521" i="2" s="1"/>
  <c r="M646" i="2" a="1"/>
  <c r="M646" i="2" s="1"/>
  <c r="M564" i="2" a="1"/>
  <c r="M564" i="2" s="1"/>
  <c r="M1177" i="2" a="1"/>
  <c r="M1177" i="2" s="1"/>
  <c r="M1335" i="2" a="1"/>
  <c r="M1335" i="2" s="1"/>
  <c r="M1384" i="2" a="1"/>
  <c r="M1384" i="2" s="1"/>
  <c r="M663" i="2" a="1"/>
  <c r="M663" i="2" s="1"/>
  <c r="M472" i="2" a="1"/>
  <c r="M472" i="2" s="1"/>
  <c r="M158" i="2" a="1"/>
  <c r="M158" i="2" s="1"/>
  <c r="M666" i="2" a="1"/>
  <c r="M666" i="2" s="1"/>
  <c r="M341" i="2" a="1"/>
  <c r="M341" i="2" s="1"/>
  <c r="M1106" i="2" a="1"/>
  <c r="M1106" i="2" s="1"/>
  <c r="M399" i="2" a="1"/>
  <c r="M399" i="2" s="1"/>
  <c r="M1097" i="2" a="1"/>
  <c r="M1097" i="2" s="1"/>
  <c r="M1303" i="2" a="1"/>
  <c r="M1303" i="2" s="1"/>
  <c r="M1408" i="2" a="1"/>
  <c r="M1408" i="2" s="1"/>
  <c r="M224" i="2" a="1"/>
  <c r="M224" i="2" s="1"/>
  <c r="M1027" i="2" a="1"/>
  <c r="M1027" i="2" s="1"/>
  <c r="M426" i="2" a="1"/>
  <c r="M426" i="2" s="1"/>
  <c r="M716" i="2" a="1"/>
  <c r="M716" i="2" s="1"/>
  <c r="M1100" i="2" a="1"/>
  <c r="M1100" i="2" s="1"/>
  <c r="M307" i="2" a="1"/>
  <c r="M307" i="2" s="1"/>
  <c r="M539" i="2" a="1"/>
  <c r="M539" i="2" s="1"/>
  <c r="M1103" i="2" a="1"/>
  <c r="M1103" i="2" s="1"/>
  <c r="M1315" i="2" a="1"/>
  <c r="M1315" i="2" s="1"/>
  <c r="M1391" i="2" a="1"/>
  <c r="M1391" i="2" s="1"/>
  <c r="M395" i="2" a="1"/>
  <c r="M395" i="2" s="1"/>
  <c r="M1018" i="2" a="1"/>
  <c r="M1018" i="2" s="1"/>
  <c r="M1040" i="2" a="1"/>
  <c r="M1040" i="2" s="1"/>
  <c r="M653" i="2" a="1"/>
  <c r="M653" i="2" s="1"/>
  <c r="M335" i="2" a="1"/>
  <c r="M335" i="2" s="1"/>
  <c r="M26" i="2" a="1"/>
  <c r="M26" i="2" s="1"/>
  <c r="M778" i="2" a="1"/>
  <c r="M778" i="2" s="1"/>
  <c r="M1237" i="2" a="1"/>
  <c r="M1237" i="2" s="1"/>
  <c r="M1266" i="2" a="1"/>
  <c r="M1266" i="2" s="1"/>
  <c r="M1435" i="2" a="1"/>
  <c r="M1435" i="2" s="1"/>
  <c r="M922" i="2" a="1"/>
  <c r="M922" i="2" s="1"/>
  <c r="M868" i="2" a="1"/>
  <c r="M868" i="2" s="1"/>
  <c r="M1114" i="2" a="1"/>
  <c r="M1114" i="2" s="1"/>
  <c r="M530" i="2" a="1"/>
  <c r="M530" i="2" s="1"/>
  <c r="M717" i="2" a="1"/>
  <c r="M717" i="2" s="1"/>
  <c r="M438" i="2" a="1"/>
  <c r="M438" i="2" s="1"/>
  <c r="M1129" i="2" a="1"/>
  <c r="M1129" i="2" s="1"/>
  <c r="M1230" i="2" a="1"/>
  <c r="M1230" i="2" s="1"/>
  <c r="M1318" i="2" a="1"/>
  <c r="M1318" i="2" s="1"/>
  <c r="M1505" i="2" a="1"/>
  <c r="M1505" i="2" s="1"/>
  <c r="M176" i="2" a="1"/>
  <c r="M176" i="2" s="1"/>
  <c r="M305" i="2" a="1"/>
  <c r="M305" i="2" s="1"/>
  <c r="M322" i="2" a="1"/>
  <c r="M322" i="2" s="1"/>
  <c r="M643" i="2" a="1"/>
  <c r="M643" i="2" s="1"/>
  <c r="M993" i="2" a="1"/>
  <c r="M993" i="2" s="1"/>
  <c r="M463" i="2" a="1"/>
  <c r="M463" i="2" s="1"/>
  <c r="M131" i="2" a="1"/>
  <c r="M131" i="2" s="1"/>
  <c r="M1209" i="2" a="1"/>
  <c r="M1209" i="2" s="1"/>
  <c r="M1323" i="2" a="1"/>
  <c r="M1323" i="2" s="1"/>
  <c r="M1342" i="2" a="1"/>
  <c r="M1342" i="2" s="1"/>
  <c r="M693" i="2" a="1"/>
  <c r="M693" i="2" s="1"/>
  <c r="M806" i="2" a="1"/>
  <c r="M806" i="2" s="1"/>
  <c r="M639" i="2" a="1"/>
  <c r="M639" i="2" s="1"/>
  <c r="M80" i="2" a="1"/>
  <c r="M80" i="2" s="1"/>
  <c r="M952" i="2" a="1"/>
  <c r="M952" i="2" s="1"/>
  <c r="M832" i="2" a="1"/>
  <c r="M832" i="2" s="1"/>
  <c r="M543" i="2" a="1"/>
  <c r="M543" i="2" s="1"/>
  <c r="M1110" i="2" a="1"/>
  <c r="M1110" i="2" s="1"/>
  <c r="M1203" i="2" a="1"/>
  <c r="M1203" i="2" s="1"/>
  <c r="M1440" i="2" a="1"/>
  <c r="M1440" i="2" s="1"/>
  <c r="M383" i="2" a="1"/>
  <c r="M383" i="2" s="1"/>
  <c r="M754" i="2" a="1"/>
  <c r="M754" i="2" s="1"/>
  <c r="M128" i="2" a="1"/>
  <c r="M128" i="2" s="1"/>
  <c r="M1017" i="2" a="1"/>
  <c r="M1017" i="2" s="1"/>
  <c r="M177" i="2" a="1"/>
  <c r="M177" i="2" s="1"/>
  <c r="M746" i="2" a="1"/>
  <c r="M746" i="2" s="1"/>
  <c r="M880" i="2" a="1"/>
  <c r="M880" i="2" s="1"/>
  <c r="M264" i="2" a="1"/>
  <c r="M264" i="2" s="1"/>
  <c r="M1292" i="2" a="1"/>
  <c r="M1292" i="2" s="1"/>
  <c r="M1500" i="2" a="1"/>
  <c r="M1500" i="2" s="1"/>
  <c r="M571" i="2" a="1"/>
  <c r="M571" i="2" s="1"/>
  <c r="M1140" i="2" a="1"/>
  <c r="M1140" i="2" s="1"/>
  <c r="M1275" i="2" a="1"/>
  <c r="M1275" i="2" s="1"/>
  <c r="M1493" i="2" a="1"/>
  <c r="M1493" i="2" s="1"/>
  <c r="M304" i="2" a="1"/>
  <c r="M304" i="2" s="1"/>
  <c r="M668" i="2" a="1"/>
  <c r="M668" i="2" s="1"/>
  <c r="M276" i="2" a="1"/>
  <c r="M276" i="2" s="1"/>
  <c r="M1048" i="2" a="1"/>
  <c r="M1048" i="2" s="1"/>
  <c r="M221" i="2" a="1"/>
  <c r="M221" i="2" s="1"/>
  <c r="M637" i="2" a="1"/>
  <c r="M637" i="2" s="1"/>
  <c r="M137" i="2" a="1"/>
  <c r="M137" i="2" s="1"/>
  <c r="M1249" i="2" a="1"/>
  <c r="M1249" i="2" s="1"/>
  <c r="M1362" i="2" a="1"/>
  <c r="M1362" i="2" s="1"/>
  <c r="M199" i="2" a="1"/>
  <c r="M199" i="2" s="1"/>
  <c r="M1486" i="2" a="1"/>
  <c r="M1486" i="2" s="1"/>
  <c r="M8" i="2" a="1"/>
  <c r="M8" i="2" s="1"/>
  <c r="N8" i="2" s="1"/>
  <c r="M1473" i="2" a="1"/>
  <c r="M1473" i="2" s="1"/>
  <c r="M987" i="2" a="1"/>
  <c r="M987" i="2" s="1"/>
  <c r="M44" i="2" a="1"/>
  <c r="M44" i="2" s="1"/>
  <c r="M965" i="2" a="1"/>
  <c r="M965" i="2" s="1"/>
  <c r="M146" i="2" a="1"/>
  <c r="M146" i="2" s="1"/>
  <c r="M260" i="2" a="1"/>
  <c r="M260" i="2" s="1"/>
  <c r="M796" i="2" a="1"/>
  <c r="M796" i="2" s="1"/>
  <c r="M1267" i="2" a="1"/>
  <c r="M1267" i="2" s="1"/>
  <c r="M1451" i="2" a="1"/>
  <c r="M1451" i="2" s="1"/>
  <c r="M669" i="2" a="1"/>
  <c r="M669" i="2" s="1"/>
  <c r="M1431" i="2" a="1"/>
  <c r="M1431" i="2" s="1"/>
  <c r="M1052" i="2" a="1"/>
  <c r="M1052" i="2" s="1"/>
  <c r="M437" i="2" a="1"/>
  <c r="M437" i="2" s="1"/>
  <c r="M34" i="2" a="1"/>
  <c r="M34" i="2" s="1"/>
  <c r="M1413" i="2" a="1"/>
  <c r="M1413" i="2" s="1"/>
  <c r="M206" i="2" a="1"/>
  <c r="M206" i="2" s="1"/>
  <c r="M23" i="2" a="1"/>
  <c r="M23" i="2" s="1"/>
  <c r="M946" i="2" a="1"/>
  <c r="M946" i="2" s="1"/>
  <c r="M1196" i="2" a="1"/>
  <c r="M1196" i="2" s="1"/>
  <c r="M747" i="2" a="1"/>
  <c r="M747" i="2" s="1"/>
  <c r="M1520" i="2" a="1"/>
  <c r="M1520" i="2" s="1"/>
  <c r="M1523" i="2" a="1"/>
  <c r="M1523" i="2" s="1"/>
  <c r="M1542" i="2" a="1"/>
  <c r="M1542" i="2" s="1"/>
  <c r="M1521" i="2" a="1"/>
  <c r="M1521" i="2" s="1"/>
  <c r="M1574" i="2" a="1"/>
  <c r="M1574" i="2" s="1"/>
  <c r="M1526" i="2" a="1"/>
  <c r="M1526" i="2" s="1"/>
  <c r="M1517" i="2" a="1"/>
  <c r="M1517" i="2" s="1"/>
  <c r="M1516" i="2" a="1"/>
  <c r="M1516" i="2" s="1"/>
  <c r="M1531" i="2" a="1"/>
  <c r="M1531" i="2" s="1"/>
  <c r="M1582" i="2" a="1"/>
  <c r="M1582" i="2" s="1"/>
  <c r="M1534" i="2" a="1"/>
  <c r="M1534" i="2" s="1"/>
  <c r="M1588" i="2" a="1"/>
  <c r="M1588" i="2" s="1"/>
  <c r="M1543" i="2" a="1"/>
  <c r="M1543" i="2" s="1"/>
  <c r="M1527" i="2" a="1"/>
  <c r="M1527" i="2" s="1"/>
  <c r="M1561" i="2" a="1"/>
  <c r="M1561" i="2" s="1"/>
  <c r="M1514" i="2" a="1"/>
  <c r="M1514" i="2" s="1"/>
  <c r="M1513" i="2" a="1"/>
  <c r="M1513" i="2" s="1"/>
  <c r="M1557" i="2" a="1"/>
  <c r="M1557" i="2" s="1"/>
  <c r="M1529" i="2" a="1"/>
  <c r="M1529" i="2" s="1"/>
  <c r="M1568" i="2" a="1"/>
  <c r="M1568" i="2" s="1"/>
  <c r="M1544" i="2" a="1"/>
  <c r="M1544" i="2" s="1"/>
  <c r="M1537" i="2" a="1"/>
  <c r="M1537" i="2" s="1"/>
  <c r="M1532" i="2" a="1"/>
  <c r="M1532" i="2" s="1"/>
  <c r="M1552" i="2" a="1"/>
  <c r="M1552" i="2" s="1"/>
  <c r="M1562" i="2" a="1"/>
  <c r="M1562" i="2" s="1"/>
  <c r="M1573" i="2" a="1"/>
  <c r="M1573" i="2" s="1"/>
  <c r="M1560" i="2" a="1"/>
  <c r="M1560" i="2" s="1"/>
  <c r="M1533" i="2" a="1"/>
  <c r="M1533" i="2" s="1"/>
  <c r="M1558" i="2" a="1"/>
  <c r="M1558" i="2" s="1"/>
  <c r="M1506" i="2" a="1"/>
  <c r="M1506" i="2" s="1"/>
  <c r="M1553" i="2" a="1"/>
  <c r="M1553" i="2" s="1"/>
  <c r="M1584" i="2" a="1"/>
  <c r="M1584" i="2" s="1"/>
  <c r="M1546" i="2" a="1"/>
  <c r="M1546" i="2" s="1"/>
  <c r="M1510" i="2" a="1"/>
  <c r="M1510" i="2" s="1"/>
  <c r="M1586" i="2" a="1"/>
  <c r="M1586" i="2" s="1"/>
  <c r="M1559" i="2" a="1"/>
  <c r="M1559" i="2" s="1"/>
  <c r="M1576" i="2" a="1"/>
  <c r="M1576" i="2" s="1"/>
  <c r="M1555" i="2" a="1"/>
  <c r="M1555" i="2" s="1"/>
  <c r="M1549" i="2" a="1"/>
  <c r="M1549" i="2" s="1"/>
  <c r="M1528" i="2" a="1"/>
  <c r="M1528" i="2" s="1"/>
  <c r="M1515" i="2" a="1"/>
  <c r="M1515" i="2" s="1"/>
  <c r="M1535" i="2" a="1"/>
  <c r="M1535" i="2" s="1"/>
  <c r="M1525" i="2" a="1"/>
  <c r="M1525" i="2" s="1"/>
  <c r="M1578" i="2" a="1"/>
  <c r="M1578" i="2" s="1"/>
  <c r="M1512" i="2" a="1"/>
  <c r="M1512" i="2" s="1"/>
  <c r="M1538" i="2" a="1"/>
  <c r="M1538" i="2" s="1"/>
  <c r="M1530" i="2" a="1"/>
  <c r="M1530" i="2" s="1"/>
  <c r="M1583" i="2" a="1"/>
  <c r="M1583" i="2" s="1"/>
  <c r="M1581" i="2" a="1"/>
  <c r="M1581" i="2" s="1"/>
  <c r="M1511" i="2" a="1"/>
  <c r="M1511" i="2" s="1"/>
  <c r="M1541" i="2" a="1"/>
  <c r="M1541" i="2" s="1"/>
  <c r="M1572" i="2" a="1"/>
  <c r="M1572" i="2" s="1"/>
  <c r="M1519" i="2" a="1"/>
  <c r="M1519" i="2" s="1"/>
  <c r="M1536" i="2" a="1"/>
  <c r="M1536" i="2" s="1"/>
  <c r="M1556" i="2" a="1"/>
  <c r="M1556" i="2" s="1"/>
  <c r="M1589" i="2" a="1"/>
  <c r="M1589" i="2" s="1"/>
  <c r="M1570" i="2" a="1"/>
  <c r="M1570" i="2" s="1"/>
  <c r="M1551" i="2" a="1"/>
  <c r="M1551" i="2" s="1"/>
  <c r="M1554" i="2" a="1"/>
  <c r="M1554" i="2" s="1"/>
  <c r="M1524" i="2" a="1"/>
  <c r="M1524" i="2" s="1"/>
  <c r="M1539" i="2" a="1"/>
  <c r="M1539" i="2" s="1"/>
  <c r="M1508" i="2" a="1"/>
  <c r="M1508" i="2" s="1"/>
  <c r="M1550" i="2" a="1"/>
  <c r="M1550" i="2" s="1"/>
  <c r="M1540" i="2" a="1"/>
  <c r="M1540" i="2" s="1"/>
  <c r="M1522" i="2" a="1"/>
  <c r="M1522" i="2" s="1"/>
  <c r="M1548" i="2" a="1"/>
  <c r="M1548" i="2" s="1"/>
  <c r="M1563" i="2" a="1"/>
  <c r="M1563" i="2" s="1"/>
  <c r="M1580" i="2" a="1"/>
  <c r="M1580" i="2" s="1"/>
  <c r="M1587" i="2" a="1"/>
  <c r="M1587" i="2" s="1"/>
  <c r="M1564" i="2" a="1"/>
  <c r="M1564" i="2" s="1"/>
  <c r="M1507" i="2" a="1"/>
  <c r="M1507" i="2" s="1"/>
  <c r="M1545" i="2" a="1"/>
  <c r="M1545" i="2" s="1"/>
  <c r="M1565" i="2" a="1"/>
  <c r="M1565" i="2" s="1"/>
  <c r="M1579" i="2" a="1"/>
  <c r="M1579" i="2" s="1"/>
  <c r="M1585" i="2" a="1"/>
  <c r="M1585" i="2" s="1"/>
  <c r="M1571" i="2" a="1"/>
  <c r="M1571" i="2" s="1"/>
  <c r="M1566" i="2" a="1"/>
  <c r="M1566" i="2" s="1"/>
  <c r="M1575" i="2" a="1"/>
  <c r="M1575" i="2" s="1"/>
  <c r="M1569" i="2" a="1"/>
  <c r="M1569" i="2" s="1"/>
  <c r="M1567" i="2" a="1"/>
  <c r="M1567" i="2" s="1"/>
  <c r="M1547" i="2" a="1"/>
  <c r="M1547" i="2" s="1"/>
  <c r="M1509" i="2" a="1"/>
  <c r="M1509" i="2" s="1"/>
  <c r="M1577" i="2" a="1"/>
  <c r="M1577" i="2" s="1"/>
  <c r="M1518" i="2" a="1"/>
  <c r="M1518" i="2" s="1"/>
  <c r="M1666" i="2" a="1"/>
  <c r="M1666" i="2" s="1"/>
  <c r="M1646" i="2" a="1"/>
  <c r="M1646" i="2" s="1"/>
  <c r="M1630" i="2" a="1"/>
  <c r="M1630" i="2" s="1"/>
  <c r="M1653" i="2" a="1"/>
  <c r="M1653" i="2" s="1"/>
  <c r="M1657" i="2" a="1"/>
  <c r="M1657" i="2" s="1"/>
  <c r="M1595" i="2" a="1"/>
  <c r="M1595" i="2" s="1"/>
  <c r="M1605" i="2" a="1"/>
  <c r="M1605" i="2" s="1"/>
  <c r="M1626" i="2" a="1"/>
  <c r="M1626" i="2" s="1"/>
  <c r="M1634" i="2" a="1"/>
  <c r="M1634" i="2" s="1"/>
  <c r="M1667" i="2" a="1"/>
  <c r="M1667" i="2" s="1"/>
  <c r="M1649" i="2" a="1"/>
  <c r="M1649" i="2" s="1"/>
  <c r="M1655" i="2" a="1"/>
  <c r="M1655" i="2" s="1"/>
  <c r="M1659" i="2" a="1"/>
  <c r="M1659" i="2" s="1"/>
  <c r="M1665" i="2" a="1"/>
  <c r="M1665" i="2" s="1"/>
  <c r="M1612" i="2" a="1"/>
  <c r="M1612" i="2" s="1"/>
  <c r="M1607" i="2" a="1"/>
  <c r="M1607" i="2" s="1"/>
  <c r="M1633" i="2" a="1"/>
  <c r="M1633" i="2" s="1"/>
  <c r="M1636" i="2" a="1"/>
  <c r="M1636" i="2" s="1"/>
  <c r="M1622" i="2" a="1"/>
  <c r="M1622" i="2" s="1"/>
  <c r="M1624" i="2" a="1"/>
  <c r="M1624" i="2" s="1"/>
  <c r="M1661" i="2" a="1"/>
  <c r="M1661" i="2" s="1"/>
  <c r="M1600" i="2" a="1"/>
  <c r="M1600" i="2" s="1"/>
  <c r="M1639" i="2" a="1"/>
  <c r="M1639" i="2" s="1"/>
  <c r="M1647" i="2" a="1"/>
  <c r="M1647" i="2" s="1"/>
  <c r="M1610" i="2" a="1"/>
  <c r="M1610" i="2" s="1"/>
  <c r="M1635" i="2" a="1"/>
  <c r="M1635" i="2" s="1"/>
  <c r="M1609" i="2" a="1"/>
  <c r="M1609" i="2" s="1"/>
  <c r="M1593" i="2" a="1"/>
  <c r="M1593" i="2" s="1"/>
  <c r="M1642" i="2" a="1"/>
  <c r="M1642" i="2" s="1"/>
  <c r="M1619" i="2" a="1"/>
  <c r="M1619" i="2" s="1"/>
  <c r="M1601" i="2" a="1"/>
  <c r="M1601" i="2" s="1"/>
  <c r="M1640" i="2" a="1"/>
  <c r="M1640" i="2" s="1"/>
  <c r="M1627" i="2" a="1"/>
  <c r="M1627" i="2" s="1"/>
  <c r="M1673" i="2" a="1"/>
  <c r="M1673" i="2" s="1"/>
  <c r="M1597" i="2" a="1"/>
  <c r="M1597" i="2" s="1"/>
  <c r="M1660" i="2" a="1"/>
  <c r="M1660" i="2" s="1"/>
  <c r="M1603" i="2" a="1"/>
  <c r="M1603" i="2" s="1"/>
  <c r="M1616" i="2" a="1"/>
  <c r="M1616" i="2" s="1"/>
  <c r="M1641" i="2" a="1"/>
  <c r="M1641" i="2" s="1"/>
  <c r="M1594" i="2" a="1"/>
  <c r="M1594" i="2" s="1"/>
  <c r="M1629" i="2" a="1"/>
  <c r="M1629" i="2" s="1"/>
  <c r="M1631" i="2" a="1"/>
  <c r="M1631" i="2" s="1"/>
  <c r="M1656" i="2" a="1"/>
  <c r="M1656" i="2" s="1"/>
  <c r="M1613" i="2" a="1"/>
  <c r="M1613" i="2" s="1"/>
  <c r="M1620" i="2" a="1"/>
  <c r="M1620" i="2" s="1"/>
  <c r="M1602" i="2" a="1"/>
  <c r="M1602" i="2" s="1"/>
  <c r="M1598" i="2" a="1"/>
  <c r="M1598" i="2" s="1"/>
  <c r="M1645" i="2" a="1"/>
  <c r="M1645" i="2" s="1"/>
  <c r="M1604" i="2" a="1"/>
  <c r="M1604" i="2" s="1"/>
  <c r="M1614" i="2" a="1"/>
  <c r="M1614" i="2" s="1"/>
  <c r="M1590" i="2" a="1"/>
  <c r="M1590" i="2" s="1"/>
  <c r="M1606" i="2" a="1"/>
  <c r="M1606" i="2" s="1"/>
  <c r="M1671" i="2" a="1"/>
  <c r="M1671" i="2" s="1"/>
  <c r="M1628" i="2" a="1"/>
  <c r="M1628" i="2" s="1"/>
  <c r="M1663" i="2" a="1"/>
  <c r="M1663" i="2" s="1"/>
  <c r="M1658" i="2" a="1"/>
  <c r="M1658" i="2" s="1"/>
  <c r="M1651" i="2" a="1"/>
  <c r="M1651" i="2" s="1"/>
  <c r="M1672" i="2" a="1"/>
  <c r="M1672" i="2" s="1"/>
  <c r="M1643" i="2" a="1"/>
  <c r="M1643" i="2" s="1"/>
  <c r="M1654" i="2" a="1"/>
  <c r="M1654" i="2" s="1"/>
  <c r="M1638" i="2" a="1"/>
  <c r="M1638" i="2" s="1"/>
  <c r="M1669" i="2" a="1"/>
  <c r="M1669" i="2" s="1"/>
  <c r="M1648" i="2" a="1"/>
  <c r="M1648" i="2" s="1"/>
  <c r="M1617" i="2" a="1"/>
  <c r="M1617" i="2" s="1"/>
  <c r="M1664" i="2" a="1"/>
  <c r="M1664" i="2" s="1"/>
  <c r="M1596" i="2" a="1"/>
  <c r="M1596" i="2" s="1"/>
  <c r="M1644" i="2" a="1"/>
  <c r="M1644" i="2" s="1"/>
  <c r="M1668" i="2" a="1"/>
  <c r="M1668" i="2" s="1"/>
  <c r="M1637" i="2" a="1"/>
  <c r="M1637" i="2" s="1"/>
  <c r="M1650" i="2" a="1"/>
  <c r="M1650" i="2" s="1"/>
  <c r="M1615" i="2" a="1"/>
  <c r="M1615" i="2" s="1"/>
  <c r="M1662" i="2" a="1"/>
  <c r="M1662" i="2" s="1"/>
  <c r="M1621" i="2" a="1"/>
  <c r="M1621" i="2" s="1"/>
  <c r="M1623" i="2" a="1"/>
  <c r="M1623" i="2" s="1"/>
  <c r="M1632" i="2" a="1"/>
  <c r="M1632" i="2" s="1"/>
  <c r="M1625" i="2" a="1"/>
  <c r="M1625" i="2" s="1"/>
  <c r="M1608" i="2" a="1"/>
  <c r="M1608" i="2" s="1"/>
  <c r="M1618" i="2" a="1"/>
  <c r="M1618" i="2" s="1"/>
  <c r="M1591" i="2" a="1"/>
  <c r="M1591" i="2" s="1"/>
  <c r="M1599" i="2" a="1"/>
  <c r="M1599" i="2" s="1"/>
  <c r="M1592" i="2" a="1"/>
  <c r="M1592" i="2" s="1"/>
  <c r="M1611" i="2" a="1"/>
  <c r="M1611" i="2" s="1"/>
  <c r="M1670" i="2" a="1"/>
  <c r="M1670" i="2" s="1"/>
  <c r="M1652" i="2" a="1"/>
  <c r="M1652" i="2" s="1"/>
  <c r="M1717" i="2" a="1"/>
  <c r="M1717" i="2" s="1"/>
  <c r="M1700" i="2" a="1"/>
  <c r="M1700" i="2" s="1"/>
  <c r="M1758" i="2" a="1"/>
  <c r="M1758" i="2" s="1"/>
  <c r="M1837" i="2" a="1"/>
  <c r="M1837" i="2" s="1"/>
  <c r="M1793" i="2" a="1"/>
  <c r="M1793" i="2" s="1"/>
  <c r="M1783" i="2" a="1"/>
  <c r="M1783" i="2" s="1"/>
  <c r="M1824" i="2" a="1"/>
  <c r="M1824" i="2" s="1"/>
  <c r="M1823" i="2" a="1"/>
  <c r="M1823" i="2" s="1"/>
  <c r="M1715" i="2" a="1"/>
  <c r="M1715" i="2" s="1"/>
  <c r="M1741" i="2" a="1"/>
  <c r="M1741" i="2" s="1"/>
  <c r="M1746" i="2" a="1"/>
  <c r="M1746" i="2" s="1"/>
  <c r="M1743" i="2" a="1"/>
  <c r="M1743" i="2" s="1"/>
  <c r="M1678" i="2" a="1"/>
  <c r="M1678" i="2" s="1"/>
  <c r="B1926" i="2"/>
  <c r="C1849" i="2"/>
  <c r="M1849" i="2" s="1" a="1"/>
  <c r="M1849" i="2" s="1"/>
  <c r="C1900" i="2"/>
  <c r="M1900" i="2" s="1" a="1"/>
  <c r="M1900" i="2" s="1"/>
  <c r="C1890" i="2"/>
  <c r="M1890" i="2" s="1" a="1"/>
  <c r="M1890" i="2" s="1"/>
  <c r="C1910" i="2"/>
  <c r="M1910" i="2" s="1" a="1"/>
  <c r="M1910" i="2" s="1"/>
  <c r="C1864" i="2"/>
  <c r="M1864" i="2" s="1" a="1"/>
  <c r="M1864" i="2" s="1"/>
  <c r="C1907" i="2"/>
  <c r="M1907" i="2" s="1" a="1"/>
  <c r="M1907" i="2" s="1"/>
  <c r="C1902" i="2"/>
  <c r="M1902" i="2" s="1" a="1"/>
  <c r="M1902" i="2" s="1"/>
  <c r="C1861" i="2"/>
  <c r="M1861" i="2" s="1" a="1"/>
  <c r="M1861" i="2" s="1"/>
  <c r="C1921" i="2"/>
  <c r="M1921" i="2" s="1" a="1"/>
  <c r="M1921" i="2" s="1"/>
  <c r="C1852" i="2"/>
  <c r="M1852" i="2" s="1" a="1"/>
  <c r="M1852" i="2" s="1"/>
  <c r="C1888" i="2"/>
  <c r="M1888" i="2" s="1" a="1"/>
  <c r="M1888" i="2" s="1"/>
  <c r="C1882" i="2"/>
  <c r="M1882" i="2" s="1" a="1"/>
  <c r="M1882" i="2" s="1"/>
  <c r="C1845" i="2"/>
  <c r="M1845" i="2" s="1" a="1"/>
  <c r="M1845" i="2" s="1"/>
  <c r="C1920" i="2"/>
  <c r="M1920" i="2" s="1" a="1"/>
  <c r="M1920" i="2" s="1"/>
  <c r="C1896" i="2"/>
  <c r="M1896" i="2" s="1" a="1"/>
  <c r="M1896" i="2" s="1"/>
  <c r="C1859" i="2"/>
  <c r="M1859" i="2" s="1" a="1"/>
  <c r="M1859" i="2" s="1"/>
  <c r="C1897" i="2"/>
  <c r="M1897" i="2" s="1" a="1"/>
  <c r="M1897" i="2" s="1"/>
  <c r="C1843" i="2"/>
  <c r="M1843" i="2" s="1" a="1"/>
  <c r="M1843" i="2" s="1"/>
  <c r="C1893" i="2"/>
  <c r="M1893" i="2" s="1" a="1"/>
  <c r="M1893" i="2" s="1"/>
  <c r="C1848" i="2"/>
  <c r="M1848" i="2" s="1" a="1"/>
  <c r="M1848" i="2" s="1"/>
  <c r="C1901" i="2"/>
  <c r="M1901" i="2" s="1" a="1"/>
  <c r="M1901" i="2" s="1"/>
  <c r="C1892" i="2"/>
  <c r="M1892" i="2" s="1" a="1"/>
  <c r="M1892" i="2" s="1"/>
  <c r="C1869" i="2"/>
  <c r="M1869" i="2" s="1" a="1"/>
  <c r="M1869" i="2" s="1"/>
  <c r="C1860" i="2"/>
  <c r="M1860" i="2" s="1" a="1"/>
  <c r="M1860" i="2" s="1"/>
  <c r="C1916" i="2"/>
  <c r="M1916" i="2" s="1" a="1"/>
  <c r="M1916" i="2" s="1"/>
  <c r="C1918" i="2"/>
  <c r="M1918" i="2" s="1" a="1"/>
  <c r="M1918" i="2" s="1"/>
  <c r="C1908" i="2"/>
  <c r="M1908" i="2" s="1" a="1"/>
  <c r="M1908" i="2" s="1"/>
  <c r="C1919" i="2"/>
  <c r="M1919" i="2" s="1" a="1"/>
  <c r="M1919" i="2" s="1"/>
  <c r="C1915" i="2"/>
  <c r="M1915" i="2" s="1" a="1"/>
  <c r="M1915" i="2" s="1"/>
  <c r="C1857" i="2"/>
  <c r="M1857" i="2" s="1" a="1"/>
  <c r="M1857" i="2" s="1"/>
  <c r="C1912" i="2"/>
  <c r="M1912" i="2" s="1" a="1"/>
  <c r="M1912" i="2" s="1"/>
  <c r="C1855" i="2"/>
  <c r="M1855" i="2" s="1" a="1"/>
  <c r="M1855" i="2" s="1"/>
  <c r="C1913" i="2"/>
  <c r="M1913" i="2" s="1" a="1"/>
  <c r="M1913" i="2" s="1"/>
  <c r="C1904" i="2"/>
  <c r="M1904" i="2" s="1" a="1"/>
  <c r="M1904" i="2" s="1"/>
  <c r="C1891" i="2"/>
  <c r="M1891" i="2" s="1" a="1"/>
  <c r="M1891" i="2" s="1"/>
  <c r="C1858" i="2"/>
  <c r="M1858" i="2" s="1" a="1"/>
  <c r="M1858" i="2" s="1"/>
  <c r="C1922" i="2"/>
  <c r="M1922" i="2" s="1" a="1"/>
  <c r="M1922" i="2" s="1"/>
  <c r="C1884" i="2"/>
  <c r="M1884" i="2" s="1" a="1"/>
  <c r="M1884" i="2" s="1"/>
  <c r="C1847" i="2"/>
  <c r="M1847" i="2" s="1" a="1"/>
  <c r="M1847" i="2" s="1"/>
  <c r="C1909" i="2"/>
  <c r="M1909" i="2" s="1" a="1"/>
  <c r="M1909" i="2" s="1"/>
  <c r="C1903" i="2"/>
  <c r="M1903" i="2" s="1" a="1"/>
  <c r="M1903" i="2" s="1"/>
  <c r="C1868" i="2"/>
  <c r="M1868" i="2" s="1" a="1"/>
  <c r="M1868" i="2" s="1"/>
  <c r="C1883" i="2"/>
  <c r="M1883" i="2" s="1" a="1"/>
  <c r="M1883" i="2" s="1"/>
  <c r="C1844" i="2"/>
  <c r="M1844" i="2" s="1" a="1"/>
  <c r="M1844" i="2" s="1"/>
  <c r="C1879" i="2"/>
  <c r="M1879" i="2" s="1" a="1"/>
  <c r="M1879" i="2" s="1"/>
  <c r="C1917" i="2"/>
  <c r="M1917" i="2" s="1" a="1"/>
  <c r="M1917" i="2" s="1"/>
  <c r="C1863" i="2"/>
  <c r="M1863" i="2" s="1" a="1"/>
  <c r="M1863" i="2" s="1"/>
  <c r="C1905" i="2"/>
  <c r="M1905" i="2" s="1" a="1"/>
  <c r="M1905" i="2" s="1"/>
  <c r="C1914" i="2"/>
  <c r="M1914" i="2" s="1" a="1"/>
  <c r="M1914" i="2" s="1"/>
  <c r="C1851" i="2"/>
  <c r="M1851" i="2" s="1" a="1"/>
  <c r="M1851" i="2" s="1"/>
  <c r="C1906" i="2"/>
  <c r="M1906" i="2" s="1" a="1"/>
  <c r="M1906" i="2" s="1"/>
  <c r="C1865" i="2"/>
  <c r="M1865" i="2" s="1" a="1"/>
  <c r="M1865" i="2" s="1"/>
  <c r="C1876" i="2"/>
  <c r="M1876" i="2" s="1" a="1"/>
  <c r="M1876" i="2" s="1"/>
  <c r="C1862" i="2"/>
  <c r="M1862" i="2" s="1" a="1"/>
  <c r="M1862" i="2" s="1"/>
  <c r="C1911" i="2"/>
  <c r="M1911" i="2" s="1" a="1"/>
  <c r="M1911" i="2" s="1"/>
  <c r="C1878" i="2"/>
  <c r="M1878" i="2" s="1" a="1"/>
  <c r="M1878" i="2" s="1"/>
  <c r="C1881" i="2"/>
  <c r="M1881" i="2" s="1" a="1"/>
  <c r="M1881" i="2" s="1"/>
  <c r="C1850" i="2"/>
  <c r="M1850" i="2" s="1" a="1"/>
  <c r="M1850" i="2" s="1"/>
  <c r="C1923" i="2"/>
  <c r="M1923" i="2" s="1" a="1"/>
  <c r="M1923" i="2" s="1"/>
  <c r="C1886" i="2"/>
  <c r="M1886" i="2" s="1" a="1"/>
  <c r="M1886" i="2" s="1"/>
  <c r="C1866" i="2"/>
  <c r="M1866" i="2" s="1" a="1"/>
  <c r="M1866" i="2" s="1"/>
  <c r="C1871" i="2"/>
  <c r="M1871" i="2" s="1" a="1"/>
  <c r="M1871" i="2" s="1"/>
  <c r="C1870" i="2"/>
  <c r="M1870" i="2" s="1" a="1"/>
  <c r="M1870" i="2" s="1"/>
  <c r="C1867" i="2"/>
  <c r="M1867" i="2" s="1" a="1"/>
  <c r="M1867" i="2" s="1"/>
  <c r="C1874" i="2"/>
  <c r="M1874" i="2" s="1" a="1"/>
  <c r="M1874" i="2" s="1"/>
  <c r="C1894" i="2"/>
  <c r="M1894" i="2" s="1" a="1"/>
  <c r="M1894" i="2" s="1"/>
  <c r="C1925" i="2"/>
  <c r="M1925" i="2" s="1" a="1"/>
  <c r="M1925" i="2" s="1"/>
  <c r="C1899" i="2"/>
  <c r="M1899" i="2" s="1" a="1"/>
  <c r="M1899" i="2" s="1"/>
  <c r="C1875" i="2"/>
  <c r="M1875" i="2" s="1" a="1"/>
  <c r="M1875" i="2" s="1"/>
  <c r="C1877" i="2"/>
  <c r="M1877" i="2" s="1" a="1"/>
  <c r="M1877" i="2" s="1"/>
  <c r="C1853" i="2"/>
  <c r="M1853" i="2" s="1" a="1"/>
  <c r="M1853" i="2" s="1"/>
  <c r="C1895" i="2"/>
  <c r="M1895" i="2" s="1" a="1"/>
  <c r="M1895" i="2" s="1"/>
  <c r="C1856" i="2"/>
  <c r="M1856" i="2" s="1" a="1"/>
  <c r="M1856" i="2" s="1"/>
  <c r="C1872" i="2"/>
  <c r="M1872" i="2" s="1" a="1"/>
  <c r="M1872" i="2" s="1"/>
  <c r="C1889" i="2"/>
  <c r="M1889" i="2" s="1" a="1"/>
  <c r="M1889" i="2" s="1"/>
  <c r="C1924" i="2"/>
  <c r="M1924" i="2" s="1" a="1"/>
  <c r="M1924" i="2" s="1"/>
  <c r="C1854" i="2"/>
  <c r="M1854" i="2" s="1" a="1"/>
  <c r="M1854" i="2" s="1"/>
  <c r="C1887" i="2"/>
  <c r="M1887" i="2" s="1" a="1"/>
  <c r="M1887" i="2" s="1"/>
  <c r="C1842" i="2"/>
  <c r="M1842" i="2" s="1" a="1"/>
  <c r="M1842" i="2" s="1"/>
  <c r="C1885" i="2"/>
  <c r="M1885" i="2" s="1" a="1"/>
  <c r="M1885" i="2" s="1"/>
  <c r="C1846" i="2"/>
  <c r="M1846" i="2" s="1" a="1"/>
  <c r="M1846" i="2" s="1"/>
  <c r="C1898" i="2"/>
  <c r="M1898" i="2" s="1" a="1"/>
  <c r="M1898" i="2" s="1"/>
  <c r="C1873" i="2"/>
  <c r="M1873" i="2" s="1" a="1"/>
  <c r="M1873" i="2" s="1"/>
  <c r="C1880" i="2"/>
  <c r="M1880" i="2" s="1" a="1"/>
  <c r="M1880" i="2" s="1"/>
  <c r="B2010" i="2" l="1"/>
  <c r="C2002" i="2"/>
  <c r="M2002" i="2" s="1" a="1"/>
  <c r="M2002" i="2" s="1"/>
  <c r="C2005" i="2"/>
  <c r="M2005" i="2" s="1" a="1"/>
  <c r="M2005" i="2" s="1"/>
  <c r="C1972" i="2"/>
  <c r="M1972" i="2" s="1" a="1"/>
  <c r="M1972" i="2" s="1"/>
  <c r="C1988" i="2"/>
  <c r="M1988" i="2" s="1" a="1"/>
  <c r="M1988" i="2" s="1"/>
  <c r="C1997" i="2"/>
  <c r="M1997" i="2" s="1" a="1"/>
  <c r="M1997" i="2" s="1"/>
  <c r="C1939" i="2"/>
  <c r="M1939" i="2" s="1" a="1"/>
  <c r="M1939" i="2" s="1"/>
  <c r="C1944" i="2"/>
  <c r="M1944" i="2" s="1" a="1"/>
  <c r="M1944" i="2" s="1"/>
  <c r="C1995" i="2"/>
  <c r="M1995" i="2" s="1" a="1"/>
  <c r="M1995" i="2" s="1"/>
  <c r="C1951" i="2"/>
  <c r="M1951" i="2" s="1" a="1"/>
  <c r="M1951" i="2" s="1"/>
  <c r="C1987" i="2"/>
  <c r="M1987" i="2" s="1" a="1"/>
  <c r="M1987" i="2" s="1"/>
  <c r="C1965" i="2"/>
  <c r="M1965" i="2" s="1" a="1"/>
  <c r="M1965" i="2" s="1"/>
  <c r="C1959" i="2"/>
  <c r="M1959" i="2" s="1" a="1"/>
  <c r="M1959" i="2" s="1"/>
  <c r="C1955" i="2"/>
  <c r="M1955" i="2" s="1" a="1"/>
  <c r="M1955" i="2" s="1"/>
  <c r="C2006" i="2"/>
  <c r="M2006" i="2" s="1" a="1"/>
  <c r="M2006" i="2" s="1"/>
  <c r="C1950" i="2"/>
  <c r="M1950" i="2" s="1" a="1"/>
  <c r="M1950" i="2" s="1"/>
  <c r="C1930" i="2"/>
  <c r="M1930" i="2" s="1" a="1"/>
  <c r="M1930" i="2" s="1"/>
  <c r="C1968" i="2"/>
  <c r="M1968" i="2" s="1" a="1"/>
  <c r="M1968" i="2" s="1"/>
  <c r="C1961" i="2"/>
  <c r="M1961" i="2" s="1" a="1"/>
  <c r="M1961" i="2" s="1"/>
  <c r="C1948" i="2"/>
  <c r="M1948" i="2" s="1" a="1"/>
  <c r="M1948" i="2" s="1"/>
  <c r="C1929" i="2"/>
  <c r="M1929" i="2" s="1" a="1"/>
  <c r="M1929" i="2" s="1"/>
  <c r="C1947" i="2"/>
  <c r="M1947" i="2" s="1" a="1"/>
  <c r="M1947" i="2" s="1"/>
  <c r="C1945" i="2"/>
  <c r="M1945" i="2" s="1" a="1"/>
  <c r="M1945" i="2" s="1"/>
  <c r="C1957" i="2"/>
  <c r="M1957" i="2" s="1" a="1"/>
  <c r="M1957" i="2" s="1"/>
  <c r="C1998" i="2"/>
  <c r="M1998" i="2" s="1" a="1"/>
  <c r="M1998" i="2" s="1"/>
  <c r="C1927" i="2"/>
  <c r="M1927" i="2" s="1" a="1"/>
  <c r="M1927" i="2" s="1"/>
  <c r="C1994" i="2"/>
  <c r="M1994" i="2" s="1" a="1"/>
  <c r="M1994" i="2" s="1"/>
  <c r="C1963" i="2"/>
  <c r="M1963" i="2" s="1" a="1"/>
  <c r="M1963" i="2" s="1"/>
  <c r="C2007" i="2"/>
  <c r="M2007" i="2" s="1" a="1"/>
  <c r="M2007" i="2" s="1"/>
  <c r="C2001" i="2"/>
  <c r="M2001" i="2" s="1" a="1"/>
  <c r="M2001" i="2" s="1"/>
  <c r="C1980" i="2"/>
  <c r="M1980" i="2" s="1" a="1"/>
  <c r="M1980" i="2" s="1"/>
  <c r="C1983" i="2"/>
  <c r="M1983" i="2" s="1" a="1"/>
  <c r="M1983" i="2" s="1"/>
  <c r="C2000" i="2"/>
  <c r="M2000" i="2" s="1" a="1"/>
  <c r="M2000" i="2" s="1"/>
  <c r="C1979" i="2"/>
  <c r="M1979" i="2" s="1" a="1"/>
  <c r="M1979" i="2" s="1"/>
  <c r="C1996" i="2"/>
  <c r="M1996" i="2" s="1" a="1"/>
  <c r="M1996" i="2" s="1"/>
  <c r="C1942" i="2"/>
  <c r="M1942" i="2" s="1" a="1"/>
  <c r="M1942" i="2" s="1"/>
  <c r="C1990" i="2"/>
  <c r="M1990" i="2" s="1" a="1"/>
  <c r="M1990" i="2" s="1"/>
  <c r="C1958" i="2"/>
  <c r="M1958" i="2" s="1" a="1"/>
  <c r="M1958" i="2" s="1"/>
  <c r="C1931" i="2"/>
  <c r="M1931" i="2" s="1" a="1"/>
  <c r="M1931" i="2" s="1"/>
  <c r="C1933" i="2"/>
  <c r="M1933" i="2" s="1" a="1"/>
  <c r="M1933" i="2" s="1"/>
  <c r="C1936" i="2"/>
  <c r="M1936" i="2" s="1" a="1"/>
  <c r="M1936" i="2" s="1"/>
  <c r="C1952" i="2"/>
  <c r="M1952" i="2" s="1" a="1"/>
  <c r="M1952" i="2" s="1"/>
  <c r="C1984" i="2"/>
  <c r="M1984" i="2" s="1" a="1"/>
  <c r="M1984" i="2" s="1"/>
  <c r="C1992" i="2"/>
  <c r="M1992" i="2" s="1" a="1"/>
  <c r="M1992" i="2" s="1"/>
  <c r="C1999" i="2"/>
  <c r="M1999" i="2" s="1" a="1"/>
  <c r="M1999" i="2" s="1"/>
  <c r="C1993" i="2"/>
  <c r="M1993" i="2" s="1" a="1"/>
  <c r="M1993" i="2" s="1"/>
  <c r="C1932" i="2"/>
  <c r="M1932" i="2" s="1" a="1"/>
  <c r="M1932" i="2" s="1"/>
  <c r="C1928" i="2"/>
  <c r="M1928" i="2" s="1" a="1"/>
  <c r="M1928" i="2" s="1"/>
  <c r="C1934" i="2"/>
  <c r="M1934" i="2" s="1" a="1"/>
  <c r="M1934" i="2" s="1"/>
  <c r="C1974" i="2"/>
  <c r="M1974" i="2" s="1" a="1"/>
  <c r="M1974" i="2" s="1"/>
  <c r="C1956" i="2"/>
  <c r="M1956" i="2" s="1" a="1"/>
  <c r="M1956" i="2" s="1"/>
  <c r="C1981" i="2"/>
  <c r="M1981" i="2" s="1" a="1"/>
  <c r="M1981" i="2" s="1"/>
  <c r="C1973" i="2"/>
  <c r="M1973" i="2" s="1" a="1"/>
  <c r="M1973" i="2" s="1"/>
  <c r="C1943" i="2"/>
  <c r="M1943" i="2" s="1" a="1"/>
  <c r="M1943" i="2" s="1"/>
  <c r="C1982" i="2"/>
  <c r="M1982" i="2" s="1" a="1"/>
  <c r="M1982" i="2" s="1"/>
  <c r="C1954" i="2"/>
  <c r="M1954" i="2" s="1" a="1"/>
  <c r="M1954" i="2" s="1"/>
  <c r="C2009" i="2"/>
  <c r="M2009" i="2" s="1" a="1"/>
  <c r="M2009" i="2" s="1"/>
  <c r="C2008" i="2"/>
  <c r="M2008" i="2" s="1" a="1"/>
  <c r="M2008" i="2" s="1"/>
  <c r="C1949" i="2"/>
  <c r="M1949" i="2" s="1" a="1"/>
  <c r="M1949" i="2" s="1"/>
  <c r="C1976" i="2"/>
  <c r="M1976" i="2" s="1" a="1"/>
  <c r="M1976" i="2" s="1"/>
  <c r="C1969" i="2"/>
  <c r="M1969" i="2" s="1" a="1"/>
  <c r="M1969" i="2" s="1"/>
  <c r="C1977" i="2"/>
  <c r="M1977" i="2" s="1" a="1"/>
  <c r="M1977" i="2" s="1"/>
  <c r="C2004" i="2"/>
  <c r="M2004" i="2" s="1" a="1"/>
  <c r="M2004" i="2" s="1"/>
  <c r="C2003" i="2"/>
  <c r="M2003" i="2" s="1" a="1"/>
  <c r="M2003" i="2" s="1"/>
  <c r="C1938" i="2"/>
  <c r="M1938" i="2" s="1" a="1"/>
  <c r="M1938" i="2" s="1"/>
  <c r="C1953" i="2"/>
  <c r="M1953" i="2" s="1" a="1"/>
  <c r="M1953" i="2" s="1"/>
  <c r="C1989" i="2"/>
  <c r="M1989" i="2" s="1" a="1"/>
  <c r="M1989" i="2" s="1"/>
  <c r="C1991" i="2"/>
  <c r="M1991" i="2" s="1" a="1"/>
  <c r="M1991" i="2" s="1"/>
  <c r="C1975" i="2"/>
  <c r="M1975" i="2" s="1" a="1"/>
  <c r="M1975" i="2" s="1"/>
  <c r="C1971" i="2"/>
  <c r="M1971" i="2" s="1" a="1"/>
  <c r="M1971" i="2" s="1"/>
  <c r="C1978" i="2"/>
  <c r="M1978" i="2" s="1" a="1"/>
  <c r="M1978" i="2" s="1"/>
  <c r="C1926" i="2"/>
  <c r="M1926" i="2" s="1" a="1"/>
  <c r="M1926" i="2" s="1"/>
  <c r="C1986" i="2"/>
  <c r="M1986" i="2" s="1" a="1"/>
  <c r="M1986" i="2" s="1"/>
  <c r="C1940" i="2"/>
  <c r="M1940" i="2" s="1" a="1"/>
  <c r="M1940" i="2" s="1"/>
  <c r="C1964" i="2"/>
  <c r="M1964" i="2" s="1" a="1"/>
  <c r="M1964" i="2" s="1"/>
  <c r="C1946" i="2"/>
  <c r="M1946" i="2" s="1" a="1"/>
  <c r="M1946" i="2" s="1"/>
  <c r="C1985" i="2"/>
  <c r="M1985" i="2" s="1" a="1"/>
  <c r="M1985" i="2" s="1"/>
  <c r="C1970" i="2"/>
  <c r="M1970" i="2" s="1" a="1"/>
  <c r="M1970" i="2" s="1"/>
  <c r="C1966" i="2"/>
  <c r="M1966" i="2" s="1" a="1"/>
  <c r="M1966" i="2" s="1"/>
  <c r="C1960" i="2"/>
  <c r="M1960" i="2" s="1" a="1"/>
  <c r="M1960" i="2" s="1"/>
  <c r="C1962" i="2"/>
  <c r="M1962" i="2" s="1" a="1"/>
  <c r="M1962" i="2" s="1"/>
  <c r="C1937" i="2"/>
  <c r="M1937" i="2" s="1" a="1"/>
  <c r="M1937" i="2" s="1"/>
  <c r="C1935" i="2"/>
  <c r="M1935" i="2" s="1" a="1"/>
  <c r="M1935" i="2" s="1"/>
  <c r="C1967" i="2"/>
  <c r="M1967" i="2" s="1" a="1"/>
  <c r="M1967" i="2" s="1"/>
  <c r="C1941" i="2"/>
  <c r="M1941" i="2" s="1" a="1"/>
  <c r="M1941" i="2" s="1"/>
  <c r="B2094" i="2" l="1"/>
  <c r="C2091" i="2"/>
  <c r="M2091" i="2" s="1" a="1"/>
  <c r="M2091" i="2" s="1"/>
  <c r="C2078" i="2"/>
  <c r="M2078" i="2" s="1" a="1"/>
  <c r="M2078" i="2" s="1"/>
  <c r="C2019" i="2"/>
  <c r="M2019" i="2" s="1" a="1"/>
  <c r="M2019" i="2" s="1"/>
  <c r="C2054" i="2"/>
  <c r="M2054" i="2" s="1" a="1"/>
  <c r="M2054" i="2" s="1"/>
  <c r="C2014" i="2"/>
  <c r="M2014" i="2" s="1" a="1"/>
  <c r="M2014" i="2" s="1"/>
  <c r="N2014" i="2" s="1"/>
  <c r="C2027" i="2"/>
  <c r="M2027" i="2" s="1" a="1"/>
  <c r="M2027" i="2" s="1"/>
  <c r="C2038" i="2"/>
  <c r="M2038" i="2" s="1" a="1"/>
  <c r="M2038" i="2" s="1"/>
  <c r="C2013" i="2"/>
  <c r="M2013" i="2" s="1" a="1"/>
  <c r="M2013" i="2" s="1"/>
  <c r="N2013" i="2" s="1"/>
  <c r="C2023" i="2"/>
  <c r="M2023" i="2" s="1" a="1"/>
  <c r="M2023" i="2" s="1"/>
  <c r="C2011" i="2"/>
  <c r="M2011" i="2" s="1" a="1"/>
  <c r="M2011" i="2" s="1"/>
  <c r="N2011" i="2" s="1"/>
  <c r="C2069" i="2"/>
  <c r="M2069" i="2" s="1" a="1"/>
  <c r="M2069" i="2" s="1"/>
  <c r="C2046" i="2"/>
  <c r="M2046" i="2" s="1" a="1"/>
  <c r="M2046" i="2" s="1"/>
  <c r="C2089" i="2"/>
  <c r="M2089" i="2" s="1" a="1"/>
  <c r="M2089" i="2" s="1"/>
  <c r="C2072" i="2"/>
  <c r="M2072" i="2" s="1" a="1"/>
  <c r="M2072" i="2" s="1"/>
  <c r="C2012" i="2"/>
  <c r="M2012" i="2" s="1" a="1"/>
  <c r="M2012" i="2" s="1"/>
  <c r="N2012" i="2" s="1"/>
  <c r="C2051" i="2"/>
  <c r="M2051" i="2" s="1" a="1"/>
  <c r="M2051" i="2" s="1"/>
  <c r="C2032" i="2"/>
  <c r="M2032" i="2" s="1" a="1"/>
  <c r="M2032" i="2" s="1"/>
  <c r="C2093" i="2"/>
  <c r="M2093" i="2" s="1" a="1"/>
  <c r="M2093" i="2" s="1"/>
  <c r="C2056" i="2"/>
  <c r="M2056" i="2" s="1" a="1"/>
  <c r="M2056" i="2" s="1"/>
  <c r="C2059" i="2"/>
  <c r="M2059" i="2" s="1" a="1"/>
  <c r="M2059" i="2" s="1"/>
  <c r="C2021" i="2"/>
  <c r="M2021" i="2" s="1" a="1"/>
  <c r="M2021" i="2" s="1"/>
  <c r="C2068" i="2"/>
  <c r="M2068" i="2" s="1" a="1"/>
  <c r="M2068" i="2" s="1"/>
  <c r="C2024" i="2"/>
  <c r="M2024" i="2" s="1" a="1"/>
  <c r="M2024" i="2" s="1"/>
  <c r="C2026" i="2"/>
  <c r="M2026" i="2" s="1" a="1"/>
  <c r="M2026" i="2" s="1"/>
  <c r="C2017" i="2"/>
  <c r="M2017" i="2" s="1" a="1"/>
  <c r="M2017" i="2" s="1"/>
  <c r="N2017" i="2" s="1"/>
  <c r="C2067" i="2"/>
  <c r="M2067" i="2" s="1" a="1"/>
  <c r="M2067" i="2" s="1"/>
  <c r="C2015" i="2"/>
  <c r="M2015" i="2" s="1" a="1"/>
  <c r="M2015" i="2" s="1"/>
  <c r="N2015" i="2" s="1"/>
  <c r="C2062" i="2"/>
  <c r="M2062" i="2" s="1" a="1"/>
  <c r="M2062" i="2" s="1"/>
  <c r="C2092" i="2"/>
  <c r="M2092" i="2" s="1" a="1"/>
  <c r="M2092" i="2" s="1"/>
  <c r="C2088" i="2"/>
  <c r="M2088" i="2" s="1" a="1"/>
  <c r="M2088" i="2" s="1"/>
  <c r="C2084" i="2"/>
  <c r="M2084" i="2" s="1" a="1"/>
  <c r="M2084" i="2" s="1"/>
  <c r="C2071" i="2"/>
  <c r="M2071" i="2" s="1" a="1"/>
  <c r="M2071" i="2" s="1"/>
  <c r="C2045" i="2"/>
  <c r="M2045" i="2" s="1" a="1"/>
  <c r="M2045" i="2" s="1"/>
  <c r="C2030" i="2"/>
  <c r="M2030" i="2" s="1" a="1"/>
  <c r="M2030" i="2" s="1"/>
  <c r="C2076" i="2"/>
  <c r="M2076" i="2" s="1" a="1"/>
  <c r="M2076" i="2" s="1"/>
  <c r="C2033" i="2"/>
  <c r="M2033" i="2" s="1" a="1"/>
  <c r="M2033" i="2" s="1"/>
  <c r="C2061" i="2"/>
  <c r="M2061" i="2" s="1" a="1"/>
  <c r="M2061" i="2" s="1"/>
  <c r="C2090" i="2"/>
  <c r="M2090" i="2" s="1" a="1"/>
  <c r="M2090" i="2" s="1"/>
  <c r="C2057" i="2"/>
  <c r="M2057" i="2" s="1" a="1"/>
  <c r="M2057" i="2" s="1"/>
  <c r="C2039" i="2"/>
  <c r="M2039" i="2" s="1" a="1"/>
  <c r="M2039" i="2" s="1"/>
  <c r="C2077" i="2"/>
  <c r="M2077" i="2" s="1" a="1"/>
  <c r="M2077" i="2" s="1"/>
  <c r="C2063" i="2"/>
  <c r="M2063" i="2" s="1" a="1"/>
  <c r="M2063" i="2" s="1"/>
  <c r="C2047" i="2"/>
  <c r="M2047" i="2" s="1" a="1"/>
  <c r="M2047" i="2" s="1"/>
  <c r="C2048" i="2"/>
  <c r="M2048" i="2" s="1" a="1"/>
  <c r="M2048" i="2" s="1"/>
  <c r="C2037" i="2"/>
  <c r="M2037" i="2" s="1" a="1"/>
  <c r="M2037" i="2" s="1"/>
  <c r="C2028" i="2"/>
  <c r="M2028" i="2" s="1" a="1"/>
  <c r="M2028" i="2" s="1"/>
  <c r="C2073" i="2"/>
  <c r="M2073" i="2" s="1" a="1"/>
  <c r="M2073" i="2" s="1"/>
  <c r="C2034" i="2"/>
  <c r="M2034" i="2" s="1" a="1"/>
  <c r="M2034" i="2" s="1"/>
  <c r="C2079" i="2"/>
  <c r="M2079" i="2" s="1" a="1"/>
  <c r="M2079" i="2" s="1"/>
  <c r="C2022" i="2"/>
  <c r="M2022" i="2" s="1" a="1"/>
  <c r="M2022" i="2" s="1"/>
  <c r="C2044" i="2"/>
  <c r="M2044" i="2" s="1" a="1"/>
  <c r="M2044" i="2" s="1"/>
  <c r="C2082" i="2"/>
  <c r="M2082" i="2" s="1" a="1"/>
  <c r="M2082" i="2" s="1"/>
  <c r="C2029" i="2"/>
  <c r="M2029" i="2" s="1" a="1"/>
  <c r="M2029" i="2" s="1"/>
  <c r="C2055" i="2"/>
  <c r="M2055" i="2" s="1" a="1"/>
  <c r="M2055" i="2" s="1"/>
  <c r="C2040" i="2"/>
  <c r="M2040" i="2" s="1" a="1"/>
  <c r="M2040" i="2" s="1"/>
  <c r="C2070" i="2"/>
  <c r="M2070" i="2" s="1" a="1"/>
  <c r="M2070" i="2" s="1"/>
  <c r="C2065" i="2"/>
  <c r="M2065" i="2" s="1" a="1"/>
  <c r="M2065" i="2" s="1"/>
  <c r="C2060" i="2"/>
  <c r="M2060" i="2" s="1" a="1"/>
  <c r="M2060" i="2" s="1"/>
  <c r="C2058" i="2"/>
  <c r="M2058" i="2" s="1" a="1"/>
  <c r="M2058" i="2" s="1"/>
  <c r="C2052" i="2"/>
  <c r="M2052" i="2" s="1" a="1"/>
  <c r="M2052" i="2" s="1"/>
  <c r="C2042" i="2"/>
  <c r="M2042" i="2" s="1" a="1"/>
  <c r="M2042" i="2" s="1"/>
  <c r="C2075" i="2"/>
  <c r="M2075" i="2" s="1" a="1"/>
  <c r="M2075" i="2" s="1"/>
  <c r="C2083" i="2"/>
  <c r="M2083" i="2" s="1" a="1"/>
  <c r="M2083" i="2" s="1"/>
  <c r="C2010" i="2"/>
  <c r="M2010" i="2" s="1" a="1"/>
  <c r="M2010" i="2" s="1"/>
  <c r="N2010" i="2" s="1"/>
  <c r="C2080" i="2"/>
  <c r="M2080" i="2" s="1" a="1"/>
  <c r="M2080" i="2" s="1"/>
  <c r="C2016" i="2"/>
  <c r="M2016" i="2" s="1" a="1"/>
  <c r="M2016" i="2" s="1"/>
  <c r="N2016" i="2" s="1"/>
  <c r="C2025" i="2"/>
  <c r="M2025" i="2" s="1" a="1"/>
  <c r="M2025" i="2" s="1"/>
  <c r="C2035" i="2"/>
  <c r="M2035" i="2" s="1" a="1"/>
  <c r="M2035" i="2" s="1"/>
  <c r="C2085" i="2"/>
  <c r="M2085" i="2" s="1" a="1"/>
  <c r="M2085" i="2" s="1"/>
  <c r="C2036" i="2"/>
  <c r="M2036" i="2" s="1" a="1"/>
  <c r="M2036" i="2" s="1"/>
  <c r="C2031" i="2"/>
  <c r="M2031" i="2" s="1" a="1"/>
  <c r="M2031" i="2" s="1"/>
  <c r="C2020" i="2"/>
  <c r="M2020" i="2" s="1" a="1"/>
  <c r="M2020" i="2" s="1"/>
  <c r="C2049" i="2"/>
  <c r="M2049" i="2" s="1" a="1"/>
  <c r="M2049" i="2" s="1"/>
  <c r="C2053" i="2"/>
  <c r="M2053" i="2" s="1" a="1"/>
  <c r="M2053" i="2" s="1"/>
  <c r="C2081" i="2"/>
  <c r="M2081" i="2" s="1" a="1"/>
  <c r="M2081" i="2" s="1"/>
  <c r="C2050" i="2"/>
  <c r="M2050" i="2" s="1" a="1"/>
  <c r="M2050" i="2" s="1"/>
  <c r="C2018" i="2"/>
  <c r="M2018" i="2" s="1" a="1"/>
  <c r="M2018" i="2" s="1"/>
  <c r="C2066" i="2"/>
  <c r="M2066" i="2" s="1" a="1"/>
  <c r="M2066" i="2" s="1"/>
  <c r="C2086" i="2"/>
  <c r="M2086" i="2" s="1" a="1"/>
  <c r="M2086" i="2" s="1"/>
  <c r="C2074" i="2"/>
  <c r="M2074" i="2" s="1" a="1"/>
  <c r="M2074" i="2" s="1"/>
  <c r="C2064" i="2"/>
  <c r="M2064" i="2" s="1" a="1"/>
  <c r="M2064" i="2" s="1"/>
  <c r="C2041" i="2"/>
  <c r="M2041" i="2" s="1" a="1"/>
  <c r="M2041" i="2" s="1"/>
  <c r="C2087" i="2"/>
  <c r="M2087" i="2" s="1" a="1"/>
  <c r="M2087" i="2" s="1"/>
  <c r="C2043" i="2"/>
  <c r="M2043" i="2" s="1" a="1"/>
  <c r="M2043" i="2" s="1"/>
  <c r="N2850" i="2" l="1"/>
  <c r="N2854" i="2" s="1"/>
  <c r="N2855" i="2" s="1"/>
  <c r="N2856" i="2" s="1"/>
  <c r="C7" i="1" s="1"/>
  <c r="D7" i="1" s="1"/>
  <c r="C8" i="1" s="1"/>
  <c r="D8" i="1" s="1"/>
  <c r="E8" i="1" s="1"/>
  <c r="B2178" i="2"/>
  <c r="C2144" i="2"/>
  <c r="M2144" i="2" s="1" a="1"/>
  <c r="M2144" i="2" s="1"/>
  <c r="C2127" i="2"/>
  <c r="M2127" i="2" s="1" a="1"/>
  <c r="M2127" i="2" s="1"/>
  <c r="C2099" i="2"/>
  <c r="M2099" i="2" s="1" a="1"/>
  <c r="M2099" i="2" s="1"/>
  <c r="C2118" i="2"/>
  <c r="M2118" i="2" s="1" a="1"/>
  <c r="M2118" i="2" s="1"/>
  <c r="C2160" i="2"/>
  <c r="M2160" i="2" s="1" a="1"/>
  <c r="M2160" i="2" s="1"/>
  <c r="C2104" i="2"/>
  <c r="M2104" i="2" s="1" a="1"/>
  <c r="M2104" i="2" s="1"/>
  <c r="C2140" i="2"/>
  <c r="M2140" i="2" s="1" a="1"/>
  <c r="M2140" i="2" s="1"/>
  <c r="C2113" i="2"/>
  <c r="M2113" i="2" s="1" a="1"/>
  <c r="M2113" i="2" s="1"/>
  <c r="C2147" i="2"/>
  <c r="M2147" i="2" s="1" a="1"/>
  <c r="M2147" i="2" s="1"/>
  <c r="C2097" i="2"/>
  <c r="M2097" i="2" s="1" a="1"/>
  <c r="M2097" i="2" s="1"/>
  <c r="C2152" i="2"/>
  <c r="M2152" i="2" s="1" a="1"/>
  <c r="M2152" i="2" s="1"/>
  <c r="C2143" i="2"/>
  <c r="M2143" i="2" s="1" a="1"/>
  <c r="M2143" i="2" s="1"/>
  <c r="C2155" i="2"/>
  <c r="M2155" i="2" s="1" a="1"/>
  <c r="M2155" i="2" s="1"/>
  <c r="C2129" i="2"/>
  <c r="M2129" i="2" s="1" a="1"/>
  <c r="M2129" i="2" s="1"/>
  <c r="C2103" i="2"/>
  <c r="M2103" i="2" s="1" a="1"/>
  <c r="M2103" i="2" s="1"/>
  <c r="C2121" i="2"/>
  <c r="M2121" i="2" s="1" a="1"/>
  <c r="M2121" i="2" s="1"/>
  <c r="C2165" i="2"/>
  <c r="M2165" i="2" s="1" a="1"/>
  <c r="M2165" i="2" s="1"/>
  <c r="C2176" i="2"/>
  <c r="M2176" i="2" s="1" a="1"/>
  <c r="M2176" i="2" s="1"/>
  <c r="C2119" i="2"/>
  <c r="M2119" i="2" s="1" a="1"/>
  <c r="M2119" i="2" s="1"/>
  <c r="C2096" i="2"/>
  <c r="M2096" i="2" s="1" a="1"/>
  <c r="M2096" i="2" s="1"/>
  <c r="C2107" i="2"/>
  <c r="M2107" i="2" s="1" a="1"/>
  <c r="M2107" i="2" s="1"/>
  <c r="C2156" i="2"/>
  <c r="M2156" i="2" s="1" a="1"/>
  <c r="M2156" i="2" s="1"/>
  <c r="C2130" i="2"/>
  <c r="M2130" i="2" s="1" a="1"/>
  <c r="M2130" i="2" s="1"/>
  <c r="C2157" i="2"/>
  <c r="M2157" i="2" s="1" a="1"/>
  <c r="M2157" i="2" s="1"/>
  <c r="C2102" i="2"/>
  <c r="M2102" i="2" s="1" a="1"/>
  <c r="M2102" i="2" s="1"/>
  <c r="C2112" i="2"/>
  <c r="M2112" i="2" s="1" a="1"/>
  <c r="M2112" i="2" s="1"/>
  <c r="C2177" i="2"/>
  <c r="M2177" i="2" s="1" a="1"/>
  <c r="M2177" i="2" s="1"/>
  <c r="C2106" i="2"/>
  <c r="M2106" i="2" s="1" a="1"/>
  <c r="M2106" i="2" s="1"/>
  <c r="C2142" i="2"/>
  <c r="M2142" i="2" s="1" a="1"/>
  <c r="M2142" i="2" s="1"/>
  <c r="C2146" i="2"/>
  <c r="M2146" i="2" s="1" a="1"/>
  <c r="M2146" i="2" s="1"/>
  <c r="C2150" i="2"/>
  <c r="M2150" i="2" s="1" a="1"/>
  <c r="M2150" i="2" s="1"/>
  <c r="C2166" i="2"/>
  <c r="M2166" i="2" s="1" a="1"/>
  <c r="M2166" i="2" s="1"/>
  <c r="C2109" i="2"/>
  <c r="M2109" i="2" s="1" a="1"/>
  <c r="M2109" i="2" s="1"/>
  <c r="C2170" i="2"/>
  <c r="M2170" i="2" s="1" a="1"/>
  <c r="M2170" i="2" s="1"/>
  <c r="C2126" i="2"/>
  <c r="M2126" i="2" s="1" a="1"/>
  <c r="M2126" i="2" s="1"/>
  <c r="C2101" i="2"/>
  <c r="M2101" i="2" s="1" a="1"/>
  <c r="M2101" i="2" s="1"/>
  <c r="C2110" i="2"/>
  <c r="M2110" i="2" s="1" a="1"/>
  <c r="M2110" i="2" s="1"/>
  <c r="C2145" i="2"/>
  <c r="M2145" i="2" s="1" a="1"/>
  <c r="M2145" i="2" s="1"/>
  <c r="C2173" i="2"/>
  <c r="M2173" i="2" s="1" a="1"/>
  <c r="M2173" i="2" s="1"/>
  <c r="C2125" i="2"/>
  <c r="M2125" i="2" s="1" a="1"/>
  <c r="M2125" i="2" s="1"/>
  <c r="C2128" i="2"/>
  <c r="M2128" i="2" s="1" a="1"/>
  <c r="M2128" i="2" s="1"/>
  <c r="C2161" i="2"/>
  <c r="M2161" i="2" s="1" a="1"/>
  <c r="M2161" i="2" s="1"/>
  <c r="C2172" i="2"/>
  <c r="M2172" i="2" s="1" a="1"/>
  <c r="M2172" i="2" s="1"/>
  <c r="C2154" i="2"/>
  <c r="M2154" i="2" s="1" a="1"/>
  <c r="M2154" i="2" s="1"/>
  <c r="C2162" i="2"/>
  <c r="M2162" i="2" s="1" a="1"/>
  <c r="M2162" i="2" s="1"/>
  <c r="C2115" i="2"/>
  <c r="M2115" i="2" s="1" a="1"/>
  <c r="M2115" i="2" s="1"/>
  <c r="C2175" i="2"/>
  <c r="M2175" i="2" s="1" a="1"/>
  <c r="M2175" i="2" s="1"/>
  <c r="C2094" i="2"/>
  <c r="M2094" i="2" s="1" a="1"/>
  <c r="M2094" i="2" s="1"/>
  <c r="C2167" i="2"/>
  <c r="M2167" i="2" s="1" a="1"/>
  <c r="M2167" i="2" s="1"/>
  <c r="C2138" i="2"/>
  <c r="M2138" i="2" s="1" a="1"/>
  <c r="M2138" i="2" s="1"/>
  <c r="C2134" i="2"/>
  <c r="M2134" i="2" s="1" a="1"/>
  <c r="M2134" i="2" s="1"/>
  <c r="C2105" i="2"/>
  <c r="M2105" i="2" s="1" a="1"/>
  <c r="M2105" i="2" s="1"/>
  <c r="C2133" i="2"/>
  <c r="M2133" i="2" s="1" a="1"/>
  <c r="M2133" i="2" s="1"/>
  <c r="C2135" i="2"/>
  <c r="M2135" i="2" s="1" a="1"/>
  <c r="M2135" i="2" s="1"/>
  <c r="C2164" i="2"/>
  <c r="M2164" i="2" s="1" a="1"/>
  <c r="M2164" i="2" s="1"/>
  <c r="C2108" i="2"/>
  <c r="M2108" i="2" s="1" a="1"/>
  <c r="M2108" i="2" s="1"/>
  <c r="C2153" i="2"/>
  <c r="M2153" i="2" s="1" a="1"/>
  <c r="M2153" i="2" s="1"/>
  <c r="C2120" i="2"/>
  <c r="M2120" i="2" s="1" a="1"/>
  <c r="M2120" i="2" s="1"/>
  <c r="C2117" i="2"/>
  <c r="M2117" i="2" s="1" a="1"/>
  <c r="M2117" i="2" s="1"/>
  <c r="C2122" i="2"/>
  <c r="M2122" i="2" s="1" a="1"/>
  <c r="M2122" i="2" s="1"/>
  <c r="C2114" i="2"/>
  <c r="M2114" i="2" s="1" a="1"/>
  <c r="M2114" i="2" s="1"/>
  <c r="C2163" i="2"/>
  <c r="M2163" i="2" s="1" a="1"/>
  <c r="M2163" i="2" s="1"/>
  <c r="C2149" i="2"/>
  <c r="M2149" i="2" s="1" a="1"/>
  <c r="M2149" i="2" s="1"/>
  <c r="C2169" i="2"/>
  <c r="M2169" i="2" s="1" a="1"/>
  <c r="M2169" i="2" s="1"/>
  <c r="C2132" i="2"/>
  <c r="M2132" i="2" s="1" a="1"/>
  <c r="M2132" i="2" s="1"/>
  <c r="C2137" i="2"/>
  <c r="M2137" i="2" s="1" a="1"/>
  <c r="M2137" i="2" s="1"/>
  <c r="C2098" i="2"/>
  <c r="M2098" i="2" s="1" a="1"/>
  <c r="M2098" i="2" s="1"/>
  <c r="C2159" i="2"/>
  <c r="M2159" i="2" s="1" a="1"/>
  <c r="M2159" i="2" s="1"/>
  <c r="C2141" i="2"/>
  <c r="M2141" i="2" s="1" a="1"/>
  <c r="M2141" i="2" s="1"/>
  <c r="C2136" i="2"/>
  <c r="M2136" i="2" s="1" a="1"/>
  <c r="M2136" i="2" s="1"/>
  <c r="C2095" i="2"/>
  <c r="M2095" i="2" s="1" a="1"/>
  <c r="M2095" i="2" s="1"/>
  <c r="C2100" i="2"/>
  <c r="M2100" i="2" s="1" a="1"/>
  <c r="M2100" i="2" s="1"/>
  <c r="C2124" i="2"/>
  <c r="M2124" i="2" s="1" a="1"/>
  <c r="M2124" i="2" s="1"/>
  <c r="C2116" i="2"/>
  <c r="M2116" i="2" s="1" a="1"/>
  <c r="M2116" i="2" s="1"/>
  <c r="C2131" i="2"/>
  <c r="M2131" i="2" s="1" a="1"/>
  <c r="M2131" i="2" s="1"/>
  <c r="C2174" i="2"/>
  <c r="M2174" i="2" s="1" a="1"/>
  <c r="M2174" i="2" s="1"/>
  <c r="C2151" i="2"/>
  <c r="M2151" i="2" s="1" a="1"/>
  <c r="M2151" i="2" s="1"/>
  <c r="C2158" i="2"/>
  <c r="M2158" i="2" s="1" a="1"/>
  <c r="M2158" i="2" s="1"/>
  <c r="C2123" i="2"/>
  <c r="M2123" i="2" s="1" a="1"/>
  <c r="M2123" i="2" s="1"/>
  <c r="C2148" i="2"/>
  <c r="M2148" i="2" s="1" a="1"/>
  <c r="M2148" i="2" s="1"/>
  <c r="C2111" i="2"/>
  <c r="M2111" i="2" s="1" a="1"/>
  <c r="M2111" i="2" s="1"/>
  <c r="C2168" i="2"/>
  <c r="M2168" i="2" s="1" a="1"/>
  <c r="M2168" i="2" s="1"/>
  <c r="C2171" i="2"/>
  <c r="M2171" i="2" s="1" a="1"/>
  <c r="M2171" i="2" s="1"/>
  <c r="C2139" i="2"/>
  <c r="M2139" i="2" s="1" a="1"/>
  <c r="M2139" i="2" s="1"/>
  <c r="S7" i="1" l="1"/>
  <c r="S8" i="1"/>
  <c r="B2262" i="2"/>
  <c r="C2186" i="2"/>
  <c r="M2186" i="2" s="1" a="1"/>
  <c r="M2186" i="2" s="1"/>
  <c r="C2261" i="2"/>
  <c r="M2261" i="2" s="1" a="1"/>
  <c r="M2261" i="2" s="1"/>
  <c r="C2253" i="2"/>
  <c r="M2253" i="2" s="1" a="1"/>
  <c r="M2253" i="2" s="1"/>
  <c r="C2242" i="2"/>
  <c r="M2242" i="2" s="1" a="1"/>
  <c r="M2242" i="2" s="1"/>
  <c r="C2239" i="2"/>
  <c r="M2239" i="2" s="1" a="1"/>
  <c r="M2239" i="2" s="1"/>
  <c r="C2233" i="2"/>
  <c r="M2233" i="2" s="1" a="1"/>
  <c r="M2233" i="2" s="1"/>
  <c r="C2209" i="2"/>
  <c r="M2209" i="2" s="1" a="1"/>
  <c r="M2209" i="2" s="1"/>
  <c r="C2211" i="2"/>
  <c r="M2211" i="2" s="1" a="1"/>
  <c r="M2211" i="2" s="1"/>
  <c r="C2193" i="2"/>
  <c r="M2193" i="2" s="1" a="1"/>
  <c r="M2193" i="2" s="1"/>
  <c r="C2232" i="2"/>
  <c r="M2232" i="2" s="1" a="1"/>
  <c r="M2232" i="2" s="1"/>
  <c r="C2213" i="2"/>
  <c r="M2213" i="2" s="1" a="1"/>
  <c r="M2213" i="2" s="1"/>
  <c r="C2231" i="2"/>
  <c r="M2231" i="2" s="1" a="1"/>
  <c r="M2231" i="2" s="1"/>
  <c r="C2252" i="2"/>
  <c r="M2252" i="2" s="1" a="1"/>
  <c r="M2252" i="2" s="1"/>
  <c r="C2189" i="2"/>
  <c r="M2189" i="2" s="1" a="1"/>
  <c r="M2189" i="2" s="1"/>
  <c r="C2248" i="2"/>
  <c r="M2248" i="2" s="1" a="1"/>
  <c r="M2248" i="2" s="1"/>
  <c r="C2203" i="2"/>
  <c r="M2203" i="2" s="1" a="1"/>
  <c r="M2203" i="2" s="1"/>
  <c r="C2240" i="2"/>
  <c r="M2240" i="2" s="1" a="1"/>
  <c r="M2240" i="2" s="1"/>
  <c r="C2257" i="2"/>
  <c r="M2257" i="2" s="1" a="1"/>
  <c r="M2257" i="2" s="1"/>
  <c r="C2178" i="2"/>
  <c r="M2178" i="2" s="1" a="1"/>
  <c r="M2178" i="2" s="1"/>
  <c r="C2188" i="2"/>
  <c r="M2188" i="2" s="1" a="1"/>
  <c r="M2188" i="2" s="1"/>
  <c r="C2183" i="2"/>
  <c r="M2183" i="2" s="1" a="1"/>
  <c r="M2183" i="2" s="1"/>
  <c r="C2245" i="2"/>
  <c r="M2245" i="2" s="1" a="1"/>
  <c r="M2245" i="2" s="1"/>
  <c r="C2236" i="2"/>
  <c r="M2236" i="2" s="1" a="1"/>
  <c r="M2236" i="2" s="1"/>
  <c r="C2195" i="2"/>
  <c r="M2195" i="2" s="1" a="1"/>
  <c r="M2195" i="2" s="1"/>
  <c r="C2237" i="2"/>
  <c r="M2237" i="2" s="1" a="1"/>
  <c r="M2237" i="2" s="1"/>
  <c r="C2205" i="2"/>
  <c r="M2205" i="2" s="1" a="1"/>
  <c r="M2205" i="2" s="1"/>
  <c r="C2212" i="2"/>
  <c r="M2212" i="2" s="1" a="1"/>
  <c r="M2212" i="2" s="1"/>
  <c r="C2254" i="2"/>
  <c r="M2254" i="2" s="1" a="1"/>
  <c r="M2254" i="2" s="1"/>
  <c r="C2190" i="2"/>
  <c r="M2190" i="2" s="1" a="1"/>
  <c r="M2190" i="2" s="1"/>
  <c r="C2249" i="2"/>
  <c r="M2249" i="2" s="1" a="1"/>
  <c r="M2249" i="2" s="1"/>
  <c r="C2256" i="2"/>
  <c r="M2256" i="2" s="1" a="1"/>
  <c r="M2256" i="2" s="1"/>
  <c r="C2224" i="2"/>
  <c r="M2224" i="2" s="1" a="1"/>
  <c r="M2224" i="2" s="1"/>
  <c r="C2235" i="2"/>
  <c r="M2235" i="2" s="1" a="1"/>
  <c r="M2235" i="2" s="1"/>
  <c r="C2230" i="2"/>
  <c r="M2230" i="2" s="1" a="1"/>
  <c r="M2230" i="2" s="1"/>
  <c r="C2208" i="2"/>
  <c r="M2208" i="2" s="1" a="1"/>
  <c r="M2208" i="2" s="1"/>
  <c r="C2251" i="2"/>
  <c r="M2251" i="2" s="1" a="1"/>
  <c r="M2251" i="2" s="1"/>
  <c r="C2184" i="2"/>
  <c r="M2184" i="2" s="1" a="1"/>
  <c r="M2184" i="2" s="1"/>
  <c r="C2191" i="2"/>
  <c r="M2191" i="2" s="1" a="1"/>
  <c r="M2191" i="2" s="1"/>
  <c r="C2180" i="2"/>
  <c r="M2180" i="2" s="1" a="1"/>
  <c r="M2180" i="2" s="1"/>
  <c r="C2201" i="2"/>
  <c r="M2201" i="2" s="1" a="1"/>
  <c r="M2201" i="2" s="1"/>
  <c r="C2182" i="2"/>
  <c r="M2182" i="2" s="1" a="1"/>
  <c r="M2182" i="2" s="1"/>
  <c r="C2221" i="2"/>
  <c r="M2221" i="2" s="1" a="1"/>
  <c r="M2221" i="2" s="1"/>
  <c r="C2225" i="2"/>
  <c r="M2225" i="2" s="1" a="1"/>
  <c r="M2225" i="2" s="1"/>
  <c r="C2255" i="2"/>
  <c r="M2255" i="2" s="1" a="1"/>
  <c r="M2255" i="2" s="1"/>
  <c r="C2198" i="2"/>
  <c r="M2198" i="2" s="1" a="1"/>
  <c r="M2198" i="2" s="1"/>
  <c r="C2179" i="2"/>
  <c r="M2179" i="2" s="1" a="1"/>
  <c r="M2179" i="2" s="1"/>
  <c r="C2216" i="2"/>
  <c r="M2216" i="2" s="1" a="1"/>
  <c r="M2216" i="2" s="1"/>
  <c r="C2196" i="2"/>
  <c r="M2196" i="2" s="1" a="1"/>
  <c r="M2196" i="2" s="1"/>
  <c r="C2204" i="2"/>
  <c r="M2204" i="2" s="1" a="1"/>
  <c r="M2204" i="2" s="1"/>
  <c r="C2241" i="2"/>
  <c r="M2241" i="2" s="1" a="1"/>
  <c r="M2241" i="2" s="1"/>
  <c r="C2217" i="2"/>
  <c r="M2217" i="2" s="1" a="1"/>
  <c r="M2217" i="2" s="1"/>
  <c r="C2187" i="2"/>
  <c r="M2187" i="2" s="1" a="1"/>
  <c r="M2187" i="2" s="1"/>
  <c r="C2226" i="2"/>
  <c r="M2226" i="2" s="1" a="1"/>
  <c r="M2226" i="2" s="1"/>
  <c r="C2200" i="2"/>
  <c r="M2200" i="2" s="1" a="1"/>
  <c r="M2200" i="2" s="1"/>
  <c r="C2227" i="2"/>
  <c r="M2227" i="2" s="1" a="1"/>
  <c r="M2227" i="2" s="1"/>
  <c r="C2214" i="2"/>
  <c r="M2214" i="2" s="1" a="1"/>
  <c r="M2214" i="2" s="1"/>
  <c r="C2243" i="2"/>
  <c r="M2243" i="2" s="1" a="1"/>
  <c r="M2243" i="2" s="1"/>
  <c r="C2250" i="2"/>
  <c r="M2250" i="2" s="1" a="1"/>
  <c r="M2250" i="2" s="1"/>
  <c r="C2197" i="2"/>
  <c r="M2197" i="2" s="1" a="1"/>
  <c r="M2197" i="2" s="1"/>
  <c r="C2259" i="2"/>
  <c r="M2259" i="2" s="1" a="1"/>
  <c r="M2259" i="2" s="1"/>
  <c r="C2192" i="2"/>
  <c r="M2192" i="2" s="1" a="1"/>
  <c r="M2192" i="2" s="1"/>
  <c r="C2215" i="2"/>
  <c r="M2215" i="2" s="1" a="1"/>
  <c r="M2215" i="2" s="1"/>
  <c r="C2223" i="2"/>
  <c r="M2223" i="2" s="1" a="1"/>
  <c r="M2223" i="2" s="1"/>
  <c r="C2219" i="2"/>
  <c r="M2219" i="2" s="1" a="1"/>
  <c r="M2219" i="2" s="1"/>
  <c r="C2247" i="2"/>
  <c r="M2247" i="2" s="1" a="1"/>
  <c r="M2247" i="2" s="1"/>
  <c r="C2181" i="2"/>
  <c r="M2181" i="2" s="1" a="1"/>
  <c r="M2181" i="2" s="1"/>
  <c r="C2246" i="2"/>
  <c r="M2246" i="2" s="1" a="1"/>
  <c r="M2246" i="2" s="1"/>
  <c r="C2229" i="2"/>
  <c r="M2229" i="2" s="1" a="1"/>
  <c r="M2229" i="2" s="1"/>
  <c r="C2258" i="2"/>
  <c r="M2258" i="2" s="1" a="1"/>
  <c r="M2258" i="2" s="1"/>
  <c r="C2238" i="2"/>
  <c r="M2238" i="2" s="1" a="1"/>
  <c r="M2238" i="2" s="1"/>
  <c r="C2260" i="2"/>
  <c r="M2260" i="2" s="1" a="1"/>
  <c r="M2260" i="2" s="1"/>
  <c r="C2220" i="2"/>
  <c r="M2220" i="2" s="1" a="1"/>
  <c r="M2220" i="2" s="1"/>
  <c r="C2194" i="2"/>
  <c r="M2194" i="2" s="1" a="1"/>
  <c r="M2194" i="2" s="1"/>
  <c r="C2207" i="2"/>
  <c r="M2207" i="2" s="1" a="1"/>
  <c r="M2207" i="2" s="1"/>
  <c r="C2222" i="2"/>
  <c r="M2222" i="2" s="1" a="1"/>
  <c r="M2222" i="2" s="1"/>
  <c r="C2210" i="2"/>
  <c r="M2210" i="2" s="1" a="1"/>
  <c r="M2210" i="2" s="1"/>
  <c r="C2218" i="2"/>
  <c r="M2218" i="2" s="1" a="1"/>
  <c r="M2218" i="2" s="1"/>
  <c r="C2185" i="2"/>
  <c r="M2185" i="2" s="1" a="1"/>
  <c r="M2185" i="2" s="1"/>
  <c r="C2228" i="2"/>
  <c r="M2228" i="2" s="1" a="1"/>
  <c r="M2228" i="2" s="1"/>
  <c r="C2234" i="2"/>
  <c r="M2234" i="2" s="1" a="1"/>
  <c r="M2234" i="2" s="1"/>
  <c r="C2244" i="2"/>
  <c r="M2244" i="2" s="1" a="1"/>
  <c r="M2244" i="2" s="1"/>
  <c r="C2202" i="2"/>
  <c r="M2202" i="2" s="1" a="1"/>
  <c r="M2202" i="2" s="1"/>
  <c r="C2199" i="2"/>
  <c r="M2199" i="2" s="1" a="1"/>
  <c r="M2199" i="2" s="1"/>
  <c r="C2206" i="2"/>
  <c r="M2206" i="2" s="1" a="1"/>
  <c r="M2206" i="2" s="1"/>
  <c r="B2346" i="2" l="1"/>
  <c r="C2332" i="2"/>
  <c r="M2332" i="2" s="1" a="1"/>
  <c r="M2332" i="2" s="1"/>
  <c r="C2310" i="2"/>
  <c r="M2310" i="2" s="1" a="1"/>
  <c r="M2310" i="2" s="1"/>
  <c r="C2304" i="2"/>
  <c r="M2304" i="2" s="1" a="1"/>
  <c r="M2304" i="2" s="1"/>
  <c r="C2316" i="2"/>
  <c r="M2316" i="2" s="1" a="1"/>
  <c r="M2316" i="2" s="1"/>
  <c r="C2331" i="2"/>
  <c r="M2331" i="2" s="1" a="1"/>
  <c r="M2331" i="2" s="1"/>
  <c r="C2287" i="2"/>
  <c r="M2287" i="2" s="1" a="1"/>
  <c r="M2287" i="2" s="1"/>
  <c r="C2307" i="2"/>
  <c r="M2307" i="2" s="1" a="1"/>
  <c r="M2307" i="2" s="1"/>
  <c r="C2313" i="2"/>
  <c r="M2313" i="2" s="1" a="1"/>
  <c r="M2313" i="2" s="1"/>
  <c r="C2319" i="2"/>
  <c r="M2319" i="2" s="1" a="1"/>
  <c r="M2319" i="2" s="1"/>
  <c r="C2299" i="2"/>
  <c r="M2299" i="2" s="1" a="1"/>
  <c r="M2299" i="2" s="1"/>
  <c r="C2270" i="2"/>
  <c r="M2270" i="2" s="1" a="1"/>
  <c r="M2270" i="2" s="1"/>
  <c r="C2342" i="2"/>
  <c r="M2342" i="2" s="1" a="1"/>
  <c r="M2342" i="2" s="1"/>
  <c r="C2334" i="2"/>
  <c r="M2334" i="2" s="1" a="1"/>
  <c r="M2334" i="2" s="1"/>
  <c r="C2294" i="2"/>
  <c r="M2294" i="2" s="1" a="1"/>
  <c r="M2294" i="2" s="1"/>
  <c r="C2333" i="2"/>
  <c r="M2333" i="2" s="1" a="1"/>
  <c r="M2333" i="2" s="1"/>
  <c r="C2345" i="2"/>
  <c r="M2345" i="2" s="1" a="1"/>
  <c r="M2345" i="2" s="1"/>
  <c r="C2289" i="2"/>
  <c r="M2289" i="2" s="1" a="1"/>
  <c r="M2289" i="2" s="1"/>
  <c r="C2280" i="2"/>
  <c r="M2280" i="2" s="1" a="1"/>
  <c r="M2280" i="2" s="1"/>
  <c r="C2264" i="2"/>
  <c r="M2264" i="2" s="1" a="1"/>
  <c r="M2264" i="2" s="1"/>
  <c r="C2297" i="2"/>
  <c r="M2297" i="2" s="1" a="1"/>
  <c r="M2297" i="2" s="1"/>
  <c r="C2327" i="2"/>
  <c r="M2327" i="2" s="1" a="1"/>
  <c r="M2327" i="2" s="1"/>
  <c r="C2317" i="2"/>
  <c r="M2317" i="2" s="1" a="1"/>
  <c r="M2317" i="2" s="1"/>
  <c r="C2311" i="2"/>
  <c r="M2311" i="2" s="1" a="1"/>
  <c r="M2311" i="2" s="1"/>
  <c r="C2279" i="2"/>
  <c r="M2279" i="2" s="1" a="1"/>
  <c r="M2279" i="2" s="1"/>
  <c r="C2326" i="2"/>
  <c r="M2326" i="2" s="1" a="1"/>
  <c r="M2326" i="2" s="1"/>
  <c r="C2340" i="2"/>
  <c r="M2340" i="2" s="1" a="1"/>
  <c r="M2340" i="2" s="1"/>
  <c r="C2338" i="2"/>
  <c r="M2338" i="2" s="1" a="1"/>
  <c r="M2338" i="2" s="1"/>
  <c r="C2314" i="2"/>
  <c r="M2314" i="2" s="1" a="1"/>
  <c r="M2314" i="2" s="1"/>
  <c r="C2291" i="2"/>
  <c r="M2291" i="2" s="1" a="1"/>
  <c r="M2291" i="2" s="1"/>
  <c r="C2298" i="2"/>
  <c r="M2298" i="2" s="1" a="1"/>
  <c r="M2298" i="2" s="1"/>
  <c r="C2285" i="2"/>
  <c r="M2285" i="2" s="1" a="1"/>
  <c r="M2285" i="2" s="1"/>
  <c r="C2318" i="2"/>
  <c r="M2318" i="2" s="1" a="1"/>
  <c r="M2318" i="2" s="1"/>
  <c r="C2288" i="2"/>
  <c r="M2288" i="2" s="1" a="1"/>
  <c r="M2288" i="2" s="1"/>
  <c r="C2309" i="2"/>
  <c r="M2309" i="2" s="1" a="1"/>
  <c r="M2309" i="2" s="1"/>
  <c r="C2315" i="2"/>
  <c r="M2315" i="2" s="1" a="1"/>
  <c r="M2315" i="2" s="1"/>
  <c r="C2328" i="2"/>
  <c r="M2328" i="2" s="1" a="1"/>
  <c r="M2328" i="2" s="1"/>
  <c r="C2281" i="2"/>
  <c r="M2281" i="2" s="1" a="1"/>
  <c r="M2281" i="2" s="1"/>
  <c r="C2343" i="2"/>
  <c r="M2343" i="2" s="1" a="1"/>
  <c r="M2343" i="2" s="1"/>
  <c r="C2263" i="2"/>
  <c r="M2263" i="2" s="1" a="1"/>
  <c r="M2263" i="2" s="1"/>
  <c r="C2296" i="2"/>
  <c r="M2296" i="2" s="1" a="1"/>
  <c r="M2296" i="2" s="1"/>
  <c r="C2272" i="2"/>
  <c r="M2272" i="2" s="1" a="1"/>
  <c r="M2272" i="2" s="1"/>
  <c r="C2320" i="2"/>
  <c r="M2320" i="2" s="1" a="1"/>
  <c r="M2320" i="2" s="1"/>
  <c r="C2284" i="2"/>
  <c r="M2284" i="2" s="1" a="1"/>
  <c r="M2284" i="2" s="1"/>
  <c r="C2267" i="2"/>
  <c r="M2267" i="2" s="1" a="1"/>
  <c r="M2267" i="2" s="1"/>
  <c r="C2275" i="2"/>
  <c r="M2275" i="2" s="1" a="1"/>
  <c r="M2275" i="2" s="1"/>
  <c r="C2337" i="2"/>
  <c r="M2337" i="2" s="1" a="1"/>
  <c r="M2337" i="2" s="1"/>
  <c r="C2262" i="2"/>
  <c r="M2262" i="2" s="1" a="1"/>
  <c r="M2262" i="2" s="1"/>
  <c r="C2305" i="2"/>
  <c r="M2305" i="2" s="1" a="1"/>
  <c r="M2305" i="2" s="1"/>
  <c r="C2265" i="2"/>
  <c r="M2265" i="2" s="1" a="1"/>
  <c r="M2265" i="2" s="1"/>
  <c r="C2273" i="2"/>
  <c r="M2273" i="2" s="1" a="1"/>
  <c r="M2273" i="2" s="1"/>
  <c r="C2324" i="2"/>
  <c r="M2324" i="2" s="1" a="1"/>
  <c r="M2324" i="2" s="1"/>
  <c r="C2300" i="2"/>
  <c r="M2300" i="2" s="1" a="1"/>
  <c r="M2300" i="2" s="1"/>
  <c r="C2322" i="2"/>
  <c r="M2322" i="2" s="1" a="1"/>
  <c r="M2322" i="2" s="1"/>
  <c r="C2271" i="2"/>
  <c r="M2271" i="2" s="1" a="1"/>
  <c r="M2271" i="2" s="1"/>
  <c r="C2283" i="2"/>
  <c r="M2283" i="2" s="1" a="1"/>
  <c r="M2283" i="2" s="1"/>
  <c r="C2266" i="2"/>
  <c r="M2266" i="2" s="1" a="1"/>
  <c r="M2266" i="2" s="1"/>
  <c r="C2344" i="2"/>
  <c r="M2344" i="2" s="1" a="1"/>
  <c r="M2344" i="2" s="1"/>
  <c r="C2290" i="2"/>
  <c r="M2290" i="2" s="1" a="1"/>
  <c r="M2290" i="2" s="1"/>
  <c r="C2282" i="2"/>
  <c r="M2282" i="2" s="1" a="1"/>
  <c r="M2282" i="2" s="1"/>
  <c r="C2336" i="2"/>
  <c r="M2336" i="2" s="1" a="1"/>
  <c r="M2336" i="2" s="1"/>
  <c r="C2293" i="2"/>
  <c r="M2293" i="2" s="1" a="1"/>
  <c r="M2293" i="2" s="1"/>
  <c r="C2323" i="2"/>
  <c r="M2323" i="2" s="1" a="1"/>
  <c r="M2323" i="2" s="1"/>
  <c r="C2295" i="2"/>
  <c r="M2295" i="2" s="1" a="1"/>
  <c r="M2295" i="2" s="1"/>
  <c r="C2292" i="2"/>
  <c r="M2292" i="2" s="1" a="1"/>
  <c r="M2292" i="2" s="1"/>
  <c r="C2302" i="2"/>
  <c r="M2302" i="2" s="1" a="1"/>
  <c r="M2302" i="2" s="1"/>
  <c r="C2278" i="2"/>
  <c r="M2278" i="2" s="1" a="1"/>
  <c r="M2278" i="2" s="1"/>
  <c r="C2269" i="2"/>
  <c r="M2269" i="2" s="1" a="1"/>
  <c r="M2269" i="2" s="1"/>
  <c r="C2268" i="2"/>
  <c r="M2268" i="2" s="1" a="1"/>
  <c r="M2268" i="2" s="1"/>
  <c r="C2308" i="2"/>
  <c r="M2308" i="2" s="1" a="1"/>
  <c r="M2308" i="2" s="1"/>
  <c r="C2274" i="2"/>
  <c r="M2274" i="2" s="1" a="1"/>
  <c r="M2274" i="2" s="1"/>
  <c r="C2335" i="2"/>
  <c r="M2335" i="2" s="1" a="1"/>
  <c r="M2335" i="2" s="1"/>
  <c r="C2329" i="2"/>
  <c r="M2329" i="2" s="1" a="1"/>
  <c r="M2329" i="2" s="1"/>
  <c r="C2312" i="2"/>
  <c r="M2312" i="2" s="1" a="1"/>
  <c r="M2312" i="2" s="1"/>
  <c r="C2321" i="2"/>
  <c r="M2321" i="2" s="1" a="1"/>
  <c r="M2321" i="2" s="1"/>
  <c r="C2276" i="2"/>
  <c r="M2276" i="2" s="1" a="1"/>
  <c r="M2276" i="2" s="1"/>
  <c r="C2339" i="2"/>
  <c r="M2339" i="2" s="1" a="1"/>
  <c r="M2339" i="2" s="1"/>
  <c r="C2301" i="2"/>
  <c r="M2301" i="2" s="1" a="1"/>
  <c r="M2301" i="2" s="1"/>
  <c r="C2306" i="2"/>
  <c r="M2306" i="2" s="1" a="1"/>
  <c r="M2306" i="2" s="1"/>
  <c r="C2330" i="2"/>
  <c r="M2330" i="2" s="1" a="1"/>
  <c r="M2330" i="2" s="1"/>
  <c r="C2286" i="2"/>
  <c r="M2286" i="2" s="1" a="1"/>
  <c r="M2286" i="2" s="1"/>
  <c r="C2277" i="2"/>
  <c r="M2277" i="2" s="1" a="1"/>
  <c r="M2277" i="2" s="1"/>
  <c r="C2325" i="2"/>
  <c r="M2325" i="2" s="1" a="1"/>
  <c r="M2325" i="2" s="1"/>
  <c r="C2341" i="2"/>
  <c r="M2341" i="2" s="1" a="1"/>
  <c r="M2341" i="2" s="1"/>
  <c r="C2303" i="2"/>
  <c r="M2303" i="2" s="1" a="1"/>
  <c r="M2303" i="2" s="1"/>
  <c r="B2430" i="2" l="1"/>
  <c r="C2347" i="2"/>
  <c r="M2347" i="2" s="1" a="1"/>
  <c r="M2347" i="2" s="1"/>
  <c r="C2381" i="2"/>
  <c r="M2381" i="2" s="1" a="1"/>
  <c r="M2381" i="2" s="1"/>
  <c r="C2392" i="2"/>
  <c r="M2392" i="2" s="1" a="1"/>
  <c r="M2392" i="2" s="1"/>
  <c r="C2360" i="2"/>
  <c r="M2360" i="2" s="1" a="1"/>
  <c r="M2360" i="2" s="1"/>
  <c r="C2358" i="2"/>
  <c r="M2358" i="2" s="1" a="1"/>
  <c r="M2358" i="2" s="1"/>
  <c r="C2420" i="2"/>
  <c r="M2420" i="2" s="1" a="1"/>
  <c r="M2420" i="2" s="1"/>
  <c r="C2355" i="2"/>
  <c r="M2355" i="2" s="1" a="1"/>
  <c r="M2355" i="2" s="1"/>
  <c r="C2363" i="2"/>
  <c r="M2363" i="2" s="1" a="1"/>
  <c r="M2363" i="2" s="1"/>
  <c r="C2427" i="2"/>
  <c r="M2427" i="2" s="1" a="1"/>
  <c r="M2427" i="2" s="1"/>
  <c r="C2365" i="2"/>
  <c r="M2365" i="2" s="1" a="1"/>
  <c r="M2365" i="2" s="1"/>
  <c r="C2369" i="2"/>
  <c r="M2369" i="2" s="1" a="1"/>
  <c r="M2369" i="2" s="1"/>
  <c r="C2399" i="2"/>
  <c r="M2399" i="2" s="1" a="1"/>
  <c r="M2399" i="2" s="1"/>
  <c r="C2395" i="2"/>
  <c r="M2395" i="2" s="1" a="1"/>
  <c r="M2395" i="2" s="1"/>
  <c r="C2418" i="2"/>
  <c r="M2418" i="2" s="1" a="1"/>
  <c r="M2418" i="2" s="1"/>
  <c r="C2387" i="2"/>
  <c r="M2387" i="2" s="1" a="1"/>
  <c r="M2387" i="2" s="1"/>
  <c r="C2424" i="2"/>
  <c r="M2424" i="2" s="1" a="1"/>
  <c r="M2424" i="2" s="1"/>
  <c r="C2407" i="2"/>
  <c r="M2407" i="2" s="1" a="1"/>
  <c r="M2407" i="2" s="1"/>
  <c r="C2410" i="2"/>
  <c r="M2410" i="2" s="1" a="1"/>
  <c r="M2410" i="2" s="1"/>
  <c r="C2353" i="2"/>
  <c r="M2353" i="2" s="1" a="1"/>
  <c r="M2353" i="2" s="1"/>
  <c r="C2351" i="2"/>
  <c r="M2351" i="2" s="1" a="1"/>
  <c r="M2351" i="2" s="1"/>
  <c r="C2404" i="2"/>
  <c r="M2404" i="2" s="1" a="1"/>
  <c r="M2404" i="2" s="1"/>
  <c r="C2375" i="2"/>
  <c r="M2375" i="2" s="1" a="1"/>
  <c r="M2375" i="2" s="1"/>
  <c r="C2393" i="2"/>
  <c r="M2393" i="2" s="1" a="1"/>
  <c r="M2393" i="2" s="1"/>
  <c r="C2379" i="2"/>
  <c r="M2379" i="2" s="1" a="1"/>
  <c r="M2379" i="2" s="1"/>
  <c r="C2389" i="2"/>
  <c r="M2389" i="2" s="1" a="1"/>
  <c r="M2389" i="2" s="1"/>
  <c r="C2400" i="2"/>
  <c r="M2400" i="2" s="1" a="1"/>
  <c r="M2400" i="2" s="1"/>
  <c r="C2356" i="2"/>
  <c r="M2356" i="2" s="1" a="1"/>
  <c r="M2356" i="2" s="1"/>
  <c r="C2371" i="2"/>
  <c r="M2371" i="2" s="1" a="1"/>
  <c r="M2371" i="2" s="1"/>
  <c r="C2364" i="2"/>
  <c r="M2364" i="2" s="1" a="1"/>
  <c r="M2364" i="2" s="1"/>
  <c r="C2382" i="2"/>
  <c r="M2382" i="2" s="1" a="1"/>
  <c r="M2382" i="2" s="1"/>
  <c r="C2373" i="2"/>
  <c r="M2373" i="2" s="1" a="1"/>
  <c r="M2373" i="2" s="1"/>
  <c r="C2367" i="2"/>
  <c r="M2367" i="2" s="1" a="1"/>
  <c r="M2367" i="2" s="1"/>
  <c r="C2378" i="2"/>
  <c r="M2378" i="2" s="1" a="1"/>
  <c r="M2378" i="2" s="1"/>
  <c r="C2361" i="2"/>
  <c r="M2361" i="2" s="1" a="1"/>
  <c r="M2361" i="2" s="1"/>
  <c r="C2411" i="2"/>
  <c r="M2411" i="2" s="1" a="1"/>
  <c r="M2411" i="2" s="1"/>
  <c r="C2397" i="2"/>
  <c r="M2397" i="2" s="1" a="1"/>
  <c r="M2397" i="2" s="1"/>
  <c r="C2412" i="2"/>
  <c r="M2412" i="2" s="1" a="1"/>
  <c r="M2412" i="2" s="1"/>
  <c r="C2368" i="2"/>
  <c r="M2368" i="2" s="1" a="1"/>
  <c r="M2368" i="2" s="1"/>
  <c r="C2398" i="2"/>
  <c r="M2398" i="2" s="1" a="1"/>
  <c r="M2398" i="2" s="1"/>
  <c r="C2421" i="2"/>
  <c r="M2421" i="2" s="1" a="1"/>
  <c r="M2421" i="2" s="1"/>
  <c r="C2359" i="2"/>
  <c r="M2359" i="2" s="1" a="1"/>
  <c r="M2359" i="2" s="1"/>
  <c r="C2406" i="2"/>
  <c r="M2406" i="2" s="1" a="1"/>
  <c r="M2406" i="2" s="1"/>
  <c r="C2350" i="2"/>
  <c r="M2350" i="2" s="1" a="1"/>
  <c r="M2350" i="2" s="1"/>
  <c r="C2372" i="2"/>
  <c r="M2372" i="2" s="1" a="1"/>
  <c r="M2372" i="2" s="1"/>
  <c r="C2380" i="2"/>
  <c r="M2380" i="2" s="1" a="1"/>
  <c r="M2380" i="2" s="1"/>
  <c r="C2349" i="2"/>
  <c r="M2349" i="2" s="1" a="1"/>
  <c r="M2349" i="2" s="1"/>
  <c r="C2416" i="2"/>
  <c r="M2416" i="2" s="1" a="1"/>
  <c r="M2416" i="2" s="1"/>
  <c r="C2423" i="2"/>
  <c r="M2423" i="2" s="1" a="1"/>
  <c r="M2423" i="2" s="1"/>
  <c r="C2362" i="2"/>
  <c r="M2362" i="2" s="1" a="1"/>
  <c r="M2362" i="2" s="1"/>
  <c r="C2413" i="2"/>
  <c r="M2413" i="2" s="1" a="1"/>
  <c r="M2413" i="2" s="1"/>
  <c r="C2415" i="2"/>
  <c r="M2415" i="2" s="1" a="1"/>
  <c r="M2415" i="2" s="1"/>
  <c r="C2414" i="2"/>
  <c r="M2414" i="2" s="1" a="1"/>
  <c r="M2414" i="2" s="1"/>
  <c r="C2422" i="2"/>
  <c r="M2422" i="2" s="1" a="1"/>
  <c r="M2422" i="2" s="1"/>
  <c r="C2383" i="2"/>
  <c r="M2383" i="2" s="1" a="1"/>
  <c r="M2383" i="2" s="1"/>
  <c r="C2417" i="2"/>
  <c r="M2417" i="2" s="1" a="1"/>
  <c r="M2417" i="2" s="1"/>
  <c r="C2390" i="2"/>
  <c r="M2390" i="2" s="1" a="1"/>
  <c r="M2390" i="2" s="1"/>
  <c r="C2366" i="2"/>
  <c r="M2366" i="2" s="1" a="1"/>
  <c r="M2366" i="2" s="1"/>
  <c r="C2377" i="2"/>
  <c r="M2377" i="2" s="1" a="1"/>
  <c r="M2377" i="2" s="1"/>
  <c r="C2388" i="2"/>
  <c r="M2388" i="2" s="1" a="1"/>
  <c r="M2388" i="2" s="1"/>
  <c r="C2391" i="2"/>
  <c r="M2391" i="2" s="1" a="1"/>
  <c r="M2391" i="2" s="1"/>
  <c r="C2408" i="2"/>
  <c r="M2408" i="2" s="1" a="1"/>
  <c r="M2408" i="2" s="1"/>
  <c r="C2348" i="2"/>
  <c r="M2348" i="2" s="1" a="1"/>
  <c r="M2348" i="2" s="1"/>
  <c r="C2429" i="2"/>
  <c r="M2429" i="2" s="1" a="1"/>
  <c r="M2429" i="2" s="1"/>
  <c r="C2426" i="2"/>
  <c r="M2426" i="2" s="1" a="1"/>
  <c r="M2426" i="2" s="1"/>
  <c r="C2386" i="2"/>
  <c r="M2386" i="2" s="1" a="1"/>
  <c r="M2386" i="2" s="1"/>
  <c r="C2396" i="2"/>
  <c r="M2396" i="2" s="1" a="1"/>
  <c r="M2396" i="2" s="1"/>
  <c r="C2374" i="2"/>
  <c r="M2374" i="2" s="1" a="1"/>
  <c r="M2374" i="2" s="1"/>
  <c r="C2384" i="2"/>
  <c r="M2384" i="2" s="1" a="1"/>
  <c r="M2384" i="2" s="1"/>
  <c r="C2376" i="2"/>
  <c r="M2376" i="2" s="1" a="1"/>
  <c r="M2376" i="2" s="1"/>
  <c r="C2428" i="2"/>
  <c r="M2428" i="2" s="1" a="1"/>
  <c r="M2428" i="2" s="1"/>
  <c r="C2352" i="2"/>
  <c r="M2352" i="2" s="1" a="1"/>
  <c r="M2352" i="2" s="1"/>
  <c r="C2370" i="2"/>
  <c r="M2370" i="2" s="1" a="1"/>
  <c r="M2370" i="2" s="1"/>
  <c r="C2385" i="2"/>
  <c r="M2385" i="2" s="1" a="1"/>
  <c r="M2385" i="2" s="1"/>
  <c r="C2409" i="2"/>
  <c r="M2409" i="2" s="1" a="1"/>
  <c r="M2409" i="2" s="1"/>
  <c r="C2403" i="2"/>
  <c r="M2403" i="2" s="1" a="1"/>
  <c r="M2403" i="2" s="1"/>
  <c r="C2402" i="2"/>
  <c r="M2402" i="2" s="1" a="1"/>
  <c r="M2402" i="2" s="1"/>
  <c r="C2405" i="2"/>
  <c r="M2405" i="2" s="1" a="1"/>
  <c r="M2405" i="2" s="1"/>
  <c r="C2346" i="2"/>
  <c r="M2346" i="2" s="1" a="1"/>
  <c r="M2346" i="2" s="1"/>
  <c r="C2425" i="2"/>
  <c r="M2425" i="2" s="1" a="1"/>
  <c r="M2425" i="2" s="1"/>
  <c r="C2394" i="2"/>
  <c r="M2394" i="2" s="1" a="1"/>
  <c r="M2394" i="2" s="1"/>
  <c r="C2401" i="2"/>
  <c r="M2401" i="2" s="1" a="1"/>
  <c r="M2401" i="2" s="1"/>
  <c r="C2357" i="2"/>
  <c r="M2357" i="2" s="1" a="1"/>
  <c r="M2357" i="2" s="1"/>
  <c r="C2419" i="2"/>
  <c r="M2419" i="2" s="1" a="1"/>
  <c r="M2419" i="2" s="1"/>
  <c r="C2354" i="2"/>
  <c r="M2354" i="2" s="1" a="1"/>
  <c r="M2354" i="2" s="1"/>
  <c r="B2514" i="2" l="1"/>
  <c r="C2513" i="2"/>
  <c r="M2513" i="2" s="1" a="1"/>
  <c r="M2513" i="2" s="1"/>
  <c r="C2475" i="2"/>
  <c r="M2475" i="2" s="1" a="1"/>
  <c r="M2475" i="2" s="1"/>
  <c r="C2511" i="2"/>
  <c r="M2511" i="2" s="1" a="1"/>
  <c r="M2511" i="2" s="1"/>
  <c r="C2469" i="2"/>
  <c r="M2469" i="2" s="1" a="1"/>
  <c r="M2469" i="2" s="1"/>
  <c r="C2431" i="2"/>
  <c r="M2431" i="2" s="1" a="1"/>
  <c r="M2431" i="2" s="1"/>
  <c r="C2441" i="2"/>
  <c r="M2441" i="2" s="1" a="1"/>
  <c r="M2441" i="2" s="1"/>
  <c r="C2480" i="2"/>
  <c r="M2480" i="2" s="1" a="1"/>
  <c r="M2480" i="2" s="1"/>
  <c r="C2508" i="2"/>
  <c r="M2508" i="2" s="1" a="1"/>
  <c r="M2508" i="2" s="1"/>
  <c r="C2453" i="2"/>
  <c r="M2453" i="2" s="1" a="1"/>
  <c r="M2453" i="2" s="1"/>
  <c r="C2497" i="2"/>
  <c r="M2497" i="2" s="1" a="1"/>
  <c r="M2497" i="2" s="1"/>
  <c r="C2489" i="2"/>
  <c r="M2489" i="2" s="1" a="1"/>
  <c r="M2489" i="2" s="1"/>
  <c r="C2435" i="2"/>
  <c r="M2435" i="2" s="1" a="1"/>
  <c r="M2435" i="2" s="1"/>
  <c r="C2468" i="2"/>
  <c r="M2468" i="2" s="1" a="1"/>
  <c r="M2468" i="2" s="1"/>
  <c r="C2473" i="2"/>
  <c r="M2473" i="2" s="1" a="1"/>
  <c r="M2473" i="2" s="1"/>
  <c r="C2464" i="2"/>
  <c r="M2464" i="2" s="1" a="1"/>
  <c r="M2464" i="2" s="1"/>
  <c r="C2476" i="2"/>
  <c r="M2476" i="2" s="1" a="1"/>
  <c r="M2476" i="2" s="1"/>
  <c r="C2461" i="2"/>
  <c r="M2461" i="2" s="1" a="1"/>
  <c r="M2461" i="2" s="1"/>
  <c r="C2455" i="2"/>
  <c r="M2455" i="2" s="1" a="1"/>
  <c r="M2455" i="2" s="1"/>
  <c r="C2498" i="2"/>
  <c r="M2498" i="2" s="1" a="1"/>
  <c r="M2498" i="2" s="1"/>
  <c r="C2493" i="2"/>
  <c r="M2493" i="2" s="1" a="1"/>
  <c r="M2493" i="2" s="1"/>
  <c r="C2501" i="2"/>
  <c r="M2501" i="2" s="1" a="1"/>
  <c r="M2501" i="2" s="1"/>
  <c r="C2491" i="2"/>
  <c r="M2491" i="2" s="1" a="1"/>
  <c r="M2491" i="2" s="1"/>
  <c r="C2433" i="2"/>
  <c r="M2433" i="2" s="1" a="1"/>
  <c r="M2433" i="2" s="1"/>
  <c r="C2436" i="2"/>
  <c r="M2436" i="2" s="1" a="1"/>
  <c r="M2436" i="2" s="1"/>
  <c r="C2451" i="2"/>
  <c r="M2451" i="2" s="1" a="1"/>
  <c r="M2451" i="2" s="1"/>
  <c r="C2482" i="2"/>
  <c r="M2482" i="2" s="1" a="1"/>
  <c r="M2482" i="2" s="1"/>
  <c r="C2500" i="2"/>
  <c r="M2500" i="2" s="1" a="1"/>
  <c r="M2500" i="2" s="1"/>
  <c r="C2462" i="2"/>
  <c r="M2462" i="2" s="1" a="1"/>
  <c r="M2462" i="2" s="1"/>
  <c r="C2486" i="2"/>
  <c r="M2486" i="2" s="1" a="1"/>
  <c r="M2486" i="2" s="1"/>
  <c r="C2430" i="2"/>
  <c r="M2430" i="2" s="1" a="1"/>
  <c r="M2430" i="2" s="1"/>
  <c r="C2463" i="2"/>
  <c r="M2463" i="2" s="1" a="1"/>
  <c r="M2463" i="2" s="1"/>
  <c r="C2478" i="2"/>
  <c r="M2478" i="2" s="1" a="1"/>
  <c r="M2478" i="2" s="1"/>
  <c r="C2443" i="2"/>
  <c r="M2443" i="2" s="1" a="1"/>
  <c r="M2443" i="2" s="1"/>
  <c r="C2479" i="2"/>
  <c r="M2479" i="2" s="1" a="1"/>
  <c r="M2479" i="2" s="1"/>
  <c r="C2503" i="2"/>
  <c r="M2503" i="2" s="1" a="1"/>
  <c r="M2503" i="2" s="1"/>
  <c r="C2465" i="2"/>
  <c r="M2465" i="2" s="1" a="1"/>
  <c r="M2465" i="2" s="1"/>
  <c r="C2504" i="2"/>
  <c r="M2504" i="2" s="1" a="1"/>
  <c r="M2504" i="2" s="1"/>
  <c r="C2494" i="2"/>
  <c r="M2494" i="2" s="1" a="1"/>
  <c r="M2494" i="2" s="1"/>
  <c r="C2512" i="2"/>
  <c r="M2512" i="2" s="1" a="1"/>
  <c r="M2512" i="2" s="1"/>
  <c r="C2509" i="2"/>
  <c r="M2509" i="2" s="1" a="1"/>
  <c r="M2509" i="2" s="1"/>
  <c r="C2446" i="2"/>
  <c r="M2446" i="2" s="1" a="1"/>
  <c r="M2446" i="2" s="1"/>
  <c r="C2470" i="2"/>
  <c r="M2470" i="2" s="1" a="1"/>
  <c r="M2470" i="2" s="1"/>
  <c r="C2440" i="2"/>
  <c r="M2440" i="2" s="1" a="1"/>
  <c r="M2440" i="2" s="1"/>
  <c r="C2456" i="2"/>
  <c r="M2456" i="2" s="1" a="1"/>
  <c r="M2456" i="2" s="1"/>
  <c r="C2450" i="2"/>
  <c r="M2450" i="2" s="1" a="1"/>
  <c r="M2450" i="2" s="1"/>
  <c r="C2477" i="2"/>
  <c r="M2477" i="2" s="1" a="1"/>
  <c r="M2477" i="2" s="1"/>
  <c r="C2471" i="2"/>
  <c r="M2471" i="2" s="1" a="1"/>
  <c r="M2471" i="2" s="1"/>
  <c r="C2499" i="2"/>
  <c r="M2499" i="2" s="1" a="1"/>
  <c r="M2499" i="2" s="1"/>
  <c r="C2445" i="2"/>
  <c r="M2445" i="2" s="1" a="1"/>
  <c r="M2445" i="2" s="1"/>
  <c r="C2485" i="2"/>
  <c r="M2485" i="2" s="1" a="1"/>
  <c r="M2485" i="2" s="1"/>
  <c r="C2457" i="2"/>
  <c r="M2457" i="2" s="1" a="1"/>
  <c r="M2457" i="2" s="1"/>
  <c r="C2488" i="2"/>
  <c r="M2488" i="2" s="1" a="1"/>
  <c r="M2488" i="2" s="1"/>
  <c r="C2447" i="2"/>
  <c r="M2447" i="2" s="1" a="1"/>
  <c r="M2447" i="2" s="1"/>
  <c r="C2510" i="2"/>
  <c r="M2510" i="2" s="1" a="1"/>
  <c r="M2510" i="2" s="1"/>
  <c r="C2449" i="2"/>
  <c r="M2449" i="2" s="1" a="1"/>
  <c r="M2449" i="2" s="1"/>
  <c r="C2487" i="2"/>
  <c r="M2487" i="2" s="1" a="1"/>
  <c r="M2487" i="2" s="1"/>
  <c r="C2502" i="2"/>
  <c r="M2502" i="2" s="1" a="1"/>
  <c r="M2502" i="2" s="1"/>
  <c r="C2483" i="2"/>
  <c r="M2483" i="2" s="1" a="1"/>
  <c r="M2483" i="2" s="1"/>
  <c r="C2507" i="2"/>
  <c r="M2507" i="2" s="1" a="1"/>
  <c r="M2507" i="2" s="1"/>
  <c r="C2454" i="2"/>
  <c r="M2454" i="2" s="1" a="1"/>
  <c r="M2454" i="2" s="1"/>
  <c r="C2437" i="2"/>
  <c r="M2437" i="2" s="1" a="1"/>
  <c r="M2437" i="2" s="1"/>
  <c r="C2474" i="2"/>
  <c r="M2474" i="2" s="1" a="1"/>
  <c r="M2474" i="2" s="1"/>
  <c r="C2438" i="2"/>
  <c r="M2438" i="2" s="1" a="1"/>
  <c r="M2438" i="2" s="1"/>
  <c r="C2495" i="2"/>
  <c r="M2495" i="2" s="1" a="1"/>
  <c r="M2495" i="2" s="1"/>
  <c r="C2460" i="2"/>
  <c r="M2460" i="2" s="1" a="1"/>
  <c r="M2460" i="2" s="1"/>
  <c r="C2492" i="2"/>
  <c r="M2492" i="2" s="1" a="1"/>
  <c r="M2492" i="2" s="1"/>
  <c r="C2496" i="2"/>
  <c r="M2496" i="2" s="1" a="1"/>
  <c r="M2496" i="2" s="1"/>
  <c r="C2448" i="2"/>
  <c r="M2448" i="2" s="1" a="1"/>
  <c r="M2448" i="2" s="1"/>
  <c r="C2434" i="2"/>
  <c r="M2434" i="2" s="1" a="1"/>
  <c r="M2434" i="2" s="1"/>
  <c r="C2452" i="2"/>
  <c r="M2452" i="2" s="1" a="1"/>
  <c r="M2452" i="2" s="1"/>
  <c r="C2472" i="2"/>
  <c r="M2472" i="2" s="1" a="1"/>
  <c r="M2472" i="2" s="1"/>
  <c r="C2432" i="2"/>
  <c r="M2432" i="2" s="1" a="1"/>
  <c r="M2432" i="2" s="1"/>
  <c r="C2490" i="2"/>
  <c r="M2490" i="2" s="1" a="1"/>
  <c r="M2490" i="2" s="1"/>
  <c r="C2459" i="2"/>
  <c r="M2459" i="2" s="1" a="1"/>
  <c r="M2459" i="2" s="1"/>
  <c r="C2466" i="2"/>
  <c r="M2466" i="2" s="1" a="1"/>
  <c r="M2466" i="2" s="1"/>
  <c r="C2484" i="2"/>
  <c r="M2484" i="2" s="1" a="1"/>
  <c r="M2484" i="2" s="1"/>
  <c r="C2444" i="2"/>
  <c r="M2444" i="2" s="1" a="1"/>
  <c r="M2444" i="2" s="1"/>
  <c r="C2442" i="2"/>
  <c r="M2442" i="2" s="1" a="1"/>
  <c r="M2442" i="2" s="1"/>
  <c r="C2439" i="2"/>
  <c r="M2439" i="2" s="1" a="1"/>
  <c r="M2439" i="2" s="1"/>
  <c r="C2467" i="2"/>
  <c r="M2467" i="2" s="1" a="1"/>
  <c r="M2467" i="2" s="1"/>
  <c r="C2505" i="2"/>
  <c r="M2505" i="2" s="1" a="1"/>
  <c r="M2505" i="2" s="1"/>
  <c r="C2458" i="2"/>
  <c r="M2458" i="2" s="1" a="1"/>
  <c r="M2458" i="2" s="1"/>
  <c r="C2481" i="2"/>
  <c r="M2481" i="2" s="1" a="1"/>
  <c r="M2481" i="2" s="1"/>
  <c r="C2506" i="2"/>
  <c r="M2506" i="2" s="1" a="1"/>
  <c r="M2506" i="2" s="1"/>
  <c r="B2598" i="2" l="1"/>
  <c r="C2593" i="2"/>
  <c r="M2593" i="2" s="1" a="1"/>
  <c r="M2593" i="2" s="1"/>
  <c r="C2514" i="2"/>
  <c r="M2514" i="2" s="1" a="1"/>
  <c r="M2514" i="2" s="1"/>
  <c r="C2524" i="2"/>
  <c r="M2524" i="2" s="1" a="1"/>
  <c r="M2524" i="2" s="1"/>
  <c r="C2596" i="2"/>
  <c r="M2596" i="2" s="1" a="1"/>
  <c r="M2596" i="2" s="1"/>
  <c r="C2592" i="2"/>
  <c r="M2592" i="2" s="1" a="1"/>
  <c r="M2592" i="2" s="1"/>
  <c r="C2525" i="2"/>
  <c r="M2525" i="2" s="1" a="1"/>
  <c r="M2525" i="2" s="1"/>
  <c r="C2553" i="2"/>
  <c r="M2553" i="2" s="1" a="1"/>
  <c r="M2553" i="2" s="1"/>
  <c r="C2552" i="2"/>
  <c r="M2552" i="2" s="1" a="1"/>
  <c r="M2552" i="2" s="1"/>
  <c r="C2575" i="2"/>
  <c r="M2575" i="2" s="1" a="1"/>
  <c r="M2575" i="2" s="1"/>
  <c r="C2571" i="2"/>
  <c r="M2571" i="2" s="1" a="1"/>
  <c r="M2571" i="2" s="1"/>
  <c r="C2521" i="2"/>
  <c r="M2521" i="2" s="1" a="1"/>
  <c r="M2521" i="2" s="1"/>
  <c r="C2527" i="2"/>
  <c r="M2527" i="2" s="1" a="1"/>
  <c r="M2527" i="2" s="1"/>
  <c r="C2570" i="2"/>
  <c r="M2570" i="2" s="1" a="1"/>
  <c r="M2570" i="2" s="1"/>
  <c r="C2566" i="2"/>
  <c r="M2566" i="2" s="1" a="1"/>
  <c r="M2566" i="2" s="1"/>
  <c r="C2520" i="2"/>
  <c r="M2520" i="2" s="1" a="1"/>
  <c r="M2520" i="2" s="1"/>
  <c r="C2557" i="2"/>
  <c r="M2557" i="2" s="1" a="1"/>
  <c r="M2557" i="2" s="1"/>
  <c r="C2522" i="2"/>
  <c r="M2522" i="2" s="1" a="1"/>
  <c r="M2522" i="2" s="1"/>
  <c r="C2572" i="2"/>
  <c r="M2572" i="2" s="1" a="1"/>
  <c r="M2572" i="2" s="1"/>
  <c r="C2585" i="2"/>
  <c r="M2585" i="2" s="1" a="1"/>
  <c r="M2585" i="2" s="1"/>
  <c r="C2534" i="2"/>
  <c r="M2534" i="2" s="1" a="1"/>
  <c r="M2534" i="2" s="1"/>
  <c r="C2542" i="2"/>
  <c r="M2542" i="2" s="1" a="1"/>
  <c r="M2542" i="2" s="1"/>
  <c r="C2539" i="2"/>
  <c r="M2539" i="2" s="1" a="1"/>
  <c r="M2539" i="2" s="1"/>
  <c r="C2530" i="2"/>
  <c r="M2530" i="2" s="1" a="1"/>
  <c r="M2530" i="2" s="1"/>
  <c r="C2578" i="2"/>
  <c r="M2578" i="2" s="1" a="1"/>
  <c r="M2578" i="2" s="1"/>
  <c r="C2584" i="2"/>
  <c r="M2584" i="2" s="1" a="1"/>
  <c r="M2584" i="2" s="1"/>
  <c r="C2560" i="2"/>
  <c r="M2560" i="2" s="1" a="1"/>
  <c r="M2560" i="2" s="1"/>
  <c r="C2544" i="2"/>
  <c r="M2544" i="2" s="1" a="1"/>
  <c r="M2544" i="2" s="1"/>
  <c r="C2516" i="2"/>
  <c r="M2516" i="2" s="1" a="1"/>
  <c r="M2516" i="2" s="1"/>
  <c r="C2518" i="2"/>
  <c r="M2518" i="2" s="1" a="1"/>
  <c r="M2518" i="2" s="1"/>
  <c r="C2594" i="2"/>
  <c r="M2594" i="2" s="1" a="1"/>
  <c r="M2594" i="2" s="1"/>
  <c r="C2555" i="2"/>
  <c r="M2555" i="2" s="1" a="1"/>
  <c r="M2555" i="2" s="1"/>
  <c r="C2533" i="2"/>
  <c r="M2533" i="2" s="1" a="1"/>
  <c r="M2533" i="2" s="1"/>
  <c r="C2546" i="2"/>
  <c r="M2546" i="2" s="1" a="1"/>
  <c r="M2546" i="2" s="1"/>
  <c r="C2580" i="2"/>
  <c r="M2580" i="2" s="1" a="1"/>
  <c r="M2580" i="2" s="1"/>
  <c r="C2587" i="2"/>
  <c r="M2587" i="2" s="1" a="1"/>
  <c r="M2587" i="2" s="1"/>
  <c r="C2545" i="2"/>
  <c r="M2545" i="2" s="1" a="1"/>
  <c r="M2545" i="2" s="1"/>
  <c r="C2577" i="2"/>
  <c r="M2577" i="2" s="1" a="1"/>
  <c r="M2577" i="2" s="1"/>
  <c r="C2523" i="2"/>
  <c r="M2523" i="2" s="1" a="1"/>
  <c r="M2523" i="2" s="1"/>
  <c r="C2536" i="2"/>
  <c r="M2536" i="2" s="1" a="1"/>
  <c r="M2536" i="2" s="1"/>
  <c r="C2586" i="2"/>
  <c r="M2586" i="2" s="1" a="1"/>
  <c r="M2586" i="2" s="1"/>
  <c r="C2559" i="2"/>
  <c r="M2559" i="2" s="1" a="1"/>
  <c r="M2559" i="2" s="1"/>
  <c r="C2540" i="2"/>
  <c r="M2540" i="2" s="1" a="1"/>
  <c r="M2540" i="2" s="1"/>
  <c r="C2563" i="2"/>
  <c r="M2563" i="2" s="1" a="1"/>
  <c r="M2563" i="2" s="1"/>
  <c r="C2589" i="2"/>
  <c r="M2589" i="2" s="1" a="1"/>
  <c r="M2589" i="2" s="1"/>
  <c r="C2576" i="2"/>
  <c r="M2576" i="2" s="1" a="1"/>
  <c r="M2576" i="2" s="1"/>
  <c r="C2565" i="2"/>
  <c r="M2565" i="2" s="1" a="1"/>
  <c r="M2565" i="2" s="1"/>
  <c r="C2567" i="2"/>
  <c r="M2567" i="2" s="1" a="1"/>
  <c r="M2567" i="2" s="1"/>
  <c r="C2529" i="2"/>
  <c r="M2529" i="2" s="1" a="1"/>
  <c r="M2529" i="2" s="1"/>
  <c r="C2550" i="2"/>
  <c r="M2550" i="2" s="1" a="1"/>
  <c r="M2550" i="2" s="1"/>
  <c r="C2547" i="2"/>
  <c r="M2547" i="2" s="1" a="1"/>
  <c r="M2547" i="2" s="1"/>
  <c r="C2548" i="2"/>
  <c r="M2548" i="2" s="1" a="1"/>
  <c r="M2548" i="2" s="1"/>
  <c r="C2531" i="2"/>
  <c r="M2531" i="2" s="1" a="1"/>
  <c r="M2531" i="2" s="1"/>
  <c r="C2535" i="2"/>
  <c r="M2535" i="2" s="1" a="1"/>
  <c r="M2535" i="2" s="1"/>
  <c r="C2568" i="2"/>
  <c r="M2568" i="2" s="1" a="1"/>
  <c r="M2568" i="2" s="1"/>
  <c r="C2541" i="2"/>
  <c r="M2541" i="2" s="1" a="1"/>
  <c r="M2541" i="2" s="1"/>
  <c r="C2551" i="2"/>
  <c r="M2551" i="2" s="1" a="1"/>
  <c r="M2551" i="2" s="1"/>
  <c r="C2537" i="2"/>
  <c r="M2537" i="2" s="1" a="1"/>
  <c r="M2537" i="2" s="1"/>
  <c r="C2579" i="2"/>
  <c r="M2579" i="2" s="1" a="1"/>
  <c r="M2579" i="2" s="1"/>
  <c r="C2562" i="2"/>
  <c r="M2562" i="2" s="1" a="1"/>
  <c r="M2562" i="2" s="1"/>
  <c r="C2573" i="2"/>
  <c r="M2573" i="2" s="1" a="1"/>
  <c r="M2573" i="2" s="1"/>
  <c r="C2591" i="2"/>
  <c r="M2591" i="2" s="1" a="1"/>
  <c r="M2591" i="2" s="1"/>
  <c r="C2558" i="2"/>
  <c r="M2558" i="2" s="1" a="1"/>
  <c r="M2558" i="2" s="1"/>
  <c r="C2582" i="2"/>
  <c r="M2582" i="2" s="1" a="1"/>
  <c r="M2582" i="2" s="1"/>
  <c r="C2549" i="2"/>
  <c r="M2549" i="2" s="1" a="1"/>
  <c r="M2549" i="2" s="1"/>
  <c r="C2526" i="2"/>
  <c r="M2526" i="2" s="1" a="1"/>
  <c r="M2526" i="2" s="1"/>
  <c r="C2532" i="2"/>
  <c r="M2532" i="2" s="1" a="1"/>
  <c r="M2532" i="2" s="1"/>
  <c r="C2543" i="2"/>
  <c r="M2543" i="2" s="1" a="1"/>
  <c r="M2543" i="2" s="1"/>
  <c r="C2554" i="2"/>
  <c r="M2554" i="2" s="1" a="1"/>
  <c r="M2554" i="2" s="1"/>
  <c r="C2564" i="2"/>
  <c r="M2564" i="2" s="1" a="1"/>
  <c r="M2564" i="2" s="1"/>
  <c r="C2519" i="2"/>
  <c r="M2519" i="2" s="1" a="1"/>
  <c r="M2519" i="2" s="1"/>
  <c r="C2517" i="2"/>
  <c r="M2517" i="2" s="1" a="1"/>
  <c r="M2517" i="2" s="1"/>
  <c r="C2569" i="2"/>
  <c r="M2569" i="2" s="1" a="1"/>
  <c r="M2569" i="2" s="1"/>
  <c r="C2597" i="2"/>
  <c r="M2597" i="2" s="1" a="1"/>
  <c r="M2597" i="2" s="1"/>
  <c r="C2583" i="2"/>
  <c r="M2583" i="2" s="1" a="1"/>
  <c r="M2583" i="2" s="1"/>
  <c r="C2588" i="2"/>
  <c r="M2588" i="2" s="1" a="1"/>
  <c r="M2588" i="2" s="1"/>
  <c r="C2556" i="2"/>
  <c r="M2556" i="2" s="1" a="1"/>
  <c r="M2556" i="2" s="1"/>
  <c r="C2538" i="2"/>
  <c r="M2538" i="2" s="1" a="1"/>
  <c r="M2538" i="2" s="1"/>
  <c r="C2515" i="2"/>
  <c r="M2515" i="2" s="1" a="1"/>
  <c r="M2515" i="2" s="1"/>
  <c r="C2590" i="2"/>
  <c r="M2590" i="2" s="1" a="1"/>
  <c r="M2590" i="2" s="1"/>
  <c r="C2581" i="2"/>
  <c r="M2581" i="2" s="1" a="1"/>
  <c r="M2581" i="2" s="1"/>
  <c r="C2561" i="2"/>
  <c r="M2561" i="2" s="1" a="1"/>
  <c r="M2561" i="2" s="1"/>
  <c r="C2595" i="2"/>
  <c r="M2595" i="2" s="1" a="1"/>
  <c r="M2595" i="2" s="1"/>
  <c r="C2574" i="2"/>
  <c r="M2574" i="2" s="1" a="1"/>
  <c r="M2574" i="2" s="1"/>
  <c r="C2528" i="2"/>
  <c r="M2528" i="2" s="1" a="1"/>
  <c r="M2528" i="2" s="1"/>
  <c r="B2682" i="2" l="1"/>
  <c r="C2624" i="2"/>
  <c r="M2624" i="2" s="1" a="1"/>
  <c r="M2624" i="2" s="1"/>
  <c r="C2666" i="2"/>
  <c r="M2666" i="2" s="1" a="1"/>
  <c r="M2666" i="2" s="1"/>
  <c r="C2643" i="2"/>
  <c r="M2643" i="2" s="1" a="1"/>
  <c r="M2643" i="2" s="1"/>
  <c r="C2632" i="2"/>
  <c r="M2632" i="2" s="1" a="1"/>
  <c r="M2632" i="2" s="1"/>
  <c r="C2631" i="2"/>
  <c r="M2631" i="2" s="1" a="1"/>
  <c r="M2631" i="2" s="1"/>
  <c r="C2638" i="2"/>
  <c r="M2638" i="2" s="1" a="1"/>
  <c r="M2638" i="2" s="1"/>
  <c r="C2649" i="2"/>
  <c r="M2649" i="2" s="1" a="1"/>
  <c r="M2649" i="2" s="1"/>
  <c r="C2642" i="2"/>
  <c r="M2642" i="2" s="1" a="1"/>
  <c r="M2642" i="2" s="1"/>
  <c r="C2668" i="2"/>
  <c r="M2668" i="2" s="1" a="1"/>
  <c r="M2668" i="2" s="1"/>
  <c r="C2665" i="2"/>
  <c r="M2665" i="2" s="1" a="1"/>
  <c r="M2665" i="2" s="1"/>
  <c r="C2658" i="2"/>
  <c r="M2658" i="2" s="1" a="1"/>
  <c r="M2658" i="2" s="1"/>
  <c r="C2647" i="2"/>
  <c r="M2647" i="2" s="1" a="1"/>
  <c r="M2647" i="2" s="1"/>
  <c r="C2605" i="2"/>
  <c r="M2605" i="2" s="1" a="1"/>
  <c r="M2605" i="2" s="1"/>
  <c r="C2676" i="2"/>
  <c r="M2676" i="2" s="1" a="1"/>
  <c r="M2676" i="2" s="1"/>
  <c r="C2613" i="2"/>
  <c r="M2613" i="2" s="1" a="1"/>
  <c r="M2613" i="2" s="1"/>
  <c r="C2629" i="2"/>
  <c r="M2629" i="2" s="1" a="1"/>
  <c r="M2629" i="2" s="1"/>
  <c r="C2656" i="2"/>
  <c r="M2656" i="2" s="1" a="1"/>
  <c r="M2656" i="2" s="1"/>
  <c r="C2628" i="2"/>
  <c r="M2628" i="2" s="1" a="1"/>
  <c r="M2628" i="2" s="1"/>
  <c r="C2669" i="2"/>
  <c r="M2669" i="2" s="1" a="1"/>
  <c r="M2669" i="2" s="1"/>
  <c r="C2634" i="2"/>
  <c r="M2634" i="2" s="1" a="1"/>
  <c r="M2634" i="2" s="1"/>
  <c r="C2674" i="2"/>
  <c r="M2674" i="2" s="1" a="1"/>
  <c r="M2674" i="2" s="1"/>
  <c r="C2672" i="2"/>
  <c r="M2672" i="2" s="1" a="1"/>
  <c r="M2672" i="2" s="1"/>
  <c r="C2603" i="2"/>
  <c r="M2603" i="2" s="1" a="1"/>
  <c r="M2603" i="2" s="1"/>
  <c r="C2651" i="2"/>
  <c r="M2651" i="2" s="1" a="1"/>
  <c r="M2651" i="2" s="1"/>
  <c r="C2680" i="2"/>
  <c r="M2680" i="2" s="1" a="1"/>
  <c r="M2680" i="2" s="1"/>
  <c r="C2599" i="2"/>
  <c r="M2599" i="2" s="1" a="1"/>
  <c r="M2599" i="2" s="1"/>
  <c r="C2618" i="2"/>
  <c r="M2618" i="2" s="1" a="1"/>
  <c r="M2618" i="2" s="1"/>
  <c r="C2670" i="2"/>
  <c r="M2670" i="2" s="1" a="1"/>
  <c r="M2670" i="2" s="1"/>
  <c r="C2664" i="2"/>
  <c r="M2664" i="2" s="1" a="1"/>
  <c r="M2664" i="2" s="1"/>
  <c r="C2608" i="2"/>
  <c r="M2608" i="2" s="1" a="1"/>
  <c r="M2608" i="2" s="1"/>
  <c r="C2662" i="2"/>
  <c r="M2662" i="2" s="1" a="1"/>
  <c r="M2662" i="2" s="1"/>
  <c r="C2611" i="2"/>
  <c r="M2611" i="2" s="1" a="1"/>
  <c r="M2611" i="2" s="1"/>
  <c r="C2622" i="2"/>
  <c r="M2622" i="2" s="1" a="1"/>
  <c r="M2622" i="2" s="1"/>
  <c r="C2673" i="2"/>
  <c r="M2673" i="2" s="1" a="1"/>
  <c r="M2673" i="2" s="1"/>
  <c r="C2609" i="2"/>
  <c r="M2609" i="2" s="1" a="1"/>
  <c r="M2609" i="2" s="1"/>
  <c r="C2626" i="2"/>
  <c r="M2626" i="2" s="1" a="1"/>
  <c r="M2626" i="2" s="1"/>
  <c r="C2637" i="2"/>
  <c r="M2637" i="2" s="1" a="1"/>
  <c r="M2637" i="2" s="1"/>
  <c r="C2598" i="2"/>
  <c r="M2598" i="2" s="1" a="1"/>
  <c r="M2598" i="2" s="1"/>
  <c r="C2610" i="2"/>
  <c r="M2610" i="2" s="1" a="1"/>
  <c r="M2610" i="2" s="1"/>
  <c r="C2653" i="2"/>
  <c r="M2653" i="2" s="1" a="1"/>
  <c r="M2653" i="2" s="1"/>
  <c r="C2636" i="2"/>
  <c r="M2636" i="2" s="1" a="1"/>
  <c r="M2636" i="2" s="1"/>
  <c r="C2616" i="2"/>
  <c r="M2616" i="2" s="1" a="1"/>
  <c r="M2616" i="2" s="1"/>
  <c r="C2606" i="2"/>
  <c r="M2606" i="2" s="1" a="1"/>
  <c r="M2606" i="2" s="1"/>
  <c r="C2652" i="2"/>
  <c r="M2652" i="2" s="1" a="1"/>
  <c r="M2652" i="2" s="1"/>
  <c r="C2655" i="2"/>
  <c r="M2655" i="2" s="1" a="1"/>
  <c r="M2655" i="2" s="1"/>
  <c r="C2644" i="2"/>
  <c r="M2644" i="2" s="1" a="1"/>
  <c r="M2644" i="2" s="1"/>
  <c r="C2645" i="2"/>
  <c r="M2645" i="2" s="1" a="1"/>
  <c r="M2645" i="2" s="1"/>
  <c r="C2679" i="2"/>
  <c r="M2679" i="2" s="1" a="1"/>
  <c r="M2679" i="2" s="1"/>
  <c r="C2667" i="2"/>
  <c r="M2667" i="2" s="1" a="1"/>
  <c r="M2667" i="2" s="1"/>
  <c r="C2621" i="2"/>
  <c r="M2621" i="2" s="1" a="1"/>
  <c r="M2621" i="2" s="1"/>
  <c r="C2650" i="2"/>
  <c r="M2650" i="2" s="1" a="1"/>
  <c r="M2650" i="2" s="1"/>
  <c r="C2612" i="2"/>
  <c r="M2612" i="2" s="1" a="1"/>
  <c r="M2612" i="2" s="1"/>
  <c r="C2600" i="2"/>
  <c r="M2600" i="2" s="1" a="1"/>
  <c r="M2600" i="2" s="1"/>
  <c r="C2661" i="2"/>
  <c r="M2661" i="2" s="1" a="1"/>
  <c r="M2661" i="2" s="1"/>
  <c r="C2617" i="2"/>
  <c r="M2617" i="2" s="1" a="1"/>
  <c r="M2617" i="2" s="1"/>
  <c r="C2675" i="2"/>
  <c r="M2675" i="2" s="1" a="1"/>
  <c r="M2675" i="2" s="1"/>
  <c r="C2633" i="2"/>
  <c r="M2633" i="2" s="1" a="1"/>
  <c r="M2633" i="2" s="1"/>
  <c r="C2607" i="2"/>
  <c r="M2607" i="2" s="1" a="1"/>
  <c r="M2607" i="2" s="1"/>
  <c r="C2615" i="2"/>
  <c r="M2615" i="2" s="1" a="1"/>
  <c r="M2615" i="2" s="1"/>
  <c r="C2648" i="2"/>
  <c r="M2648" i="2" s="1" a="1"/>
  <c r="M2648" i="2" s="1"/>
  <c r="C2604" i="2"/>
  <c r="M2604" i="2" s="1" a="1"/>
  <c r="M2604" i="2" s="1"/>
  <c r="C2630" i="2"/>
  <c r="M2630" i="2" s="1" a="1"/>
  <c r="M2630" i="2" s="1"/>
  <c r="C2623" i="2"/>
  <c r="M2623" i="2" s="1" a="1"/>
  <c r="M2623" i="2" s="1"/>
  <c r="C2657" i="2"/>
  <c r="M2657" i="2" s="1" a="1"/>
  <c r="M2657" i="2" s="1"/>
  <c r="C2620" i="2"/>
  <c r="M2620" i="2" s="1" a="1"/>
  <c r="M2620" i="2" s="1"/>
  <c r="C2602" i="2"/>
  <c r="M2602" i="2" s="1" a="1"/>
  <c r="M2602" i="2" s="1"/>
  <c r="C2660" i="2"/>
  <c r="M2660" i="2" s="1" a="1"/>
  <c r="M2660" i="2" s="1"/>
  <c r="C2601" i="2"/>
  <c r="M2601" i="2" s="1" a="1"/>
  <c r="M2601" i="2" s="1"/>
  <c r="C2678" i="2"/>
  <c r="M2678" i="2" s="1" a="1"/>
  <c r="M2678" i="2" s="1"/>
  <c r="C2635" i="2"/>
  <c r="M2635" i="2" s="1" a="1"/>
  <c r="M2635" i="2" s="1"/>
  <c r="C2619" i="2"/>
  <c r="M2619" i="2" s="1" a="1"/>
  <c r="M2619" i="2" s="1"/>
  <c r="C2663" i="2"/>
  <c r="M2663" i="2" s="1" a="1"/>
  <c r="M2663" i="2" s="1"/>
  <c r="C2659" i="2"/>
  <c r="M2659" i="2" s="1" a="1"/>
  <c r="M2659" i="2" s="1"/>
  <c r="C2627" i="2"/>
  <c r="M2627" i="2" s="1" a="1"/>
  <c r="M2627" i="2" s="1"/>
  <c r="C2681" i="2"/>
  <c r="M2681" i="2" s="1" a="1"/>
  <c r="M2681" i="2" s="1"/>
  <c r="C2646" i="2"/>
  <c r="M2646" i="2" s="1" a="1"/>
  <c r="M2646" i="2" s="1"/>
  <c r="C2639" i="2"/>
  <c r="M2639" i="2" s="1" a="1"/>
  <c r="M2639" i="2" s="1"/>
  <c r="C2671" i="2"/>
  <c r="M2671" i="2" s="1" a="1"/>
  <c r="M2671" i="2" s="1"/>
  <c r="C2640" i="2"/>
  <c r="M2640" i="2" s="1" a="1"/>
  <c r="M2640" i="2" s="1"/>
  <c r="C2641" i="2"/>
  <c r="M2641" i="2" s="1" a="1"/>
  <c r="M2641" i="2" s="1"/>
  <c r="C2677" i="2"/>
  <c r="M2677" i="2" s="1" a="1"/>
  <c r="M2677" i="2" s="1"/>
  <c r="C2625" i="2"/>
  <c r="M2625" i="2" s="1" a="1"/>
  <c r="M2625" i="2" s="1"/>
  <c r="C2654" i="2"/>
  <c r="M2654" i="2" s="1" a="1"/>
  <c r="M2654" i="2" s="1"/>
  <c r="C2614" i="2"/>
  <c r="M2614" i="2" s="1" a="1"/>
  <c r="M2614" i="2" s="1"/>
  <c r="C2722" i="2" l="1"/>
  <c r="M2722" i="2" s="1" a="1"/>
  <c r="M2722" i="2" s="1"/>
  <c r="C2724" i="2"/>
  <c r="M2724" i="2" s="1" a="1"/>
  <c r="M2724" i="2" s="1"/>
  <c r="C2740" i="2"/>
  <c r="M2740" i="2" s="1" a="1"/>
  <c r="M2740" i="2" s="1"/>
  <c r="C2712" i="2"/>
  <c r="M2712" i="2" s="1" a="1"/>
  <c r="M2712" i="2" s="1"/>
  <c r="C2747" i="2"/>
  <c r="M2747" i="2" s="1" a="1"/>
  <c r="M2747" i="2" s="1"/>
  <c r="C2721" i="2"/>
  <c r="M2721" i="2" s="1" a="1"/>
  <c r="M2721" i="2" s="1"/>
  <c r="C2695" i="2"/>
  <c r="M2695" i="2" s="1" a="1"/>
  <c r="M2695" i="2" s="1"/>
  <c r="C2699" i="2"/>
  <c r="M2699" i="2" s="1" a="1"/>
  <c r="M2699" i="2" s="1"/>
  <c r="C2709" i="2"/>
  <c r="M2709" i="2" s="1" a="1"/>
  <c r="M2709" i="2" s="1"/>
  <c r="C2753" i="2"/>
  <c r="M2753" i="2" s="1" a="1"/>
  <c r="M2753" i="2" s="1"/>
  <c r="C2745" i="2"/>
  <c r="M2745" i="2" s="1" a="1"/>
  <c r="M2745" i="2" s="1"/>
  <c r="C2686" i="2"/>
  <c r="M2686" i="2" s="1" a="1"/>
  <c r="M2686" i="2" s="1"/>
  <c r="C2710" i="2"/>
  <c r="M2710" i="2" s="1" a="1"/>
  <c r="M2710" i="2" s="1"/>
  <c r="C2719" i="2"/>
  <c r="M2719" i="2" s="1" a="1"/>
  <c r="M2719" i="2" s="1"/>
  <c r="C2738" i="2"/>
  <c r="M2738" i="2" s="1" a="1"/>
  <c r="M2738" i="2" s="1"/>
  <c r="C2757" i="2"/>
  <c r="M2757" i="2" s="1" a="1"/>
  <c r="M2757" i="2" s="1"/>
  <c r="C2723" i="2"/>
  <c r="M2723" i="2" s="1" a="1"/>
  <c r="M2723" i="2" s="1"/>
  <c r="C2735" i="2"/>
  <c r="M2735" i="2" s="1" a="1"/>
  <c r="M2735" i="2" s="1"/>
  <c r="C2713" i="2"/>
  <c r="M2713" i="2" s="1" a="1"/>
  <c r="M2713" i="2" s="1"/>
  <c r="C2760" i="2"/>
  <c r="M2760" i="2" s="1" a="1"/>
  <c r="M2760" i="2" s="1"/>
  <c r="C2729" i="2"/>
  <c r="M2729" i="2" s="1" a="1"/>
  <c r="M2729" i="2" s="1"/>
  <c r="C2756" i="2"/>
  <c r="M2756" i="2" s="1" a="1"/>
  <c r="M2756" i="2" s="1"/>
  <c r="C2716" i="2"/>
  <c r="M2716" i="2" s="1" a="1"/>
  <c r="M2716" i="2" s="1"/>
  <c r="C2682" i="2"/>
  <c r="M2682" i="2" s="1" a="1"/>
  <c r="M2682" i="2" s="1"/>
  <c r="C2763" i="2"/>
  <c r="M2763" i="2" s="1" a="1"/>
  <c r="M2763" i="2" s="1"/>
  <c r="C2693" i="2"/>
  <c r="M2693" i="2" s="1" a="1"/>
  <c r="M2693" i="2" s="1"/>
  <c r="C2741" i="2"/>
  <c r="M2741" i="2" s="1" a="1"/>
  <c r="M2741" i="2" s="1"/>
  <c r="C2746" i="2"/>
  <c r="M2746" i="2" s="1" a="1"/>
  <c r="M2746" i="2" s="1"/>
  <c r="C2743" i="2"/>
  <c r="M2743" i="2" s="1" a="1"/>
  <c r="M2743" i="2" s="1"/>
  <c r="C2704" i="2"/>
  <c r="M2704" i="2" s="1" a="1"/>
  <c r="M2704" i="2" s="1"/>
  <c r="C2687" i="2"/>
  <c r="M2687" i="2" s="1" a="1"/>
  <c r="M2687" i="2" s="1"/>
  <c r="C2739" i="2"/>
  <c r="M2739" i="2" s="1" a="1"/>
  <c r="M2739" i="2" s="1"/>
  <c r="C2691" i="2"/>
  <c r="M2691" i="2" s="1" a="1"/>
  <c r="M2691" i="2" s="1"/>
  <c r="C2728" i="2"/>
  <c r="M2728" i="2" s="1" a="1"/>
  <c r="M2728" i="2" s="1"/>
  <c r="C2701" i="2"/>
  <c r="M2701" i="2" s="1" a="1"/>
  <c r="M2701" i="2" s="1"/>
  <c r="C2762" i="2"/>
  <c r="M2762" i="2" s="1" a="1"/>
  <c r="M2762" i="2" s="1"/>
  <c r="C2751" i="2"/>
  <c r="M2751" i="2" s="1" a="1"/>
  <c r="M2751" i="2" s="1"/>
  <c r="C2694" i="2"/>
  <c r="M2694" i="2" s="1" a="1"/>
  <c r="M2694" i="2" s="1"/>
  <c r="C2761" i="2"/>
  <c r="M2761" i="2" s="1" a="1"/>
  <c r="M2761" i="2" s="1"/>
  <c r="C2733" i="2"/>
  <c r="M2733" i="2" s="1" a="1"/>
  <c r="M2733" i="2" s="1"/>
  <c r="C2708" i="2"/>
  <c r="M2708" i="2" s="1" a="1"/>
  <c r="M2708" i="2" s="1"/>
  <c r="C2700" i="2"/>
  <c r="M2700" i="2" s="1" a="1"/>
  <c r="M2700" i="2" s="1"/>
  <c r="C2717" i="2"/>
  <c r="M2717" i="2" s="1" a="1"/>
  <c r="M2717" i="2" s="1"/>
  <c r="C2707" i="2"/>
  <c r="M2707" i="2" s="1" a="1"/>
  <c r="M2707" i="2" s="1"/>
  <c r="C2748" i="2"/>
  <c r="M2748" i="2" s="1" a="1"/>
  <c r="M2748" i="2" s="1"/>
  <c r="C2718" i="2"/>
  <c r="M2718" i="2" s="1" a="1"/>
  <c r="M2718" i="2" s="1"/>
  <c r="C2714" i="2"/>
  <c r="M2714" i="2" s="1" a="1"/>
  <c r="M2714" i="2" s="1"/>
  <c r="C2702" i="2"/>
  <c r="M2702" i="2" s="1" a="1"/>
  <c r="M2702" i="2" s="1"/>
  <c r="C2750" i="2"/>
  <c r="M2750" i="2" s="1" a="1"/>
  <c r="M2750" i="2" s="1"/>
  <c r="C2736" i="2"/>
  <c r="M2736" i="2" s="1" a="1"/>
  <c r="M2736" i="2" s="1"/>
  <c r="C2715" i="2"/>
  <c r="M2715" i="2" s="1" a="1"/>
  <c r="M2715" i="2" s="1"/>
  <c r="C2697" i="2"/>
  <c r="M2697" i="2" s="1" a="1"/>
  <c r="M2697" i="2" s="1"/>
  <c r="C2703" i="2"/>
  <c r="M2703" i="2" s="1" a="1"/>
  <c r="M2703" i="2" s="1"/>
  <c r="C2737" i="2"/>
  <c r="M2737" i="2" s="1" a="1"/>
  <c r="M2737" i="2" s="1"/>
  <c r="C2685" i="2"/>
  <c r="M2685" i="2" s="1" a="1"/>
  <c r="M2685" i="2" s="1"/>
  <c r="C2711" i="2"/>
  <c r="M2711" i="2" s="1" a="1"/>
  <c r="M2711" i="2" s="1"/>
  <c r="C2742" i="2"/>
  <c r="M2742" i="2" s="1" a="1"/>
  <c r="M2742" i="2" s="1"/>
  <c r="C2720" i="2"/>
  <c r="M2720" i="2" s="1" a="1"/>
  <c r="M2720" i="2" s="1"/>
  <c r="C2725" i="2"/>
  <c r="M2725" i="2" s="1" a="1"/>
  <c r="M2725" i="2" s="1"/>
  <c r="C2730" i="2"/>
  <c r="M2730" i="2" s="1" a="1"/>
  <c r="M2730" i="2" s="1"/>
  <c r="C2683" i="2"/>
  <c r="M2683" i="2" s="1" a="1"/>
  <c r="M2683" i="2" s="1"/>
  <c r="C2765" i="2"/>
  <c r="M2765" i="2" s="1" a="1"/>
  <c r="M2765" i="2" s="1"/>
  <c r="C2731" i="2"/>
  <c r="M2731" i="2" s="1" a="1"/>
  <c r="M2731" i="2" s="1"/>
  <c r="C2749" i="2"/>
  <c r="M2749" i="2" s="1" a="1"/>
  <c r="M2749" i="2" s="1"/>
  <c r="C2696" i="2"/>
  <c r="M2696" i="2" s="1" a="1"/>
  <c r="M2696" i="2" s="1"/>
  <c r="C2755" i="2"/>
  <c r="M2755" i="2" s="1" a="1"/>
  <c r="M2755" i="2" s="1"/>
  <c r="C2698" i="2"/>
  <c r="M2698" i="2" s="1" a="1"/>
  <c r="M2698" i="2" s="1"/>
  <c r="C2734" i="2"/>
  <c r="M2734" i="2" s="1" a="1"/>
  <c r="M2734" i="2" s="1"/>
  <c r="C2758" i="2"/>
  <c r="M2758" i="2" s="1" a="1"/>
  <c r="M2758" i="2" s="1"/>
  <c r="C2752" i="2"/>
  <c r="M2752" i="2" s="1" a="1"/>
  <c r="M2752" i="2" s="1"/>
  <c r="C2688" i="2"/>
  <c r="M2688" i="2" s="1" a="1"/>
  <c r="M2688" i="2" s="1"/>
  <c r="C2689" i="2"/>
  <c r="M2689" i="2" s="1" a="1"/>
  <c r="M2689" i="2" s="1"/>
  <c r="C2726" i="2"/>
  <c r="M2726" i="2" s="1" a="1"/>
  <c r="M2726" i="2" s="1"/>
  <c r="C2764" i="2"/>
  <c r="M2764" i="2" s="1" a="1"/>
  <c r="M2764" i="2" s="1"/>
  <c r="C2727" i="2"/>
  <c r="M2727" i="2" s="1" a="1"/>
  <c r="M2727" i="2" s="1"/>
  <c r="C2692" i="2"/>
  <c r="M2692" i="2" s="1" a="1"/>
  <c r="M2692" i="2" s="1"/>
  <c r="C2759" i="2"/>
  <c r="M2759" i="2" s="1" a="1"/>
  <c r="M2759" i="2" s="1"/>
  <c r="C2705" i="2"/>
  <c r="M2705" i="2" s="1" a="1"/>
  <c r="M2705" i="2" s="1"/>
  <c r="C2754" i="2"/>
  <c r="M2754" i="2" s="1" a="1"/>
  <c r="M2754" i="2" s="1"/>
  <c r="C2744" i="2"/>
  <c r="M2744" i="2" s="1" a="1"/>
  <c r="M2744" i="2" s="1"/>
  <c r="C2684" i="2"/>
  <c r="M2684" i="2" s="1" a="1"/>
  <c r="M2684" i="2" s="1"/>
  <c r="C2732" i="2"/>
  <c r="M2732" i="2" s="1" a="1"/>
  <c r="M2732" i="2" s="1"/>
  <c r="C2706" i="2"/>
  <c r="M2706" i="2" s="1" a="1"/>
  <c r="M2706" i="2" s="1"/>
  <c r="C2690" i="2"/>
  <c r="M2690" i="2" s="1" a="1"/>
  <c r="M2690" i="2" s="1"/>
  <c r="B2766" i="2"/>
  <c r="C2819" i="2" l="1"/>
  <c r="M2819" i="2" s="1" a="1"/>
  <c r="M2819" i="2" s="1"/>
  <c r="C2841" i="2"/>
  <c r="M2841" i="2" s="1" a="1"/>
  <c r="M2841" i="2" s="1"/>
  <c r="C2838" i="2"/>
  <c r="M2838" i="2" s="1" a="1"/>
  <c r="M2838" i="2" s="1"/>
  <c r="C2812" i="2"/>
  <c r="M2812" i="2" s="1" a="1"/>
  <c r="M2812" i="2" s="1"/>
  <c r="C2782" i="2"/>
  <c r="M2782" i="2" s="1" a="1"/>
  <c r="M2782" i="2" s="1"/>
  <c r="C2794" i="2"/>
  <c r="M2794" i="2" s="1" a="1"/>
  <c r="M2794" i="2" s="1"/>
  <c r="C2783" i="2"/>
  <c r="M2783" i="2" s="1" a="1"/>
  <c r="M2783" i="2" s="1"/>
  <c r="C2771" i="2"/>
  <c r="M2771" i="2" s="1" a="1"/>
  <c r="M2771" i="2" s="1"/>
  <c r="C2813" i="2"/>
  <c r="M2813" i="2" s="1" a="1"/>
  <c r="M2813" i="2" s="1"/>
  <c r="C2767" i="2"/>
  <c r="M2767" i="2" s="1" a="1"/>
  <c r="M2767" i="2" s="1"/>
  <c r="C2835" i="2"/>
  <c r="M2835" i="2" s="1" a="1"/>
  <c r="M2835" i="2" s="1"/>
  <c r="C2848" i="2"/>
  <c r="M2848" i="2" s="1" a="1"/>
  <c r="M2848" i="2" s="1"/>
  <c r="C2836" i="2"/>
  <c r="M2836" i="2" s="1" a="1"/>
  <c r="M2836" i="2" s="1"/>
  <c r="C2780" i="2"/>
  <c r="M2780" i="2" s="1" a="1"/>
  <c r="M2780" i="2" s="1"/>
  <c r="C2777" i="2"/>
  <c r="M2777" i="2" s="1" a="1"/>
  <c r="M2777" i="2" s="1"/>
  <c r="C2808" i="2"/>
  <c r="M2808" i="2" s="1" a="1"/>
  <c r="M2808" i="2" s="1"/>
  <c r="C2793" i="2"/>
  <c r="M2793" i="2" s="1" a="1"/>
  <c r="M2793" i="2" s="1"/>
  <c r="C2818" i="2"/>
  <c r="M2818" i="2" s="1" a="1"/>
  <c r="M2818" i="2" s="1"/>
  <c r="C2834" i="2"/>
  <c r="M2834" i="2" s="1" a="1"/>
  <c r="M2834" i="2" s="1"/>
  <c r="C2822" i="2"/>
  <c r="M2822" i="2" s="1" a="1"/>
  <c r="M2822" i="2" s="1"/>
  <c r="C2804" i="2"/>
  <c r="M2804" i="2" s="1" a="1"/>
  <c r="M2804" i="2" s="1"/>
  <c r="C2845" i="2"/>
  <c r="M2845" i="2" s="1" a="1"/>
  <c r="M2845" i="2" s="1"/>
  <c r="C2830" i="2"/>
  <c r="M2830" i="2" s="1" a="1"/>
  <c r="M2830" i="2" s="1"/>
  <c r="C2788" i="2"/>
  <c r="M2788" i="2" s="1" a="1"/>
  <c r="M2788" i="2" s="1"/>
  <c r="C2802" i="2"/>
  <c r="M2802" i="2" s="1" a="1"/>
  <c r="M2802" i="2" s="1"/>
  <c r="C2847" i="2"/>
  <c r="M2847" i="2" s="1" a="1"/>
  <c r="M2847" i="2" s="1"/>
  <c r="C2791" i="2"/>
  <c r="M2791" i="2" s="1" a="1"/>
  <c r="M2791" i="2" s="1"/>
  <c r="C2800" i="2"/>
  <c r="M2800" i="2" s="1" a="1"/>
  <c r="M2800" i="2" s="1"/>
  <c r="C2806" i="2"/>
  <c r="M2806" i="2" s="1" a="1"/>
  <c r="M2806" i="2" s="1"/>
  <c r="C2814" i="2"/>
  <c r="M2814" i="2" s="1" a="1"/>
  <c r="M2814" i="2" s="1"/>
  <c r="C2815" i="2"/>
  <c r="M2815" i="2" s="1" a="1"/>
  <c r="M2815" i="2" s="1"/>
  <c r="C2809" i="2"/>
  <c r="M2809" i="2" s="1" a="1"/>
  <c r="M2809" i="2" s="1"/>
  <c r="C2798" i="2"/>
  <c r="M2798" i="2" s="1" a="1"/>
  <c r="M2798" i="2" s="1"/>
  <c r="C2849" i="2"/>
  <c r="M2849" i="2" s="1" a="1"/>
  <c r="M2849" i="2" s="1"/>
  <c r="C2769" i="2"/>
  <c r="M2769" i="2" s="1" a="1"/>
  <c r="M2769" i="2" s="1"/>
  <c r="C2785" i="2"/>
  <c r="M2785" i="2" s="1" a="1"/>
  <c r="M2785" i="2" s="1"/>
  <c r="C2827" i="2"/>
  <c r="M2827" i="2" s="1" a="1"/>
  <c r="M2827" i="2" s="1"/>
  <c r="C2787" i="2"/>
  <c r="M2787" i="2" s="1" a="1"/>
  <c r="M2787" i="2" s="1"/>
  <c r="C2768" i="2"/>
  <c r="M2768" i="2" s="1" a="1"/>
  <c r="M2768" i="2" s="1"/>
  <c r="C2840" i="2"/>
  <c r="M2840" i="2" s="1" a="1"/>
  <c r="M2840" i="2" s="1"/>
  <c r="C2779" i="2"/>
  <c r="M2779" i="2" s="1" a="1"/>
  <c r="M2779" i="2" s="1"/>
  <c r="C2803" i="2"/>
  <c r="M2803" i="2" s="1" a="1"/>
  <c r="M2803" i="2" s="1"/>
  <c r="C2824" i="2"/>
  <c r="M2824" i="2" s="1" a="1"/>
  <c r="M2824" i="2" s="1"/>
  <c r="C2821" i="2"/>
  <c r="M2821" i="2" s="1" a="1"/>
  <c r="M2821" i="2" s="1"/>
  <c r="C2773" i="2"/>
  <c r="M2773" i="2" s="1" a="1"/>
  <c r="M2773" i="2" s="1"/>
  <c r="C2778" i="2"/>
  <c r="M2778" i="2" s="1" a="1"/>
  <c r="M2778" i="2" s="1"/>
  <c r="C2796" i="2"/>
  <c r="M2796" i="2" s="1" a="1"/>
  <c r="M2796" i="2" s="1"/>
  <c r="C2820" i="2"/>
  <c r="M2820" i="2" s="1" a="1"/>
  <c r="M2820" i="2" s="1"/>
  <c r="C2781" i="2"/>
  <c r="M2781" i="2" s="1" a="1"/>
  <c r="M2781" i="2" s="1"/>
  <c r="C2832" i="2"/>
  <c r="M2832" i="2" s="1" a="1"/>
  <c r="M2832" i="2" s="1"/>
  <c r="C2807" i="2"/>
  <c r="M2807" i="2" s="1" a="1"/>
  <c r="M2807" i="2" s="1"/>
  <c r="C2839" i="2"/>
  <c r="M2839" i="2" s="1" a="1"/>
  <c r="M2839" i="2" s="1"/>
  <c r="C2776" i="2"/>
  <c r="M2776" i="2" s="1" a="1"/>
  <c r="M2776" i="2" s="1"/>
  <c r="C2826" i="2"/>
  <c r="M2826" i="2" s="1" a="1"/>
  <c r="M2826" i="2" s="1"/>
  <c r="C2842" i="2"/>
  <c r="M2842" i="2" s="1" a="1"/>
  <c r="M2842" i="2" s="1"/>
  <c r="C2837" i="2"/>
  <c r="M2837" i="2" s="1" a="1"/>
  <c r="M2837" i="2" s="1"/>
  <c r="C2770" i="2"/>
  <c r="M2770" i="2" s="1" a="1"/>
  <c r="M2770" i="2" s="1"/>
  <c r="C2766" i="2"/>
  <c r="M2766" i="2" s="1" a="1"/>
  <c r="M2766" i="2" s="1"/>
  <c r="C2799" i="2"/>
  <c r="M2799" i="2" s="1" a="1"/>
  <c r="M2799" i="2" s="1"/>
  <c r="C2792" i="2"/>
  <c r="M2792" i="2" s="1" a="1"/>
  <c r="M2792" i="2" s="1"/>
  <c r="C2829" i="2"/>
  <c r="M2829" i="2" s="1" a="1"/>
  <c r="M2829" i="2" s="1"/>
  <c r="C2817" i="2"/>
  <c r="M2817" i="2" s="1" a="1"/>
  <c r="M2817" i="2" s="1"/>
  <c r="C2801" i="2"/>
  <c r="M2801" i="2" s="1" a="1"/>
  <c r="M2801" i="2" s="1"/>
  <c r="C2843" i="2"/>
  <c r="M2843" i="2" s="1" a="1"/>
  <c r="M2843" i="2" s="1"/>
  <c r="C2844" i="2"/>
  <c r="M2844" i="2" s="1" a="1"/>
  <c r="M2844" i="2" s="1"/>
  <c r="C2789" i="2"/>
  <c r="M2789" i="2" s="1" a="1"/>
  <c r="M2789" i="2" s="1"/>
  <c r="C2786" i="2"/>
  <c r="M2786" i="2" s="1" a="1"/>
  <c r="M2786" i="2" s="1"/>
  <c r="C2846" i="2"/>
  <c r="M2846" i="2" s="1" a="1"/>
  <c r="M2846" i="2" s="1"/>
  <c r="C2833" i="2"/>
  <c r="M2833" i="2" s="1" a="1"/>
  <c r="M2833" i="2" s="1"/>
  <c r="C2810" i="2"/>
  <c r="M2810" i="2" s="1" a="1"/>
  <c r="M2810" i="2" s="1"/>
  <c r="C2816" i="2"/>
  <c r="M2816" i="2" s="1" a="1"/>
  <c r="M2816" i="2" s="1"/>
  <c r="C2825" i="2"/>
  <c r="M2825" i="2" s="1" a="1"/>
  <c r="M2825" i="2" s="1"/>
  <c r="C2795" i="2"/>
  <c r="M2795" i="2" s="1" a="1"/>
  <c r="M2795" i="2" s="1"/>
  <c r="C2831" i="2"/>
  <c r="M2831" i="2" s="1" a="1"/>
  <c r="M2831" i="2" s="1"/>
  <c r="C2828" i="2"/>
  <c r="M2828" i="2" s="1" a="1"/>
  <c r="M2828" i="2" s="1"/>
  <c r="C2823" i="2"/>
  <c r="M2823" i="2" s="1" a="1"/>
  <c r="M2823" i="2" s="1"/>
  <c r="C2811" i="2"/>
  <c r="M2811" i="2" s="1" a="1"/>
  <c r="M2811" i="2" s="1"/>
  <c r="C2774" i="2"/>
  <c r="M2774" i="2" s="1" a="1"/>
  <c r="M2774" i="2" s="1"/>
  <c r="C2790" i="2"/>
  <c r="M2790" i="2" s="1" a="1"/>
  <c r="M2790" i="2" s="1"/>
  <c r="C2805" i="2"/>
  <c r="M2805" i="2" s="1" a="1"/>
  <c r="M2805" i="2" s="1"/>
  <c r="C2797" i="2"/>
  <c r="M2797" i="2" s="1" a="1"/>
  <c r="M2797" i="2" s="1"/>
  <c r="C2784" i="2"/>
  <c r="M2784" i="2" s="1" a="1"/>
  <c r="M2784" i="2" s="1"/>
  <c r="C2772" i="2"/>
  <c r="M2772" i="2" s="1" a="1"/>
  <c r="M2772" i="2" s="1"/>
  <c r="C2775" i="2"/>
  <c r="M2775" i="2" s="1" a="1"/>
  <c r="M2775" i="2" s="1"/>
  <c r="C9" i="1" l="1"/>
  <c r="D9" i="1" l="1"/>
  <c r="D11" i="1" s="1"/>
  <c r="C11" i="1" s="1"/>
  <c r="S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<sst xmlns="http://schemas.openxmlformats.org/spreadsheetml/2006/main" count="8567" uniqueCount="3641">
  <si>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</si>
  <si>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</si>
  <si>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</si>
  <si>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</si>
  <si>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</si>
  <si>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</si>
  <si>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</si>
  <si>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</si>
  <si>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</si>
  <si>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</si>
  <si>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</si>
  <si>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</si>
  <si>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</si>
  <si>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</si>
  <si>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</si>
  <si>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</si>
  <si>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</si>
  <si>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</si>
  <si>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</si>
  <si>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</si>
  <si>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</si>
  <si>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</si>
  <si>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</si>
  <si>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</si>
  <si>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</si>
  <si>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</si>
  <si>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</si>
  <si>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</si>
  <si>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</si>
  <si>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</si>
  <si>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</si>
  <si>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</si>
  <si>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</si>
  <si>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</si>
  <si>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</si>
  <si>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</si>
  <si>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</si>
  <si>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</si>
  <si>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</si>
  <si>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</si>
  <si>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</si>
  <si>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</si>
  <si>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</si>
  <si>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</si>
  <si>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</si>
  <si>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</si>
  <si>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</si>
  <si>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</si>
  <si>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</si>
  <si>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</si>
  <si>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</si>
  <si>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</si>
  <si>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</si>
  <si>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</si>
  <si>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</si>
  <si>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</si>
  <si>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</si>
  <si>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</si>
  <si>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</si>
  <si>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</si>
  <si>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</si>
  <si>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</si>
  <si>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</si>
  <si>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</si>
  <si>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</si>
  <si>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</si>
  <si>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</si>
  <si>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</si>
  <si>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</si>
  <si>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</si>
  <si>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</si>
  <si>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</si>
  <si>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</si>
  <si>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</si>
  <si>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</si>
  <si>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</si>
  <si>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</si>
  <si>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</si>
  <si>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</si>
  <si>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</si>
  <si>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</si>
  <si>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</si>
  <si>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</si>
  <si>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</si>
  <si>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</si>
  <si>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</si>
  <si>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</si>
  <si>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</si>
  <si>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</si>
  <si>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</si>
  <si>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</si>
  <si>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</si>
  <si>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</si>
  <si>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</si>
  <si>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</si>
  <si>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</si>
  <si>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</si>
  <si>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</si>
  <si>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</si>
  <si>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</si>
  <si>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</si>
  <si>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</si>
  <si>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</si>
  <si>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</si>
  <si>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</si>
  <si>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</si>
  <si>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</si>
  <si>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</si>
  <si>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</si>
  <si>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</si>
  <si>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</si>
  <si>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</si>
  <si>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</si>
  <si>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</si>
  <si>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</si>
  <si>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</si>
  <si>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</si>
  <si>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</si>
  <si>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</si>
  <si>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</si>
  <si>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</si>
  <si>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</si>
  <si>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</si>
  <si>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</si>
  <si>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</si>
  <si>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</si>
  <si>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</si>
  <si>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</si>
  <si>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</si>
  <si>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</si>
  <si>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</si>
  <si>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</si>
  <si>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</si>
  <si>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</si>
  <si>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</si>
  <si>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</si>
  <si>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</si>
  <si>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</si>
  <si>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</si>
  <si>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</si>
  <si>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</si>
  <si>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</si>
  <si>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</si>
  <si>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</si>
  <si>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</si>
  <si>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</si>
  <si>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</si>
  <si>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</si>
  <si>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</si>
  <si>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</si>
  <si>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</si>
  <si>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</si>
  <si>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</si>
  <si>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</si>
  <si>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</si>
  <si>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</si>
  <si>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</si>
  <si>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</si>
  <si>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</si>
  <si>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</si>
  <si>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</si>
  <si>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</si>
  <si>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</si>
  <si>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</si>
  <si>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</si>
  <si>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</si>
  <si>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</si>
  <si>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</si>
  <si>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</si>
  <si>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</si>
  <si>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</si>
  <si>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</si>
  <si>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</si>
  <si>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</si>
  <si>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</si>
  <si>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</si>
  <si>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</si>
  <si>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</si>
  <si>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</si>
  <si>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</si>
  <si>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</si>
  <si>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</si>
  <si>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</si>
  <si>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</si>
  <si>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</si>
  <si>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</si>
  <si>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</si>
  <si>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</si>
  <si>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</si>
  <si>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</si>
  <si>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</si>
  <si>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</si>
  <si>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</si>
  <si>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</si>
  <si>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</si>
  <si>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</si>
  <si>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</si>
  <si>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</si>
  <si>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</si>
  <si>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</si>
  <si>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</si>
  <si>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</si>
  <si>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</si>
  <si>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</si>
  <si>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</si>
  <si>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</si>
  <si>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</si>
  <si>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</si>
  <si>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</si>
  <si>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</si>
  <si>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</si>
  <si>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</si>
  <si>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</si>
  <si>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</si>
  <si>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</si>
  <si>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</si>
  <si>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</si>
  <si>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</si>
  <si>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</si>
  <si>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</si>
  <si>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</si>
  <si>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</si>
  <si>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</si>
  <si>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</si>
  <si>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</si>
  <si>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</si>
  <si>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</si>
  <si>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</si>
  <si>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</si>
  <si>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</si>
  <si>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</si>
  <si>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</si>
  <si>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</si>
  <si>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</si>
  <si>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</si>
  <si>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</si>
  <si>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</si>
  <si>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</si>
  <si>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</si>
  <si>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</si>
  <si>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</si>
  <si>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</si>
  <si>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</si>
  <si>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</si>
  <si>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</si>
  <si>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</si>
  <si>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</si>
  <si>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</si>
  <si>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</si>
  <si>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</si>
  <si>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</si>
  <si>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</si>
  <si>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</si>
  <si>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</si>
  <si>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</si>
  <si>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</si>
  <si>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</si>
  <si>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</si>
  <si>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</si>
  <si>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</si>
  <si>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</si>
  <si>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</si>
  <si>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</si>
  <si>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</si>
  <si>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</si>
  <si>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</si>
  <si>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</si>
  <si>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</si>
  <si>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</si>
  <si>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</si>
  <si>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</si>
  <si>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</si>
  <si>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</si>
  <si>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</si>
  <si>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</si>
  <si>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</si>
  <si>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</si>
  <si>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</si>
  <si>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</si>
  <si>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</si>
  <si>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</si>
  <si>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</si>
  <si>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</si>
  <si>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</si>
  <si>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</si>
  <si>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</si>
  <si>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</si>
  <si>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</si>
  <si>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</si>
  <si>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</si>
  <si>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</si>
  <si>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</si>
  <si>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</si>
  <si>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</si>
  <si>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</si>
  <si>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</si>
  <si>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</si>
  <si>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</si>
  <si>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</si>
  <si>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</si>
  <si>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</si>
  <si>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</si>
  <si>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</si>
  <si>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</si>
  <si>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</si>
  <si>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</si>
  <si>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</si>
  <si>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</si>
  <si>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</si>
  <si>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</si>
  <si>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</si>
  <si>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</si>
  <si>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</si>
  <si>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</si>
  <si>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</si>
  <si>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</si>
  <si>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</si>
  <si>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</si>
  <si>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</si>
  <si>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</si>
  <si>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</si>
  <si>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</si>
  <si>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</si>
  <si>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</si>
  <si>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</si>
  <si>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</si>
  <si>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</si>
  <si>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</si>
  <si>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</si>
  <si>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</si>
  <si>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</si>
  <si>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</si>
  <si>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</si>
  <si>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</si>
  <si>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</si>
  <si>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</si>
  <si>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</si>
  <si>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</si>
  <si>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</si>
  <si>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</si>
  <si>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</si>
  <si>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</si>
  <si>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</si>
  <si>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</si>
  <si>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</si>
  <si>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</si>
  <si>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</si>
  <si>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</si>
  <si>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</si>
  <si>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</si>
  <si>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</si>
  <si>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</si>
  <si>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</si>
  <si>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</si>
  <si>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</si>
  <si>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</si>
  <si>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</si>
  <si>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</si>
  <si>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</si>
  <si>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</si>
  <si>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</si>
  <si>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</si>
  <si>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</si>
  <si>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</si>
  <si>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</si>
  <si>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</si>
  <si>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</si>
  <si>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</si>
  <si>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</si>
  <si>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</si>
  <si>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</si>
  <si>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</si>
  <si>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</si>
  <si>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</si>
  <si>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</si>
  <si>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</si>
  <si>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</si>
  <si>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</si>
  <si>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</si>
  <si>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</si>
  <si>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</si>
  <si>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</si>
  <si>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</si>
  <si>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</si>
  <si>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</si>
  <si>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</si>
  <si>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</si>
  <si>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</si>
  <si>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</si>
  <si>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</si>
  <si>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</si>
  <si>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</si>
  <si>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</si>
  <si>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</si>
  <si>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</si>
  <si>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</si>
  <si>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</si>
  <si>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</si>
  <si>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</si>
  <si>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</si>
  <si>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</si>
  <si>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</si>
  <si>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</si>
  <si>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</si>
  <si>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</si>
  <si>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</si>
  <si>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</si>
  <si>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</si>
  <si>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</si>
  <si>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</si>
  <si>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</si>
  <si>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</si>
  <si>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</si>
  <si>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</si>
  <si>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</si>
  <si>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</si>
  <si>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</si>
  <si>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</si>
  <si>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</si>
  <si>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</si>
  <si>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</si>
  <si>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</si>
  <si>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</si>
  <si>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</si>
  <si>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</si>
  <si>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</si>
  <si>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</si>
  <si>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</si>
  <si>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</si>
  <si>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</si>
  <si>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</si>
  <si>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</si>
  <si>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</si>
  <si>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</si>
  <si>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</si>
  <si>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</si>
  <si>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</si>
  <si>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</si>
  <si>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</si>
  <si>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</si>
  <si>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</si>
  <si>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</si>
  <si>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</si>
  <si>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</si>
  <si>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</si>
  <si>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</si>
  <si>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</si>
  <si>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</si>
  <si>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</si>
  <si>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</si>
  <si>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</si>
  <si>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</si>
  <si>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</si>
  <si>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</si>
  <si>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</si>
  <si>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</si>
  <si>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</si>
  <si>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</si>
  <si>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</si>
  <si>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</si>
  <si>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</si>
  <si>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</si>
  <si>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</si>
  <si>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</si>
  <si>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</si>
  <si>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</si>
  <si>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</si>
  <si>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</si>
  <si>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</si>
  <si>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</si>
  <si>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</si>
  <si>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</si>
  <si>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</si>
  <si>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</si>
  <si>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</si>
  <si>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</si>
  <si>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</si>
  <si>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</si>
  <si>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</si>
  <si>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</si>
  <si>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</si>
  <si>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</si>
  <si>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</si>
  <si>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</si>
  <si>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</si>
  <si>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</si>
  <si>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</si>
  <si>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</si>
  <si>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</si>
  <si>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</si>
  <si>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</si>
  <si>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</si>
  <si>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</si>
  <si>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</si>
  <si>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</si>
  <si>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</si>
  <si>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</si>
  <si>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</si>
  <si>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</si>
  <si>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</si>
  <si>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</si>
  <si>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</si>
  <si>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</si>
  <si>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</si>
  <si>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</si>
  <si>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</si>
  <si>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</si>
  <si>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</si>
  <si>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</si>
  <si>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</si>
  <si>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</si>
  <si>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</si>
  <si>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</si>
  <si>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</si>
  <si>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</si>
  <si>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</si>
  <si>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</si>
  <si>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</si>
  <si>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</si>
  <si>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</si>
  <si>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</si>
  <si>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</si>
  <si>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</si>
  <si>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</si>
  <si>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</si>
  <si>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</si>
  <si>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</si>
  <si>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</si>
  <si>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</si>
  <si>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</si>
  <si>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</si>
  <si>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</si>
  <si>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</si>
  <si>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</si>
  <si>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</si>
  <si>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</si>
  <si>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</si>
  <si>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</si>
  <si>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</si>
  <si>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</si>
  <si>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</si>
  <si>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</si>
  <si>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</si>
  <si>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</si>
  <si>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</si>
  <si>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</si>
  <si>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</si>
  <si>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</si>
  <si>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</si>
  <si>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</si>
  <si>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</si>
  <si>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</si>
  <si>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</si>
  <si>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</si>
  <si>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</si>
  <si>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</si>
  <si>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</si>
  <si>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</si>
  <si>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</si>
  <si>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</si>
  <si>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</si>
  <si>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</si>
  <si>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</si>
  <si>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</si>
  <si>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</si>
  <si>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</si>
  <si>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</si>
  <si>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</si>
  <si>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</si>
  <si>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</si>
  <si>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</si>
  <si>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</si>
  <si>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</si>
  <si>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</si>
  <si>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</si>
  <si>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</si>
  <si>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</si>
  <si>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</si>
  <si>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</si>
  <si>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</si>
  <si>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</si>
  <si>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</si>
  <si>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</si>
  <si>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</si>
  <si>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</si>
  <si>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</si>
  <si>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</si>
  <si>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</si>
  <si>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</si>
  <si>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</si>
  <si>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</si>
  <si>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</si>
  <si>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</si>
  <si>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</si>
  <si>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</si>
  <si>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</si>
  <si>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</si>
  <si>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</si>
  <si>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</si>
  <si>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</si>
  <si>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</si>
  <si>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</si>
  <si>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</si>
  <si>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</si>
  <si>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</si>
  <si>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</si>
  <si>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</si>
  <si>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</si>
  <si>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</si>
  <si>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</si>
  <si>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</si>
  <si>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</si>
  <si>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</si>
  <si>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</si>
  <si>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</si>
  <si>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</si>
  <si>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</si>
  <si>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</si>
  <si>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</si>
  <si>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</si>
  <si>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</si>
  <si>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</si>
  <si>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</si>
  <si>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</si>
  <si>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</si>
  <si>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</si>
  <si>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</si>
  <si>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</si>
  <si>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</si>
  <si>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</si>
  <si>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</si>
  <si>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</si>
  <si>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</si>
  <si>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</si>
  <si>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</si>
  <si>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</si>
  <si>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</si>
  <si>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</si>
  <si>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</si>
  <si>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</si>
  <si>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</si>
  <si>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</si>
  <si>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</si>
  <si>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</si>
  <si>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</si>
  <si>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</si>
  <si>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</si>
  <si>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</si>
  <si>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</si>
  <si>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</si>
  <si>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</si>
  <si>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</si>
  <si>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</si>
  <si>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</si>
  <si>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</si>
  <si>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</si>
  <si>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</si>
  <si>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</si>
  <si>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</si>
  <si>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</si>
  <si>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</si>
  <si>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</si>
  <si>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</si>
  <si>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</si>
  <si>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</si>
  <si>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</si>
  <si>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</si>
  <si>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</si>
  <si>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</si>
  <si>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</si>
  <si>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</si>
  <si>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</si>
  <si>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</si>
  <si>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</si>
  <si>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</si>
  <si>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</si>
  <si>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</si>
  <si>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</si>
  <si>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</si>
  <si>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</si>
  <si>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</si>
  <si>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</si>
  <si>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</si>
  <si>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</si>
  <si>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</si>
  <si>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</si>
  <si>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</si>
  <si>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</si>
  <si>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</si>
  <si>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</si>
  <si>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</si>
  <si>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</si>
  <si>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</si>
  <si>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</si>
  <si>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</si>
  <si>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</si>
  <si>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</si>
  <si>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</si>
  <si>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</si>
  <si>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</si>
  <si>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</si>
  <si>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</si>
  <si>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</si>
  <si>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</si>
  <si>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</si>
  <si>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</si>
  <si>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</si>
  <si>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</si>
  <si>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</si>
  <si>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</si>
  <si>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</si>
  <si>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</si>
  <si>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</si>
  <si>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</si>
  <si>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</si>
  <si>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</si>
  <si>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</si>
  <si>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</si>
  <si>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</si>
  <si>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</si>
  <si>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</si>
  <si>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</si>
  <si>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</si>
  <si>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</si>
  <si>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</si>
  <si>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</si>
  <si>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</si>
  <si>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</si>
  <si>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</si>
  <si>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</si>
  <si>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</si>
  <si>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</si>
  <si>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</si>
  <si>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</si>
  <si>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</si>
  <si>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</si>
  <si>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</si>
  <si>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</si>
  <si>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</si>
  <si>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</si>
  <si>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</si>
  <si>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</si>
  <si>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</si>
  <si>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</si>
  <si>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</si>
  <si>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</si>
  <si>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</si>
  <si>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</si>
  <si>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</si>
  <si>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</si>
  <si>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</si>
  <si>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</si>
  <si>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</si>
  <si>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</si>
  <si>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</si>
  <si>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</si>
  <si>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</si>
  <si>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</si>
  <si>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</si>
  <si>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</si>
  <si>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</si>
  <si>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</si>
  <si>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</si>
  <si>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</si>
  <si>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</si>
  <si>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</si>
  <si>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</si>
  <si>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</si>
  <si>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</si>
  <si>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</si>
  <si>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</si>
  <si>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</si>
  <si>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</si>
  <si>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</si>
  <si>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</si>
  <si>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</si>
  <si>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</si>
  <si>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</si>
  <si>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</si>
  <si>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</si>
  <si>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</si>
  <si>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</si>
  <si>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</si>
  <si>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</si>
  <si>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</si>
  <si>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</si>
  <si>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</si>
  <si>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</si>
  <si>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</si>
  <si>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</si>
  <si>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</si>
  <si>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</si>
  <si>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</si>
  <si>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</si>
  <si>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</si>
  <si>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</si>
  <si>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</si>
  <si>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</si>
  <si>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</si>
  <si>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</si>
  <si>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</si>
  <si>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</si>
  <si>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</si>
  <si>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</si>
  <si>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</si>
  <si>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</si>
  <si>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</si>
  <si>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</si>
  <si>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</si>
  <si>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</si>
  <si>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</si>
  <si>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</si>
  <si>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</si>
  <si>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</si>
  <si>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</si>
  <si>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</si>
  <si>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</si>
  <si>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</si>
  <si>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</si>
  <si>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</si>
  <si>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</si>
  <si>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</si>
  <si>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</si>
  <si>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</si>
  <si>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</si>
  <si>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</si>
  <si>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</si>
  <si>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</si>
  <si>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</si>
  <si>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</si>
  <si>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</si>
  <si>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</si>
  <si>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</si>
  <si>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</si>
  <si>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</si>
  <si>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</si>
  <si>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</si>
  <si>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</si>
  <si>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</si>
  <si>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</si>
  <si>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</si>
  <si>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</si>
  <si>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</si>
  <si>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</si>
  <si>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</si>
  <si>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</si>
  <si>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</si>
  <si>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</si>
  <si>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</si>
  <si>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</si>
  <si>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</si>
  <si>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</si>
  <si>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</si>
  <si>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</si>
  <si>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</si>
  <si>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</si>
  <si>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</si>
  <si>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</si>
  <si>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</si>
  <si>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</si>
  <si>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</si>
  <si>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</si>
  <si>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</si>
  <si>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</si>
  <si>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</si>
  <si>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</si>
  <si>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</si>
  <si>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</si>
  <si>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</si>
  <si>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</si>
  <si>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</si>
  <si>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</si>
  <si>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</si>
  <si>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</si>
  <si>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</si>
  <si>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</si>
  <si>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</si>
  <si>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</si>
  <si>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</si>
  <si>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</si>
  <si>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</si>
  <si>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</si>
  <si>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</si>
  <si>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</si>
  <si>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</si>
  <si>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</si>
  <si>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</si>
  <si>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</si>
  <si>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</si>
  <si>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</si>
  <si>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</si>
  <si>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</si>
  <si>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</si>
  <si>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</si>
  <si>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</si>
  <si>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</si>
  <si>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</si>
  <si>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</si>
  <si>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</si>
  <si>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</si>
  <si>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</si>
  <si>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</si>
  <si>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</si>
  <si>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</si>
  <si>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</si>
  <si>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</si>
  <si>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</si>
  <si>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</si>
  <si>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</si>
  <si>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</si>
  <si>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</si>
  <si>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</si>
  <si>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</si>
  <si>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</si>
  <si>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</si>
  <si>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</si>
  <si>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</si>
  <si>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</si>
  <si>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</si>
  <si>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</si>
  <si>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</si>
  <si>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</si>
  <si>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</si>
  <si>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</si>
  <si>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</si>
  <si>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</si>
  <si>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</si>
  <si>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</si>
  <si>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</si>
  <si>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</si>
  <si>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</si>
  <si>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</si>
  <si>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</si>
  <si>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</si>
  <si>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</si>
  <si>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</si>
  <si>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</si>
  <si>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</si>
  <si>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</si>
  <si>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</si>
  <si>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</si>
  <si>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</si>
  <si>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</si>
  <si>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</si>
  <si>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</si>
  <si>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</si>
  <si>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</si>
  <si>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</si>
  <si>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</si>
  <si>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</si>
  <si>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</si>
  <si>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</si>
  <si>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</si>
  <si>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</si>
  <si>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</si>
  <si>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</si>
  <si>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</si>
  <si>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</si>
  <si>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</si>
  <si>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</si>
  <si>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</si>
  <si>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</si>
  <si>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</si>
  <si>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</si>
  <si>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</si>
  <si>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</si>
  <si>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</si>
  <si>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</si>
  <si>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</si>
  <si>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</si>
  <si>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</si>
  <si>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</si>
  <si>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</si>
  <si>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</si>
  <si>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</si>
  <si>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</si>
  <si>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</si>
  <si>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</si>
  <si>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</si>
  <si>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</si>
  <si>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</si>
  <si>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</si>
  <si>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</si>
  <si>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</si>
  <si>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</si>
  <si>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</si>
  <si>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</si>
  <si>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</si>
  <si>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</si>
  <si>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</si>
  <si>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</si>
  <si>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</si>
  <si>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</si>
  <si>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</si>
  <si>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</si>
  <si>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</si>
  <si>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</si>
  <si>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</si>
  <si>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</si>
  <si>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</si>
  <si>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</si>
  <si>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</si>
  <si>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</si>
  <si>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</si>
  <si>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</si>
  <si>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</si>
  <si>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</si>
  <si>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</si>
  <si>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</si>
  <si>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</si>
  <si>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</si>
  <si>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</si>
  <si>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</si>
  <si>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</si>
  <si>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</si>
  <si>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</si>
  <si>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</si>
  <si>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</si>
  <si>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</si>
  <si>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</si>
  <si>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</si>
  <si>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</si>
  <si>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</si>
  <si>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</si>
  <si>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</si>
  <si>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</si>
  <si>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</si>
  <si>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</si>
  <si>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</si>
  <si>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</si>
  <si>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</si>
  <si>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</si>
  <si>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</si>
  <si>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</si>
  <si>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</si>
  <si>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</si>
  <si>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</si>
  <si>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</si>
  <si>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</si>
  <si>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</si>
  <si>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</si>
  <si>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</si>
  <si>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</si>
  <si>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</si>
  <si>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</si>
  <si>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</si>
  <si>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</si>
  <si>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</si>
  <si>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</si>
  <si>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</si>
  <si>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</si>
  <si>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</si>
  <si>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</si>
  <si>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</si>
  <si>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</si>
  <si>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</si>
  <si>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</si>
  <si>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</si>
  <si>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</si>
  <si>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</si>
  <si>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</si>
  <si>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</si>
  <si>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</si>
  <si>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</si>
  <si>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</si>
  <si>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</si>
  <si>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</si>
  <si>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</si>
  <si>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</si>
  <si>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</si>
  <si>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</si>
  <si>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</si>
  <si>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</si>
  <si>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</si>
  <si>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</si>
  <si>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</si>
  <si>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</si>
  <si>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</si>
  <si>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</si>
  <si>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</si>
  <si>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</si>
  <si>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</si>
  <si>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</si>
  <si>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</si>
  <si>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</si>
  <si>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</si>
  <si>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</si>
  <si>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</si>
  <si>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</si>
  <si>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</si>
  <si>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</si>
  <si>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</si>
  <si>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</si>
  <si>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</si>
  <si>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</si>
  <si>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</si>
  <si>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</si>
  <si>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</si>
  <si>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</si>
  <si>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</si>
  <si>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</si>
  <si>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</si>
  <si>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</si>
  <si>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</si>
  <si>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</si>
  <si>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</si>
  <si>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</si>
  <si>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</si>
  <si>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</si>
  <si>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</si>
  <si>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</si>
  <si>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</si>
  <si>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</si>
  <si>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</si>
  <si>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</si>
  <si>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</si>
  <si>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</si>
  <si>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</si>
  <si>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</si>
  <si>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</si>
  <si>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</si>
  <si>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</si>
  <si>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</si>
  <si>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</si>
  <si>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</si>
  <si>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</si>
  <si>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</si>
  <si>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</si>
  <si>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</si>
  <si>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</si>
  <si>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</si>
  <si>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</si>
  <si>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</si>
  <si>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</si>
  <si>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</si>
  <si>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</si>
  <si>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</si>
  <si>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</si>
  <si>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</si>
  <si>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</si>
  <si>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</si>
  <si>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</si>
  <si>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</si>
  <si>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</si>
  <si>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</si>
  <si>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</si>
  <si>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</si>
  <si>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</si>
  <si>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</si>
  <si>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</si>
  <si>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</si>
  <si>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</si>
  <si>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</si>
  <si>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</si>
  <si>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</si>
  <si>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</si>
  <si>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</si>
  <si>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</si>
  <si>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</si>
  <si>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</si>
  <si>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</si>
  <si>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</si>
  <si>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</si>
  <si>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</si>
  <si>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</si>
  <si>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</si>
  <si>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</si>
  <si>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</si>
  <si>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</si>
  <si>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</si>
  <si>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</si>
  <si>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</si>
  <si>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</si>
  <si>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</si>
  <si>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</si>
  <si>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</si>
  <si>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</si>
  <si>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</si>
  <si>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</si>
  <si>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</si>
  <si>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</si>
  <si>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</si>
  <si>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</si>
  <si>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</si>
  <si>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</si>
  <si>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</si>
  <si>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</si>
  <si>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</si>
  <si>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</si>
  <si>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</si>
  <si>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</si>
  <si>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</si>
  <si>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</si>
  <si>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</si>
  <si>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</si>
  <si>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</si>
  <si>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</si>
  <si>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</si>
  <si>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</si>
  <si>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</si>
  <si>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</si>
  <si>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</si>
  <si>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</si>
  <si>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</si>
  <si>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</si>
  <si>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</si>
  <si>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</si>
  <si>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</si>
  <si>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</si>
  <si>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</si>
  <si>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</si>
  <si>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</si>
  <si>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</si>
  <si>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</si>
  <si>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</si>
  <si>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</si>
  <si>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</si>
  <si>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</si>
  <si>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</si>
  <si>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</si>
  <si>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</si>
  <si>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</si>
  <si>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</si>
  <si>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</si>
  <si>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</si>
  <si>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</si>
  <si>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</si>
  <si>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</si>
  <si>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</si>
  <si>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</si>
  <si>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</si>
  <si>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</si>
  <si>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</si>
  <si>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</si>
  <si>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</si>
  <si>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</si>
  <si>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</si>
  <si>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</si>
  <si>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</si>
  <si>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</si>
  <si>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</si>
  <si>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</si>
  <si>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</si>
  <si>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</si>
  <si>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</si>
  <si>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</si>
  <si>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</si>
  <si>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</si>
  <si>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</si>
  <si>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</si>
  <si>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</si>
  <si>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</si>
  <si>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</si>
  <si>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</si>
  <si>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</si>
  <si>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</si>
  <si>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</si>
  <si>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</si>
  <si>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</si>
  <si>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</si>
  <si>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</si>
  <si>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</si>
  <si>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</si>
  <si>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</si>
  <si>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</si>
  <si>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</si>
  <si>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</si>
  <si>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</si>
  <si>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</si>
  <si>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</si>
  <si>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</si>
  <si>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</si>
  <si>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</si>
  <si>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</si>
  <si>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</si>
  <si>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</si>
  <si>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</si>
  <si>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</si>
  <si>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</si>
  <si>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</si>
  <si>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</si>
  <si>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</si>
  <si>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</si>
  <si>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</si>
  <si>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</si>
  <si>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</si>
  <si>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</si>
  <si>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</si>
  <si>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</si>
  <si>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</si>
  <si>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</si>
  <si>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</si>
  <si>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</si>
  <si>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</si>
  <si>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</si>
  <si>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</si>
  <si>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</si>
  <si>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</si>
  <si>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</si>
  <si>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</si>
  <si>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</si>
  <si>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</si>
  <si>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</si>
  <si>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</si>
  <si>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</si>
  <si>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</si>
  <si>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</si>
  <si>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</si>
  <si>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</si>
  <si>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</si>
  <si>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</si>
  <si>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</si>
  <si>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</si>
  <si>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</si>
  <si>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</si>
  <si>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</si>
  <si>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</si>
  <si>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</si>
  <si>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</si>
  <si>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</si>
  <si>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</si>
  <si>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</si>
  <si>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</si>
  <si>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</si>
  <si>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</si>
  <si>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</si>
  <si>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</si>
  <si>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</si>
  <si>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</si>
  <si>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</si>
  <si>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</si>
  <si>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</si>
  <si>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</si>
  <si>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</si>
  <si>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</si>
  <si>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</si>
  <si>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</si>
  <si>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</si>
  <si>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</si>
  <si>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</si>
  <si>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</si>
  <si>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</si>
  <si>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</si>
  <si>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</si>
  <si>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</si>
  <si>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</si>
  <si>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</si>
  <si>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</si>
  <si>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</si>
  <si>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</si>
  <si>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</si>
  <si>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</si>
  <si>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</si>
  <si>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</si>
  <si>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</si>
  <si>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</si>
  <si>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</si>
  <si>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</si>
  <si>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</si>
  <si>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</si>
  <si>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</si>
  <si>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</si>
  <si>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</si>
  <si>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</si>
  <si>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</si>
  <si>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</si>
  <si>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</si>
  <si>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</si>
  <si>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</si>
  <si>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</si>
  <si>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</si>
  <si>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</si>
  <si>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</si>
  <si>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</si>
  <si>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</si>
  <si>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</si>
  <si>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</si>
  <si>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</si>
  <si>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</si>
  <si>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</si>
  <si>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</si>
  <si>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</si>
  <si>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</si>
  <si>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</si>
  <si>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</si>
  <si>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</si>
  <si>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</si>
  <si>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</si>
  <si>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</si>
  <si>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</si>
  <si>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</si>
  <si>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</si>
  <si>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</si>
  <si>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</si>
  <si>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</si>
  <si>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</si>
  <si>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</si>
  <si>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</si>
  <si>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</si>
  <si>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</si>
  <si>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</si>
  <si>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</si>
  <si>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</si>
  <si>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</si>
  <si>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</si>
  <si>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</si>
  <si>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</si>
  <si>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</si>
  <si>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</si>
  <si>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</si>
  <si>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</si>
  <si>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</si>
  <si>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</si>
  <si>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</si>
  <si>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</si>
  <si>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</si>
  <si>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</si>
  <si>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</si>
  <si>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</si>
  <si>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</si>
  <si>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</si>
  <si>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</si>
  <si>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</si>
  <si>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</si>
  <si>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</si>
  <si>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</si>
  <si>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</si>
  <si>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</si>
  <si>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</si>
  <si>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</si>
  <si>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</si>
  <si>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</si>
  <si>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</si>
  <si>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</si>
  <si>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</si>
  <si>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</si>
  <si>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</si>
  <si>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</si>
  <si>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</si>
  <si>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</si>
  <si>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</si>
  <si>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</si>
  <si>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</si>
  <si>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</si>
  <si>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</si>
  <si>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</si>
  <si>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</si>
  <si>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</si>
  <si>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</si>
  <si>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</si>
  <si>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</si>
  <si>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</si>
  <si>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</si>
  <si>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</si>
  <si>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</si>
  <si>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</si>
  <si>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</si>
  <si>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</si>
  <si>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</si>
  <si>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</si>
  <si>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</si>
  <si>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</si>
  <si>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</si>
  <si>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</si>
  <si>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</si>
  <si>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</si>
  <si>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</si>
  <si>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</si>
  <si>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</si>
  <si>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</si>
  <si>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</si>
  <si>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</si>
  <si>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</si>
  <si>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</si>
  <si>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</si>
  <si>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</si>
  <si>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</si>
  <si>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</si>
  <si>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</si>
  <si>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</si>
  <si>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</si>
  <si>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</si>
  <si>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</si>
  <si>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</si>
  <si>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</si>
  <si>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</si>
  <si>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</si>
  <si>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</si>
  <si>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</si>
  <si>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</si>
  <si>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</si>
  <si>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</si>
  <si>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</si>
  <si>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</si>
  <si>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</si>
  <si>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</si>
  <si>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</si>
  <si>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</si>
  <si>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</si>
  <si>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</si>
  <si>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</si>
  <si>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</si>
  <si>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</si>
  <si>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</si>
  <si>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</si>
  <si>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</si>
  <si>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</si>
  <si>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</si>
  <si>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</si>
  <si>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</si>
  <si>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</si>
  <si>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</si>
  <si>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</si>
  <si>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</si>
  <si>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</si>
  <si>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</si>
  <si>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</si>
  <si>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</si>
  <si>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</si>
  <si>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</si>
  <si>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</si>
  <si>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</si>
  <si>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</si>
  <si>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</si>
  <si>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</si>
  <si>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</si>
  <si>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</si>
  <si>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</si>
  <si>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</si>
  <si>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</si>
  <si>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</si>
  <si>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</si>
  <si>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</si>
  <si>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</si>
  <si>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</si>
  <si>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</si>
  <si>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</si>
  <si>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</si>
  <si>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</si>
  <si>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</si>
  <si>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</si>
  <si>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</si>
  <si>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</si>
  <si>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</si>
  <si>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</si>
  <si>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</si>
  <si>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</si>
  <si>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</si>
  <si>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</si>
  <si>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</si>
  <si>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</si>
  <si>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</si>
  <si>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</si>
  <si>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</si>
  <si>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</si>
  <si>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</si>
  <si>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</si>
  <si>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</si>
  <si>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</si>
  <si>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</si>
  <si>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</si>
  <si>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</si>
  <si>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</si>
  <si>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</si>
  <si>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</si>
  <si>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</si>
  <si>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</si>
  <si>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</si>
  <si>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</si>
  <si>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</si>
  <si>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</si>
  <si>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</si>
  <si>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</si>
  <si>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</si>
  <si>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</si>
  <si>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</si>
  <si>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</si>
  <si>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</si>
  <si>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</si>
  <si>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</si>
  <si>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</si>
  <si>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</si>
  <si>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</si>
  <si>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</si>
  <si>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</si>
  <si>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</si>
  <si>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</si>
  <si>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</si>
  <si>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</si>
  <si>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</si>
  <si>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</si>
  <si>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</si>
  <si>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</si>
  <si>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</si>
  <si>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</si>
  <si>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</si>
  <si>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</si>
  <si>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</si>
  <si>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</si>
  <si>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</si>
  <si>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</si>
  <si>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</si>
  <si>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</si>
  <si>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</si>
  <si>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</si>
  <si>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</si>
  <si>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</si>
  <si>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</si>
  <si>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</si>
  <si>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</si>
  <si>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</si>
  <si>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</si>
  <si>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</si>
  <si>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</si>
  <si>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</si>
  <si>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</si>
  <si>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</si>
  <si>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</si>
  <si>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</si>
  <si>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</si>
  <si>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</si>
  <si>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</si>
  <si>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</si>
  <si>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</si>
  <si>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</si>
  <si>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</si>
  <si>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</si>
  <si>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</si>
  <si>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</si>
  <si>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</si>
  <si>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</si>
  <si>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</si>
  <si>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</si>
  <si>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</si>
  <si>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</si>
  <si>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</si>
  <si>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</si>
  <si>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</si>
  <si>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</si>
  <si>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</si>
  <si>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</si>
  <si>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</si>
  <si>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</si>
  <si>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</si>
  <si>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</si>
  <si>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</si>
  <si>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</si>
  <si>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</si>
  <si>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</si>
  <si>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</si>
  <si>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</si>
  <si>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</si>
  <si>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</si>
  <si>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</si>
  <si>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</si>
  <si>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</si>
  <si>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</si>
  <si>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</si>
  <si>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</si>
  <si>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</si>
  <si>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</si>
  <si>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</si>
  <si>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</si>
  <si>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</si>
  <si>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</si>
  <si>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</si>
  <si>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</si>
  <si>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</si>
  <si>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</si>
  <si>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</si>
  <si>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</si>
  <si>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</si>
  <si>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</si>
  <si>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</si>
  <si>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</si>
  <si>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</si>
  <si>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</si>
  <si>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</si>
  <si>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</si>
  <si>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</si>
  <si>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</si>
  <si>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</si>
  <si>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</si>
  <si>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</si>
  <si>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</si>
  <si>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</si>
  <si>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</si>
  <si>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</si>
  <si>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</si>
  <si>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</si>
  <si>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</si>
  <si>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</si>
  <si>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</si>
  <si>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</si>
  <si>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</si>
  <si>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</si>
  <si>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</si>
  <si>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</si>
  <si>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</si>
  <si>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</si>
  <si>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</si>
  <si>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</si>
  <si>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</si>
  <si>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</si>
  <si>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</si>
  <si>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</si>
  <si>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</si>
  <si>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</si>
  <si>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</si>
  <si>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</si>
  <si>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</si>
  <si>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</si>
  <si>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</si>
  <si>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</si>
  <si>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</si>
  <si>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</si>
  <si>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</si>
  <si>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</si>
  <si>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</si>
  <si>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</si>
  <si>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</si>
  <si>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</si>
  <si>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</si>
  <si>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</si>
  <si>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</si>
  <si>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</si>
  <si>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</si>
  <si>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</si>
  <si>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</si>
  <si>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</si>
  <si>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</si>
  <si>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</si>
  <si>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</si>
  <si>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</si>
  <si>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</si>
  <si>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</si>
  <si>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</si>
  <si>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</si>
  <si>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</si>
  <si>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</si>
  <si>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</si>
  <si>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</si>
  <si>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</si>
  <si>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</si>
  <si>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</si>
  <si>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</si>
  <si>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</si>
  <si>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</si>
  <si>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</si>
  <si>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</si>
  <si>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</si>
  <si>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</si>
  <si>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</si>
  <si>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</si>
  <si>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</si>
  <si>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</si>
  <si>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</si>
  <si>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</si>
  <si>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</si>
  <si>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</si>
  <si>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</si>
  <si>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</si>
  <si>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</si>
  <si>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</si>
  <si>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</si>
  <si>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</si>
  <si>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</si>
  <si>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</si>
  <si>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</si>
  <si>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</si>
  <si>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</si>
  <si>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</si>
  <si>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</si>
  <si>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</si>
  <si>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</si>
  <si>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</si>
  <si>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</si>
  <si>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</si>
  <si>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</si>
  <si>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</si>
  <si>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</si>
  <si>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</si>
  <si>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</si>
  <si>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</si>
  <si>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</si>
  <si>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</si>
  <si>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</si>
  <si>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</si>
  <si>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</si>
  <si>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</si>
  <si>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</si>
  <si>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</si>
  <si>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</si>
  <si>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</si>
  <si>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</si>
  <si>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</si>
  <si>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</si>
  <si>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</si>
  <si>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</si>
  <si>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</si>
  <si>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</si>
  <si>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</si>
  <si>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</si>
  <si>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</si>
  <si>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</si>
  <si>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</si>
  <si>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</si>
  <si>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</si>
  <si>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</si>
  <si>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</si>
  <si>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</si>
  <si>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</si>
  <si>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</si>
  <si>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</si>
  <si>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</si>
  <si>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</si>
  <si>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</si>
  <si>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</si>
  <si>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</si>
  <si>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</si>
  <si>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</si>
  <si>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</si>
  <si>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</si>
  <si>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</si>
  <si>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</si>
  <si>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</si>
  <si>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</si>
  <si>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</si>
  <si>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</si>
  <si>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</si>
  <si>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</si>
  <si>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</si>
  <si>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</si>
  <si>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</si>
  <si>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</si>
  <si>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</si>
  <si>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</si>
  <si>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</si>
  <si>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</si>
  <si>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</si>
  <si>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</si>
  <si>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</si>
  <si>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</si>
  <si>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</si>
  <si>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</si>
  <si>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</si>
  <si>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</si>
  <si>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</si>
  <si>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</si>
  <si>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</si>
  <si>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</si>
  <si>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</si>
  <si>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</si>
  <si>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</si>
  <si>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</si>
  <si>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</si>
  <si>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</si>
  <si>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</si>
  <si>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</si>
  <si>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</si>
  <si>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</si>
  <si>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</si>
  <si>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</si>
  <si>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</si>
  <si>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</si>
  <si>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</si>
  <si>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</si>
  <si>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</si>
  <si>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</si>
  <si>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</si>
  <si>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</si>
  <si>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</si>
  <si>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</si>
  <si>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</si>
  <si>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</si>
  <si>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</si>
  <si>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</si>
  <si>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</si>
  <si>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</si>
  <si>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</si>
  <si>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</si>
  <si>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</si>
  <si>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</si>
  <si>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</si>
  <si>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</si>
  <si>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</si>
  <si>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</si>
  <si>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</si>
  <si>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</si>
  <si>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</si>
  <si>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</si>
  <si>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</si>
  <si>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</si>
  <si>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</si>
  <si>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</si>
  <si>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</si>
  <si>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</si>
  <si>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</si>
  <si>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</si>
  <si>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</si>
  <si>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</si>
  <si>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</si>
  <si>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</si>
  <si>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</si>
  <si>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</si>
  <si>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</si>
  <si>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</si>
  <si>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</si>
  <si>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</si>
  <si>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</si>
  <si>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</si>
  <si>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</si>
  <si>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</si>
  <si>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</si>
  <si>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</si>
  <si>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</si>
  <si>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</si>
  <si>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</si>
  <si>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</si>
  <si>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</si>
  <si>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</si>
  <si>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</si>
  <si>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</si>
  <si>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</si>
  <si>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</si>
  <si>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</si>
  <si>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</si>
  <si>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</si>
  <si>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</si>
  <si>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</si>
  <si>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</si>
  <si>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</si>
  <si>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</si>
  <si>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</si>
  <si>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</si>
  <si>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</si>
  <si>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</si>
  <si>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</si>
  <si>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</si>
  <si>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</si>
  <si>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</si>
  <si>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</si>
  <si>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</si>
  <si>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</si>
  <si>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</si>
  <si>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</si>
  <si>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</si>
  <si>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</si>
  <si>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</si>
  <si>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</si>
  <si>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</si>
  <si>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</si>
  <si>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</si>
  <si>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</si>
  <si>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</si>
  <si>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</si>
  <si>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</si>
  <si>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</si>
  <si>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</si>
  <si>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</si>
  <si>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</si>
  <si>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</si>
  <si>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</si>
  <si>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</si>
  <si>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</si>
  <si>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</si>
  <si>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</si>
  <si>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</si>
  <si>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</si>
  <si>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</si>
  <si>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</si>
  <si>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</si>
  <si>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</si>
  <si>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</si>
  <si>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</si>
  <si>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</si>
  <si>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</si>
  <si>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</si>
  <si>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</si>
  <si>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</si>
  <si>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</si>
  <si>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</si>
  <si>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</si>
  <si>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</si>
  <si>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</si>
  <si>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</si>
  <si>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</si>
  <si>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</si>
  <si>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</si>
  <si>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</si>
  <si>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</si>
  <si>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</si>
  <si>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</si>
  <si>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</si>
  <si>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</si>
  <si>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</si>
  <si>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</si>
  <si>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</si>
  <si>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</si>
  <si>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</si>
  <si>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</si>
  <si>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</si>
  <si>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</si>
  <si>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</si>
  <si>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</si>
  <si>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</si>
  <si>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</si>
  <si>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</si>
  <si>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</si>
  <si>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</si>
  <si>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</si>
  <si>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</si>
  <si>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</si>
  <si>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</si>
  <si>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</si>
  <si>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</si>
  <si>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</si>
  <si>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</si>
  <si>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</si>
  <si>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</si>
  <si>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</si>
  <si>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</si>
  <si>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</si>
  <si>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</si>
  <si>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</si>
  <si>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</si>
  <si>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</si>
  <si>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</si>
  <si>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</si>
  <si>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</si>
  <si>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</si>
  <si>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</si>
  <si>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</si>
  <si>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</si>
  <si>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</si>
  <si>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</si>
  <si>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</si>
  <si>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</si>
  <si>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</si>
  <si>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</si>
  <si>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</si>
  <si>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</si>
  <si>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</si>
  <si>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</si>
  <si>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</si>
  <si>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</si>
  <si>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</si>
  <si>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</si>
  <si>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</si>
  <si>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</si>
  <si>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</si>
  <si>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</si>
  <si>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</si>
  <si>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</si>
  <si>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</si>
  <si>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</si>
  <si>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</si>
  <si>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</si>
  <si>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</si>
  <si>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</si>
  <si>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</si>
  <si>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</si>
  <si>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</si>
  <si>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</si>
  <si>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</si>
  <si>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</si>
  <si>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</si>
  <si>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</si>
  <si>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</si>
  <si>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</si>
  <si>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</si>
  <si>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</si>
  <si>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</si>
  <si>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</si>
  <si>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</si>
  <si>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</si>
  <si>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</si>
  <si>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</si>
  <si>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</si>
  <si>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</si>
  <si>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</si>
  <si>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</si>
  <si>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</si>
  <si>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</si>
  <si>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</si>
  <si>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</si>
  <si>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</si>
  <si>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</si>
  <si>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</si>
  <si>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</si>
  <si>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</si>
  <si>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</si>
  <si>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</si>
  <si>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</si>
  <si>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</si>
  <si>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</si>
  <si>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</si>
  <si>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</si>
  <si>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</si>
  <si>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</si>
  <si>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</si>
  <si>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</si>
  <si>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</si>
  <si>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</si>
  <si>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</si>
  <si>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</si>
  <si>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</si>
  <si>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</si>
  <si>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</si>
  <si>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</si>
  <si>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</si>
  <si>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</si>
  <si>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</si>
  <si>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</si>
  <si>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</si>
  <si>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</si>
  <si>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</si>
  <si>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</si>
  <si>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</si>
  <si>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</si>
  <si>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</si>
  <si>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</si>
  <si>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</si>
  <si>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</si>
  <si>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</si>
  <si>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</si>
  <si>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</si>
  <si>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</si>
  <si>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</si>
  <si>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</si>
  <si>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</si>
  <si>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</si>
  <si>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</si>
  <si>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</si>
  <si>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</si>
  <si>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</si>
  <si>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</si>
  <si>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</si>
  <si>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</si>
  <si>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</si>
  <si>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</si>
  <si>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</si>
  <si>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</si>
  <si>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</si>
  <si>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</si>
  <si>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</si>
  <si>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</si>
  <si>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</si>
  <si>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</si>
  <si>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</si>
  <si>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</si>
  <si>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</si>
  <si>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</si>
  <si>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</si>
  <si>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</si>
  <si>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</si>
  <si>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</si>
  <si>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</si>
  <si>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</si>
  <si>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</si>
  <si>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</si>
  <si>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</si>
  <si>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</si>
  <si>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</si>
  <si>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</si>
  <si>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</si>
  <si>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</si>
  <si>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</si>
  <si>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</si>
  <si>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</si>
  <si>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</si>
  <si>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</si>
  <si>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</si>
  <si>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</si>
  <si>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</si>
  <si>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</si>
  <si>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</si>
  <si>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</si>
  <si>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</si>
  <si>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</si>
  <si>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</si>
  <si>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</si>
  <si>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</si>
  <si>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</si>
  <si>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</si>
  <si>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</si>
  <si>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</si>
  <si>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</si>
  <si>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</si>
  <si>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</si>
  <si>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</si>
  <si>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</si>
  <si>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</si>
  <si>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</si>
  <si>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</si>
  <si>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</si>
  <si>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</si>
  <si>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</si>
  <si>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</si>
  <si>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</si>
  <si>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</si>
  <si>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</si>
  <si>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</si>
  <si>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</si>
  <si>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</si>
  <si>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</si>
  <si>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</si>
  <si>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</si>
  <si>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</si>
  <si>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</si>
  <si>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</si>
  <si>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</si>
  <si>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</si>
  <si>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</si>
  <si>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</si>
  <si>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</si>
  <si>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</si>
  <si>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</si>
  <si>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</si>
  <si>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</si>
  <si>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</si>
  <si>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</si>
  <si>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</si>
  <si>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</si>
  <si>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</si>
  <si>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</si>
  <si>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</si>
  <si>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</si>
  <si>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</si>
  <si>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</si>
  <si>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</si>
  <si>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</si>
  <si>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</si>
  <si>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</si>
  <si>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</si>
  <si>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</si>
  <si>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</si>
  <si>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</si>
  <si>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</si>
  <si>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</si>
  <si>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</si>
  <si>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</si>
  <si>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</si>
  <si>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</si>
  <si>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</si>
  <si>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</si>
  <si>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</si>
  <si>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</si>
  <si>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</si>
  <si>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</si>
  <si>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</si>
  <si>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</si>
  <si>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</si>
  <si>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</si>
  <si>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</si>
  <si>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</si>
  <si>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</si>
  <si>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</si>
  <si>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</si>
  <si>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</si>
  <si>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</si>
  <si>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</si>
  <si>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</si>
  <si>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</si>
  <si>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</si>
  <si>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</si>
  <si>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</si>
  <si>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</si>
  <si>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</si>
  <si>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</si>
  <si>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</si>
  <si>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</si>
  <si>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</si>
  <si>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</si>
  <si>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</si>
  <si>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</si>
  <si>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</si>
  <si>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</si>
  <si>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</si>
  <si>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</si>
  <si>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</si>
  <si>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</si>
  <si>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</si>
  <si>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</si>
  <si>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</si>
  <si>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</si>
  <si>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</si>
  <si>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</si>
  <si>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</si>
  <si>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</si>
  <si>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</si>
  <si>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</si>
  <si>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</si>
  <si>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</si>
  <si>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</si>
  <si>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</si>
  <si>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</si>
  <si>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</si>
  <si>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</si>
  <si>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</si>
  <si>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</si>
  <si>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</si>
  <si>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</si>
  <si>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</si>
  <si>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</si>
  <si>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</si>
  <si>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</si>
  <si>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</si>
  <si>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</si>
  <si>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</si>
  <si>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</si>
  <si>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</si>
  <si>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</si>
  <si>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</si>
  <si>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</si>
  <si>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</si>
  <si>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</si>
  <si>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</si>
  <si>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</si>
  <si>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</si>
  <si>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</si>
  <si>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</si>
  <si>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</si>
  <si>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</si>
  <si>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</si>
  <si>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</si>
  <si>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</si>
  <si>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</si>
  <si>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</si>
  <si>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</si>
  <si>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</si>
  <si>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</si>
  <si>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</si>
  <si>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</si>
  <si>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</si>
  <si>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</si>
  <si>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</si>
  <si>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</si>
  <si>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</si>
  <si>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</si>
  <si>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</si>
  <si>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</si>
  <si>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</si>
  <si>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</si>
  <si>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</si>
  <si>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</si>
  <si>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4)</t>
  </si>
  <si>
    <t>Run dqviichecksum.exe and select the save file (this will update the checksum so the game won't delete the save)</t>
  </si>
  <si>
    <t>Field</t>
  </si>
  <si>
    <t>1) All edits must be done to the fields highlighted in yellow in the Edit Here tab. Changes to any other cell there will either do nothing or cause errors.</t>
  </si>
  <si>
    <t>3) Tablets 17-40 are DLC AND Streetpass.</t>
  </si>
  <si>
    <t>1) You will need to open your save in a hex editor (save000.bin is quicksave, 001-003 are the 3 adventure logs), and copy+paste everything there into the input-output tab (exactly where is instructed there)</t>
  </si>
  <si>
    <t>2) Once you are done editing, you will paste and overwrite the output from that same tab back into the hex editor, then save, then run dqviichecksum.exe on it.</t>
  </si>
  <si>
    <t>2)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</si>
  <si>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</si>
  <si>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I. Setup</t>
  </si>
  <si>
    <t>II. Editing instructions</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</si>
  <si>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</si>
  <si>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</si>
  <si>
    <t>Post-Game</t>
  </si>
  <si>
    <t>4) Note if you use this to give yourself more Tablets than you can normally have, the game will only "see" the first of DLC, 1-16, and the Haven Resident Tablets, in that order. Also, the game stores the total number of Tablets (I know where, need to figure out how it's doing that though), so if you, for example, have exactly 10 Tablets, 1 from your Monster Meadows and 9 from Haven Residents, and then you add 10 DLC Tablets in slots 17-26, the game will see those 10 DLC Tablets and ignore the other 10.</t>
  </si>
  <si>
    <t>5) The Haven Resident Tablets also seem to be stored in the same (bitflag?) manner and location that the total Tablet Count is stored, so this editor can't handle adding them in or out at this time, I think.</t>
  </si>
  <si>
    <t>000000000000004000000000B20100000000000000000000000000000000000000000000000000000101010000FFFFFF0000000000000000000000000000000000000000000000000000FFFFFF00000000000000</t>
  </si>
  <si>
    <t>Oozantium</t>
  </si>
  <si>
    <t>DLC</t>
  </si>
  <si>
    <t>Resident</t>
  </si>
  <si>
    <t>0040</t>
  </si>
  <si>
    <t>FFFF</t>
  </si>
  <si>
    <t>Seahorse Spinney</t>
  </si>
  <si>
    <t>000000000000FFFF00000000060000000000000000000000000000000000000000000000000000000101010080FFFFFF0000000000000000000000000000000000000000000000000000FFFFFF00000000000000</t>
  </si>
  <si>
    <t>NA</t>
  </si>
  <si>
    <t>Monster</t>
  </si>
  <si>
    <t>Name 1</t>
  </si>
  <si>
    <t>Name 2</t>
  </si>
  <si>
    <t>Name 3</t>
  </si>
  <si>
    <t>Goobumps - Slime</t>
  </si>
  <si>
    <t>Gooraham - Slime</t>
  </si>
  <si>
    <t>Goolien - Slime</t>
  </si>
  <si>
    <t>Augie - Woebergine</t>
  </si>
  <si>
    <t>Jean - Woebergine</t>
  </si>
  <si>
    <t>Bergerac - Woebergine</t>
  </si>
  <si>
    <t>Crolin - Nightcrawler</t>
  </si>
  <si>
    <t>McCrawl - Nightcrawler</t>
  </si>
  <si>
    <t>Crawlene - Nightcrawler</t>
  </si>
  <si>
    <t>Phillip - Lips</t>
  </si>
  <si>
    <t>Lipscomb - Lips</t>
  </si>
  <si>
    <t>Flip - Lips</t>
  </si>
  <si>
    <t>Squeak - Mouseflap</t>
  </si>
  <si>
    <t>Ratty - Mouseflap</t>
  </si>
  <si>
    <t>Flappy - Mouseflap</t>
  </si>
  <si>
    <t>Bubbly - Bubble Slime</t>
  </si>
  <si>
    <t>Bubbles - Bubble Slime</t>
  </si>
  <si>
    <t>Bubba - Bubble Slime</t>
  </si>
  <si>
    <t>Cacton - Cactiball</t>
  </si>
  <si>
    <t>Spike - Cactiball</t>
  </si>
  <si>
    <t>Baller - Cactiball</t>
  </si>
  <si>
    <t>Licky - Tongue Fu Fighter</t>
  </si>
  <si>
    <t>Droolian - Tongue Fu Fighter</t>
  </si>
  <si>
    <t>Slobber - Tongue Fu Fighter</t>
  </si>
  <si>
    <t>Cathy - Meowgician</t>
  </si>
  <si>
    <t>Kitty - Meowgician</t>
  </si>
  <si>
    <t>Clawdia - Meowgician</t>
  </si>
  <si>
    <t>Chopin - Choppy Hopper</t>
  </si>
  <si>
    <t>Hopsy - Choppy Hopper</t>
  </si>
  <si>
    <t>Chopsuey - Choppy Hopper</t>
  </si>
  <si>
    <t>Blossom - Kingfuchsia</t>
  </si>
  <si>
    <t>Fleur - Kingfuchsia</t>
  </si>
  <si>
    <t>Flora - Kingfuchsia</t>
  </si>
  <si>
    <t>Tom - Shabby Cat</t>
  </si>
  <si>
    <t>Felini - Shabby Cat</t>
  </si>
  <si>
    <t>Purrdy - Shabby Cat</t>
  </si>
  <si>
    <t>Piney - Quiller</t>
  </si>
  <si>
    <t>Quilliam - Quiller</t>
  </si>
  <si>
    <t>Quilly - Quiller</t>
  </si>
  <si>
    <t>Luci - Little Devil</t>
  </si>
  <si>
    <t>Damon - Little Devil</t>
  </si>
  <si>
    <t>Vilhelm - Little Devil</t>
  </si>
  <si>
    <t>Shelley - Smashin' Crab</t>
  </si>
  <si>
    <t>Crabtree - Smashin' Crab</t>
  </si>
  <si>
    <t>Crusty - Smashin' Crab</t>
  </si>
  <si>
    <t>Aidele - Healslime</t>
  </si>
  <si>
    <t>Healios - Healslime</t>
  </si>
  <si>
    <t>Healey - Healslime</t>
  </si>
  <si>
    <t>Peabody - Peahooter</t>
  </si>
  <si>
    <t>Sweetpea - Peahooter</t>
  </si>
  <si>
    <t>Peater - Peahooter</t>
  </si>
  <si>
    <t>Vipercy - Crested Viper</t>
  </si>
  <si>
    <t>Ted - Crested Viper</t>
  </si>
  <si>
    <t>Cressida - Crested Viper</t>
  </si>
  <si>
    <t>Swampy - Muddy Hand</t>
  </si>
  <si>
    <t>Grimes - Muddy Hand</t>
  </si>
  <si>
    <t>Boggins - Muddy Hand</t>
  </si>
  <si>
    <t>Fry - Frightcrawler</t>
  </si>
  <si>
    <t>Scarey - Frightcrawler</t>
  </si>
  <si>
    <t>Crawley - Frightcrawler</t>
  </si>
  <si>
    <t>Gootrude - She-Slime</t>
  </si>
  <si>
    <t>Goozanna - She-Slime</t>
  </si>
  <si>
    <t>Splatsy - She-Slime</t>
  </si>
  <si>
    <t>Awedrey - Awebergine</t>
  </si>
  <si>
    <t>Awestin - Awebergine</t>
  </si>
  <si>
    <t>Gina - Awebergine</t>
  </si>
  <si>
    <t>Nuttall - Nutter</t>
  </si>
  <si>
    <t>Loopy - Nutter</t>
  </si>
  <si>
    <t>Hard Nut - Nutter</t>
  </si>
  <si>
    <t>Naptasha - Mousenap</t>
  </si>
  <si>
    <t>Naptalie - Mousenap</t>
  </si>
  <si>
    <t>Knapp - Mousenap</t>
  </si>
  <si>
    <t>Goylin - Babygoyle</t>
  </si>
  <si>
    <t>Goyldon - Babygoyle</t>
  </si>
  <si>
    <t>Goyline - Babygoyle</t>
  </si>
  <si>
    <t>Deddie - Walking Corpse</t>
  </si>
  <si>
    <t>Perrysh - Walking Corpse</t>
  </si>
  <si>
    <t>Fester - Walking Corpse</t>
  </si>
  <si>
    <t>Alaxey - Axassin</t>
  </si>
  <si>
    <t>Maxe - Axassin</t>
  </si>
  <si>
    <t>Daxter - Axassin</t>
  </si>
  <si>
    <t>Dino - Anarchaeopteryx</t>
  </si>
  <si>
    <t>Annie - Anarchaeopteryx</t>
  </si>
  <si>
    <t>Rick - Anarchaeopteryx</t>
  </si>
  <si>
    <t>Derek - Drake Slime</t>
  </si>
  <si>
    <t>Francis - Drake Slime</t>
  </si>
  <si>
    <t>Duckie - Drake Slime</t>
  </si>
  <si>
    <t>Manny - Mud Mannequin</t>
  </si>
  <si>
    <t>Quinn - Mud Mannequin</t>
  </si>
  <si>
    <t>Mud Max - Mud Mannequin</t>
  </si>
  <si>
    <t>Clawie - Clawcerer</t>
  </si>
  <si>
    <t>Clawdius - Clawcerer</t>
  </si>
  <si>
    <t>Clawde - Clawcerer</t>
  </si>
  <si>
    <t>Headwin - Headhunter</t>
  </si>
  <si>
    <t>Headward - Headhunter</t>
  </si>
  <si>
    <t>Headwina - Headhunter</t>
  </si>
  <si>
    <t>Frankiss - Kisser</t>
  </si>
  <si>
    <t>Kissobel - Kisser</t>
  </si>
  <si>
    <t>Cootie - Kisser</t>
  </si>
  <si>
    <t>Urcula - Ulcer</t>
  </si>
  <si>
    <t>Mulcair - Ulcer</t>
  </si>
  <si>
    <t>Mulcolm - Ulcer</t>
  </si>
  <si>
    <t>Goowain - Slime Knight</t>
  </si>
  <si>
    <t>Blobert - Slime Knight</t>
  </si>
  <si>
    <t>Goosader - Slime Knight</t>
  </si>
  <si>
    <t>Scorface - Armoured Scorpion</t>
  </si>
  <si>
    <t>Scorrine - Armoured Scorpion</t>
  </si>
  <si>
    <t>Scorden - Armoured Scorpion</t>
  </si>
  <si>
    <t>Canthony - Cannibox</t>
  </si>
  <si>
    <t>Candrew - Cannibox</t>
  </si>
  <si>
    <t>Nibs - Cannibox</t>
  </si>
  <si>
    <t>Led - Zepling</t>
  </si>
  <si>
    <t>Jozep - Zepling</t>
  </si>
  <si>
    <t>Zephraim - Zepling</t>
  </si>
  <si>
    <t>Minney - Spiny Mine</t>
  </si>
  <si>
    <t>Spiney - Spiny Mine</t>
  </si>
  <si>
    <t>Myne - Spiny Mine</t>
  </si>
  <si>
    <t>Fawkes - Forky Pig</t>
  </si>
  <si>
    <t>Hogg - Forky Pig</t>
  </si>
  <si>
    <t>Truffle - Forky Pig</t>
  </si>
  <si>
    <t>Tistan - Preying Mantis</t>
  </si>
  <si>
    <t>Mantessa - Preying Mantis</t>
  </si>
  <si>
    <t>Damantis - Preying Mantis</t>
  </si>
  <si>
    <t>Furancis - Tongue Fu Master</t>
  </si>
  <si>
    <t>Furankie - Tongue Fu Master</t>
  </si>
  <si>
    <t>Fulora - Tongue Fu Master</t>
  </si>
  <si>
    <t>Swinfred - Swinoceros</t>
  </si>
  <si>
    <t>Swinston - Swinoceros</t>
  </si>
  <si>
    <t>Swendy - Swinoceros</t>
  </si>
  <si>
    <t>Kim - Chimaera</t>
  </si>
  <si>
    <t>Beaker - Chimaera</t>
  </si>
  <si>
    <t>Screech - Chimaera</t>
  </si>
  <si>
    <t>Fischer - Stingfisher</t>
  </si>
  <si>
    <t>Stingy - Stingfisher</t>
  </si>
  <si>
    <t>Ouch - Stingfisher</t>
  </si>
  <si>
    <t>Boonice - Batboon</t>
  </si>
  <si>
    <t>Battrice - Batboon</t>
  </si>
  <si>
    <t>Batrick - Batboon</t>
  </si>
  <si>
    <t>Vialet - Vile Vial</t>
  </si>
  <si>
    <t>Villiam - Vile Vial</t>
  </si>
  <si>
    <t>Granvile - Vile Vial</t>
  </si>
  <si>
    <t>Jimmy - Nail Blighter</t>
  </si>
  <si>
    <t>Naileen - Nail Blighter</t>
  </si>
  <si>
    <t>Donaild - Nail Blighter</t>
  </si>
  <si>
    <t>Monroe - Monolog</t>
  </si>
  <si>
    <t>Monty - Monolog</t>
  </si>
  <si>
    <t>Mon Amie - Monolog</t>
  </si>
  <si>
    <t>Hazel - Total Nutter</t>
  </si>
  <si>
    <t>Cashew - Total Nutter</t>
  </si>
  <si>
    <t>Monkey - Total Nutter</t>
  </si>
  <si>
    <t>Giggler - Bag O' Laughs</t>
  </si>
  <si>
    <t>Chortles - Bag O' Laughs</t>
  </si>
  <si>
    <t>Guffaw - Bag O' Laughs</t>
  </si>
  <si>
    <t>Caperice - Caper Tiger</t>
  </si>
  <si>
    <t>Capercy - Caper Tiger</t>
  </si>
  <si>
    <t>Caperry - Caper Tiger</t>
  </si>
  <si>
    <t>Van Dang - Fandangow</t>
  </si>
  <si>
    <t>Gowrdon - Fandangow</t>
  </si>
  <si>
    <t>Fannie - Fandangow</t>
  </si>
  <si>
    <t>Pierce - Serial Quiller</t>
  </si>
  <si>
    <t>Pricky - Serial Quiller</t>
  </si>
  <si>
    <t>Prickol - Serial Quiller</t>
  </si>
  <si>
    <t>Goobalt - Metal Slime</t>
  </si>
  <si>
    <t>Steele - Metal Slime</t>
  </si>
  <si>
    <t>Alloyd - Metal Slime</t>
  </si>
  <si>
    <t>Urnsula - Urnexpected</t>
  </si>
  <si>
    <t>Urnside - Urnexpected</t>
  </si>
  <si>
    <t>Hepburn - Urnexpected</t>
  </si>
  <si>
    <t>Ash - Wooden Horseman</t>
  </si>
  <si>
    <t>Beecher - Wooden Horseman</t>
  </si>
  <si>
    <t>Willow - Wooden Horseman</t>
  </si>
  <si>
    <t>Smiley - Grinade</t>
  </si>
  <si>
    <t>Beamer - Grinade</t>
  </si>
  <si>
    <t>Grinsby - Grinade</t>
  </si>
  <si>
    <t>Wellard - Scarewell</t>
  </si>
  <si>
    <t>Wellis - Scarewell</t>
  </si>
  <si>
    <t>Wellsley - Scarewell</t>
  </si>
  <si>
    <t>Eggon - Bad Egg</t>
  </si>
  <si>
    <t>Eggsy - Bad Egg</t>
  </si>
  <si>
    <t>Eggward - Bad Egg</t>
  </si>
  <si>
    <t>Slayslie - Slaying Mantis</t>
  </si>
  <si>
    <t>Slayton - Slaying Mantis</t>
  </si>
  <si>
    <t>Slayter - Slaying Mantis</t>
  </si>
  <si>
    <t>Rakewell - Mudraker</t>
  </si>
  <si>
    <t>Rakardo - Mudraker</t>
  </si>
  <si>
    <t>Rakel - Mudraker</t>
  </si>
  <si>
    <t>Joojoo - Shaman</t>
  </si>
  <si>
    <t>Shaakir - Shaman</t>
  </si>
  <si>
    <t>Shabouh - Shaman</t>
  </si>
  <si>
    <t>Rocker - Stone Golem</t>
  </si>
  <si>
    <t>Walldo - Stone Golem</t>
  </si>
  <si>
    <t>Samson - Stone Golem</t>
  </si>
  <si>
    <t>Hector - Armoured Wartoise</t>
  </si>
  <si>
    <t>Torville - Armoured Wartoise</t>
  </si>
  <si>
    <t>Torevor - Armoured Wartoise</t>
  </si>
  <si>
    <t>Wimpy - Notso Macho</t>
  </si>
  <si>
    <t>Yelper - Notso Macho</t>
  </si>
  <si>
    <t>Squeals - Notso Macho</t>
  </si>
  <si>
    <t>Dragatha - Drag Racer</t>
  </si>
  <si>
    <t>Dragnar - Drag Racer</t>
  </si>
  <si>
    <t>Draggie - Drag Racer</t>
  </si>
  <si>
    <t>Florence - Floating Bloater</t>
  </si>
  <si>
    <t>Flossie - Floating Bloater</t>
  </si>
  <si>
    <t>Flaubert - Floating Bloater</t>
  </si>
  <si>
    <t>Pillary - Prancing Pillar</t>
  </si>
  <si>
    <t>Pillaire - Prancing Pillar</t>
  </si>
  <si>
    <t>Pillip - Prancing Pillar</t>
  </si>
  <si>
    <t>Moanique - Brawn Moa</t>
  </si>
  <si>
    <t>Moarice - Brawn Moa</t>
  </si>
  <si>
    <t>Moanica - Brawn Moa</t>
  </si>
  <si>
    <t>Devina - Cheeky Devil</t>
  </si>
  <si>
    <t>Deverrel - Cheeky Devil</t>
  </si>
  <si>
    <t>Devinder - Cheeky Devil</t>
  </si>
  <si>
    <t>Deadniss - Deadcurion</t>
  </si>
  <si>
    <t>Mildead - Deadcurion</t>
  </si>
  <si>
    <t>Deadward - Deadcurion</t>
  </si>
  <si>
    <t>Whoppi - Whopper Hopper</t>
  </si>
  <si>
    <t>Whoptima - Whopper Hopper</t>
  </si>
  <si>
    <t>Whoprah - Whopper Hopper</t>
  </si>
  <si>
    <t>Pinky - Hocus Porcus</t>
  </si>
  <si>
    <t>Perky - Hocus Porcus</t>
  </si>
  <si>
    <t>Oinkston - Hocus Porcus</t>
  </si>
  <si>
    <t>Iron - Fryling</t>
  </si>
  <si>
    <t>Stephen - Fryling</t>
  </si>
  <si>
    <t>Freeman - Fryling</t>
  </si>
  <si>
    <t>Paige - Grimoire</t>
  </si>
  <si>
    <t>Booker - Grimoire</t>
  </si>
  <si>
    <t>Printon - Grimoire</t>
  </si>
  <si>
    <t>Dwight - Wight Watchman</t>
  </si>
  <si>
    <t>Whitt - Wight Watchman</t>
  </si>
  <si>
    <t>Wynton - Wight Watchman</t>
  </si>
  <si>
    <t>Jemma - Jade Dragon</t>
  </si>
  <si>
    <t>Jason - Jade Dragon</t>
  </si>
  <si>
    <t>Jayden - Jade Dragon</t>
  </si>
  <si>
    <t>Shadie - Fly-By-Knight</t>
  </si>
  <si>
    <t>Shadward - Fly-By-Knight</t>
  </si>
  <si>
    <t>Shadam - Fly-By-Knight</t>
  </si>
  <si>
    <t>Stabby - Natural Born Quiller</t>
  </si>
  <si>
    <t>Jabby - Natural Born Quiller</t>
  </si>
  <si>
    <t>Pokey - Natural Born Quiller</t>
  </si>
  <si>
    <t>Curadoc - Cureslime</t>
  </si>
  <si>
    <t>Curetney - Cureslime</t>
  </si>
  <si>
    <t>Curetis - Cureslime</t>
  </si>
  <si>
    <t>Boorbara - Boorbarian</t>
  </si>
  <si>
    <t>Boorian - Boorbarian</t>
  </si>
  <si>
    <t>Boorson - Boorbarian</t>
  </si>
  <si>
    <t>Horne - Splatterhorn</t>
  </si>
  <si>
    <t>Rhonda - Splatterhorn</t>
  </si>
  <si>
    <t>Rhinus - Splatterhorn</t>
  </si>
  <si>
    <t>Oliver - Oligarchaeopteryx</t>
  </si>
  <si>
    <t>Olivia - Oligarchaeopteryx</t>
  </si>
  <si>
    <t>Oleg - Oligarchaeopteryx</t>
  </si>
  <si>
    <t>Charles - Chargoyle</t>
  </si>
  <si>
    <t>Charthur - Chargoyle</t>
  </si>
  <si>
    <t>Charlene - Chargoyle</t>
  </si>
  <si>
    <t>Goovan - King Slime</t>
  </si>
  <si>
    <t>Augoost - King Slime</t>
  </si>
  <si>
    <t>Blubba - King Slime</t>
  </si>
  <si>
    <t>Manfred - Mandrake Mercenary</t>
  </si>
  <si>
    <t>Mansell - Mandrake Mercenary</t>
  </si>
  <si>
    <t>Manish - Mandrake Mercenary</t>
  </si>
  <si>
    <t>Minefred - Mastermine</t>
  </si>
  <si>
    <t>Minuel - Mastermine</t>
  </si>
  <si>
    <t>Minena - Mastermine</t>
  </si>
  <si>
    <t>Dodger - Bag Snatcher</t>
  </si>
  <si>
    <t>Bagley - Bag Snatcher</t>
  </si>
  <si>
    <t>Baggles - Bag Snatcher</t>
  </si>
  <si>
    <t>Scarlett - Scarlet Scorpion</t>
  </si>
  <si>
    <t>Scarface - Scarlet Scorpion</t>
  </si>
  <si>
    <t>Scargill - Scarlet Scorpion</t>
  </si>
  <si>
    <t>Pewtrie - Toxic Zombie</t>
  </si>
  <si>
    <t>Ghoulien - Toxic Zombie</t>
  </si>
  <si>
    <t>Baxteria - Toxic Zombie</t>
  </si>
  <si>
    <t>Tinothy - Metal Slime Knight</t>
  </si>
  <si>
    <t>Aluminny - Metal Slime Knight</t>
  </si>
  <si>
    <t>Leaddie - Metal Slime Knight</t>
  </si>
  <si>
    <t>Clawdrey - Claw Breaker</t>
  </si>
  <si>
    <t>Clawrine - Claw Breaker</t>
  </si>
  <si>
    <t>Clawstin - Claw Breaker</t>
  </si>
  <si>
    <t>Barney - Sharphooter</t>
  </si>
  <si>
    <t>Owliver - Sharphooter</t>
  </si>
  <si>
    <t>Owleen - Sharphooter</t>
  </si>
  <si>
    <t>Dougless - Lesser Demon</t>
  </si>
  <si>
    <t>Lesslie - Lesser Demon</t>
  </si>
  <si>
    <t>Lesster - Lesser Demon</t>
  </si>
  <si>
    <t>Beggbie - Rotten Egg</t>
  </si>
  <si>
    <t>Megg - Rotten Egg</t>
  </si>
  <si>
    <t>Shelldon - Rotten Egg</t>
  </si>
  <si>
    <t>Tinmothy - Scrapper</t>
  </si>
  <si>
    <t>Tingrid - Scrapper</t>
  </si>
  <si>
    <t>Scralph - Scrapper</t>
  </si>
  <si>
    <t>Drago - Dragon Slime</t>
  </si>
  <si>
    <t>Sandrag - Dragon Slime</t>
  </si>
  <si>
    <t>Dragene - Dragon Slime</t>
  </si>
  <si>
    <t>Raeven - Hocus Chimaera</t>
  </si>
  <si>
    <t>Rebeaka - Hocus Chimaera</t>
  </si>
  <si>
    <t>Maecy - Hocus Chimaera</t>
  </si>
  <si>
    <t>Don - Donkey Xote</t>
  </si>
  <si>
    <t>Asston - Donkey Xote</t>
  </si>
  <si>
    <t>Muliel - Donkey Xote</t>
  </si>
  <si>
    <t>Hogarth - Half Hog</t>
  </si>
  <si>
    <t>Hoagie - Half Hog</t>
  </si>
  <si>
    <t>Hogtopus - Half Hog</t>
  </si>
  <si>
    <t>Nibbler - Biting Batboon</t>
  </si>
  <si>
    <t>Gnawman - Biting Batboon</t>
  </si>
  <si>
    <t>Chompion - Biting Batboon</t>
  </si>
  <si>
    <t>Harmony - Harmour</t>
  </si>
  <si>
    <t>Harman - Harmour</t>
  </si>
  <si>
    <t>Hardy - Harmour</t>
  </si>
  <si>
    <t>Pucker - Smacker</t>
  </si>
  <si>
    <t>Pursey - Smacker</t>
  </si>
  <si>
    <t>Smoochie - Smacker</t>
  </si>
  <si>
    <t>Arthur - Scargoyle</t>
  </si>
  <si>
    <t>Stitch - Scargoyle</t>
  </si>
  <si>
    <t>Scarrie - Scargoyle</t>
  </si>
  <si>
    <t>Rumbler - Berserker</t>
  </si>
  <si>
    <t>Bertie - Berserker</t>
  </si>
  <si>
    <t>Skarr - Berserker</t>
  </si>
  <si>
    <t>Purrince - Purrestidigitator</t>
  </si>
  <si>
    <t>Purrcy - Purrestidigitator</t>
  </si>
  <si>
    <t>Purrunie - Purrestidigitator</t>
  </si>
  <si>
    <t>Lumphrey - Galumph</t>
  </si>
  <si>
    <t>Galloway - Galumph</t>
  </si>
  <si>
    <t>Galilah - Galumph</t>
  </si>
  <si>
    <t>Nails - Mucho Macho</t>
  </si>
  <si>
    <t>Rocky - Mucho Macho</t>
  </si>
  <si>
    <t>Hardie - Mucho Macho</t>
  </si>
  <si>
    <t>Splodge - Pustule</t>
  </si>
  <si>
    <t>Blob - Pustule</t>
  </si>
  <si>
    <t>Puster - Pustule</t>
  </si>
  <si>
    <t>Marion - Magic Marionette</t>
  </si>
  <si>
    <t>Ettie - Magic Marionette</t>
  </si>
  <si>
    <t>Nettie - Magic Marionette</t>
  </si>
  <si>
    <t>Welliam - Well Wisher</t>
  </si>
  <si>
    <t>Wellsby - Well Wisher</t>
  </si>
  <si>
    <t>Welltham - Well Wisher</t>
  </si>
  <si>
    <t>Rose - Pink Panzer</t>
  </si>
  <si>
    <t>Ruby - Pink Panzer</t>
  </si>
  <si>
    <t>Peachie - Pink Panzer</t>
  </si>
  <si>
    <t>Gyram - Gyrogre</t>
  </si>
  <si>
    <t>Gyrant - Gyrogre</t>
  </si>
  <si>
    <t>Gyrtrude - Gyrogre</t>
  </si>
  <si>
    <t>Crabbie - Crabble-Rouser</t>
  </si>
  <si>
    <t>Crabert - Crabble-Rouser</t>
  </si>
  <si>
    <t>Crabner - Crabble-Rouser</t>
  </si>
  <si>
    <t>Etheal - Healium Balloon</t>
  </si>
  <si>
    <t>Healga - Healium Balloon</t>
  </si>
  <si>
    <t>Healton - Healium Balloon</t>
  </si>
  <si>
    <t>Draxeler - Axecutioner</t>
  </si>
  <si>
    <t>Axine - Axecutioner</t>
  </si>
  <si>
    <t>Horlaxe - Axecutioner</t>
  </si>
  <si>
    <t>Dai - Direlog</t>
  </si>
  <si>
    <t>Dyer - Direlog</t>
  </si>
  <si>
    <t>Diana - Direlog</t>
  </si>
  <si>
    <t>Punchy - Fighting Batboon</t>
  </si>
  <si>
    <t>Slappy - Fighting Batboon</t>
  </si>
  <si>
    <t>Slammer - Fighting Batboon</t>
  </si>
  <si>
    <t>Goodums - Goodybag</t>
  </si>
  <si>
    <t>Twoshoes - Goodybag</t>
  </si>
  <si>
    <t>Gumdrops - Goodybag</t>
  </si>
  <si>
    <t>Rollo - Thuggler</t>
  </si>
  <si>
    <t>Bozo - Thuggler</t>
  </si>
  <si>
    <t>Blinky - Thuggler</t>
  </si>
  <si>
    <t>Scaley - Dragstar</t>
  </si>
  <si>
    <t>Dragneta - Dragstar</t>
  </si>
  <si>
    <t>Scorchio - Dragstar</t>
  </si>
  <si>
    <t>Mercurio - Liquid Metal Slime</t>
  </si>
  <si>
    <t>Molton - Liquid Metal Slime</t>
  </si>
  <si>
    <t>Quicksie - Liquid Metal Slime</t>
  </si>
  <si>
    <t>Moostafa - Enormoose</t>
  </si>
  <si>
    <t>Moostin - Enormoose</t>
  </si>
  <si>
    <t>Moostang - Enormoose</t>
  </si>
  <si>
    <t>Adderson - Diethon</t>
  </si>
  <si>
    <t>Slithers - Diethon</t>
  </si>
  <si>
    <t>Snaquel - Diethon</t>
  </si>
  <si>
    <t>Mirah - Admirer</t>
  </si>
  <si>
    <t>Miron - Admirer</t>
  </si>
  <si>
    <t>Microft - Admirer</t>
  </si>
  <si>
    <t>Jagg - Rockbomb</t>
  </si>
  <si>
    <t>Cliff - Rockbomb</t>
  </si>
  <si>
    <t>Wrecksam - Rockbomb</t>
  </si>
  <si>
    <t>Chubb - Blistering Bloater</t>
  </si>
  <si>
    <t>Blimpy - Blistering Bloater</t>
  </si>
  <si>
    <t>Swelliam - Blistering Bloater</t>
  </si>
  <si>
    <t>Rusty - Stainless Scrapper</t>
  </si>
  <si>
    <t>Ruston - Stainless Scrapper</t>
  </si>
  <si>
    <t>Corroda - Stainless Scrapper</t>
  </si>
  <si>
    <t>Wreckart - Wrecktor</t>
  </si>
  <si>
    <t>Wrecks - Wrecktor</t>
  </si>
  <si>
    <t>Wreckuel - Wrecktor</t>
  </si>
  <si>
    <t>Sparky - Fire Fry</t>
  </si>
  <si>
    <t>Blaze - Fire Fry</t>
  </si>
  <si>
    <t>Pyro - Fire Fry</t>
  </si>
  <si>
    <t>Mickey - Mimic</t>
  </si>
  <si>
    <t>Chester - Mimic</t>
  </si>
  <si>
    <t>Mim - Mimic</t>
  </si>
  <si>
    <t>Hogtavia - Whole Hog</t>
  </si>
  <si>
    <t>Hogustus - Whole Hog</t>
  </si>
  <si>
    <t>Hoggie - Whole Hog</t>
  </si>
  <si>
    <t>Moahamed - Horn Moa</t>
  </si>
  <si>
    <t>Moasely - Horn Moa</t>
  </si>
  <si>
    <t>Moana - Horn Moa</t>
  </si>
  <si>
    <t>Malcolm - Malevolantern</t>
  </si>
  <si>
    <t>Malissa - Malevolantern</t>
  </si>
  <si>
    <t>Malvern - Malevolantern</t>
  </si>
  <si>
    <t>Wingston - Wingwyrm</t>
  </si>
  <si>
    <t>Wingo - Wingwyrm</t>
  </si>
  <si>
    <t>Wingslet - Wingwyrm</t>
  </si>
  <si>
    <t>Epicurus - King Cureslime</t>
  </si>
  <si>
    <t>Curius - King Cureslime</t>
  </si>
  <si>
    <t>Curiel - King Cureslime</t>
  </si>
  <si>
    <t>Goldie - Gold Golem</t>
  </si>
  <si>
    <t>Goldwin - Gold Golem</t>
  </si>
  <si>
    <t>Aurelius - Gold Golem</t>
  </si>
  <si>
    <t>Buster - Oinkubus</t>
  </si>
  <si>
    <t>Busco - Oinkubus</t>
  </si>
  <si>
    <t>Oinka - Oinkubus</t>
  </si>
  <si>
    <t>Blightus - Blightcrawler</t>
  </si>
  <si>
    <t>Crawlins - Blightcrawler</t>
  </si>
  <si>
    <t>Blighan - Blightcrawler</t>
  </si>
  <si>
    <t>Urnston - Frighturn</t>
  </si>
  <si>
    <t>Urnest - Frighturn</t>
  </si>
  <si>
    <t>Urnabell - Frighturn</t>
  </si>
  <si>
    <t>Prowse - Wight Prowler</t>
  </si>
  <si>
    <t>Prowlie - Wight Prowler</t>
  </si>
  <si>
    <t>Prowland - Wight Prowler</t>
  </si>
  <si>
    <t>Magmus - Live Lava</t>
  </si>
  <si>
    <t>Olav - Live Lava</t>
  </si>
  <si>
    <t>Magmanda - Live Lava</t>
  </si>
  <si>
    <t>Pranky - Very Devil</t>
  </si>
  <si>
    <t>Gremlyn - Very Devil</t>
  </si>
  <si>
    <t>Bratt - Very Devil</t>
  </si>
  <si>
    <t>Colm - Cavorting Column</t>
  </si>
  <si>
    <t>Calumn - Cavorting Column</t>
  </si>
  <si>
    <t>Columbus - Cavorting Column</t>
  </si>
  <si>
    <t>Sabriel - Winged Sabrecat</t>
  </si>
  <si>
    <t>Sabert - Winged Sabrecat</t>
  </si>
  <si>
    <t>Sabrina - Winged Sabrecat</t>
  </si>
  <si>
    <t>Manuel - Mandrake Major</t>
  </si>
  <si>
    <t>Manford - Mandrake Major</t>
  </si>
  <si>
    <t>Mandy - Mandrake Major</t>
  </si>
  <si>
    <t>Potty - Vial Creature</t>
  </si>
  <si>
    <t>Gourdon - Vial Creature</t>
  </si>
  <si>
    <t>Phialip - Vial Creature</t>
  </si>
  <si>
    <t>Wispsy - Sky Fry</t>
  </si>
  <si>
    <t>Slicko - Sky Fry</t>
  </si>
  <si>
    <t>Slippy - Sky Fry</t>
  </si>
  <si>
    <t>Rexanne - Cumulus Rex</t>
  </si>
  <si>
    <t>Rex - Cumulus Rex</t>
  </si>
  <si>
    <t>Arex - Cumulus Rex</t>
  </si>
  <si>
    <t>Queenie - Monarchaeopteryx</t>
  </si>
  <si>
    <t>Kingston - Monarchaeopteryx</t>
  </si>
  <si>
    <t>Raj - Monarchaeopteryx</t>
  </si>
  <si>
    <t>Knighton - Knightshade</t>
  </si>
  <si>
    <t>Knorbert - Knightshade</t>
  </si>
  <si>
    <t>Knewsome - Knightshade</t>
  </si>
  <si>
    <t>Moostine - Moosifer</t>
  </si>
  <si>
    <t>Mamoos - Moosifer</t>
  </si>
  <si>
    <t>Moostace - Moosifer</t>
  </si>
  <si>
    <t>Donnie - Sculpture Vulture</t>
  </si>
  <si>
    <t>Auguste - Sculpture Vulture</t>
  </si>
  <si>
    <t>Jasper - Sculpture Vulture</t>
  </si>
  <si>
    <t>Gemma - Gem Slime</t>
  </si>
  <si>
    <t>Gemaine - Gem Slime</t>
  </si>
  <si>
    <t>Gemima - Gem Slime</t>
  </si>
  <si>
    <t>Drazic - Dragster</t>
  </si>
  <si>
    <t>Dragan - Dragster</t>
  </si>
  <si>
    <t>Draco - Dragster</t>
  </si>
  <si>
    <t>Delroy - Delusionist</t>
  </si>
  <si>
    <t>Dellery - Delusionist</t>
  </si>
  <si>
    <t>Delbert - Delusionist</t>
  </si>
  <si>
    <t>Mildread - Mild Headache</t>
  </si>
  <si>
    <t>Mildris - Mild Headache</t>
  </si>
  <si>
    <t>Mildaro - Mild Headache</t>
  </si>
  <si>
    <t>Viner - Gripevine</t>
  </si>
  <si>
    <t>Vin - Gripevine</t>
  </si>
  <si>
    <t>Vincenzo - Gripevine</t>
  </si>
  <si>
    <t>Chalky - Skeleton Squire</t>
  </si>
  <si>
    <t>Bonebag - Skeleton Squire</t>
  </si>
  <si>
    <t>Skelley - Skeleton Squire</t>
  </si>
  <si>
    <t>Scorcher - Blazing Wingwyrm</t>
  </si>
  <si>
    <t>Sizzles - Blazing Wingwyrm</t>
  </si>
  <si>
    <t>Seario - Blazing Wingwyrm</t>
  </si>
  <si>
    <t>Ferris - Iron Fryling</t>
  </si>
  <si>
    <t>Gretal - Iron Fryling</t>
  </si>
  <si>
    <t>Scrappy - Iron Fryling</t>
  </si>
  <si>
    <t>Connie - Hexicon</t>
  </si>
  <si>
    <t>Hextor - Hexicon</t>
  </si>
  <si>
    <t>Conley - Hexicon</t>
  </si>
  <si>
    <t>Hawtense - Terrorhawk</t>
  </si>
  <si>
    <t>Hawkney - Terrorhawk</t>
  </si>
  <si>
    <t>Terronce - Terrorhawk</t>
  </si>
  <si>
    <t>Battie - Dingbat</t>
  </si>
  <si>
    <t>Robat - Dingbat</t>
  </si>
  <si>
    <t>Baterina - Dingbat</t>
  </si>
  <si>
    <t>Esquith - Escudogre</t>
  </si>
  <si>
    <t>Esquincy - Escudogre</t>
  </si>
  <si>
    <t>Escooby - Escudogre</t>
  </si>
  <si>
    <t>Decaleb - Decayurion</t>
  </si>
  <si>
    <t>Declan - Decayurion</t>
  </si>
  <si>
    <t>Deckard - Decayurion</t>
  </si>
  <si>
    <t>Lardball - Blighted Bloater</t>
  </si>
  <si>
    <t>Fatty - Blighted Bloater</t>
  </si>
  <si>
    <t>Chublin - Blighted Bloater</t>
  </si>
  <si>
    <t>Caratte - Bloody Hand</t>
  </si>
  <si>
    <t>Gildeon - Bloody Hand</t>
  </si>
  <si>
    <t>Prospero - Bloody Hand</t>
  </si>
  <si>
    <t>Thor - Gold Fryling</t>
  </si>
  <si>
    <t>Brontes - Gold Fryling</t>
  </si>
  <si>
    <t>Jupiter - Gold Fryling</t>
  </si>
  <si>
    <t>Goredon - Demon Thunderer</t>
  </si>
  <si>
    <t>Curdle - Demon Thunderer</t>
  </si>
  <si>
    <t>Scarlet - Demon Thunderer</t>
  </si>
  <si>
    <t>Angoos - Emperor Slime</t>
  </si>
  <si>
    <t>Squeeven - Emperor Slime</t>
  </si>
  <si>
    <t>Goolius - Emperor Slime</t>
  </si>
  <si>
    <t>Dean - Demon Deacon</t>
  </si>
  <si>
    <t>Deanise - Demon Deacon</t>
  </si>
  <si>
    <t>Deardrie - Demon Deacon</t>
  </si>
  <si>
    <t>Macey - Swingre</t>
  </si>
  <si>
    <t>Chaine - Swingre</t>
  </si>
  <si>
    <t>Crusher - Swingre</t>
  </si>
  <si>
    <t>Marvel - Captain Catastrophe</t>
  </si>
  <si>
    <t>Cook - Captain Catastrophe</t>
  </si>
  <si>
    <t>Crunch - Captain Catastrophe</t>
  </si>
  <si>
    <t>Djerry - High Djinks</t>
  </si>
  <si>
    <t>Djimmy - High Djinks</t>
  </si>
  <si>
    <t>Djoseph - High Djinks</t>
  </si>
  <si>
    <t>Wurst - Hell Hog</t>
  </si>
  <si>
    <t>Saveloy - Hell Hog</t>
  </si>
  <si>
    <t>Frank - Hell Hog</t>
  </si>
  <si>
    <t>Rashley - Rashaverak</t>
  </si>
  <si>
    <t>Rashton - Rashaverak</t>
  </si>
  <si>
    <t>Rashmere - Rashaverak</t>
  </si>
  <si>
    <t>Terry - Terracotta Warrior</t>
  </si>
  <si>
    <t>Cottee - Terracotta Warrior</t>
  </si>
  <si>
    <t>Walcott - Terracotta Warrior</t>
  </si>
  <si>
    <t>Goner - Corpse Corporal</t>
  </si>
  <si>
    <t>Pop Clog - Corpse Corporal</t>
  </si>
  <si>
    <t>Mort - Corpse Corporal</t>
  </si>
  <si>
    <t>Itchy - Sting Slime</t>
  </si>
  <si>
    <t>Scratchy - Sting Slime</t>
  </si>
  <si>
    <t>Numbton - Sting Slime</t>
  </si>
  <si>
    <t>Bonita - Bone Baron</t>
  </si>
  <si>
    <t>Bonnie - Bone Baron</t>
  </si>
  <si>
    <t>Bon - Bone Baron</t>
  </si>
  <si>
    <t>Whiskers - Draguar</t>
  </si>
  <si>
    <t>Purrsey - Draguar</t>
  </si>
  <si>
    <t>Catnippa - Draguar</t>
  </si>
  <si>
    <t>Wretchie - Cerberwretch</t>
  </si>
  <si>
    <t>Cerdrick - Cerberwretch</t>
  </si>
  <si>
    <t>Wretchen - Cerberwretch</t>
  </si>
  <si>
    <t>Vernon - Weighvern</t>
  </si>
  <si>
    <t>Jules - Weighvern</t>
  </si>
  <si>
    <t>Verner - Weighvern</t>
  </si>
  <si>
    <t>Madison - Mad Moai</t>
  </si>
  <si>
    <t>Madamski - Mad Moai</t>
  </si>
  <si>
    <t>Madeley - Mad Moai</t>
  </si>
  <si>
    <t>Nancy - Necromacer</t>
  </si>
  <si>
    <t>Necker - Necromacer</t>
  </si>
  <si>
    <t>Mancini - Necromacer</t>
  </si>
  <si>
    <t>Chromeo - Metal King Slime</t>
  </si>
  <si>
    <t>Nickelas - Metal King Slime</t>
  </si>
  <si>
    <t>Splatina - Metal King Slime</t>
  </si>
  <si>
    <t>Giggles - Gigalumph</t>
  </si>
  <si>
    <t>Giggsy - Gigalumph</t>
  </si>
  <si>
    <t>Gigabita - Gigalumph</t>
  </si>
  <si>
    <t>Ginny - Ginormoose</t>
  </si>
  <si>
    <t>Gerald - Ginormoose</t>
  </si>
  <si>
    <t>Norm - Ginormoose</t>
  </si>
  <si>
    <t>Julien - Juggular</t>
  </si>
  <si>
    <t>Julie - Juggular</t>
  </si>
  <si>
    <t>Justin - Juggular</t>
  </si>
  <si>
    <t>Fuddler - Compos Mantis</t>
  </si>
  <si>
    <t>Muddler - Compos Mantis</t>
  </si>
  <si>
    <t>Addler - Compos Mantis</t>
  </si>
  <si>
    <t>Charmie - Charmour</t>
  </si>
  <si>
    <t>Charman - Charmour</t>
  </si>
  <si>
    <t>Charmity - Charmour</t>
  </si>
  <si>
    <t>Gnuise - Gnucifer</t>
  </si>
  <si>
    <t>Agnushka - Gnucifer</t>
  </si>
  <si>
    <t>Agnus - Gnucifer</t>
  </si>
  <si>
    <t>Ruffles - Cerberuff</t>
  </si>
  <si>
    <t>Rolf - Cerberuff</t>
  </si>
  <si>
    <t>Growler - Cerberuff</t>
  </si>
  <si>
    <t>Tessie - Wide-Load Weighvern</t>
  </si>
  <si>
    <t>The Bulk - Wide-Load Weighvern</t>
  </si>
  <si>
    <t>Massi - Wide-Load Weighvern</t>
  </si>
  <si>
    <t>Howell - Damned Well</t>
  </si>
  <si>
    <t>Welldo - Damned Well</t>
  </si>
  <si>
    <t>Wellen - Damned Well</t>
  </si>
  <si>
    <t>Marbles - Sculptrice</t>
  </si>
  <si>
    <t>Chisler - Sculptrice</t>
  </si>
  <si>
    <t>Granitas - Sculptrice</t>
  </si>
  <si>
    <t>Scowls - Beastly Priest</t>
  </si>
  <si>
    <t>Meanie - Beastly Priest</t>
  </si>
  <si>
    <t>Brutus - Beastly Priest</t>
  </si>
  <si>
    <t>Shifty - Knight Shift</t>
  </si>
  <si>
    <t>Shiffrey - Knight Shift</t>
  </si>
  <si>
    <t>Shifton - Knight Shift</t>
  </si>
  <si>
    <t>Grotter - Grotwyrm</t>
  </si>
  <si>
    <t>Grotty - Grotwyrm</t>
  </si>
  <si>
    <t>Grotto - Grotwyrm</t>
  </si>
  <si>
    <t>Boulton - Bomboulder</t>
  </si>
  <si>
    <t>Fredrock - Bomboulder</t>
  </si>
  <si>
    <t>Cedrock - Bomboulder</t>
  </si>
  <si>
    <t>Prisobel - Prism Peacock</t>
  </si>
  <si>
    <t>Prissa - Prism Peacock</t>
  </si>
  <si>
    <t>Prisley - Prism Peacock</t>
  </si>
  <si>
    <t>Splittsy - Major Headache</t>
  </si>
  <si>
    <t>Renton - Major Headache</t>
  </si>
  <si>
    <t>Cleavis - Major Headache</t>
  </si>
  <si>
    <t>Puceton - Hellstalker</t>
  </si>
  <si>
    <t>Pucefer - Hellstalker</t>
  </si>
  <si>
    <t>Mauvis - Hellstalker</t>
  </si>
  <si>
    <t>Doofus - Div</t>
  </si>
  <si>
    <t>Drongo - Div</t>
  </si>
  <si>
    <t>Dorkus - Div</t>
  </si>
  <si>
    <t>Brassley - Metal Heavy</t>
  </si>
  <si>
    <t>Brasston - Metal Heavy</t>
  </si>
  <si>
    <t>Bromium - Metal Heavy</t>
  </si>
  <si>
    <t>Barbie - Barbatos</t>
  </si>
  <si>
    <t>Barclay - Barbatos</t>
  </si>
  <si>
    <t>Barbour - Barbatos</t>
  </si>
  <si>
    <t>Tudo - Testudogre</t>
  </si>
  <si>
    <t>Dogan - Testudogre</t>
  </si>
  <si>
    <t>Tes - Testudogre</t>
  </si>
  <si>
    <t>Iceman - Freezing Wingwyrm</t>
  </si>
  <si>
    <t>Popsicle - Freezing Wingwyrm</t>
  </si>
  <si>
    <t>Frosty - Freezing Wingwyrm</t>
  </si>
  <si>
    <t>Carbo - Carbuncle</t>
  </si>
  <si>
    <t>Ricarbo - Carbuncle</t>
  </si>
  <si>
    <t>Carbolyn - Carbuncle</t>
  </si>
  <si>
    <t>Spooker - Fright Knight</t>
  </si>
  <si>
    <t>Boo - Fright Knight</t>
  </si>
  <si>
    <t>Shockra - Fright Knight</t>
  </si>
  <si>
    <t>Piper - Pip Fighter</t>
  </si>
  <si>
    <t>Pippin - Pip Fighter</t>
  </si>
  <si>
    <t>Pippa - Pip Fighter</t>
  </si>
  <si>
    <t>Wiztoph - Wiz Pip</t>
  </si>
  <si>
    <t>Wiztina - Wiz Pip</t>
  </si>
  <si>
    <t>Wizzy - Wiz Pip</t>
  </si>
  <si>
    <t>Pipcress - Battle Pip</t>
  </si>
  <si>
    <t>Pipita - Battle Pip</t>
  </si>
  <si>
    <t>Pipolata - Battle Pip</t>
  </si>
  <si>
    <t>Pipero - Epipany</t>
  </si>
  <si>
    <t>Piptoph - Epipany</t>
  </si>
  <si>
    <t>Pipsy - Epipany</t>
  </si>
  <si>
    <t>Constanz - Conkuistador</t>
  </si>
  <si>
    <t>Con - Conkuistador</t>
  </si>
  <si>
    <t>Connor - Conkuistador</t>
  </si>
  <si>
    <t>Concord - Conkjurer</t>
  </si>
  <si>
    <t>Conal - Conkjurer</t>
  </si>
  <si>
    <t>Condor - Conkjurer</t>
  </si>
  <si>
    <t>Conroy - Conkerer</t>
  </si>
  <si>
    <t>Connery - Conkerer</t>
  </si>
  <si>
    <t>Conrad - Conkerer</t>
  </si>
  <si>
    <t>Conan - Conkuisitor</t>
  </si>
  <si>
    <t>Constant - Conkuisitor</t>
  </si>
  <si>
    <t>Conway - Conkuisitor</t>
  </si>
  <si>
    <t>Snailon - Deathcargot</t>
  </si>
  <si>
    <t>Shellroy - Deathcargot</t>
  </si>
  <si>
    <t>Argo - Deathcargot</t>
  </si>
  <si>
    <t>Firella - Sizzard</t>
  </si>
  <si>
    <t>Bunsen - Sizzard</t>
  </si>
  <si>
    <t>Flaimee - Sizzard</t>
  </si>
  <si>
    <t>Frizzo - Frizzard</t>
  </si>
  <si>
    <t>Zardoni - Frizzard</t>
  </si>
  <si>
    <t>Riz - Frizzard</t>
  </si>
  <si>
    <t>Dinky - Small Fry</t>
  </si>
  <si>
    <t>Mite - Small Fry</t>
  </si>
  <si>
    <t>Nano - Small Fry</t>
  </si>
  <si>
    <t>Lars - Drakulard</t>
  </si>
  <si>
    <t>Larry - Drakulard</t>
  </si>
  <si>
    <t>Larissa - Drakulard</t>
  </si>
  <si>
    <t>Tony - Togre</t>
  </si>
  <si>
    <t>Tobias - Togre</t>
  </si>
  <si>
    <t>Toto - Togre</t>
  </si>
  <si>
    <t>Grunter - Gnumesis</t>
  </si>
  <si>
    <t>Shunter - Gnumesis</t>
  </si>
  <si>
    <t>Gnewton - Gnumesis</t>
  </si>
  <si>
    <t>Maggie - Vis Mager</t>
  </si>
  <si>
    <t>Magnus - Vis Mager</t>
  </si>
  <si>
    <t>Magoo - Vis Mager</t>
  </si>
  <si>
    <t>Goopac - 1:8 Slime</t>
  </si>
  <si>
    <t>Shady - 1:8 Slime</t>
  </si>
  <si>
    <t>Goolene - 1:8 Slime</t>
  </si>
  <si>
    <t>Barryum - Metal Slime S</t>
  </si>
  <si>
    <t>Metcalfe - Metal Slime S</t>
  </si>
  <si>
    <t>Meleabel - Metal Slime S</t>
  </si>
  <si>
    <t>Pottygob - Vulgarian</t>
  </si>
  <si>
    <t>Cruder - Vulgarian</t>
  </si>
  <si>
    <t>Gruff - Vulgarian</t>
  </si>
  <si>
    <t>Moosiah - Master Moosifer</t>
  </si>
  <si>
    <t>Moostyn - Master Moosifer</t>
  </si>
  <si>
    <t>Mooswald - Master Moosifer</t>
  </si>
  <si>
    <t>Swagner - Swag Bagger</t>
  </si>
  <si>
    <t>Swagatha - Swag Bagger</t>
  </si>
  <si>
    <t>Swagarry - Swag Bagger</t>
  </si>
  <si>
    <t>Otto Crat - Warlord Weighvern</t>
  </si>
  <si>
    <t>Ty Rant - Warlord Weighvern</t>
  </si>
  <si>
    <t>Des Pot - Warlord Weighvern</t>
  </si>
  <si>
    <t>Armand - Alarmour</t>
  </si>
  <si>
    <t>Mailcolm - Alarmour</t>
  </si>
  <si>
    <t>Armorris - Alarmour</t>
  </si>
  <si>
    <t>Virgil - Vigilantern</t>
  </si>
  <si>
    <t>Victor - Vigilantern</t>
  </si>
  <si>
    <t>Vince - Vigilantern</t>
  </si>
  <si>
    <t>Jeanie - Djinn Genie</t>
  </si>
  <si>
    <t>Eugene - Djinn Genie</t>
  </si>
  <si>
    <t>Jeanne - Djinn Genie</t>
  </si>
  <si>
    <t>Tee - Cerberex</t>
  </si>
  <si>
    <t>Rexwell - Cerberex</t>
  </si>
  <si>
    <t>Rexham - Cerberex</t>
  </si>
  <si>
    <t>Brooztus - Metal Dragon Slime</t>
  </si>
  <si>
    <t>Spluto - Metal Dragon Slime</t>
  </si>
  <si>
    <t>Merc - Metal Dragon Slime</t>
  </si>
  <si>
    <t>Mr King - Mandrake Monarch</t>
  </si>
  <si>
    <t>Ms Queen - Mandrake Monarch</t>
  </si>
  <si>
    <t>Mr Mann - Mandrake Monarch</t>
  </si>
  <si>
    <t>Blamm - Discombombulator</t>
  </si>
  <si>
    <t>Pop - Discombombulator</t>
  </si>
  <si>
    <t>Burstyn - Discombombulator</t>
  </si>
  <si>
    <t>Tuscan - Collum O'Golem</t>
  </si>
  <si>
    <t>Ionic - Collum O'Golem</t>
  </si>
  <si>
    <t>Aeloic - Collum O'Golem</t>
  </si>
  <si>
    <t>Dorah - Pandora'S Box</t>
  </si>
  <si>
    <t>Boxer - Pandora'S Box</t>
  </si>
  <si>
    <t>Pansy - Pandora'S Box</t>
  </si>
  <si>
    <t>Rotbert - Rotwyrm</t>
  </si>
  <si>
    <t>Rotchel - Rotwyrm</t>
  </si>
  <si>
    <t>Lancerot - Rotwyrm</t>
  </si>
  <si>
    <t>Clay - Ceramic Sergeant</t>
  </si>
  <si>
    <t>China - Ceramic Sergeant</t>
  </si>
  <si>
    <t>Celine - Ceramic Sergeant</t>
  </si>
  <si>
    <t>Cal - Major Disaster</t>
  </si>
  <si>
    <t>Des - Major Disaster</t>
  </si>
  <si>
    <t>Cat - Major Disaster</t>
  </si>
  <si>
    <t>Megan - Mega Moai</t>
  </si>
  <si>
    <t>Moses - Mega Moai</t>
  </si>
  <si>
    <t>Moab - Mega Moai</t>
  </si>
  <si>
    <t>Platt - Platinum King Jewel</t>
  </si>
  <si>
    <t>Jewell - Platinum King Jewel</t>
  </si>
  <si>
    <t>Platrick - Platinum King Jewel</t>
  </si>
  <si>
    <t>Gourdie - Gourdzilla</t>
  </si>
  <si>
    <t>Hugourd - Gourdzilla</t>
  </si>
  <si>
    <t>Gourgina - Gourdzilla</t>
  </si>
  <si>
    <t>Ronnie - Baron Von Bellycose</t>
  </si>
  <si>
    <t>Barton - Baron Von Bellycose</t>
  </si>
  <si>
    <t>Bellini - Baron Von Bellycose</t>
  </si>
  <si>
    <t>Muriel - Gnuriel</t>
  </si>
  <si>
    <t>Ariel - Gnuriel</t>
  </si>
  <si>
    <t>Gnumann - Gnuriel</t>
  </si>
  <si>
    <t>Essie - Ersatz Estark</t>
  </si>
  <si>
    <t>Starkie - Ersatz Estark</t>
  </si>
  <si>
    <t>Starke - Ersatz Estark</t>
  </si>
  <si>
    <t>Birdie - Bird Of Terrordise</t>
  </si>
  <si>
    <t>Flappton - Bird Of Terrordise</t>
  </si>
  <si>
    <t>Hawking - Bird Of Terrordise</t>
  </si>
  <si>
    <t>Sir Dark - Night Knight</t>
  </si>
  <si>
    <t>Sir Loin - Night Knight</t>
  </si>
  <si>
    <t>Sir Viss - Night Knight</t>
  </si>
  <si>
    <t>Beardie - Hirsute Hexer</t>
  </si>
  <si>
    <t>Bushy - Hirsute Hexer</t>
  </si>
  <si>
    <t>Bristles - Hirsute Hexer</t>
  </si>
  <si>
    <t>Gutbusta - Drakulord</t>
  </si>
  <si>
    <t>Fatso - Drakulord</t>
  </si>
  <si>
    <t>Blubber - Drakulord</t>
  </si>
  <si>
    <t>Barack - Barracuda</t>
  </si>
  <si>
    <t>Barry - Barracuda</t>
  </si>
  <si>
    <t>Bart - Barracuda</t>
  </si>
  <si>
    <t>Scarl - Scarfish</t>
  </si>
  <si>
    <t>Scarsdale - Scarfish</t>
  </si>
  <si>
    <t>Scaraman - Scarfish</t>
  </si>
  <si>
    <t>Kisstian - Wet Kisser</t>
  </si>
  <si>
    <t>Markiss - Wet Kisser</t>
  </si>
  <si>
    <t>Ipkiss - Wet Kisser</t>
  </si>
  <si>
    <t>Pinchy - Claws Célèbre</t>
  </si>
  <si>
    <t>Snippy - Claws Célèbre</t>
  </si>
  <si>
    <t>Shearer - Claws Célèbre</t>
  </si>
  <si>
    <t>Bates - Frightbait</t>
  </si>
  <si>
    <t>Baithoven - Frightbait</t>
  </si>
  <si>
    <t>Baitball - Frightbait</t>
  </si>
  <si>
    <t>Quayth - Quayhorse</t>
  </si>
  <si>
    <t>Hanquay - Quayhorse</t>
  </si>
  <si>
    <t>Quayfer - Quayhorse</t>
  </si>
  <si>
    <t>Finn - Strangler Fish</t>
  </si>
  <si>
    <t>Flipper - Strangler Fish</t>
  </si>
  <si>
    <t>Dorsal - Strangler Fish</t>
  </si>
  <si>
    <t>Jumpingu - Pogoin' Penguin</t>
  </si>
  <si>
    <t>Waddle - Pogoin' Penguin</t>
  </si>
  <si>
    <t>Hopsalot - Pogoin' Penguin</t>
  </si>
  <si>
    <t>Stroppie - Disastropod</t>
  </si>
  <si>
    <t>Sastro - Disastropod</t>
  </si>
  <si>
    <t>Dizzy - Disastropod</t>
  </si>
  <si>
    <t>Eyenstein - Eyesaur</t>
  </si>
  <si>
    <t>Eyke - Eyesaur</t>
  </si>
  <si>
    <t>Breyean - Eyesaur</t>
  </si>
  <si>
    <t>Briniac - Briny Mine</t>
  </si>
  <si>
    <t>Brinanna - Briny Mine</t>
  </si>
  <si>
    <t>Briney - Briny Mine</t>
  </si>
  <si>
    <t>Jawsephine - Jawtoise</t>
  </si>
  <si>
    <t>Jawanna - Jawtoise</t>
  </si>
  <si>
    <t>Jawseph - Jawtoise</t>
  </si>
  <si>
    <t>Warton - Ironclad Wartoise</t>
  </si>
  <si>
    <t>Toistan - Ironclad Wartoise</t>
  </si>
  <si>
    <t>Biron - Ironclad Wartoise</t>
  </si>
  <si>
    <t>Octavia - Elepus</t>
  </si>
  <si>
    <t>Leggy - Elepus</t>
  </si>
  <si>
    <t>Stephalopod - Elepus</t>
  </si>
  <si>
    <t>Starvros - Trickstar</t>
  </si>
  <si>
    <t>Trickstina - Trickstar</t>
  </si>
  <si>
    <t>Pattrick - Trickstar</t>
  </si>
  <si>
    <t>Herriet - Dread Herring</t>
  </si>
  <si>
    <t>Herrcules - Dread Herring</t>
  </si>
  <si>
    <t>Herrman - Dread Herring</t>
  </si>
  <si>
    <t>Wharfeus - Wharfhorse</t>
  </si>
  <si>
    <t>Wharfelia - Wharfhorse</t>
  </si>
  <si>
    <t>Wharford - Wharfhorse</t>
  </si>
  <si>
    <t>Beakey - Rockin' Rockhopper</t>
  </si>
  <si>
    <t>Crest - Rockin' Rockhopper</t>
  </si>
  <si>
    <t>Squawky - Rockin' Rockhopper</t>
  </si>
  <si>
    <t>Levi - Abyss Diver</t>
  </si>
  <si>
    <t>Kraken - Abyss Diver</t>
  </si>
  <si>
    <t>Moby - Abyss Diver</t>
  </si>
  <si>
    <t>Perry - Perilwinkle</t>
  </si>
  <si>
    <t>Winnie - Perilwinkle</t>
  </si>
  <si>
    <t>Moe Lusk - Perilwinkle</t>
  </si>
  <si>
    <t>Shellby - Shelligator</t>
  </si>
  <si>
    <t>Russhell - Shelligator</t>
  </si>
  <si>
    <t>Shellwyn - Shelligator</t>
  </si>
  <si>
    <t>Eyevan - Hideous Eyesaur</t>
  </si>
  <si>
    <t>Eyevor - Hideous Eyesaur</t>
  </si>
  <si>
    <t>Eyeleen - Hideous Eyesaur</t>
  </si>
  <si>
    <t>Nelly - Octophant</t>
  </si>
  <si>
    <t>Ellis - Octophant</t>
  </si>
  <si>
    <t>Ellie - Octophant</t>
  </si>
  <si>
    <t>Croakus - Croaked King</t>
  </si>
  <si>
    <t>Toadfish - Croaked King</t>
  </si>
  <si>
    <t>Bullie - Croaked King</t>
  </si>
  <si>
    <t>Merson - Merderer</t>
  </si>
  <si>
    <t>Mercer - Merderer</t>
  </si>
  <si>
    <t>Merlissa - Merderer</t>
  </si>
  <si>
    <t>Sealia - Seasaur</t>
  </si>
  <si>
    <t>Seamour - Seasaur</t>
  </si>
  <si>
    <t>Seagfried - Seasaur</t>
  </si>
  <si>
    <t>Hightower - Slime Stack</t>
  </si>
  <si>
    <t>Goobelisk - Slime Stack</t>
  </si>
  <si>
    <t>Goolumn - Slime Stack</t>
  </si>
  <si>
    <t>Tyke - Imp</t>
  </si>
  <si>
    <t>Lil' Devil - Imp</t>
  </si>
  <si>
    <t>Pooky - Imp</t>
  </si>
  <si>
    <t>Goolenoid - Electroslime</t>
  </si>
  <si>
    <t>Splattery - Electroslime</t>
  </si>
  <si>
    <t>Splatrician - Electroslime</t>
  </si>
  <si>
    <t>Gobsidian - Darkonium Slime</t>
  </si>
  <si>
    <t>Splatticus - Darkonium Slime</t>
  </si>
  <si>
    <t>Woozy - Darkonium Slime</t>
  </si>
  <si>
    <t>Groover - Boogieing Buttress</t>
  </si>
  <si>
    <t>Wallerina - Boogieing Buttress</t>
  </si>
  <si>
    <t>Can-Can - Boogieing Buttress</t>
  </si>
  <si>
    <t>Bludd - Drackyma</t>
  </si>
  <si>
    <t>Vlad - Drackyma</t>
  </si>
  <si>
    <t>Drang - Drackyma</t>
  </si>
  <si>
    <t>Tomeas - Black Book</t>
  </si>
  <si>
    <t>Pam Phlet - Black Book</t>
  </si>
  <si>
    <t>Lee Phlet - Black Book</t>
  </si>
  <si>
    <t>Dearie - Lover Lamp</t>
  </si>
  <si>
    <t>Darling - Lover Lamp</t>
  </si>
  <si>
    <t>Sweetheart - Lover Lamp</t>
  </si>
  <si>
    <t>Wilde - Utter Nutter</t>
  </si>
  <si>
    <t>Dee Mented - Utter Nutter</t>
  </si>
  <si>
    <t>Fran Tick - Utter Nutter</t>
  </si>
  <si>
    <t>Millicent - Grillerpillar</t>
  </si>
  <si>
    <t>Centurion - Grillerpillar</t>
  </si>
  <si>
    <t>Wriggles - Grillerpillar</t>
  </si>
  <si>
    <t>Lupin - Scarewolf</t>
  </si>
  <si>
    <t>Wolfgang - Scarewolf</t>
  </si>
  <si>
    <t>Romulus - Scarewolf</t>
  </si>
  <si>
    <t>Flopsy - Spiked Hare</t>
  </si>
  <si>
    <t>Mopsy - Spiked Hare</t>
  </si>
  <si>
    <t>Cotton Tail - Spiked Hare</t>
  </si>
  <si>
    <t>Jade - Green Dragon</t>
  </si>
  <si>
    <t>Jasmine - Green Dragon</t>
  </si>
  <si>
    <t>Ivy - Green Dragon</t>
  </si>
  <si>
    <t>Cackle - Spitegeist</t>
  </si>
  <si>
    <t>Gurney - Spitegeist</t>
  </si>
  <si>
    <t>Snigger - Spitegeist</t>
  </si>
  <si>
    <t>Lupus - Bewarewolf</t>
  </si>
  <si>
    <t>Howells - Bewarewolf</t>
  </si>
  <si>
    <t>Wolfram - Bewarewolf</t>
  </si>
  <si>
    <t>Ribley - Skeleton Soldier</t>
  </si>
  <si>
    <t>Skelton - Skeleton Soldier</t>
  </si>
  <si>
    <t>Jack Marrow - Skeleton Soldier</t>
  </si>
  <si>
    <t>Vultch - Cosmic Chimaera</t>
  </si>
  <si>
    <t>Maelstrom - Cosmic Chimaera</t>
  </si>
  <si>
    <t>Maebeline - Cosmic Chimaera</t>
  </si>
  <si>
    <t>Ghoulbert - Ghoul</t>
  </si>
  <si>
    <t>Paul Bearer - Ghoul</t>
  </si>
  <si>
    <t>Lurch - Ghoul</t>
  </si>
  <si>
    <t>Bones - Skeleton Scrapper</t>
  </si>
  <si>
    <t>Rattler - Skeleton Scrapper</t>
  </si>
  <si>
    <t>Knuckles - Skeleton Scrapper</t>
  </si>
  <si>
    <t>Lee - Lesionnaire</t>
  </si>
  <si>
    <t>Leesa - Lesionnaire</t>
  </si>
  <si>
    <t>Leeam - Lesionnaire</t>
  </si>
  <si>
    <t>Hardwick - Wickerman</t>
  </si>
  <si>
    <t>Wickliffe - Wickerman</t>
  </si>
  <si>
    <t>Wickham - Wickerman</t>
  </si>
  <si>
    <t>Cyril - Cyclops</t>
  </si>
  <si>
    <t>Cynthia - Cyclops</t>
  </si>
  <si>
    <t>Cyrus - Cyclops</t>
  </si>
  <si>
    <t>Mudd - Clay Colonel</t>
  </si>
  <si>
    <t>Loamy - Clay Colonel</t>
  </si>
  <si>
    <t>Pete - Clay Colonel</t>
  </si>
  <si>
    <t>Machs - Machismogre</t>
  </si>
  <si>
    <t>Machswell - Machismogre</t>
  </si>
  <si>
    <t>Big Mach - Machismogre</t>
  </si>
  <si>
    <t>Hugeo - Gigantes</t>
  </si>
  <si>
    <t>Biggles - Gigantes</t>
  </si>
  <si>
    <t>Gianthony - Gigantes</t>
  </si>
  <si>
    <t>Red - Red Scrapper</t>
  </si>
  <si>
    <t>Scrapa - Red Scrapper</t>
  </si>
  <si>
    <t>Scrapula - Red Scrapper</t>
  </si>
  <si>
    <t>Gadgitt - Killing Machine</t>
  </si>
  <si>
    <t>Garrote - Killing Machine</t>
  </si>
  <si>
    <t>Erazor - Killing Machine</t>
  </si>
  <si>
    <t>Poppy - Pocus Poppet</t>
  </si>
  <si>
    <t>Pocahontas - Pocus Poppet</t>
  </si>
  <si>
    <t>Pacey - Pocus Poppet</t>
  </si>
  <si>
    <t>Botty Boop - Robo-Robin</t>
  </si>
  <si>
    <t>Maimsley - Robo-Robin</t>
  </si>
  <si>
    <t>Preyston - Robo-Robin</t>
  </si>
  <si>
    <t>Overbyte - Überkilling Machine</t>
  </si>
  <si>
    <t>Defragg - Überkilling Machine</t>
  </si>
  <si>
    <t>Digit Eyes - Überkilling Machine</t>
  </si>
  <si>
    <t>Archie - Archdemon</t>
  </si>
  <si>
    <t>Damien - Archdemon</t>
  </si>
  <si>
    <t>Prong - Archdemon</t>
  </si>
  <si>
    <t>Thamthon - Minidemon</t>
  </si>
  <si>
    <t>Thedric - Minidemon</t>
  </si>
  <si>
    <t>Thimon - Minidemon</t>
  </si>
  <si>
    <t>Whackson - Whackolyte</t>
  </si>
  <si>
    <t>Whackeline - Whackolyte</t>
  </si>
  <si>
    <t>Whackbar - Whackolyte</t>
  </si>
  <si>
    <t>Madge - Drackmage</t>
  </si>
  <si>
    <t>Batricia - Drackmage</t>
  </si>
  <si>
    <t>Drackeline - Drackmage</t>
  </si>
  <si>
    <t>Gayle - Grrrarrrgoyle</t>
  </si>
  <si>
    <t>Lyle - Grrrarrrgoyle</t>
  </si>
  <si>
    <t>Garson - Grrrarrrgoyle</t>
  </si>
  <si>
    <t>Jack - Dreadful Drackal</t>
  </si>
  <si>
    <t>Jackaline - Dreadful Drackal</t>
  </si>
  <si>
    <t>Jackson - Dreadful Drackal</t>
  </si>
  <si>
    <t>Robin - Robber Baron</t>
  </si>
  <si>
    <t>Robbie - Robber Baron</t>
  </si>
  <si>
    <t>Hood - Robber Baron</t>
  </si>
  <si>
    <t>Kapowski - Heavy Hood</t>
  </si>
  <si>
    <t>McSmack - Heavy Hood</t>
  </si>
  <si>
    <t>McThwack - Heavy Hood</t>
  </si>
  <si>
    <t>Phil - Pilferer</t>
  </si>
  <si>
    <t>Pilar - Pilferer</t>
  </si>
  <si>
    <t>Pontius - Pilferer</t>
  </si>
  <si>
    <t>Oozymandias - Gem Jamboree</t>
  </si>
  <si>
    <t>Oozeborn - Gem Jamboree</t>
  </si>
  <si>
    <t>Goolysses - Gem Jamboree</t>
  </si>
  <si>
    <t>Quicksilvio - Metal Medley</t>
  </si>
  <si>
    <t>Gooranium - Metal Medley</t>
  </si>
  <si>
    <t>Sterling Stan - Metal Medley</t>
  </si>
  <si>
    <t>Caesar - Evil Emperor</t>
  </si>
  <si>
    <t>Augustus - Evil Emperor</t>
  </si>
  <si>
    <t>Nero - Evil Emperor</t>
  </si>
  <si>
    <t>Wolfie - Wolfram Wartoise</t>
  </si>
  <si>
    <t>Ironside - Wolfram Wartoise</t>
  </si>
  <si>
    <t>Mettle - Wolfram Wartoise</t>
  </si>
  <si>
    <t>Creepy - Killerpillar</t>
  </si>
  <si>
    <t>Crawlie - Killerpillar</t>
  </si>
  <si>
    <t>Caterine - Killerpillar</t>
  </si>
  <si>
    <t>Bugs - Bunicorn</t>
  </si>
  <si>
    <t>Bunford - Bunicorn</t>
  </si>
  <si>
    <t>Bundy - Bunicorn</t>
  </si>
  <si>
    <t>Bugg - Batterfly</t>
  </si>
  <si>
    <t>Pupa - Batterfly</t>
  </si>
  <si>
    <t>Chris Aliss - Batterfly</t>
  </si>
  <si>
    <t>Bearian - Ursa Major</t>
  </si>
  <si>
    <t>Bearbara - Ursa Major</t>
  </si>
  <si>
    <t>Bearnie - Ursa Major</t>
  </si>
  <si>
    <t>Whacka - Hoodlum</t>
  </si>
  <si>
    <t>Pounda - Hoodlum</t>
  </si>
  <si>
    <t>Wallop - Hoodlum</t>
  </si>
  <si>
    <t>Cloudie - Cumaulus</t>
  </si>
  <si>
    <t>Misty - Cumaulus</t>
  </si>
  <si>
    <t>Fogg - Cumaulus</t>
  </si>
  <si>
    <t>Nina - Hell Niño</t>
  </si>
  <si>
    <t>Ninke - Hell Niño</t>
  </si>
  <si>
    <t>Ninian - Hell Niño</t>
  </si>
  <si>
    <t>Chilli - Freezing Fog</t>
  </si>
  <si>
    <t>Sleeter - Freezing Fog</t>
  </si>
  <si>
    <t>Hailey - Freezing Fog</t>
  </si>
  <si>
    <t>Auric - Blue Dragon</t>
  </si>
  <si>
    <t>Euros - Blue Dragon</t>
  </si>
  <si>
    <t>Blingmar - Blue Dragon</t>
  </si>
  <si>
    <t>Aooostin - Tearwolf</t>
  </si>
  <si>
    <t>Paooolo - Tearwolf</t>
  </si>
  <si>
    <t>Aooodrey - Tearwolf</t>
  </si>
  <si>
    <t>Rattie - Dirty Rat</t>
  </si>
  <si>
    <t>Tails - Dirty Rat</t>
  </si>
  <si>
    <t>Dirtram - Dirty Rat</t>
  </si>
  <si>
    <t>Hattie - Fightgeist</t>
  </si>
  <si>
    <t>Khatia - Fightgeist</t>
  </si>
  <si>
    <t>Chatwick - Fightgeist</t>
  </si>
  <si>
    <t>Anni Quinn - Metal Mannequin</t>
  </si>
  <si>
    <t>Iron Mike - Metal Mannequin</t>
  </si>
  <si>
    <t>Oreson - Metal Mannequin</t>
  </si>
  <si>
    <t>Moliver - Mad Mole</t>
  </si>
  <si>
    <t>Molivia - Mad Mole</t>
  </si>
  <si>
    <t>Moleen - Mad Mole</t>
  </si>
  <si>
    <t>Carlos - Drackal</t>
  </si>
  <si>
    <t>Fangston - Drackal</t>
  </si>
  <si>
    <t>Toothy - Drackal</t>
  </si>
  <si>
    <t>Sabre - Skeleton Swordsman</t>
  </si>
  <si>
    <t>Epée - Skeleton Swordsman</t>
  </si>
  <si>
    <t>Cutlass - Skeleton Swordsman</t>
  </si>
  <si>
    <t>Leopold - Cheater Cheetah</t>
  </si>
  <si>
    <t>Cheeto - Cheater Cheetah</t>
  </si>
  <si>
    <t>Whiskas - Cheater Cheetah</t>
  </si>
  <si>
    <t>Crightun - Tun Of Fun</t>
  </si>
  <si>
    <t>Rushtun - Tun Of Fun</t>
  </si>
  <si>
    <t>Antuny - Tun Of Fun</t>
  </si>
  <si>
    <t>Gourdfrey - Gourd Almighty</t>
  </si>
  <si>
    <t>Gourdwin - Gourd Almighty</t>
  </si>
  <si>
    <t>Gourdiva - Gourd Almighty</t>
  </si>
  <si>
    <t>Sinclair - Sinisculpture</t>
  </si>
  <si>
    <t>Sinead - Sinisculpture</t>
  </si>
  <si>
    <t>Sinita - Sinisculpture</t>
  </si>
  <si>
    <t>Splitz - Splitting Headache</t>
  </si>
  <si>
    <t>Crackz - Splitting Headache</t>
  </si>
  <si>
    <t>Skully - Splitting Headache</t>
  </si>
  <si>
    <t>Leo - Great Sabrecub</t>
  </si>
  <si>
    <t>Spot - Great Sabrecub</t>
  </si>
  <si>
    <t>Mohicat - Great Sabrecub</t>
  </si>
  <si>
    <t>Porridge - Laguar</t>
  </si>
  <si>
    <t>Stripes - Laguar</t>
  </si>
  <si>
    <t>Mugshot - Laguar</t>
  </si>
  <si>
    <t>Panthony - Fancy Panth</t>
  </si>
  <si>
    <t>Panthonia - Fancy Panth</t>
  </si>
  <si>
    <t>Panthea - Fancy Panth</t>
  </si>
  <si>
    <t>Leonid - Rebel Lion</t>
  </si>
  <si>
    <t>Leander - Rebel Lion</t>
  </si>
  <si>
    <t>Simba - Rebel Lion</t>
  </si>
  <si>
    <t>Pussykins - Great Sabrecat</t>
  </si>
  <si>
    <t>Pyjamas - Great Sabrecat</t>
  </si>
  <si>
    <t>Moggy - Great Sabrecat</t>
  </si>
  <si>
    <t>Digsby - Mischievous Mole</t>
  </si>
  <si>
    <t>Burrows - Mischievous Mole</t>
  </si>
  <si>
    <t>Squinty - Mischievous Mole</t>
  </si>
  <si>
    <t>Spoontnik - Impostir</t>
  </si>
  <si>
    <t>Spooncer - Impostir</t>
  </si>
  <si>
    <t>Spooner - Impostir</t>
  </si>
  <si>
    <t>Pawla - Pawmaturge</t>
  </si>
  <si>
    <t>Pawline - Pawmaturge</t>
  </si>
  <si>
    <t>Pawlonius - Pawmaturge</t>
  </si>
  <si>
    <t>Nutsford - Nut Knight</t>
  </si>
  <si>
    <t>Sir Nutsalot - Nut Knight</t>
  </si>
  <si>
    <t>Nutalia - Nut Knight</t>
  </si>
  <si>
    <t>Doc - Nutty Professor</t>
  </si>
  <si>
    <t>Wacko - Nutty Professor</t>
  </si>
  <si>
    <t>Brains - Nutty Professor</t>
  </si>
  <si>
    <t>Whippy - War Nut</t>
  </si>
  <si>
    <t>Walker - War Nut</t>
  </si>
  <si>
    <t>Walden - War Nut</t>
  </si>
  <si>
    <t>Eva Ngelical - Religious Nut</t>
  </si>
  <si>
    <t>Deakin - Religious Nut</t>
  </si>
  <si>
    <t>Paul Pitt - Religious Nut</t>
  </si>
  <si>
    <t>Dinomite - Hacksaurus</t>
  </si>
  <si>
    <t>Scales - Hacksaurus</t>
  </si>
  <si>
    <t>Shreddums - Hacksaurus</t>
  </si>
  <si>
    <t>Dreadmund - Dread Dragon</t>
  </si>
  <si>
    <t>Dreadwina - Dread Dragon</t>
  </si>
  <si>
    <t>Dreadward - Dread Dragon</t>
  </si>
  <si>
    <t>Lumberghini - Lumberdrak</t>
  </si>
  <si>
    <t>Lumumba - Lumberdrak</t>
  </si>
  <si>
    <t>Lumbago - Lumberdrak</t>
  </si>
  <si>
    <t>Waylon - Whalevern</t>
  </si>
  <si>
    <t>Vern - Whalevern</t>
  </si>
  <si>
    <t>Keiko - Whalevern</t>
  </si>
  <si>
    <t>Blaize - Hotwyrm</t>
  </si>
  <si>
    <t>Flamina - Hotwyrm</t>
  </si>
  <si>
    <t>Swelter - Hotwyrm</t>
  </si>
  <si>
    <t>Feraldo - Feralball</t>
  </si>
  <si>
    <t>Errol - Feralball</t>
  </si>
  <si>
    <t>Meryl - Feralball</t>
  </si>
  <si>
    <t>Sting - Metal Scorpion</t>
  </si>
  <si>
    <t>Scorey - Metal Scorpion</t>
  </si>
  <si>
    <t>Scornelius - Metal Scorpion</t>
  </si>
  <si>
    <t>Boaris - Boarticulturist</t>
  </si>
  <si>
    <t>Boarthos - Boarticulturist</t>
  </si>
  <si>
    <t>Boarat - Boarticulturist</t>
  </si>
  <si>
    <t>Sweeney - Demon Barber</t>
  </si>
  <si>
    <t>Todd - Demon Barber</t>
  </si>
  <si>
    <t>Clipper - Demon Barber</t>
  </si>
  <si>
    <t>Slashdrive - Overkilling Machine</t>
  </si>
  <si>
    <t>Throttler - Overkilling Machine</t>
  </si>
  <si>
    <t>Krash - Overkilling Machine</t>
  </si>
  <si>
    <t>Windup - Clockwork Cuckoo</t>
  </si>
  <si>
    <t>Cuckie - Clockwork Cuckoo</t>
  </si>
  <si>
    <t>Coorina - Clockwork Cuckoo</t>
  </si>
  <si>
    <t>Silvio - Silver Scrapper</t>
  </si>
  <si>
    <t>Silvester - Silver Scrapper</t>
  </si>
  <si>
    <t>Silvian - Silver Scrapper</t>
  </si>
  <si>
    <t>Ford - General Motor</t>
  </si>
  <si>
    <t>Carr - General Motor</t>
  </si>
  <si>
    <t>Otto - General Motor</t>
  </si>
  <si>
    <t>Narcissus - Mirror Grimage</t>
  </si>
  <si>
    <t>Meera - Mirror Grimage</t>
  </si>
  <si>
    <t>Miro - Mirror Grimage</t>
  </si>
  <si>
    <t>Ellington - Iron Duke</t>
  </si>
  <si>
    <t>Welly - Iron Duke</t>
  </si>
  <si>
    <t>Luke - Iron Duke</t>
  </si>
  <si>
    <t>Flaminio - Flamencolumn</t>
  </si>
  <si>
    <t>Flaminia - Flamencolumn</t>
  </si>
  <si>
    <t>Lorenco - Flamencolumn</t>
  </si>
  <si>
    <t>Dog - Dirty Dogu</t>
  </si>
  <si>
    <t>Dirtrude - Dirty Dogu</t>
  </si>
  <si>
    <t>Dolly - Dirty Dogu</t>
  </si>
  <si>
    <t>Goosebumps - Dark Slime</t>
  </si>
  <si>
    <t>Agoostin - Dark Slime</t>
  </si>
  <si>
    <t>Gooliet - Dark Slime</t>
  </si>
  <si>
    <t>Sconson - Sconstrosity</t>
  </si>
  <si>
    <t>Sconsuela - Sconstrosity</t>
  </si>
  <si>
    <t>Sconnery - Sconstrosity</t>
  </si>
  <si>
    <t>Blackbones - Dark Skeleton</t>
  </si>
  <si>
    <t>Closett - Dark Skeleton</t>
  </si>
  <si>
    <t>Styx - Dark Skeleton</t>
  </si>
  <si>
    <t>Dec - Dark Decanter</t>
  </si>
  <si>
    <t>Decimus - Dark Decanter</t>
  </si>
  <si>
    <t>Decca - Dark Decanter</t>
  </si>
  <si>
    <t>Nixon - Cumulus Nix</t>
  </si>
  <si>
    <t>Phoenix - Cumulus Nix</t>
  </si>
  <si>
    <t>Hendrix - Cumulus Nix</t>
  </si>
  <si>
    <t>Samuel - Ancient Mariner</t>
  </si>
  <si>
    <t>Taylor - Ancient Mariner</t>
  </si>
  <si>
    <t>Coleridge - Ancient Mariner</t>
  </si>
  <si>
    <t>Jack Tar - Plunderer</t>
  </si>
  <si>
    <t>Bilgerat - Plunderer</t>
  </si>
  <si>
    <t>Bucko - Plunderer</t>
  </si>
  <si>
    <t>Boneapart - Skeleton</t>
  </si>
  <si>
    <t>Vagabone - Skeleton</t>
  </si>
  <si>
    <t>Bonesai - Skeleton</t>
  </si>
  <si>
    <t>Snapper - Picuda</t>
  </si>
  <si>
    <t>Jaws - Picuda</t>
  </si>
  <si>
    <t>Clampy - Picuda</t>
  </si>
  <si>
    <t>O'Lantern - Plumpkin</t>
  </si>
  <si>
    <t>Plumperton - Plumpkin</t>
  </si>
  <si>
    <t>Plumphrey - Plumpkin</t>
  </si>
  <si>
    <t>Cox - Bad Apple</t>
  </si>
  <si>
    <t>Pommie - Bad Apple</t>
  </si>
  <si>
    <t>Ringo - Bad Apple</t>
  </si>
  <si>
    <t>Shallotte - Ornery Onion</t>
  </si>
  <si>
    <t>Chivers - Ornery Onion</t>
  </si>
  <si>
    <t>Bhaji - Ornery Onion</t>
  </si>
  <si>
    <t>Übama - Übergine</t>
  </si>
  <si>
    <t>Übelix - Übergine</t>
  </si>
  <si>
    <t>Aüberon - Übergine</t>
  </si>
  <si>
    <t>Leigh - Loathsome Leek</t>
  </si>
  <si>
    <t>Leeanne - Loathsome Leek</t>
  </si>
  <si>
    <t>Keeley - Loathsome Leek</t>
  </si>
  <si>
    <t>Appollonia - Rotten Apple</t>
  </si>
  <si>
    <t>Pip - Rotten Apple</t>
  </si>
  <si>
    <t>Corey - Rotten Apple</t>
  </si>
  <si>
    <t>Juggs - Sorcerer'S Saucière</t>
  </si>
  <si>
    <t>Boater - Sorcerer'S Saucière</t>
  </si>
  <si>
    <t>Crockpot - Sorcerer'S Saucière</t>
  </si>
  <si>
    <t>Spookie - Ghost</t>
  </si>
  <si>
    <t>Spectra - Ghost</t>
  </si>
  <si>
    <t>Phantommy - Ghost</t>
  </si>
  <si>
    <t>Slurpy - Dracky</t>
  </si>
  <si>
    <t>Neckolas - Dracky</t>
  </si>
  <si>
    <t>Sippy - Dracky</t>
  </si>
  <si>
    <t>Waxel - Wax Murderer</t>
  </si>
  <si>
    <t>Waximillian - Wax Murderer</t>
  </si>
  <si>
    <t>Waxton - Wax Murderer</t>
  </si>
  <si>
    <t>Dissolva - White Spirit</t>
  </si>
  <si>
    <t>Thinners - White Spirit</t>
  </si>
  <si>
    <t>Turpin Tyne - White Spirit</t>
  </si>
  <si>
    <t>Chunk - Fat Rat</t>
  </si>
  <si>
    <t>Rollie - Fat Rat</t>
  </si>
  <si>
    <t>Matt - Fat Rat</t>
  </si>
  <si>
    <t>Kerry - Kernel Colonel</t>
  </si>
  <si>
    <t>Kermode - Kernel Colonel</t>
  </si>
  <si>
    <t>Kerrigan - Kernel Colonel</t>
  </si>
  <si>
    <t>Helly - Infernal Kernel</t>
  </si>
  <si>
    <t>Abyssia - Infernal Kernel</t>
  </si>
  <si>
    <t>Limbaugh - Infernal Kernel</t>
  </si>
  <si>
    <t>Lieu Reed - Lieutenant Kernel</t>
  </si>
  <si>
    <t>Lieucifer - Lieutenant Kernel</t>
  </si>
  <si>
    <t>Lieulieu - Lieutenant Kernel</t>
  </si>
  <si>
    <t>Verity - Kernel Of Truth</t>
  </si>
  <si>
    <t>Amity - Kernel Of Truth</t>
  </si>
  <si>
    <t>Earnest - Kernel Of Truth</t>
  </si>
  <si>
    <t>Sorcelle - Sorcerer</t>
  </si>
  <si>
    <t>Shazam - Sorcerer</t>
  </si>
  <si>
    <t>Saucy - Sorcerer</t>
  </si>
  <si>
    <t>Mech Tyson - Hunter Mech</t>
  </si>
  <si>
    <t>Mechabre - Hunter Mech</t>
  </si>
  <si>
    <t>Buzzkill - Hunter Mech</t>
  </si>
  <si>
    <t>Harold - Black Bishop</t>
  </si>
  <si>
    <t>Bish - Black Bishop</t>
  </si>
  <si>
    <t>Blake - Black Bishop</t>
  </si>
  <si>
    <t>Goldman - Gold Mannequin</t>
  </si>
  <si>
    <t>Pann - Gold Mannequin</t>
  </si>
  <si>
    <t>Nuggets - Gold Mannequin</t>
  </si>
  <si>
    <t>Nelson - Dread Admiral</t>
  </si>
  <si>
    <t>Pillager - Dread Admiral</t>
  </si>
  <si>
    <t>Black Spot - Dread Admiral</t>
  </si>
  <si>
    <t>Rooby - Root Of All Evil</t>
  </si>
  <si>
    <t>Rooney - Root Of All Evil</t>
  </si>
  <si>
    <t>Roosevelt - Root Of All Evil</t>
  </si>
  <si>
    <t>Beartrice - Ursa Minor</t>
  </si>
  <si>
    <t>Bearnard - Ursa Minor</t>
  </si>
  <si>
    <t>Beartie - Ursa Minor</t>
  </si>
  <si>
    <t>Smithy - Whacksmith</t>
  </si>
  <si>
    <t>Whackerly - Whacksmith</t>
  </si>
  <si>
    <t>WhacKay - Whacksmith</t>
  </si>
  <si>
    <t>Nybbles - Drastic Drackal</t>
  </si>
  <si>
    <t>Dexter - Drastic Drackal</t>
  </si>
  <si>
    <t>Gnaw-Gnaw - Drastic Drackal</t>
  </si>
  <si>
    <t>Sigmend - Medislime</t>
  </si>
  <si>
    <t>Raymend - Medislime</t>
  </si>
  <si>
    <t>Healiwell - Medislime</t>
  </si>
  <si>
    <t>Candy - Bag O' Sweets</t>
  </si>
  <si>
    <t>Bonbon - Bag O' Sweets</t>
  </si>
  <si>
    <t>Dainty - Bag O' Sweets</t>
  </si>
  <si>
    <t>Yulian - Yule Log</t>
  </si>
  <si>
    <t>Yulius - Yule Log</t>
  </si>
  <si>
    <t>Yuliet - Yule Log</t>
  </si>
  <si>
    <t>Gooffrey - Snow Slime</t>
  </si>
  <si>
    <t>Goovin - Snow Slime</t>
  </si>
  <si>
    <t>Gooreth - Snow Slime</t>
  </si>
  <si>
    <t>Lady Di - Diamond Mannequin</t>
  </si>
  <si>
    <t>Diane - Diamond Mannequin</t>
  </si>
  <si>
    <t>Diablo - Diamond Mannequin</t>
  </si>
  <si>
    <t>Fuzz - Feralbeast</t>
  </si>
  <si>
    <t>Fluff - Feralbeast</t>
  </si>
  <si>
    <t>Hairball - Feralbeast</t>
  </si>
  <si>
    <t>Celline - Jailcat</t>
  </si>
  <si>
    <t>Cellwyn - Jailcat</t>
  </si>
  <si>
    <t>Celleste - Jailcat</t>
  </si>
  <si>
    <t>Hadrian - Pucker Sucker</t>
  </si>
  <si>
    <t>Mason - Pucker Sucker</t>
  </si>
  <si>
    <t>Claymore - Pucker Sucker</t>
  </si>
  <si>
    <t>00000000000000000000000042000000000000000000B401000000000000000000000000000000000101010100FFFFFF0000000000000000000000000000000000000000000000000000FFFFFF00000000000000</t>
  </si>
  <si>
    <t>Heights of Machismo</t>
  </si>
  <si>
    <t>000000000000000000000000840000000000000000000000000000000000000000000000000000000101010000FFFFFF0000000000000000000000000000000000000000000000000000FFFFFF00000000000000</t>
  </si>
  <si>
    <t>Boobytrap Bluff</t>
  </si>
  <si>
    <t>Return to Slimetree Forest</t>
  </si>
  <si>
    <t>000000000000000000000000370000000000000000000000000000000000000000000000000000000101010000FFFFFF0000000000000000000000000000000000000000000000000000FFFFFF00000000000000</t>
  </si>
  <si>
    <t>Change to checksum</t>
  </si>
  <si>
    <t>Total checksum change</t>
  </si>
  <si>
    <t>old checksum</t>
  </si>
  <si>
    <t>Big End</t>
  </si>
  <si>
    <t>New Dec</t>
  </si>
  <si>
    <t>new hex</t>
  </si>
  <si>
    <t>little end</t>
  </si>
  <si>
    <t>F8 D8 00 00 36 94 D7 40 00 00 80 C1 E5 35 24 41 46 4C 41 47 00 00 01 00 50 02 00 00 00 00 00 00 FE FF FF 03 00 00 6C 48 C4 FF 3F 97 3E EF 05 DD FE 77 F0 93 B3 FF F4 0F B8 37 79 F6 1F 00 00 C1 CC BF 9F 1D F8 FB 3C 7C FF B7 A0 4A FC FF 76 FF 7F FA 3F CE 7F 17 02 FC 94 80 88 30 A1 00 09 80 F5 BF DF FF F7 FB E5 BF FD 00 C0 76 5D FD F7 FE 46 3F A4 E2 FE F6 9F 3D FE 07 3B 01 40 D7 FB FB B6 7B B9 9E 2F 3F 7B 68 E0 FF 75 69 F7 80 03 40 F4 FF 8B 05 00 80 FE AF CB DB 1F 00 9F 41 AE 03 BC D7 BF E2 9C 4F A9 2F AF 63 BE 81 F4 5F BC AA 0A 02 94 F0 00 01 00 54 00 56 F9 7F 00 90 98 45 8F 0E 94 1F 7E FC BA FA BF FD 9D 18 F0 0F 00 78 7D 6E CB A1 EC 35 7D AC EF 70 7B 98 A7 CF 7F DF B9 86 BF DF 81 25 40 20 3E 90 00 78 01 02 00 31 46 66 9B 80 35 20 D6 F2 7D 1E D4 EB F9 4F 7E 4F E1 FB 02 48 3A 3C F8 FF 1F 00 80 F0 AF 9A 09 10 44 D2 3F 1F 00 00 00 00 00 00 01 02 00 0C A6 00 FF 0F 00 00 00 00 00 00 00 00 20 30 00 00 00 00 00 00 08 00 00 00 00 00 00 00 00 00 00 00 00 00 00 00 00 00 00 00 00 00 00 00 00 00 00 00 00 00 00 00 00 00 00 00 00 00 B0 F3 77 EF FF DF FF EF 1E 00 00 00 00 00 00 00 00 00 00 00 00 00 00 00 00 D0 7F FC 2F BC 02 00 00 00 00 00 00 00 00 00 00 00 00 00 00 00 00 00 00 00 00 00 00 00 00 00 00 00 00 00 00 00 00 00 00 00 00 00 00 00 00 00 00 00 00 00 00 00 00 00 00 00 00 00 00 00 00 00 00 00 00 00 00 00 00 00 00 00 00 00 F0 FF EF FF FF FF FE 6F 00 00 00 00 00 FF FF FF FF FF FF 7F 00 00 00 00 00 00 00 00 00 00 00 00 00 00 00 00 00 00 00 00 00 00 00 08 F4 FF 7F FF 3F 02 00 0C 80 04 40 00 00 00 00 00 00 00 00 FF 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53 54 47 45 00 00 01 00 9C 02 00 00 00 00 00 00 E7 13 E7 13 B0 00 FF FF FF FF 18 18 FD F8 FB 7F 04 F8 FF FF 87 FF FF FF FB FF FF FF FF FF FF FF FF FF FD E7 FF FF FF FF FF FF FF EF FF FF FF FF FF FF FF FF FF FF FF 1F FE FF FF FF FF 7F 00 F8 FF FF FF FF FF FF FB FF FF FF FF FF FF FF FF BF FF FF FF FF FF FF 3F 00 00 F0 FF FF FF FF FF FF FF FF FF FF FF FF FF DF FF FF FF FF FF 7F F8 FF FF FF FF FF FF 1F E0 FE FF DF 76 FF 00 00 00 00 00 00 00 00 00 00 00 00 00 00 00 00 00 00 00 00 01 00 00 00 00 00 80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DD 0E 2C C2 00 00 A0 40 33 33 F3 40 00 00 80 3F 00 00 00 00 DB 0F 49 40 00 00 00 00 00 00 80 3F 00 00 00 00 00 00 00 00 00 00 00 00 00 00 00 00 00 00 E7 13 C9 79 E7 13 66 66 7A C1 00 00 00 00 9A 99 0E 42 00 00 80 3F 00 00 26 C2 9A 99 A9 40 00 00 48 41 00 00 80 3F FE 7F DE DF FF FF BD DF FF F7 FE FF EF E6 FE FF DF FE FE 5F 00 00 00 00 00 00 00 00 00 00 00 00 00 00 00 00 00 00 00 00 00 00 00 00 00 00 00 00 00 00 00 00 00 00 00 00 00 00 00 00 00 00 00 00 A0 C8 BA BE 00 00 00 00 CE 99 1F 42 00 00 00 00 3C C9 A3 BC B6 D4 E0 C0 00 00 00 00 00 00 00 00 00 00 00 00 0D 5E D0 BF DD 0E 2C C2 00 00 A0 40 33 33 F3 40 00 00 80 3F 00 00 00 00 E7 13 00 00 00 00 A0 C1 BB 2C 3E 41 00 00 00 00 00 00 00 00 DB 0F 49 40 F6 13 00 00 00 00 20 41 00 00 34 43 00 00 00 00 00 00 80 3F 01 00 00 00 00 00 00 00 00 00 00 00 00 00 00 00 00 00 00 00 00 00 00 00 00 00 00 00 00 00 00 00 00 00 00 00 00 00 00 00 00 00 00 00 00 00 07 00 00 00 00 00 00 00 00 00 00 00 00 00 00 00 00 00 D0 8E 2F 15 50 52 54 59 00 00 01 00 68 07 00 00 00 00 00 00 01 00 00 00 06 00 00 00 04 00 00 00 02 00 00 00 00 00 00 00 00 00 00 00 68 5E 01 00 B8 82 01 00 89 2A 02 00 69 00 00 00 01 00 00 00 2E 07 00 00 49 FC 0D 00 E8 00 D7 01 E9 00 EA 00 EB 00 EC 00 ED 00 EE 00 D8 01 EF 00 F0 00 F1 00 C6 01 F2 00 F4 00 C5 01 C8 01 C9 01 CA 01 FA 00 D5 01 FB 00 D6 01 FC 00 FE 00 FF 00 00 01 01 01 02 01 06 01 08 01 09 01 0A 01 0C 01 0D 01 0E 01 0F 01 10 01 11 01 12 01 13 01 14 01 21 01 23 01 25 01 28 01 33 01 37 01 3A 01 3B 01 3D 01 40 01 42 01 4C 01 4D 01 58 01 67 01 68 01 69 01 6A 01 6B 01 6C 01 6D 01 6E 01 70 01 71 01 73 01 74 01 75 01 7B 01 7D 01 80 01 8A 01 81 01 87 01 02 00 06 00 07 00 08 00 09 00 0A 00 0B 00 99 01 0C 00 0E 00 11 00 12 00 15 00 18 00 20 00 21 00 22 00 23 00 25 00 27 00 29 00 2C 00 2D 00 98 01 2E 00 2F 00 30 00 31 00 33 00 34 00 36 00 90 01 3B 00 92 01 45 00 47 00 48 00 4A 00 50 00 52 00 91 01 93 01 5C 00 5E 00 5F 00 61 00 63 00 64 00 66 00 9F 01 9D 01 69 00 A0 01 6B 00 6E 00 70 00 78 00 7D 00 7F 00 84 00 87 00 8B 00 95 00 AC 01 A0 00 A1 00 A4 00 A6 00 A7 00 A8 01 B1 00 B6 00 B8 00 B9 00 BB 00 BC 00 B4 01 B3 01 C1 00 C3 00 B1 01 CB 00 CC 00 CE 00 CF 00 D0 00 D2 00 D3 00 D4 00 D5 00 D6 00 C2 01 BC 01 D8 00 D9 00 DA 00 DB 00 DE 00 DF 00 E0 00 E1 00 C1 01 BF 01 C0 01 BB 01 77 01 1B 00 73 00 94 01 AB 01 A9 01 B2 00 42 02 C4 00 5F 01 72 00 1A 00 7E 00 C7 01 39 00 3F 00 CF 01 5B 00 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0D 0C 21 07 0A 09 06 09 19 12 03 05 1C 01 01 01 01 01 02 0A 02 06 02 01 01 0E 02 01 14 01 01 01 01 01 01 01 01 01 01 01 01 01 01 01 01 01 01 01 01 01 01 01 01 01 01 01 01 05 02 09 04 0B 03 02 01 02 04 01 08 01 01 01 01 01 03 02 02 02 01 01 01 01 01 02 01 01 03 03 02 03 03 01 02 01 02 02 01 02 02 01 03 01 01 01 01 01 01 02 02 01 02 01 01 01 01 02 02 01 02 01 01 02 02 01 02 02 01 02 01 01 01 01 02 01 01 01 01 01 02 01 01 01 01 01 02 01 01 01 01 02 01 01 02 01 01 02 01 01 01 01 03 02 01 02 01 03 02 01 08 01 01 03 01 01 06 01 02 02 02 02 01 01 01 01 02 01 01 01 01 01 01 01 02 06 01 02 01 03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FF FF FF FF 00 00 00 00 00 00 00 00 00 00 00 00 00 00 58 3F D0 8E 2F 15 46 4C 41 47 00 00 01 00 98 0B 00 00 00 00 00 00 44 41 54 41 00 00 01 00 EC 01 00 00 00 00 00 00 01 05 00 00 25 0B 0E 00 CE 00 57 00 3D 01 9F 01 8C 01 BC 00 ED 00 D8 00 8F 00 7C 00 32 00 2A 00 00 00 00 00 01 00 00 00 27 01 08 08 08 08 08 08 00 08 08 08 08 08 00 00 00 08 00 00 00 00 08 08 08 08 08 08 08 01 00 08 08 08 08 08 00 00 08 00 04 01 00 00 08 00 00 08 00 00 00 00 00 00 00 00 00 00 4E 00 52 00 50 00 61 00 47 00 45 00 00 00 53 00 51 00 48 00 AA 00 AD 00 00 00 00 00 00 00 A6 00 00 00 00 00 00 00 00 00 78 00 82 00 7D 00 A0 00 8C 00 96 00 A0 00 1E 00 00 00 84 00 9C 00 B3 00 96 00 9B 00 00 00 00 00 C8 00 00 00 51 00 95 00 00 00 00 00 C3 00 00 00 00 00 AF 00 00 00 00 00 00 00 00 00 00 00 00 00 00 00 00 00 00 00 36 ED E3 75 58 06 49 CA 0E 00 58 62 A7 7F ED 4B FD DC B1 22 50 F5 EF FE 43 20 00 1C 00 00 00 00 00 00 00 00 00 00 00 00 00 00 00 00 00 00 00 00 00 00 00 00 00 00 00 00 00 00 00 00 78 FB A3 00 7E FD E7 7F 5A 0E 49 CA 0E 00 58 72 A7 7F ED 4B FD FC 31 22 50 FF FF FF 43 20 00 1C 00 F8 A3 00 00 00 00 00 00 00 00 00 00 00 00 00 00 00 00 00 00 00 00 00 00 00 00 00 00 00 00 00 00 00 00 00 37 8D E3 75 58 06 49 CA 00 00 18 22 A7 7E ED 4A FD CC 31 22 50 F5 C7 FE 43 20 00 00 78 FB A3 00 1D 00 01 01 97 00 01 01 AC 00 01 01 C8 00 01 01 E7 00 01 01 94 01 01 00 2A 01 01 00 C5 01 01 00 C4 01 01 00 70 01 01 00 95 01 01 00 B3 01 01 00 41 72 79 65 68 00 00 00 00 00 00 00 00 00 00 00 00 00 00 00 00 00 00 00 00 00 41 72 79 65 68 00 00 00 00 00 00 00 00 00 00 00 00 00 00 00 00 00 00 00 00 00 00 00 00 00 00 00 00 00 44 41 54 41 00 00 01 00 EC 01 00 00 00 00 00 00 02 05 00 00 25 0B 0E 00 76 00 40 00 40 01 40 01 64 01 BA 00 D4 00 EC 00 A2 00 8B 00 4E 00 2A 00 00 00 00 00 02 00 00 00 1C 00 08 08 08 08 08 08 08 00 08 08 08 05 08 08 08 00 00 00 00 00 08 08 08 08 08 08 08 04 08 08 08 00 00 08 00 00 08 08 00 01 08 00 00 00 00 00 00 00 00 00 00 00 00 00 00 00 4E 00 52 00 50 00 61 00 47 00 45 00 55 00 00 00 51 00 48 00 AA 00 44 00 C8 00 98 00 8F 00 00 00 00 00 00 00 00 00 00 00 78 00 83 00 7D 00 A0 00 8C 00 96 00 A0 00 39 00 98 00 84 00 9C 00 00 00 00 00 9B 00 00 00 00 00 C8 00 B9 00 00 00 95 00 BE 00 00 00 00 00 00 00 00 00 00 00 00 00 00 00 00 00 00 00 00 00 00 00 00 00 00 00 00 00 B6 0F 21 77 79 06 49 4A 00 00 38 2E FF 7E FC FC FD EC 31 21 50 BD 87 E6 43 40 00 20 00 00 00 00 00 00 00 00 00 00 00 00 00 00 00 00 00 00 00 00 00 00 00 00 00 00 00 00 00 00 00 00 78 FB A3 00 FE 1F E7 7F 7B 7E 49 5A 00 00 38 2E FF FE FD FD FD EC 3B 21 50 FF FF E7 47 44 00 2C 00 F8 A3 00 00 00 00 00 00 00 00 00 00 00 00 00 00 00 00 00 00 00 00 00 00 00 00 00 00 00 00 00 00 00 00 00 B7 0F 21 77 78 06 49 4A 00 00 38 2A A7 7E FC FC FD EC 31 20 50 BD 87 E6 43 40 00 00 78 FB A3 00 41 00 01 01 73 00 01 01 A8 01 01 01 B5 01 01 01 E4 00 01 01 94 01 01 00 C8 01 01 00 35 00 01 00 D7 01 01 00 D8 01 01 00 01 00 01 00 C6 01 01 00 4D 61 72 69 62 65 6C 00 00 00 00 00 00 00 00 00 00 00 00 00 00 00 00 00 00 00 4D 61 72 69 62 65 6C 00 00 00 00 00 00 00 00 00 00 00 00 00 00 00 00 00 00 00 00 00 00 00 00 00 00 00 44 41 54 41 00 00 01 00 EC 01 00 00 00 00 00 00 03 03 00 00 D9 3A 00 00 34 00 17 00 89 00 89 00 89 00 00 00 00 00 00 00 1F 00 20 00 18 00 0E 00 00 00 00 00 03 00 00 00 00 00 00 00 00 00 00 00 00 00 00 00 00 00 00 00 00 00 00 00 00 00 00 00 00 00 00 00 00 00 00 00 00 00 00 00 00 00 00 00 00 00 00 00 00 00 00 00 00 00 00 00 00 00 00 00 C6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20 00 00 40 00 00 00 00 00 00 00 00 00 00 00 00 00 00 00 00 00 00 00 00 00 00 00 00 00 00 00 00 00 00 00 00 00 00 00 00 00 00 00 00 00 00 00 00 00 00 00 00 00 00 00 10 00 00 00 00 00 00 00 00 00 00 00 40 00 00 00 00 00 00 00 00 00 00 00 00 00 00 00 00 00 00 00 00 00 00 00 00 00 00 00 00 00 00 00 00 00 00 00 00 00 00 00 00 00 01 00 00 00 00 00 00 00 00 00 10 00 00 00 00 00 00 00 00 00 00 00 40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05 00 00 25 0B 0E 00 8B 00 44 00 93 01 9D 01 78 01 01 00 9A 00 AC 00 A7 00 52 00 2D 00 29 00 00 00 00 00 04 00 00 00 36 00 08 08 08 08 08 08 00 08 00 08 08 00 00 00 00 00 06 00 00 00 08 08 08 00 08 08 08 00 08 08 08 08 08 00 00 08 00 00 08 01 00 00 00 08 08 08 00 00 00 00 00 00 00 07 00 00 4E 00 52 00 50 00 61 00 47 00 45 00 00 00 53 00 00 00 48 00 AA 00 00 00 00 00 00 00 00 00 00 00 78 00 00 00 00 00 00 00 78 00 82 00 7D 00 00 00 8C 00 96 00 A0 00 00 00 98 00 84 00 9C 00 B3 00 96 00 00 00 00 00 BE 00 00 00 00 00 C8 00 95 00 00 00 00 00 00 00 AA 00 A0 00 AF 00 00 00 00 00 00 00 00 00 00 00 00 00 00 00 F9 00 00 00 36 0D 65 37 7A 16 49 8A 00 00 38 03 A7 76 EC 43 FF CC 00 6E 30 FF DD FE 3B 24 00 0C 00 00 00 00 00 00 00 00 00 00 00 00 00 00 00 00 00 00 00 00 00 00 00 00 00 00 00 00 00 00 00 00 78 FA 23 00 36 1D 65 37 7A 16 49 9A 00 00 B8 03 A7 76 EC 43 FF EC 00 6E B0 FF DF FE 3B 24 00 0C 00 F8 23 00 00 00 00 00 00 00 00 00 00 00 00 00 00 00 00 00 00 00 00 00 00 00 00 00 00 00 00 00 00 00 00 00 37 0D 65 37 7A 16 49 8A 00 00 38 03 A7 76 EC 42 FF CC 00 6E 30 FF D5 FE 3B 24 00 00 78 FA 23 00 4F 00 01 01 9E 01 01 01 A7 01 01 01 C9 00 01 01 E6 00 01 01 94 01 01 00 CD 01 01 00 F3 00 01 00 CC 00 01 00 7A 01 01 00 D7 01 01 00 6F 01 01 00 52 75 66 66 00 6F 6F 66 00 00 00 00 00 00 00 00 00 00 00 00 00 00 00 00 00 00 52 75 66 66 00 00 00 00 00 00 00 00 00 00 00 00 00 00 00 00 00 00 00 00 00 00 00 00 00 00 00 00 00 00 44 41 54 41 00 00 01 00 EC 01 00 00 00 00 00 00 05 05 00 00 6A F5 04 00 83 00 3E 00 18 01 22 01 43 01 A0 00 C9 00 A8 00 5E 00 8A 00 29 00 20 00 00 00 00 00 05 00 00 00 13 00 08 08 08 08 08 08 08 08 08 08 08 08 08 08 08 08 08 00 04 01 08 08 08 00 08 00 00 00 00 00 00 00 08 00 00 00 00 00 00 00 00 00 00 00 00 00 00 00 00 00 00 00 00 00 00 00 4E 00 52 00 50 00 61 00 47 00 45 00 55 00 53 00 51 00 48 00 AA 00 AD 00 C8 00 98 00 8F 00 A6 00 CA 00 00 00 04 01 D2 00 78 00 82 00 7D 00 00 00 8C 00 00 00 00 00 00 00 00 00 00 00 00 00 00 00 96 00 00 00 00 00 00 00 00 00 00 00 00 00 00 00 00 00 00 00 00 00 00 00 00 00 00 00 00 00 00 00 00 00 00 00 00 00 00 00 00 00 00 00 00 00 FC 7F 83 3D 59 5E 49 F8 00 00 F8 6F FF 7F E4 FF FD 1E 00 A3 50 F5 ED FE 47 24 00 3C 00 00 00 00 00 00 00 00 00 00 00 00 00 00 00 00 00 00 00 00 00 00 00 00 00 00 00 00 00 00 00 00 38 FF A3 00 FC 7F C7 3F 7B 7E 49 FA 02 00 F8 7F FF FF FD FF FD FE 1B AB D1 FF FF FF 47 24 00 3C 00 F8 A3 00 00 00 00 00 00 00 00 00 00 00 00 00 00 00 00 00 00 00 00 00 00 00 00 00 00 00 00 00 00 00 00 00 B5 0D 01 35 58 06 49 C8 00 00 18 2B A7 7E E4 FE FD 0C 00 20 50 F5 C5 FE 43 20 00 00 38 FB A3 00 00 00 00 00 00 00 00 00 00 00 00 00 00 00 00 00 00 00 00 00 00 00 00 00 00 00 00 00 00 00 00 00 00 00 00 00 00 00 00 00 00 00 00 00 00 00 00 00 53 69 72 20 4D 65 72 76 79 6E 00 00 00 00 00 00 00 00 00 00 00 00 00 00 00 00 53 69 72 20 4D 65 72 76 79 6E 00 00 00 00 00 00 00 00 00 00 00 00 00 00 00 00 00 00 00 00 00 00 00 00 44 41 54 41 00 00 01 00 EC 01 00 00 00 00 00 00 06 05 00 00 25 0B 0E 00 A0 00 51 00 A9 01 C2 01 77 01 7A 00 8C 00 AF 00 80 00 6F 00 4F 00 29 00 00 00 00 00 06 00 00 00 23 01 08 08 00 00 08 00 00 00 00 00 06 00 00 00 00 00 00 00 00 00 08 08 08 08 08 08 08 08 08 08 08 08 08 08 03 00 08 00 00 08 08 00 00 00 08 08 00 00 08 00 00 00 08 00 00 00 4E 00 52 00 00 00 00 00 47 00 00 00 00 00 00 00 00 00 00 00 7A 00 00 00 00 00 00 00 00 00 00 00 00 00 00 00 00 00 00 00 78 00 82 00 7D 00 A0 00 8C 00 96 00 A0 00 91 00 98 00 84 00 9C 00 B3 00 96 00 9B 00 25 00 00 00 C8 00 00 00 00 00 96 00 BE 00 00 00 00 00 00 00 A0 00 AF 00 00 00 00 00 F0 00 00 00 00 00 00 00 FA 00 00 00 00 00 56 00 60 4A 74 6E 49 0A 00 00 38 17 E7 F6 FF 40 0D EC 3F 6E 12 FD C7 E6 03 00 00 00 00 00 00 00 00 00 00 00 00 00 00 00 00 00 00 00 00 00 00 00 00 00 00 00 00 00 00 00 00 00 00 00 78 02 00 00 56 00 60 4A 74 6E 49 0A 00 00 38 17 E7 F6 FF 41 0D EC 3F 6E 12 FD DF E6 03 00 00 0C 00 00 00 00 00 00 00 00 00 00 00 00 00 00 00 00 00 00 00 00 00 00 00 00 00 00 00 00 00 00 00 00 00 00 00 00 57 00 60 4A 74 6E 49 0A 00 00 38 17 E7 F6 FF 40 0D EC 3F 6E 12 FD C7 E6 03 00 00 00 78 02 00 00 1C 00 01 01 96 00 01 01 AD 00 01 01 C9 00 01 01 E5 00 01 01 94 01 01 00 01 01 01 00 E9 00 01 00 6E 01 01 00 D8 01 01 00 CD 01 01 00 E2 00 01 00 41 68 75 76 61 68 00 00 00 00 00 00 00 00 00 00 00 00 00 00 00 00 00 00 00 00 41 69 73 68 65 00 00 00 00 00 00 00 00 00 00 00 00 00 00 00 00 00 00 00 00 00 00 00 00 00 00 00 00 00 00 00 00 00 00 00 0F 00 4F 50 54 4E 01 00 01 00 18 00 00 00 00 00 00 00 00 04 03 00 00 00 00 00 00 00 00 00 00 00 80 3F 46 4C 41 47 00 00 01 00 60 19 00 00 00 00 00 00 7E 28 00 00 3B 0E 00 00 31 0E 00 00 00 00 00 00 00 00 00 00 E7 03 07 00 00 00 01 01 3C 00 01 00 00 00 01 01 1C 00 04 00 00 00 02 01 2C 00 00 00 00 00 03 01 21 00 00 00 00 00 07 01 33 00 03 00 00 00 0A 01 03 00 00 00 00 00 07 01 35 00 00 00 00 00 04 01 21 00 00 00 00 00 07 01 61 00 01 00 00 00 08 01 E7 03 07 00 00 00 08 01 43 00 00 00 00 00 08 01 34 00 00 00 00 00 0A 01 3A 00 00 00 00 00 09 01 55 00 00 00 00 00 0C 01 5A 00 00 00 00 00 0C 01 0C 00 00 00 00 00 0D 01 42 00 01 00 00 00 0D 01 0F 00 00 00 00 00 0D 01 17 00 00 00 00 00 0D 01 3F 00 00 00 00 00 0E 01 04 00 00 00 00 00 0E 01 47 00 00 00 00 00 0D 01 27 00 00 00 00 00 0D 01 29 00 00 00 00 00 0E 01 1E 00 01 00 00 00 0E 01 0E 01 00 00 00 00 0E 01 0F 00 00 00 00 00 0E 01 AD 01 01 00 00 00 0E 01 1D 00 00 00 00 00 0E 01 46 00 00 00 00 00 0F 01 24 00 00 00 00 00 0E 01 17 00 00 00 00 00 0F 01 21 00 01 00 00 00 0E 01 4F 00 00 00 00 00 0F 01 1D 00 00 00 00 00 0F 01 11 00 00 00 00 00 0E 01 53 00 00 00 00 00 10 01 1C 00 00 00 00 00 10 01 3F 00 04 00 00 00 0F 01 30 00 00 00 00 00 0F 01 26 00 00 00 00 00 10 01 22 00 00 00 00 00 07 01 27 00 02 00 00 00 10 01 1C 00 00 00 00 00 07 01 0C 00 00 00 00 00 11 01 94 00 01 00 00 00 0C 01 3E 00 00 00 00 00 08 01 1C 00 00 00 00 00 0C 01 34 00 00 00 00 00 0F 01 1A 00 00 00 00 00 0C 01 32 00 00 00 00 00 0D 01 27 00 00 00 00 00 12 01 27 00 00 00 00 00 11 01 3F 00 00 00 00 00 10 01 20 00 00 00 00 00 0E 01 36 00 00 00 00 00 0F 01 19 00 00 00 00 00 12 01 0C 00 01 00 00 00 10 01 09 00 00 00 00 00 13 01 0D 00 00 00 00 00 13 01 0B 00 00 00 00 00 13 01 02 00 00 00 00 00 14 01 15 00 00 00 00 00 13 01 11 00 00 00 00 00 13 01 03 01 03 00 00 00 13 01 11 00 01 00 00 00 14 01 0F 00 00 00 00 00 14 01 0A 00 00 00 00 00 14 01 14 00 00 00 00 00 14 01 10 00 00 00 00 00 14 01 23 00 00 00 00 00 14 01 0A 00 00 00 00 00 13 01 05 00 00 00 00 00 13 00 0B 00 00 00 00 00 13 00 15 00 00 00 00 00 0F 00 21 00 00 00 00 00 13 00 1C 00 00 00 00 00 13 00 17 00 00 00 00 00 13 00 14 00 00 00 00 00 14 00 0E 00 00 00 00 00 15 00 20 00 00 00 00 00 14 01 0B 00 00 00 00 00 14 01 1C 00 00 00 00 00 14 01 17 00 00 00 00 00 15 01 24 00 00 00 00 00 12 01 40 00 01 00 00 00 16 01 03 00 00 00 00 00 17 01 16 00 00 00 00 00 17 01 1F 00 00 00 00 00 17 01 15 00 00 00 00 00 17 01 0D 00 00 00 00 00 17 01 0E 00 00 00 00 00 19 01 12 00 00 00 00 00 19 00 11 00 00 00 00 00 19 00 01 00 00 00 00 00 19 00 08 00 00 00 00 00 19 00 22 00 00 00 00 00 19 01 06 00 00 00 00 00 19 00 07 00 00 00 00 00 19 00 13 00 00 00 00 00 19 01 0E 00 00 00 00 00 17 01 10 00 00 00 00 00 0F 01 0E 00 00 00 00 00 1A 00 12 00 00 00 00 00 1A 00 16 00 00 00 00 00 1C 01 08 00 00 00 00 00 1C 00 05 00 00 00 00 00 1C 00 0C 00 00 00 00 00 1C 00 16 00 00 00 00 00 1C 00 16 00 00 00 00 00 1A 00 04 00 01 00 00 00 12 01 0F 00 00 00 00 00 1C 00 15 00 00 00 00 00 1D 00 08 00 00 00 00 00 1D 00 0F 00 00 00 00 00 1D 00 0C 00 00 00 00 00 1D 00 11 00 00 00 00 00 1D 01 0A 00 00 00 00 00 1E 00 6C 00 00 00 00 00 14 01 09 00 00 00 00 00 16 00 0E 00 00 00 00 00 16 01 10 00 00 00 00 00 1E 00 01 00 00 00 00 00 21 00 0E 00 00 00 00 00 21 00 03 00 00 00 00 00 21 00 02 00 00 00 00 00 21 00 03 00 00 00 00 00 21 00 08 00 00 00 00 00 21 00 02 00 00 00 00 00 21 00 06 00 00 00 00 00 21 00 14 00 01 00 00 00 13 01 0F 00 00 00 00 00 21 00 10 00 00 00 00 00 21 00 03 00 00 00 00 00 21 00 06 00 00 00 00 00 22 00 23 00 00 00 00 00 21 01 04 00 00 00 00 00 22 01 10 00 00 00 00 00 22 00 0B 00 00 00 00 00 20 01 08 00 00 00 00 00 14 00 0B 00 00 00 00 00 22 00 13 00 00 00 00 00 22 00 0C 00 00 00 00 00 22 00 18 00 00 00 00 00 1F 00 01 00 00 00 00 00 24 00 37 00 00 00 00 00 20 01 16 00 00 00 00 00 23 00 0E 00 00 00 00 00 1A 00 09 00 00 00 00 00 1B 00 09 00 00 00 00 00 20 00 0F 00 00 00 00 00 1F 00 0B 00 00 00 00 00 1F 00 0C 00 01 00 00 00 20 00 09 00 00 00 00 00 22 00 0F 00 00 00 00 00 22 01 07 00 00 00 00 00 22 00 00 00 00 00 00 00 00 00 15 00 00 00 00 00 22 00 0C 00 00 00 00 00 22 00 04 00 00 00 00 00 22 00 15 00 00 00 00 00 22 01 25 00 00 00 00 00 17 00 0E 00 00 00 00 00 22 00 11 00 00 00 00 00 22 01 18 00 00 00 00 00 22 00 0C 00 00 00 00 00 22 01 06 00 00 00 00 00 23 00 00 00 00 00 00 00 00 00 08 00 00 00 00 00 23 01 0F 00 00 00 00 00 20 00 0C 00 00 00 00 00 23 01 04 00 00 00 00 00 23 00 02 00 00 00 00 00 20 00 09 00 00 00 00 00 23 00 0A 00 00 00 00 00 23 00 09 00 00 00 00 00 1A 00 09 00 00 00 00 00 23 00 0F 00 00 00 00 00 23 00 0B 00 00 00 00 00 23 01 1C 00 01 00 00 00 23 01 07 00 00 00 00 00 23 00 07 00 00 00 00 00 23 00 09 00 00 00 00 00 23 00 02 00 00 00 00 00 23 00 00 00 00 00 00 00 00 00 00 00 00 00 00 00 00 00 00 00 00 00 00 00 00 00 00 00 00 00 00 00 00 00 00 00 00 00 00 00 00 00 00 00 00 00 00 00 00 00 00 00 00 00 00 00 00 00 00 00 00 00 00 00 00 00 02 00 00 00 00 00 24 00 0E 00 00 00 00 00 28 00 00 00 00 00 00 00 00 00 00 00 00 00 00 00 00 00 02 00 00 00 00 00 27 00 04 00 00 00 00 00 24 01 02 00 00 00 00 00 25 00 04 00 00 00 00 00 24 00 05 00 00 00 00 00 25 00 05 00 00 00 00 00 24 00 02 00 00 00 00 00 24 00 04 00 00 00 00 00 25 00 03 00 00 00 00 00 25 00 00 00 00 00 00 00 00 00 00 00 00 00 00 00 00 00 02 00 00 00 00 00 24 00 03 00 00 00 00 00 24 00 1B 00 00 00 00 00 24 01 03 00 00 00 00 00 25 00 0E 00 00 00 00 00 0F 00 18 00 00 00 00 00 10 00 14 00 00 00 00 00 0F 00 0B 00 00 00 00 00 0F 00 04 00 00 00 00 00 1D 00 0C 00 00 00 00 00 23 00 04 00 00 00 00 00 1D 00 02 00 00 00 00 00 1D 00 03 00 00 00 00 00 08 00 0D 00 00 00 00 00 13 00 08 00 00 00 00 00 1C 00 00 00 00 00 00 00 00 00 0C 00 00 00 00 00 24 00 09 00 00 00 00 00 25 00 08 00 00 00 00 00 24 00 0B 00 00 00 00 00 24 00 04 00 00 00 00 00 13 00 05 00 00 00 00 00 24 00 00 00 00 00 00 00 00 00 00 00 00 00 00 00 00 00 01 00 00 00 00 00 26 01 00 00 00 00 00 00 00 00 00 00 00 00 00 00 00 00 00 00 00 00 00 00 00 00 01 00 00 00 00 00 26 01 00 00 00 00 00 00 00 00 00 00 00 00 00 00 00 00 00 00 00 00 00 00 00 00 00 00 00 00 00 00 00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0A 00 13 00 00 00 00 00 08 00 0A 00 00 00 00 00 0A 00 1F 00 00 00 00 00 13 00 10 00 00 00 00 00 13 00 36 00 00 00 00 00 13 01 09 00 00 00 00 00 1F 00 19 00 00 00 00 00 13 00 1B 00 00 00 00 00 13 00 0A 00 00 00 00 00 13 00 0C 00 00 00 00 00 13 00 5B 00 00 00 00 00 13 00 08 00 00 00 00 00 17 00 07 00 00 00 00 00 17 00 00 00 00 00 00 00 00 00 01 00 00 00 00 00 24 00 03 00 00 00 00 00 25 00 04 00 00 00 00 00 24 00 0C 00 00 00 00 00 13 00 00 00 00 00 00 00 00 00 00 00 00 00 00 00 00 00 00 00 00 00 00 00 00 00 04 00 00 00 00 00 25 00 04 00 01 00 00 00 25 01 03 00 00 00 00 00 24 00 07 00 00 00 00 00 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07 00 01 00 01 00 00 00 07 00 01 00 00 00 00 00 08 00 01 00 00 00 00 00 0A 00 01 00 00 00 00 00 0D 00 11 00 00 00 00 00 0E 00 05 00 00 00 00 00 0E 00 01 00 00 00 00 00 0E 00 01 00 00 00 00 00 0E 00 01 00 00 00 00 00 0E 00 01 00 00 00 00 00 0D 00 01 00 00 00 00 00 0E 00 02 00 00 00 00 00 0E 00 01 00 00 00 00 00 0F 00 00 00 00 00 00 00 00 00 00 00 00 00 00 00 00 00 00 00 00 00 00 00 00 00 01 00 00 00 00 00 10 00 00 00 00 00 00 00 00 00 01 00 00 00 00 00 10 00 01 00 00 00 00 00 10 00 01 00 00 00 00 00 10 00 01 00 00 00 00 00 11 00 01 00 00 00 00 00 11 00 01 00 00 00 00 00 11 00 01 00 00 00 00 00 11 00 01 00 00 00 00 00 11 00 01 00 00 00 00 00 11 00 01 00 00 00 00 00 12 00 01 00 00 00 00 00 12 00 01 00 00 00 00 00 12 00 02 00 00 00 00 00 12 00 01 00 00 00 00 00 12 00 01 00 00 00 00 00 09 00 02 00 00 00 00 00 0C 00 01 00 00 00 00 00 0E 00 01 00 00 00 00 00 0E 00 01 00 00 00 00 00 0F 00 01 00 00 00 00 00 11 00 01 00 00 00 00 00 11 00 02 00 00 00 00 00 13 00 01 00 00 00 00 00 13 00 04 00 00 00 00 00 13 00 03 00 00 00 00 00 14 00 01 00 00 00 00 00 14 00 01 00 01 00 00 00 12 00 01 00 01 00 00 00 12 00 01 00 00 00 00 00 12 00 00 00 00 00 00 00 00 00 00 00 00 00 00 00 00 00 01 00 00 00 00 00 14 00 04 00 00 00 00 00 14 00 03 00 00 00 00 00 14 00 01 00 00 00 00 00 14 00 01 00 00 00 00 00 15 00 00 00 00 00 00 00 00 00 16 00 00 00 00 00 16 00 01 00 01 00 00 00 16 00 00 00 00 00 00 00 00 00 06 00 00 00 00 00 17 00 01 00 00 00 00 00 18 00 00 00 00 00 00 00 00 00 01 00 00 00 00 00 18 00 01 00 00 00 00 00 19 00 01 00 00 00 00 00 1A 00 03 00 00 00 00 00 1A 00 01 00 00 00 00 00 1C 00 01 00 00 00 00 00 1E 00 01 00 00 00 00 00 1E 00 01 00 00 00 00 00 1E 00 01 00 01 00 00 00 1F 00 01 00 00 00 00 00 21 00 01 00 00 00 00 00 21 00 01 00 00 00 00 00 21 00 01 00 00 00 00 00 22 00 01 00 00 00 00 00 22 00 01 00 00 00 00 00 22 00 01 00 00 00 00 00 22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18 00 00 00 00 00 00 00 00 00 1A 00 00 00 00 00 28 01 05 00 00 00 00 00 18 00 00 00 00 00 00 00 00 00 00 00 00 00 00 00 00 00 00 00 00 00 00 00 00 00 05 00 00 00 00 00 18 01 00 00 00 00 00 00 00 00 01 00 00 00 00 00 26 00 08 00 00 00 00 00 1B 00 00 00 00 00 00 00 00 00 04 00 00 00 00 00 1B 00 01 00 00 00 00 00 1B 00 54 00 00 00 00 00 1B 00 01 00 00 00 00 00 26 01 00 00 00 00 00 00 00 00 07 00 00 00 00 00 26 00 02 00 00 00 00 00 26 00 03 00 00 00 00 00 26 00 00 00 00 00 00 00 00 00 09 00 00 00 00 00 1B 01 16 00 01 00 00 00 18 01 00 00 00 00 00 00 00 00 09 00 00 00 00 00 1B 01 07 00 00 00 00 00 1B 01 07 00 00 00 00 00 26 01 01 00 00 00 00 00 26 00 00 00 00 00 00 00 00 00 01 00 00 00 00 00 26 01 00 00 00 00 00 00 00 00 00 00 00 00 00 00 00 00 00 00 00 00 00 00 00 00 02 00 00 00 00 00 26 00 00 00 00 00 00 00 00 00 07 00 00 00 00 00 26 00 01 00 00 00 00 00 26 00 00 00 00 00 00 00 00 00 31 00 01 00 00 00 18 01 01 00 00 00 00 00 26 00 01 00 00 00 00 00 1D 00 0F 00 00 00 00 00 2A 00 00 00 00 00 00 00 00 00 00 00 00 00 00 00 00 00 05 00 00 00 00 00 28 00 02 00 00 00 00 00 29 01 00 00 00 00 00 00 00 00 00 00 00 00 00 00 00 00 0E 00 00 00 00 00 1D 00 09 00 00 00 00 00 1D 00 01 00 00 00 00 00 27 00 0F 00 00 00 00 00 18 00 04 00 00 00 00 00 18 00 05 00 00 00 00 00 18 00 01 00 00 00 00 00 18 00 01 00 00 00 00 00 1D 00 08 00 00 00 00 00 1B 01 03 00 00 00 00 00 1B 01 01 00 00 00 00 00 1B 01 00 00 00 00 00 00 00 00 01 00 00 00 00 00 26 01 0E 00 00 00 00 00 26 01 06 00 00 00 00 00 26 01 05 00 00 00 00 00 26 01 00 00 00 00 00 00 00 00 52 03 11 00 00 00 1B 01 04 00 00 00 00 00 26 00 01 00 00 00 00 00 1B 00 00 00 00 00 00 00 00 00 04 00 00 00 00 00 19 00 03 00 00 00 00 00 19 00 08 00 00 00 00 00 19 00 01 00 00 00 00 00 25 00 0E 00 00 00 00 00 26 00 06 00 00 00 00 00 20 01 04 00 00 00 00 00 1B 00 01 00 00 00 00 00 26 00 2D 00 00 00 00 00 20 01 19 00 00 00 00 00 1D 00 07 00 00 00 00 00 1D 00 07 00 00 00 00 00 1D 00 01 00 01 00 00 00 1B 00 07 00 00 00 00 00 1A 00 14 00 00 00 00 00 1A 00 02 00 00 00 00 00 1B 00 02 00 00 00 00 00 28 00 00 00 00 00 00 00 00 00 00 00 00 00 00 00 00 00 01 00 00 00 00 00 2A 00 01 00 00 00 00 00 2A 00 01 00 00 00 00 00 2A 00 12 00 03 00 00 00 18 00 00 00 00 00 00 00 00 00 06 00 00 00 00 00 25 00 00 00 00 00 00 00 00 00 03 00 00 00 00 00 26 00 01 00 00 00 00 00 26 01 00 00 00 00 00 00 00 00 00 00 00 00 00 00 00 00 00 00 00 00 00 00 00 00 00 00 00 00 00 00 00 00 00 00 00 00 00 00 00 00 00 00 00 00 00 00 00 00 00 00 00 00 00 00 00 00 00 00 00 00 00 00 00 00 02 00 00 00 00 00 29 00 00 00 00 00 00 00 00 00 00 00 00 00 00 00 00 00 00 00 00 00 00 00 00 00 00 00 00 00 00 00 00 00 00 00 00 00 00 00 00 00 00 00 00 00 00 00 00 00 00 00 00 00 00 00 00 00 00 00 00 00 00 00 00 00 00 00 00 00 00 00 00 00 0B 00 00 00 00 00 1A 00 03 00 00 00 00 00 1A 00 02 00 00 00 00 00 1A 00 01 00 00 00 00 00 1A 00 03 00 00 00 00 00 1A 00 0A 00 00 00 00 00 1A 00 00 00 00 00 00 00 00 00 00 00 00 00 00 00 00 00 01 00 00 00 00 00 1A 00 01 00 00 00 00 00 18 00 21 00 02 00 00 00 18 01 07 00 00 00 00 00 18 00 00 00 00 00 00 00 00 00 04 00 00 00 00 00 18 00 00 00 00 00 00 00 00 00 01 00 00 00 00 00 29 01 00 00 00 00 00 00 00 00 00 00 00 00 00 00 00 00 00 00 00 00 00 00 00 00 22 00 02 00 00 00 28 01 00 00 00 00 00 00 00 00 00 00 00 00 00 00 00 00 0F 00 02 00</t>
  </si>
  <si>
    <t xml:space="preserve"> 00 00 26 00 00 00 00 00 00 00 00 00 01 00 00 00 00 00 26 01 00 00 00 00 00 00 00 00 05 00 00 00 00 00 2A 01 00 00 00 00 00 00 00 00 00 00 00 00 00 00 00 00 00 00 00 00 00 00 00 00 02 00 00 00 00 00 26 00 0C 00 00 00 00 00 26 01 01 00 00 00 00 00 1B 00 00 00 00 00 00 00 00 00 2F 00 00 00 00 00 1B 01 0B 00 00 00 00 00 18 01 FE FF FF FF FF FF FF FF FF FF FF FF FF FF FF FF FF FF FF BF FF FD FF 03 CC 7F FE FF 7E 22 08 20 FE 7F 8F 07 00 E0 FF FF FF FF FF BF DF FE BF 2F 00 00 00 00 00 00 00 00 34 DA BB BD 68 CF FC DF BB FF FF BC 06 08 E0 E7 1D A9 B8 01 FE FF FF FF FF FF FF FF FF FF FF 3F E4 04 41 01 10 06 00 10 A4 14 30 00 80 00 08 00 00 22 00 00 40 00 00 00 00 00 00 00 00 00 00 00 00 00 00 00 00 00 00 00 00 00 00 00 00 02 82 9D 00 01 00 DC 0B 90 00 00 04 00 00 80 00 20 80 01 00 01 01 00 00 01 01 00 01 00 00 01 01 00 00 00 01 00 01 00 00 01 00 01 00 01 00 01 00 01 00 00 00 00 01 00 00 01 01 00 00 00 00 00 00 00 00 01 01 00 00 00 00 00 00 01 01 01 00 00 00 00 00 00 00 00 01 00 00 00 00 00 00 00 00 00 00 00 00 00 00 00 01 00 00 00 01 01 01 00 00 00 00 00 00 00 00 00 00 00 00 00 00 00 00 00 01 00 00 00 00 00 00 00 00 00 00 00 00 00 01 01 01 00 00 00 00 00 00 00 00 00 01 00 00 00 00 00 00 00 00 00 00 01 00 00 00 01 01 01 01 00 01 00 00 00 00 01 00 00 01 00 00 00 00 00 01 00 00 00 00 01 01 00 01 01 00 01 00 00 01 00 00 00 00 00 00 00 00 00 00 00 00 00 00 01 00 00 00 00 00 00 00 01 00 00 00 00 00 00 00 01 00 00 01 00 00 00 01 00 00 00 00 00 00 01 00 00 00 00 00 00 00 01 00 00 00 01 00 00 00 00 00 00 00 00 00 00 00 00 00 00 00 00 00 00 00 00 01 00 00 01 01 00 00 00 00 00 01 01 01 00 00 00 00 00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01 01 00 00 00 01 00 01 01 00 01 01 01 01 00 01 01 01 00 01 01 00 01 01 01 01 00 01 00 00 00 01 00 01 01 00 01 01 01 01 00 00 01 01 00 00 01 01 00 01 01 01 01 01 01 01 01 00 01 01 01 01 00 01 01 01 00 01 01 01 01 01 01 01 01 01 01 01 01 01 01 01 01 00 00 00 01 01 01 01 00 01 00 01 01 00 00 00 00 00 00 00 00 01 00 00 00 00 00 00 00 00 00 01 01 01 01 01 01 00 00 01 01 01 01 00 01 00 01 00 00 00 01 00 00 01 00 01 00 01 00 00 00 01 01 01 00 01 01 00 02 00 0B 00 01 00 19 00 1B 00 26 00 1D 00 0C 01 0D 01 0E 01 30 00 2F 00 42 00 84 00 25 00 15 00 37 00 57 00 78 00 10 00 79 00 7A 00 58 02 1D 02 0C 00 05 00 42 02 D8 01 06 00 08 00 3F 02 40 02 3E 02 F6 01 F5 01 F7 01 F8 01 E8 01 C5 01 C9 01 C2 01 08 02 09 02 07 02 36 02 37 02 35 02 38 02 3A 02 39 02 3D 02 B1 00 14 02 15 02 16 02 13 02 57 02 0D 02 55 02 D7 01 DB 01 DA 01 D0 01 CE 01 CC 01 CF 01 03 02 05 02 FA 01 FB 01 FC 01 96 00 17 00 10 02 12 02 11 02 EA 01 F3 01 F9 01 F2 01 06 01 12 00 AB 00 AE 00 0F 02 0C 02 0A 02 1F 02 21 02 22 02 0B 02 0E 02 E5 01 E6 01 E9 01 FF 01 D3 01 D5 01 D4 01 D1 01 A0 00 AF 00 A6 00 9D 00 54 02 53 02 CB 01 ED 00 E9 00 04 02 4B 02 E3 01 4D 02 DC 01 DD 01 DF 01 22 00 B4 00 01 02 00 02 FE 01 8F 00 98 00 D3 00 AC 00 C3 00 CB 00 58 00 56 00 EE 01 C4 01 02 01 05 01 18 01 48 02 93 00 94 00 95 00 D6 00 DA 00 44 02 EF 01 2B 02 1A 02 1B 02 1C 02 39 00 38 00 52 00 6A 00 4F 02 E1 00 EB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FF FF FF FF FF FF FF FF FF FF FF FF FF FF FF FF FF FF 3F 00 00 00 00 00 00 00 00 00 00 00 00 00 00 00 00 00 00 00 00 00 00 00 00 00 00 00 00 00 00 00 00 00 00 00 00 00 01 00 00 00 00 00 00 00 00 00 4C 01 00 00 00 00 53 54 52 59 00 00 02 00 A4 00 00 00 00 00 00 00 1B 00 00 00 05 05 00 00 15 24 00 00 AA 00 00 00 D9 00 00 00 70 00 00 00 00 00 00 00 00 00 00 00 52 01 00 00 00 00 A3 00 00 00 00 00 00 00 00 00 02 00 00 00 00 00 00 00 00 00 00 00 00 00 00 00 00 00 00 00 00 00 00 00 00 00 00 00 00 00 00 00 00 00 00 00 00 00 00 00 00 00 00 00 00 00 00 00 00 00 00 00 00 00 00 00 00 00 00 00 00 00 00 00 00 00 00 00 00 00 00 08 00 00 00 00 00 00 80 01 00 00 00 00 00 00 00 00 00 00 00 00 00 00 00 00 00 00 00 00 00 00 00 00 00 00 00 00 00 00 00 00 47 41 4D 45 00 00 02 00 20 00 00 00 00 00 00 00 50 FD 82 00 A7 2F ED 97 00 00 00 00 00 00 00 00 57 4C 44 41 01 00 01 00 30 00 00 00 00 00 00 00 92 FC FF B7 E4 5F F2 6D 00 00 4F 82 FC FF F6 27 5F F2 6F 4F 92 FD 04 00 00 00 00 00 00 00 00 00 53 43 52 50 00 00 01 00 30 00 00 00 00 00 00 00 01 01 01 02 01 03 01 04 01 05 01 06 FF 00 FF 00 00 00 00 00 00 00 00 00 00 00 00 00 00 00 00 00 53 55 52 45 00 00 03 00 D8 0D 00 00 00 00 00 00 A3 00 A4 00 A5 00 37 00 DE 02 44 27 00 00 02 00 00 00 00 00 01 00 00 00 00 00 00 00 00 00 00 00 00 00 00 00 00 00 00 00 01 01 01 63 00 FF FF FF 00 00 00 00 0C 04 0D 04 0E 04 03 02 14 04 BD 0C 00 00 04 00 00 00 00 00 05 00 00 00 00 00 00 00 00 00 00 00 00 00 00 00 00 00 00 00 63 63 63 63 00 FF FF FF 00 00 00 00 0A 05 03 05 FF 04 10 02 07 00 3B 0C 00 00 01 00 00 00 00 00 07 00 00 00 00 00 00 00 00 00 00 00 06 06 06 0A 00 00 00 00 0F 0F 0F 0F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1D 01 00 00 00 00 00 00 00 00 AD 00 00 00 00 00 00 00 00 00 00 00 00 00 00 00 00 00 01 01 01 01 00 3F 40 01 00 00 00 00 58 02 4A 90 93 30 67 30 4F 30 8C 30 66 30 42 30 8A 30 6A 55 92 92 00 00 00 3C 1C 00 10 00 00 00 00 00 00 00 00 00 00 00 00 00 00 00 3F 01 01 00 00 00 00 00 00 00 B3 01 00 00 00 00 00 00 00 00 00 00 00 00 00 00 00 00 01 01 01 01 00 40 31 03 00 00 01 00 C4 01 7C 30 4F 30 00 30 8F 30 8B 30 44 30 B9 30 E9 30 6A 34 B4 B4 00 00 00 36 1A 00 32 00 00 00 00 00 00 00 00 00 00 00 00 00 00 00 F6 01 00 00 00 00 00 00 00 00 00 00 00 00 00 00 00 00 00 00 00 00 00 00 00 00 00 00 01 01 01 01 00 00 00 00 00 00 00 00 00 00 00 00 00 00 00 00 00 00 00 00 00 00 00 00 00 00 00 00 00 00 00 00 00 00 00 00 48 00 00 00 00 00 00 00 00 00 00 00 00 00 00 00 40 01 00 00 00 00 00 00 00 00 A7 01 00 00 00 00 00 00 00 00 00 00 00 00 00 00 00 00 01 01 01 01 00 3F 16 1D 00 00 00 00 1B 02 44 30 64 30 67 30 82 30 00 30 CB 7A 61 30 C4 5B 6C 35 B5 B5 00 00 00 0B 05 00 33 00 00 00 00 00 00 00 00 00 00 00 00 00 00 00 12 01 00 00 00 00 00 00 00 00 15 00 00 00 00 00 00 00 00 00 00 00 00 00 00 00 00 00 01 01 01 01 00 3D 0C 0C 00 00 00 00 D4 00 2C 7B 15 FF A2 30 C1 30 FC 30 D6 30 E1 30 F3 30 6A 54 87 87 00 00 00 39 1D 00 05 00 00 00 00 00 00 00 00 00 00 00 00 00 00 00 39 01 00 00 00 00 00 00 00 00 35 00 00 00 00 00 00 00 00 00 00 00 00 00 00 00 00 00 01 01 01 01 00 40 07 3E 00 00 00 00 02 02 B6 30 AA 30 E9 30 EB 30 01 FF 00 30 B6 30 AA 30 6A 2E AE AE 00 00 00 1B 08 00 2C 00 00 00 00 00 00 00 00 00 00 00 00 00 00 00 F4 01 00 00 00 00 00 00 00 00 00 00 00 00 00 00 00 00 00 00 00 00 00 00 00 00 00 00 01 01 01 01 00 00 00 00 00 00 00 00 00 00 00 00 00 00 00 00 00 00 00 00 00 00 00 00 00 00 00 00 00 00 00 00 00 00 00 00 46 00 00 00 00 00 00 00 00 00 00 00 00 00 00 00 35 01 01 00 00 00 00 00 00 00 CD 01 00 00 00 00 00 00 00 00 00 00 00 00 00 00 00 00 01 01 01 01 00 40 25 13 00 00 01 00 EF 01 4D 30 89 30 4D 30 89 30 49 51 8B 30 82 30 6E 30 6A 2A AA AA 00 00 00 08 0E 00 28 00 00 00 00 00 00 00 00 00 00 00 00 00 00 00 16 01 00 00 00 00 00 00 00 00 3B 00 00 00 00 00 00 00 00 00 00 00 00 00 00 00 00 00 01 01 01 01 00 3D 0B 29 00 00 00 00 0C 01 2C 7B 14 FF E1 30 F3 30 D0 30 FC 30 BA 30 AF 30 6A 58 8B 8B 00 00 00 2A 03 00 09 00 00 00 00 00 00 00 00 00 00 00 00 00 00 00 49 01 00 00 00 00 00 00 00 00 A9 01 00 00 00 00 00 00 00 00 00 00 00 00 00 00 00 00 01 01 01 01 00 3F 2C 37 00 00 00 00 45 02 37 5F 75 65 12 50 57 30 66 30 EC 30 A2 30 A2 30 69 3E BE BE 00 00 00 05 0D 00 3C 00 00 00 00 00 00 00 00 00 00 00 00 00 00 00 F5 01 00 00 00 00 00 00 00 00 00 00 00 00 00 00 00 00 00 00 00 00 00 00 00 00 00 00 01 01 01 01 00 00 00 00 00 00 00 00 00 00 00 00 00 00 00 00 00 00 00 00 00 00 00 00 00 00 00 00 00 00 00 00 00 00 00 00 47 00 00 00 00 00 00 00 00 00 00 00 00 00 00 00 44 01 00 00 00 00 00 00 00 00 A8 01 00 00 00 00 00 00 00 00 00 00 00 00 00 00 00 00 01 01 01 01 00 40 3C 3A 00 00 00 00 2D 02 7C 30 4F 30 6E 30 73 59 5E 79 6F 30 00 30 69 30 6A 39 B9 B9 00 00 00 2A 12 00 37 00 00 00 00 00 00 00 00 00 00 00 00 00 00 00 45 01 00 00 00 00 00 00 00 00 BC 01 00 00 00 00 00 00 00 00 00 00 00 00 00 00 00 00 01 01 01 01 00 40 3B 34 00 00 00 00 33 02 44 30 84 30 FC 30 00 30 FB 79 11 6C 6E 30 3A 75 6A 3A BA BA 00 00 00 0A 09 00 38 00 00 00 00 00 00 00 00 00 00 00 00 00 00 00 4C 01 00 00 00 00 00 00 00 00 CE 01 00 00 00 00 00 00 00 00 00 00 00 00 00 00 00 00 01 01 01 01 00 40 30 2A 00 00 00 00 19 02 E2 30 C6 30 8B 30 6B 30 6F 30 00 30 9B 52 92 30 6A 41 C1 C1 00 00 00 30 0B 00 3F 00 00 00 B0 02 B1 02 B2 02 E6 00 E7 02 9F 0E 00 00 01 00 00 00 00 00 14 00 00 00 42 00 65 00 6E 00 6A 00 69 00 00 00 00 00 00 00 01 01 01 01 00 3B 24 05 00 63 00 00 00 00 00 00 00 00 00 00 00 00 00 00 00 00 00 00 00 00 00 00 00 00 FF FF FF 22 05 00 B5 8D 01 00 00 00 00 00 00 00 00 00 00 00 00 00 26 01 00 00 00 00 00 00 00 00 95 01 00 00 00 00 00 00 00 00 00 00 00 00 00 00 00 00 01 01 01 01 00 3F 16 21 00 00 00 00 14 02 55 30 42 30 00 30 CA 4E 53 30 5D 30 88 30 7F 30 6D 5C 9B 9B 00 00 00 02 1B 00 19 00 00 00 00 00 00 00 00 00 00 00 00 00 00 00 4A 01 00 00 00 00 00 00 00 00 C4 01 00 00 00 00 00 00 00 00 00 00 00 00 00 00 00 00 01 01 01 01 00 40 01 3B 00 00 00 00 D2 01 16 4E 4C 75 6E 30 4A 53 06 52 1F FF 00 30 5D 30 6A 3F BF BF 00 00 00 07 03 00 3D 00 00 00 00 00 00 00 00 00 00 00 00 00 00 00 13 01 00 00 00 00 00 00 00 00 83 01 00 00 00 00 00 00 00 00 00 00 00 00 00 00 00 00 01 01 01 01 00 3D 14 11 00 00 00 00 2E 02 2C 7B 12 FF A2 30 C1 30 FC 30 D6 30 E1 30 F3 30 6A 5F 88 88 00 00 00 2E 0E 00 06 00 00 00 00 00 00 00 00 00 00 00 00 00 00 00 2D 01 00 00 00 00 00 00 00 00 B2 01 00 00 00 00 00 00 00 00 00 00 00 00 00 00 00 00 01 01 01 01 00 40 1D 0C 00 00 00 00 C6 01 6A 30 6B 30 1F FF 00 30 22 59 92 30 7F 30 5F 30 6A 22 A2 A2 00 00 00 13 05 00 20 00 00 00 00 00 00 00 00 00 00 00 00 00 00 00 2B 01 00 00 00 00 00 00 00 00 AA 01 00 00 00 00 00 00 00 00 00 00 00 00 00 00 00 00 01 01 01 01 00 3F 16 1D 00 00 00 00 23 02 1F 77 6E 30 61 30 4B 30 89 30 92 30 00 30 53 30 6C 5D A0 A0 00 00 00 0B 05 00 1E 00 00 00 00 00 00 00 00 00 00 00 00 00 00 00 42 01 00 00 00 00 00 00 00 00 90 01 00 00 00 00 00 00 00 00 00 00 00 00 00 00 00 00 01 01 01 01 00 3F 2C 36 00 00 00 00 24 02 37 5F 75 65 12 50 57 30 66 30 EC 30 A2 30 A2 30 69 37 B7 B7 00 00 00 32 07 00 35 00 00 00 00 00 00 00 00 00 00 00 00 00 00 00 34 01 00 00 00 00 00 00 00 00 BD 01 00 00 00 00 00 00 00 00 00 00 00 00 00 00 00 00 01 01 01 01 00 40 0A 14 00 00 00 00 EC 01 85 5F 5F 30 5B 30 5F 30 6A 30 01 FF 00 30 09 59 6A 29 A9 A9 00 00 00 01 0B 00 27 00 00 00 00 00 00 00 00 00 00 00 00 00 00 00 43 01 00 00 00 00 00 00 00 00 9E 01 00 00 00 00 00 00 00 00 00 00 00 00 00 00 00 00 01 01 01 01 00 40 0D 38 00 00 00 00 2A 02 72 30 68 30 6F 30 00 30 C7 52 05 80 6B 30 60 30 6A 38 B8 B8 00 00 00 22 11 00 36 00 00 00 00 00 00 00 00 00 00 00 00 00 00 00 32 01 00 00 00 00 00 00 00 00 B5 01 00 00 00 00 00 00 00 00 00 00 00 00 00 00 00 00 01 01 01 01 00 40 2C 10 00 00 00 00 E0 01 17 6C 92 30 64 30 51 30 6A 30 00 30 42 30 6E 30 6A 27 A7 A7 00 00 00 15 1F 00 25 00 00 00 00 00 00 00 00 00 00 00 00 00 00 00 00 00 00 00 02 00 00 00 18 00 00 00 00 00 00 00 E9 03 00 00 E4 04 00 00 9D 6B 81 41 00 00 00 00 6C 9A 31 41 00 00 00 00 16 C6 69 3D 00 00 00 00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23 06 22 3A 20 00 02 C0 00 00 00 FF FF FF FF 00 00 80 3F 00 00 80 3F 49 4D 49 4E 00 00 04 00 28 0F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04 00 00 00 00 00 00 00 00 00 00 00 00 00 00 00 00 00 00 00 00 00 00 00 00 00 53 49 4C 53 00 00 02 00 30 00 00 00 00 00 00 00 FF FF FF FF FF FF FF FF FF FF FF FF 00 00 00 00 00 00 00 9E 01 20 84 5E EF 17 4E 3F 06 00 00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</si>
</sst>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xf numFmtId="0" fontId="0" fillId="3" borderId="0" xfId="0" applyFill="1" applyAlignment="1">
      <alignment shrinkToFit="1"/>
    </xf>
    <xf numFmtId="0" fontId="1" fillId="0" borderId="0" xfId="0" applyFont="1" applyAlignment="1">
      <alignment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23"/>
  <sheetViews>
    <sheetView topLeftCell="A8" workbookViewId="0">
      <selection activeCell="A16" sqref="A16"/>
    </sheetView>
  </sheetViews>
  <sheetFormatPr defaultRowHeight="14.25" x14ac:dyDescent="0.45"/>
  <cols>
    <col min="1" max="1" width="114.53125" style="7" customWidth="1"/>
  </cols>
  <sheetData>
    <row r="1" spans="1:1" x14ac:dyDescent="0.45">
      <c r="A1" s="6" t="s">
        <v>2355</v>
      </c>
    </row>
    <row r="3" spans="1:1" ht="28.5" x14ac:dyDescent="0.45">
      <c r="A3" s="7" t="s">
        <v>2351</v>
      </c>
    </row>
    <row r="5" spans="1:1" ht="28.5" x14ac:dyDescent="0.45">
      <c r="A5" s="7" t="s">
        <v>2352</v>
      </c>
    </row>
    <row r="7" spans="1:1" x14ac:dyDescent="0.45">
      <c r="A7" s="6" t="s">
        <v>2356</v>
      </c>
    </row>
    <row r="9" spans="1:1" ht="28.5" x14ac:dyDescent="0.45">
      <c r="A9" s="7" t="s">
        <v>2349</v>
      </c>
    </row>
    <row r="11" spans="1:1" ht="42.75" x14ac:dyDescent="0.45">
      <c r="A11" s="7" t="s">
        <v>2353</v>
      </c>
    </row>
    <row r="13" spans="1:1" x14ac:dyDescent="0.45">
      <c r="A13" s="7" t="s">
        <v>2350</v>
      </c>
    </row>
    <row r="15" spans="1:1" ht="57" x14ac:dyDescent="0.45">
      <c r="A15" s="7" t="s">
        <v>2358</v>
      </c>
    </row>
    <row r="17" spans="1:1" ht="57" x14ac:dyDescent="0.45">
      <c r="A17" s="7" t="s">
        <v>2354</v>
      </c>
    </row>
    <row r="19" spans="1:1" x14ac:dyDescent="0.45">
      <c r="A19" s="7" t="s">
        <v>2357</v>
      </c>
    </row>
    <row r="21" spans="1:1" ht="57" x14ac:dyDescent="0.45">
      <c r="A21" s="7" t="s">
        <v>2360</v>
      </c>
    </row>
    <row r="23" spans="1:1" ht="28.5" x14ac:dyDescent="0.45">
      <c r="A23" s="7" t="s">
        <v>2361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S13"/>
  <sheetViews>
    <sheetView workbookViewId="0">
      <selection activeCell="U8" sqref="U8"/>
    </sheetView>
  </sheetViews>
  <sheetFormatPr defaultRowHeight="14.25" x14ac:dyDescent="0.45"/>
  <cols>
    <col min="3" max="3" width="12.9296875" customWidth="1"/>
    <col min="4" max="7" width="0" hidden="1" customWidth="1"/>
    <col min="8" max="8" width="5" hidden="1" customWidth="1"/>
    <col min="9" max="15" width="6.1328125" style="1" hidden="1" customWidth="1"/>
    <col min="16" max="17" width="0" hidden="1" customWidth="1"/>
    <col min="18" max="18" width="34.46484375" hidden="1" customWidth="1"/>
  </cols>
  <sheetData>
    <row r="1" spans="1:19" x14ac:dyDescent="0.45">
      <c r="A1" t="s">
        <v>2342</v>
      </c>
      <c r="B1" t="s">
        <v>2334</v>
      </c>
    </row>
    <row r="2" spans="1:19" x14ac:dyDescent="0.45">
      <c r="B2" s="3" t="s">
        <v>3639</v>
      </c>
    </row>
    <row r="3" spans="1:19" x14ac:dyDescent="0.45">
      <c r="B3" s="3" t="s">
        <v>3640</v>
      </c>
    </row>
    <row r="4" spans="1:19" x14ac:dyDescent="0.45">
      <c r="A4" t="s">
        <v>2343</v>
      </c>
      <c r="B4" t="s">
        <v>2344</v>
      </c>
    </row>
    <row r="5" spans="1:19" x14ac:dyDescent="0.45">
      <c r="A5" t="s">
        <v>2345</v>
      </c>
      <c r="B5" t="s">
        <v>2335</v>
      </c>
    </row>
    <row r="6" spans="1:19" x14ac:dyDescent="0.45">
      <c r="C6" t="s">
        <v>2329</v>
      </c>
      <c r="D6" t="s">
        <v>2330</v>
      </c>
    </row>
    <row r="7" spans="1:19" x14ac:dyDescent="0.45">
      <c r="B7" t="s">
        <v>55</v>
      </c>
      <c r="C7" s="5" t="str">
        <f>'Edit Here'!N2856&amp;MID(L10,9,24)</f>
        <v>F8D800003694D740000080C1E5352441</v>
      </c>
      <c r="D7">
        <f>LEN(C7)</f>
        <v>32</v>
      </c>
      <c r="S7" t="str">
        <f>_xlfn.LET(_xlpm.count,LEN(C7)-32,IF(_xlpm.count=0,"","Too long by "&amp;_xlpm.count))</f>
        <v/>
      </c>
    </row>
    <row r="8" spans="1:19" x14ac:dyDescent="0.45">
      <c r="B8" t="s">
        <v>2331</v>
      </c>
      <c r="C8" s="5" t="str">
        <f>RIGHT(L10,M10-D7)&amp;LEFT(L11,N10-M10)</f>
        <v>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E713E713B000FFFFFFFF1818FDF8FB7F04F8FFFF87FFFFFFFBFFFFFFFFFFFFFFFFFFFDE7FFFFFFFFFFFFFFEFFFFFFFFFFFFFFFFFFFFFFF1FFEFFFFFFFF7F00F8FFFFFFFFFFFFFBFFFFFFFFFFFFFFFFBFFFFFFFFFFFFF3F0000F0FFFFFFFFFFFFFFFFFFFFFFFFFFDFFFFFFFFFFF7FF8FFFFFFFFFFFF1FE0FEFFDF76FF000000000000000000000000000000000000000001000000000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D0E2CC20000A0403333F3400000803F00000000DB0F4940000000000000803F000000000000000000000000000000000000E713C979E71366667AC1000000009A990E420000803F000026C29A99A940000048410000803FFE7FDEDFFFFFBDDFFFF7FEFFEFE6FEFFDFFEFE5F0000000000000000000000000000000000000000000000000000000000000000000000000000000000000000A0C8BABE00000000CE991F42000000003CC9A3BCB6D4E0C00000000000000000000000000D5ED0BFDD0E2CC20000A0403333F3400000803F00000000E71300000000A0C1BB2C3E410000000000000000DB0F4940F61300000000204100003443000000000000803F01000000000000000000000000000000000000000000000000000000000000000000000000000000000000000000070000000000000000000000000000000000D08E2F1550525459000001006807000000000000010000000600000004000000020000000000000000000000685E0100B8820100892A020069000000010000002E07000049FC0D00E800D701E900EA00EB00EC00ED00EE00D801EF00F000F100C601F200F400C501C801C901CA01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007E00C70139003F00CF015B007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0C21070A090609191203051C0101010101020A02060201010E02011401010101010101010101010101010101010101010101010101010101050209040B0302010204010801010101010302020201010101010201010303020303010201020201020201030101010101010202010201010101020201020101020201020201020101010102010101010102010101010102010101010201010201010201010101030201020103020108010103010106010202020201010101020101010101010102060102010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0000000000000000000000000000583FD08E2F15464C414700000100980B0000000000004441544100000100EC0100000000000001050000250B0E00CE0057003D019F018C01BC00ED00D8008F007C0032002A000000000001000000270108080808080800080808080800000008000000000808080808080801000808080808000008000401000008000008000000000000000000004E00520050006100470045000000530051004800AA00AD00000000000000A6000000000000000000780082007D00A0008C009600A0001E00000084009C00B30096009B0000000000C80000005100950000000000C30000000000AF0000000000000000000000000000000000000036EDE375580649CA0E005862A77FED4BFDDCB12250F5EFFE4320001C000000000000000000000000000000000000000000000000000000000000000078FBA3007EFDE77F5A0E49CA0E005872A77FED4BFDFC312250FFFFFF4320001C00F8A3000000000000000000000000000000000000000000000000000000000000000000378DE375580649CA00001822A77EED4AFDCC312250F5C7FE4320000078FBA3001D00010197000101AC000101C8000101E7000101940101002A010100C5010100C40101007001010095010100B30101004172796568000000000000000000000000000000000000000000417279656800000000000000000000000000000000000000000000000000000000004441544100000100EC0100000000000002050000250B0E0076004000400140016401BA00D400EC00A2008B004E002A0000000000020000001C0008080808080808000808080508080800000000000808080808080804080808000008000008080001080000000000000000000000000000004E00520050006100470045005500000051004800AA004400C80098008F0000000000000000000000780083007D00A0008C009600A0003900980084009C00000000009B0000000000C800B90000009500BE0000000000000000000000000000000000000000000000000000000000B60F21777906494A0000382EFF7EFCFCFDEC312150BD87E643400020000000000000000000000000000000000000000000000000000000000000000078FBA300FE1FE77F7B7E495A0000382EFFFEFDFDFDEC3B2150FFFFE74744002C00F8A3000000000000000000000000000000000000000000000000000000000000000000B70F21777806494A0000382AA77EFCFCFDEC312050BD87E64340000078FBA3004100010173000101A8010101B5010101E400010194010100C801010035000100D7010100D801010001000100C60101004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0100000000000004050000250B0E008B00440093019D01780101009A00AC00A70052002D0029000000000004000000360008080808080800080008080000000000060000000808080008080800080808080800000800000801000000080808000000000000000700004E00520050006100470045000000530000004800AA00000000000000000000007800000000000000780082007D0000008C009600A0000000980084009C00B300960000000000BE0000000000C8009500000000000000AA00A000AF000000000000000000000000000000F9000000360D65377A16498A00003803A776EC43FFCC006E30FFDDFE3B24000C000000000000000000000000000000000000000000000000000000000000000078FA2300361D65377A16499A0000B803A776EC43FFEC006EB0FFDFFE3B24000C00F823000000000000000000000000000000000000000000000000000000000000000000370D65377A16498A00003803A776EC42FFCC006E30FFD5FE3B24000078FA23004F0001019E010101A7010101C9000101E600010194010100CD010100F3000100CC0001007A010100D70101006F01010052756666006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0000000401D200780082007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0100000000000006050000250B0E00A0005100A901C20177017A008C00AF0080006F004F0029000000000006000000230108080000080000000000060000000000000000000808080808080808080808080808030008000008080000000808000008000000080000004E005200000000004700000000000000000000007A00000000000000000000000000000000000000780082007D00A0008C009600A0009100980084009C00B30096009B0025000000C800000000009600BE00000000000000A000AF0000000000F000000000000000FA00000000005600604A746E490A00003817E7F6FF400DEC3F6E12FDC7E6030000000000000000000000000000000000000000000000000000000000000000000000780200005600604A746E490A00003817E7F6FF410DEC3F6E12FDDFE60300000C0000000000000000000000000000000000000000000000000000000000000000000000005700604A746E490A00003817E7F6FF400DEC3F6E12FDC7E603000000780200001C00010196000101AD000101C9000101E50001019401010001010100E90001006E010100D8010100CD010100E20001004168757661680000000000000000000000000000000000000000416973686500000000000000000000000000000000000000000000000000000000000000000000000F004F50544E0100010018000000000000000004030000000000000000000000803F464C41470000010060190000000000007E2800003B0E0000310E00000000000000000000E7030700000001013C000100000001011C000400000002012C0000000000030121000000000007013300030000000A010300000000000701350000000000040121000000000007016100010000000801E70307000000080143000000000008013400000000000A013A000000000009015500000000000C015A00000000000C010C00000000000D014200010000000D010F00000000000D011700000000000D013F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01270000000000120127000000000011013F000000000010012000000000000E013600000000000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0000000000130105000000000013000B000000000013001500000000000F0021000000000013001C00000000001300170000000000130014000000000014000E0000000000150020000000000014010B000000000014011C00000000001401170000000000150124000000000012014000010000001601030000000000170116000000000017011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000000000016011000000000001E0001000000000021000E0000000000210003000000000021000200000000002100030000000000210008000000000021000200000000002100060000000000210014000100000013010F000000000021001000000000002100030000000000210006000000000022002300000000002101040000000000220110000000000022000B0000000000200108000000000014000B0000000000220013000000000022000C000000000022001800000000001F000100000000002400370000000000200116000000000023000E00000000001A000900000000001B0009000000000020000F00000000001F000B00000000001F000C0001000000200009000000000022000F000000000022010700000000002200000000000000000015000000000022000C000000000022000400000000002200150000000000220125000000000017000E00000000002200110000000000220118000000000022000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E000000000028000000000000000000000000000000000002000000000027000400000000002401020000000000250004000000000024000500000000002500050000000000240002000000000024000400000000002500030000000000250000000000000000000000000000000000020000000000240003000000000024001B0000000000240103000000000025000E00000000000F0018000000000010001400000000000F000B00000000000F000400000000001D000C000000000023000400000000001D000200000000001D0003000000000008000D000000000013000800000000001C0000000000000000000C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0013000000000008000A00000000000A001F00000000001300100000000000130036000000000013010900000000001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400010000002501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0000000000280105000000000018000000000000000000000000000000000000000000000000000500000000001801000000000000000001000000000026000800000000001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F00000000002A000000000000000000000000000000000005000000000028000200000000002901000000000000000000000000000000000E00000000001D000900000000001D0001000000000027000F000000000018000400000000001800050000000000180001000000000018000100000000001D000800000000001B010300000000001B010100000000001B01000000000000000001000000000026010E000000000026010600000000002601050000000000260100000000000000005203110000001B0104000000000026000100000000001B00000000000000000004000000000019000300000000001900080000000000190001000000000025000E0000000000260006000000000020010400000000001B0001000000000026002D000000000020011900000000001D000700000000001D000700000000001D000100010000001B000700000000001A001400000000001A000200000000001B000200000000002800000000000000000000000000000000000100000000002A000100000000002A000100000000002A001200030000001800000000000000000006000000000025000000000000000000030000000000260001000000000026010000000000000000000000000000000000000000000000000000000000000000000000000000000000000000000000000000000000000000000000000000000002000000000029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0001000000000018002100020000001801070000000000180000000000000000000400000000001800000000000000000001000000000029010000000000000000000000000000000000000000000000002200020000002801000000000000000000000000000000000F000200000026000000000000000000010000000000260100000000000000000500000000002A0100000000000000000000000000000000000000000000000002000000000026000C000000000026010100000000001B0000000000000000002F00000000001B010B00000000001801FEFFFFFFFFFFFFFFFFFFFFFFFFFFFFFFFFFFFFBFFFFDFF03CC7FFEFF7E220820FE7F8F0700E0FFFFFFFFFFBFDFFEBF2F000000000000000034DABBBD68CFFCDFBBFFFFBC0608E0E71DA9B801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00000000000000000000001000000000000000000000000000101010000000000000000000100000000000000000000010000000101010100010000000001000001000000000001000000000101000101000100000100000000000000000000000000000100000000000000010000000000000001000001000000010000000000000100000000000000010000000100000000000000000000000000000000000000000100000101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00000010001010001010101000101010001010001010101000100000001000101000101010100000101000001010001010101010101010001010101000101010001010101010101010101010101010101000000010101010001000101000000000000000001000000000000000000010101010101000001010101000100010000000100000100010001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E100EB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00000000000000000000000000000000000000000000000000000000000000000000000000010000000000000000004C01000000005354525900000200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30000000000000000000200000000000000000000000000000000000000000000000000000000000000000000000000000000000000000000000000000000000000000000000000000000000000000000080000000000008001000000000000000000000000000000000000000000000000000000000000000047414D4500000200200000000000000050FD8200A72FED970000000000000000574C444101000100300000000000000092FCFFB7E45FF26D00004F82FCFFF6275FF26F4F92FD0400000000000000000053435250000001003000000000000000010101020103010401050106FF00FF00000000000000000000000000000000005355524500000300D80D000000000000</v>
      </c>
      <c r="D8">
        <f>LEN(C8)</f>
        <v>25984</v>
      </c>
      <c r="E8">
        <f>SUM(D7:D8)</f>
        <v>26016</v>
      </c>
      <c r="S8" t="str">
        <f>_xlfn.LET(_xlpm.count,LEN(C8)-25984,IF(_xlpm.count=0,"","Too long by "&amp;_xlpm.count))</f>
        <v/>
      </c>
    </row>
    <row r="9" spans="1:19" x14ac:dyDescent="0.45">
      <c r="B9" t="s">
        <v>2332</v>
      </c>
      <c r="C9" s="5" t="str">
        <f>_xlfn.CONCAT('Edit Here'!M2:M2849)</f>
        <v>A300A400A5003700DE024427000002000000000001000000000000000000000000000000000000000101016300FFFFFF000000000C040D040E0403021404BD0C000004000000000005000000000000000000000000000000000000006363636300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B002B102B202E600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c r="D9">
        <f>LEN(C9)</f>
        <v>5696</v>
      </c>
      <c r="I9" s="1" t="str">
        <f>K13</f>
        <v>A300A400A5003700DE024427000002000000000001000000000000000000000000000000000000000101016300FFFFFF000000000C040D040E0403021404BD0C000004000000000005000000000000000000000000000000000000006363636300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B002B102B202E600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c r="S9" t="str">
        <f>_xlfn.LET(_xlpm.count,LEN(C9)-5696,IF(_xlpm.count=0,"","Too long by "&amp;_xlpm.count))</f>
        <v/>
      </c>
    </row>
    <row r="10" spans="1:19" x14ac:dyDescent="0.45">
      <c r="B10" t="s">
        <v>2333</v>
      </c>
      <c r="C10" s="5" t="str">
        <f>RIGHT(L11,M11-(N10-M10+O10))</f>
        <v>00000000000000000000000000000000020000001800000000000000E9030000E40400009D6B8141000000006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0000803F0000803F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00000000000053494C53000002003000000000000000FFFFFFFFFFFFFFFFFFFFFFFF000000000000009E0120845EEF174E3F06000000</v>
      </c>
      <c r="D10">
        <f>LEN(C10)</f>
        <v>9248</v>
      </c>
      <c r="I10" s="1">
        <f>LEN(I9)</f>
        <v>5696</v>
      </c>
      <c r="J10" s="1">
        <f>I10/2</f>
        <v>2848</v>
      </c>
      <c r="K10" s="1">
        <f>J10/52</f>
        <v>54.769230769230766</v>
      </c>
      <c r="L10" s="1" t="str">
        <f>SUBSTITUTE(B2," ","")</f>
        <v>F8D800003694D740000080C1E5352441464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E713E713B000FFFFFFFF1818FDF8FB7F04F8FFFF87FFFFFFFBFFFFFFFFFFFFFFFFFFFDE7FFFFFFFFFFFFFFEFFFFFFFFFFFFFFFFFFFFFFF1FFEFFFFFFFF7F00F8FFFFFFFFFFFFFBFFFFFFFFFFFFFFFFBFFFFFFFFFFFFF3F0000F0FFFFFFFFFFFFFFFFFFFFFFFFFFDFFFFFFFFFFF7FF8FFFFFFFFFFFF1FE0FEFFDF76FF000000000000000000000000000000000000000001000000000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D0E2CC20000A0403333F3400000803F00000000DB0F4940000000000000803F000000000000000000000000000000000000E713C979E71366667AC1000000009A990E420000803F000026C29A99A940000048410000803FFE7FDEDFFFFFBDDFFFF7FEFFEFE6FEFFDFFEFE5F0000000000000000000000000000000000000000000000000000000000000000000000000000000000000000A0C8BABE00000000CE991F42000000003CC9A3BCB6D4E0C00000000000000000000000000D5ED0BFDD0E2CC20000A0403333F3400000803F00000000E71300000000A0C1BB2C3E410000000000000000DB0F4940F61300000000204100003443000000000000803F01000000000000000000000000000000000000000000000000000000000000000000000000000000000000000000070000000000000000000000000000000000D08E2F1550525459000001006807000000000000010000000600000004000000020000000000000000000000685E0100B8820100892A020069000000010000002E07000049FC0D00E800D701E900EA00EB00EC00ED00EE00D801EF00F000F100C601F200F400C501C801C901CA01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007E00C70139003F00CF015B007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0C21070A090609191203051C0101010101020A02060201010E02011401010101010101010101010101010101010101010101010101010101050209040B0302010204010801010101010302020201010101010201010303020303010201020201020201030101010101010202010201010101020201020101020201020201020101010102010101010102010101010102010101010201010201010201010101030201020103020108010103010106010202020201010101020101010101010102060102010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0000000000000000000000000000583FD08E2F15464C414700000100980B0000000000004441544100000100EC0100000000000001050000250B0E00CE0057003D019F018C01BC00ED00D8008F007C0032002A000000000001000000270108080808080800080808080800000008000000000808080808080801000808080808000008000401000008000008000000000000000000004E00520050006100470045000000530051004800AA00AD00000000000000A6000000000000000000780082007D00A0008C009600A0001E00000084009C00B30096009B0000000000C80000005100950000000000C30000000000AF0000000000000000000000000000000000000036EDE375580649CA0E005862A77FED4BFDDCB12250F5EFFE4320001C000000000000000000000000000000000000000000000000000000000000000078FBA3007EFDE77F5A0E49CA0E005872A77FED4BFDFC312250FFFFFF4320001C00F8A3000000000000000000000000000000000000000000000000000000000000000000378DE375580649CA00001822A77EED4AFDCC312250F5C7FE4320000078FBA3001D00010197000101AC000101C8000101E7000101940101002A010100C5010100C40101007001010095010100B30101004172796568000000000000000000000000000000000000000000417279656800000000000000000000000000000000000000000000000000000000004441544100000100EC0100000000000002050000250B0E0076004000400140016401BA00D400EC00A2008B004E002A0000000000020000001C0008080808080808000808080508080800000000000808080808080804080808000008000008080001080000000000000000000000000000004E00520050006100470045005500000051004800AA004400C80098008F0000000000000000000000780083007D00A0008C009600A0003900980084009C00000000009B0000000000C800B90000009500BE0000000000000000000000000000000000000000000000000000000000B60F21777906494A0000382EFF7EFCFCFDEC312150BD87E643400020000000000000000000000000000000000000000000000000000000000000000078FBA300FE1FE77F7B7E495A0000382EFFFEFDFDFDEC3B2150FFFFE74744002C00F8A3000000000000000000000000000000000000000000000000000000000000000000B70F21777806494A0000382AA77EFCFCFDEC312050BD87E64340000078FBA3004100010173000101A8010101B5010101E400010194010100C801010035000100D7010100D801010001000100C60101004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0100000000000004050000250B0E008B00440093019D01780101009A00AC00A70052002D0029000000000004000000360008080808080800080008080000000000060000000808080008080800080808080800000800000801000000080808000000000000000700004E00520050006100470045000000530000004800AA00000000000000000000007800000000000000780082007D0000008C009600A0000000980084009C00B300960000000000BE0000000000C8009500000000000000AA00A000AF000000000000000000000000000000F9000000360D65377A16498A00003803A776EC43FFCC006E30FFDDFE3B24000C000000000000000000000000000000000000000000000000000000000000000078FA2300361D65377A16499A0000B803A776EC43FFEC006EB0FFDFFE3B24000C00F823000000000000000000000000000000000000000000000000000000000000000000370D65377A16498A00003803A776EC42FFCC006E30FFD5FE3B24000078FA23004F0001019E010101A7010101C9000101E600010194010100CD010100F3000100CC0001007A010100D70101006F01010052756666006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0000000401D200780082007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0100000000000006050000250B0E00A0005100A901C20177017A008C00AF0080006F004F0029000000000006000000230108080000080000000000060000000000000000000808080808080808080808080808030008000008080000000808000008000000080000004E005200000000004700000000000000000000007A00000000000000000000000000000000000000780082007D00A0008C009600A0009100980084009C00B30096009B0025000000C800000000009600BE00000000000000A000AF0000000000F000000000000000FA00000000005600604A746E490A00003817E7F6FF400DEC3F6E12FDC7E6030000000000000000000000000000000000000000000000000000000000000000000000780200005600604A746E490A00003817E7F6FF410DEC3F6E12FDDFE60300000C0000000000000000000000000000000000000000000000000000000000000000000000005700604A746E490A00003817E7F6FF400DEC3F6E12FDC7E603000000780200001C00010196000101AD000101C9000101E50001019401010001010100E90001006E010100D8010100CD010100E20001004168757661680000000000000000000000000000000000000000416973686500000000000000000000000000000000000000000000000000000000000000000000000F004F50544E0100010018000000000000000004030000000000000000000000803F464C41470000010060190000000000007E2800003B0E0000310E00000000000000000000E7030700000001013C000100000001011C000400000002012C0000000000030121000000000007013300030000000A010300000000000701350000000000040121000000000007016100010000000801E70307000000080143000000000008013400000000000A013A000000000009015500000000000C015A00000000000C010C00000000000D014200010000000D010F00000000000D011700000000000D013F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01270000000000120127000000000011013F000000000010012000000000000E013600000000000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0000000000130105000000000013000B000000000013001500000000000F0021000000000013001C00000000001300170000000000130014000000000014000E0000000000150020000000000014010B000000000014011C00000000001401170000000000150124000000000012014000010000001601030000000000170116000000000017011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000000000016011000000000001E0001000000000021000E0000000000210003000000000021000200000000002100030000000000210008000000000021000200000000002100060000000000210014000100000013010F000000000021001000000000002100030000000000210006000000000022002300000000002101040000000000220110000000000022000B0000000000200108000000000014000B0000000000220013000000000022000C000000000022001800000000001F000100000000002400370000000000200116000000000023000E00000000001A000900000000001B0009000000000020000F00000000001F000B00000000001F000C0001000000200009000000000022000F000000000022010700000000002200000000000000000015000000000022000C000000000022000400000000002200150000000000220125000000000017000E00000000002200110000000000220118000000000022000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E000000000028000000000000000000000000000000000002000000000027000400000000002401020000000000250004000000000024000500000000002500050000000000240002000000000024000400000000002500030000000000250000000000000000000000000000000000020000000000240003000000000024001B0000000000240103000000000025000E00000000000F0018000000000010001400000000000F000B00000000000F000400000000001D000C000000000023000400000000001D000200000000001D0003000000000008000D000000000013000800000000001C0000000000000000000C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0013000000000008000A00000000000A001F00000000001300100000000000130036000000000013010900000000001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400010000002501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0000000000280105000000000018000000000000000000000000000000000000000000000000000500000000001801000000000000000001000000000026000800000000001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F00000000002A000000000000000000000000000000000005000000000028000200000000002901000000000000000000000000000000000E00000000001D000900000000001D0001000000000027000F000000000018000400000000001800050000000000180001000000000018000100000000001D000800000000001B010300000000001B010100000000001B01000000000000000001000000000026010E000000000026010600000000002601050000000000260100000000000000005203110000001B0104000000000026000100000000001B00000000000000000004000000000019000300000000001900080000000000190001000000000025000E0000000000260006000000000020010400000000001B0001000000000026002D000000000020011900000000001D000700000000001D000700000000001D000100010000001B000700000000001A001400000000001A000200000000001B000200000000002800000000000000000000000000000000000100000000002A000100000000002A000100000000002A001200030000001800000000000000000006000000000025000000000000000000030000000000260001000000000026010000000000000000000000000000000000000000000000000000000000000000000000000000000000000000000000000000000000000000000000000000000002000000000029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0001000000000018002100020000001801070000000000180000000000000000000400000000001800000000000000000001000000000029010000000000000000000000000000000000000000000000002200020000002801000000000000000000000000000000000F000200</v>
      </c>
      <c r="M10" s="1">
        <f>LEN(L10)</f>
        <v>21840</v>
      </c>
      <c r="N10" s="1">
        <f>HEX2DEC("32D0")*2</f>
        <v>26016</v>
      </c>
      <c r="O10" s="1">
        <f>2848*2</f>
        <v>5696</v>
      </c>
      <c r="S10" t="str">
        <f>_xlfn.LET(_xlpm.count,LEN(C10)-9248,IF(_xlpm.count=0,"","Too long by "&amp;_xlpm.count))</f>
        <v/>
      </c>
    </row>
    <row r="11" spans="1:19" x14ac:dyDescent="0.45">
      <c r="C11" t="str">
        <f>IF(D11=40960,"Looks Good","File Length incorrect, something is wrong")</f>
        <v>Looks Good</v>
      </c>
      <c r="D11">
        <f>SUM(D7:D10)</f>
        <v>40960</v>
      </c>
      <c r="K11" s="1">
        <f>HEX2DEC(34)</f>
        <v>52</v>
      </c>
      <c r="L11" s="1" t="str">
        <f>SUBSTITUTE(B3," ","")</f>
        <v>000026000000000000000000010000000000260100000000000000000500000000002A0100000000000000000000000000000000000000000000000002000000000026000C000000000026010100000000001B0000000000000000002F00000000001B010B00000000001801FEFFFFFFFFFFFFFFFFFFFFFFFFFFFFFFFFFFFFBFFFFDFF03CC7FFEFF7E220820FE7F8F0700E0FFFFFFFFFFBFDFFEBF2F000000000000000034DABBBD68CFFCDFBBFFFFBC0608E0E71DA9B801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00000000000000000000001000000000000000000000000000101010000000000000000000100000000000000000000010000000101010100010000000001000001000000000001000000000101000101000100000100000000000000000000000000000100000000000000010000000000000001000001000000010000000000000100000000000000010000000100000000000000000000000000000000000000000100000101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00000010001010001010101000101010001010001010101000100000001000101000101010100000101000001010001010101010101010001010101000101010001010101010101010101010101010101000000010101010001000101000000000000000001000000000000000000010101010101000001010101000100010000000100000100010001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E100EB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00000000000000000000000000000000000000000000000000000000000000000000000000010000000000000000004C01000000005354525900000200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30000000000000000000200000000000000000000000000000000000000000000000000000000000000000000000000000000000000000000000000000000000000000000000000000000000000000000080000000000008001000000000000000000000000000000000000000000000000000000000000000047414D4500000200200000000000000050FD8200A72FED970000000000000000574C444101000100300000000000000092FCFFB7E45FF26D00004F82FCFFF6275FF26F4F92FD0400000000000000000053435250000001003000000000000000010101020103010401050106FF00FF00000000000000000000000000000000005355524500000300D80D000000000000A300A400A5003700DE024427000002000000000001000000000000000000000000000000000000000101016300FFFFFF000000000C040D040E0403021404BD0C000004000000000005000000000000000000000000000000000000006363636300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B002B102B202E600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002500000000000000000000000000000000000000020000001800000000000000E9030000E40400009D6B8141000000006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0000803F0000803F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00000000000053494C53000002003000000000000000FFFFFFFFFFFFFFFFFFFFFFFF000000000000009E0120845EEF174E3F06000000</v>
      </c>
      <c r="M11" s="1">
        <f>LEN(L11)</f>
        <v>19120</v>
      </c>
    </row>
    <row r="12" spans="1:19" x14ac:dyDescent="0.45">
      <c r="A12" t="s">
        <v>2346</v>
      </c>
      <c r="B12" t="s">
        <v>2347</v>
      </c>
      <c r="K12" s="1">
        <f>SUM(M10:M11)</f>
        <v>40960</v>
      </c>
    </row>
    <row r="13" spans="1:19" x14ac:dyDescent="0.45">
      <c r="K13" t="str">
        <f>MID(L11,N10-M10+1,5696)</f>
        <v>A300A400A5003700DE024427000002000000000001000000000000000000000000000000000000000101016300FFFFFF000000000C040D040E0403021404BD0C000004000000000005000000000000000000000000000000000000006363636300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B002B102B202E600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N2856"/>
  <sheetViews>
    <sheetView tabSelected="1" topLeftCell="C1" workbookViewId="0">
      <pane ySplit="1" topLeftCell="A2" activePane="bottomLeft" state="frozen"/>
      <selection pane="bottomLeft" activeCell="I8" sqref="I8"/>
    </sheetView>
  </sheetViews>
  <sheetFormatPr defaultRowHeight="14.25" x14ac:dyDescent="0.45"/>
  <cols>
    <col min="1" max="2" width="0" hidden="1" customWidth="1"/>
    <col min="3" max="3" width="9.06640625" customWidth="1"/>
    <col min="5" max="5" width="21.46484375" style="1" customWidth="1"/>
    <col min="6" max="6" width="22.796875" customWidth="1"/>
    <col min="7" max="7" width="14.9296875" customWidth="1"/>
    <col min="9" max="9" width="38.9296875" customWidth="1"/>
    <col min="10" max="10" width="20.46484375" customWidth="1"/>
    <col min="11" max="11" width="12.19921875" customWidth="1"/>
    <col min="12" max="12" width="12.53125" customWidth="1"/>
    <col min="13" max="13" width="12.53125" hidden="1" customWidth="1"/>
    <col min="14" max="14" width="0" hidden="1" customWidth="1"/>
  </cols>
  <sheetData>
    <row r="1" spans="1:14" x14ac:dyDescent="0.45">
      <c r="A1" t="s">
        <v>0</v>
      </c>
      <c r="B1" t="s">
        <v>1</v>
      </c>
      <c r="C1" t="s">
        <v>52</v>
      </c>
      <c r="D1" t="s">
        <v>51</v>
      </c>
      <c r="E1" s="1" t="s">
        <v>2348</v>
      </c>
      <c r="F1" t="s">
        <v>2326</v>
      </c>
      <c r="G1" t="s">
        <v>2340</v>
      </c>
      <c r="H1" s="4">
        <f>-COUNTBLANK(G:G)+1048575</f>
        <v>0</v>
      </c>
      <c r="I1" t="s">
        <v>2341</v>
      </c>
      <c r="J1" t="s">
        <v>2337</v>
      </c>
      <c r="K1" t="s">
        <v>2338</v>
      </c>
      <c r="L1" t="s">
        <v>2339</v>
      </c>
      <c r="M1" t="s">
        <v>2329</v>
      </c>
      <c r="N1" t="s">
        <v>3632</v>
      </c>
    </row>
    <row r="2" spans="1:14" x14ac:dyDescent="0.45">
      <c r="A2" t="s">
        <v>2325</v>
      </c>
      <c r="B2">
        <v>0</v>
      </c>
      <c r="C2">
        <f>COUNTIF(B$2:B2,"=0")</f>
        <v>1</v>
      </c>
      <c r="D2" t="str">
        <f>MID('input-output'!$I$9,(ROW(D2)-2)*2+1,2)</f>
        <v>A3</v>
      </c>
      <c r="E2" s="1" t="s">
        <v>60</v>
      </c>
      <c r="F2" t="str">
        <f>_xlfn.XLOOKUP(HEX2DEC(D3&amp;D2),Tables!A:A,Tables!C:C)</f>
        <v>Goobalt - Metal Slime</v>
      </c>
      <c r="G2" s="2"/>
      <c r="J2" t="str">
        <f>IF(G2&lt;&gt;"",_xlfn.XLOOKUP(G2,Tables!C:C,Tables!B:B),"")</f>
        <v/>
      </c>
      <c r="L2" t="str">
        <f>IF(J2="","",IF(LEN(J2)=1,"0"&amp;J2,IF(LEN(J2)&gt;2,RIGHT(J2,2),J2)))</f>
        <v/>
      </c>
      <c r="M2" t="str" cm="1">
        <f t="array" ref="M2">_xlfn.IFS(ISNUMBER(_xlfn.XLOOKUP(C2,Tables!N:N,Tables!N:N)),IF(B2=0,K2,""),L2&lt;&gt;"",L2,TRUE,D2)</f>
        <v>A3</v>
      </c>
      <c r="N2">
        <f>IF(L2="",0,_xlfn.LET(_xlpm.new,HEX2DEC(M2),_xlpm.old,HEX2DEC(D2),IF(_xlpm.new&lt;128,_xlpm.new,-128+_xlfn.BITAND(_xlpm.new,127))-IF(_xlpm.old&lt;128,_xlpm.old,-128+_xlfn.BITAND(_xlpm.old,127))))</f>
        <v>0</v>
      </c>
    </row>
    <row r="3" spans="1:14" x14ac:dyDescent="0.45">
      <c r="A3" t="str">
        <f t="shared" ref="A3:A34" si="0">DEC2HEX(1+HEX2DEC(A2))</f>
        <v>32D1</v>
      </c>
      <c r="B3">
        <v>1</v>
      </c>
      <c r="C3">
        <f>COUNTIF(B$2:B3,"=0")</f>
        <v>1</v>
      </c>
      <c r="D3" t="str">
        <f>MID('input-output'!$I$9,(ROW(D3)-2)*2+1,2)</f>
        <v>00</v>
      </c>
      <c r="E3" s="1" t="s">
        <v>61</v>
      </c>
      <c r="L3" t="str">
        <f t="shared" ref="L3:L66" si="1">IF(OR(J3&lt;&gt;"",LEN(J2)&gt;2),_xlfn.LET(_xlpm.exp,IF(LEN(J3)&gt;2,RIGHT(J3,2),IF(LEN(J2)&gt;2,LEFT(J2,LEN(J2)-2),J3)),IF(LEN(_xlpm.exp)=1,"0"&amp;_xlpm.exp,_xlpm.exp)),IF(AND(J2&lt;&gt;"",ISNUMBER(FIND("High",E3))),"00",IF(J3="","",J3)))</f>
        <v/>
      </c>
      <c r="M3" t="str" cm="1">
        <f t="array" ref="M3">_xlfn.IFS(ISNUMBER(_xlfn.XLOOKUP(C3,Tables!N:N,Tables!N:N)),IF(B3=0,K3,""),L3&lt;&gt;"",L3,TRUE,D3)</f>
        <v>00</v>
      </c>
      <c r="N3">
        <f>IF(L3="",0,_xlfn.LET(_xlpm.new,HEX2DEC(M3),_xlpm.old,HEX2DEC(D3),IF(_xlpm.new&lt;128,_xlpm.new,-128+_xlfn.BITAND(_xlpm.new,127))-IF(_xlpm.old&lt;128,_xlpm.old,-128+_xlfn.BITAND(_xlpm.old,127))))</f>
        <v>0</v>
      </c>
    </row>
    <row r="4" spans="1:14" x14ac:dyDescent="0.45">
      <c r="A4" t="str">
        <f t="shared" si="0"/>
        <v>32D2</v>
      </c>
      <c r="B4">
        <v>2</v>
      </c>
      <c r="C4">
        <f>COUNTIF(B$2:B4,"=0")</f>
        <v>1</v>
      </c>
      <c r="D4" t="str">
        <f>MID('input-output'!$I$9,(ROW(D4)-2)*2+1,2)</f>
        <v>A4</v>
      </c>
      <c r="E4" s="1" t="s">
        <v>62</v>
      </c>
      <c r="F4" t="str">
        <f>_xlfn.XLOOKUP(HEX2DEC(D5&amp;D4),Tables!A:A,Tables!C:C)</f>
        <v>Steele - Metal Slime</v>
      </c>
      <c r="G4" s="2"/>
      <c r="J4" t="str">
        <f>IF(G4&lt;&gt;"",_xlfn.XLOOKUP(G4,Tables!C:C,Tables!B:B),"")</f>
        <v/>
      </c>
      <c r="L4" t="str">
        <f t="shared" si="1"/>
        <v/>
      </c>
      <c r="M4" t="str" cm="1">
        <f t="array" ref="M4">_xlfn.IFS(ISNUMBER(_xlfn.XLOOKUP(C4,Tables!N:N,Tables!N:N)),IF(B4=0,K4,""),L4&lt;&gt;"",L4,TRUE,D4)</f>
        <v>A4</v>
      </c>
      <c r="N4">
        <f t="shared" ref="N4:N67" si="2">IF(L4="",0,_xlfn.LET(_xlpm.new,HEX2DEC(M4),_xlpm.old,HEX2DEC(D4),IF(_xlpm.new&lt;128,_xlpm.new,-128+_xlfn.BITAND(_xlpm.new,127))-IF(_xlpm.old&lt;128,_xlpm.old,-128+_xlfn.BITAND(_xlpm.old,127))))</f>
        <v>0</v>
      </c>
    </row>
    <row r="5" spans="1:14" x14ac:dyDescent="0.45">
      <c r="A5" t="str">
        <f t="shared" si="0"/>
        <v>32D3</v>
      </c>
      <c r="B5" t="s">
        <v>2</v>
      </c>
      <c r="C5">
        <f>COUNTIF(B$2:B5,"=0")</f>
        <v>1</v>
      </c>
      <c r="D5" t="str">
        <f>MID('input-output'!$I$9,(ROW(D5)-2)*2+1,2)</f>
        <v>00</v>
      </c>
      <c r="E5" s="1" t="s">
        <v>63</v>
      </c>
      <c r="L5" t="str">
        <f t="shared" si="1"/>
        <v/>
      </c>
      <c r="M5" t="str" cm="1">
        <f t="array" ref="M5">_xlfn.IFS(ISNUMBER(_xlfn.XLOOKUP(C5,Tables!N:N,Tables!N:N)),IF(B5=0,K5,""),L5&lt;&gt;"",L5,TRUE,D5)</f>
        <v>00</v>
      </c>
      <c r="N5">
        <f t="shared" si="2"/>
        <v>0</v>
      </c>
    </row>
    <row r="6" spans="1:14" x14ac:dyDescent="0.45">
      <c r="A6" t="str">
        <f t="shared" si="0"/>
        <v>32D4</v>
      </c>
      <c r="B6" t="s">
        <v>3</v>
      </c>
      <c r="C6">
        <f>COUNTIF(B$2:B6,"=0")</f>
        <v>1</v>
      </c>
      <c r="D6" t="str">
        <f>MID('input-output'!$I$9,(ROW(D6)-2)*2+1,2)</f>
        <v>A5</v>
      </c>
      <c r="E6" s="1" t="s">
        <v>64</v>
      </c>
      <c r="F6" t="str">
        <f>_xlfn.XLOOKUP(HEX2DEC(D7&amp;D6),Tables!A:A,Tables!C:C)</f>
        <v>Alloyd - Metal Slime</v>
      </c>
      <c r="G6" s="2"/>
      <c r="J6" t="str">
        <f>IF(G6&lt;&gt;"",_xlfn.XLOOKUP(G6,Tables!C:C,Tables!B:B),"")</f>
        <v/>
      </c>
      <c r="L6" t="str">
        <f t="shared" si="1"/>
        <v/>
      </c>
      <c r="M6" t="str" cm="1">
        <f t="array" ref="M6">_xlfn.IFS(ISNUMBER(_xlfn.XLOOKUP(C6,Tables!N:N,Tables!N:N)),IF(B6=0,K6,""),L6&lt;&gt;"",L6,TRUE,D6)</f>
        <v>A5</v>
      </c>
      <c r="N6">
        <f t="shared" si="2"/>
        <v>0</v>
      </c>
    </row>
    <row r="7" spans="1:14" x14ac:dyDescent="0.45">
      <c r="A7" t="str">
        <f t="shared" si="0"/>
        <v>32D5</v>
      </c>
      <c r="B7" t="s">
        <v>4</v>
      </c>
      <c r="C7">
        <f>COUNTIF(B$2:B7,"=0")</f>
        <v>1</v>
      </c>
      <c r="D7" t="str">
        <f>MID('input-output'!$I$9,(ROW(D7)-2)*2+1,2)</f>
        <v>00</v>
      </c>
      <c r="E7" s="1" t="s">
        <v>65</v>
      </c>
      <c r="L7" t="str">
        <f t="shared" si="1"/>
        <v/>
      </c>
      <c r="M7" t="str" cm="1">
        <f t="array" ref="M7">_xlfn.IFS(ISNUMBER(_xlfn.XLOOKUP(C7,Tables!N:N,Tables!N:N)),IF(B7=0,K7,""),L7&lt;&gt;"",L7,TRUE,D7)</f>
        <v>00</v>
      </c>
      <c r="N7">
        <f t="shared" si="2"/>
        <v>0</v>
      </c>
    </row>
    <row r="8" spans="1:14" x14ac:dyDescent="0.45">
      <c r="A8" t="str">
        <f t="shared" si="0"/>
        <v>32D6</v>
      </c>
      <c r="B8" t="s">
        <v>5</v>
      </c>
      <c r="C8">
        <f>COUNTIF(B$2:B8,"=0")</f>
        <v>1</v>
      </c>
      <c r="D8" t="str">
        <f>MID('input-output'!$I$9,(ROW(D8)-2)*2+1,2)</f>
        <v>37</v>
      </c>
      <c r="E8" s="1" t="s">
        <v>1321</v>
      </c>
      <c r="F8" t="str">
        <f>_xlfn.XLOOKUP(HEX2DEC(D9&amp;D8),Tables!A:A,Tables!D:D)</f>
        <v>Metal Slime</v>
      </c>
      <c r="G8" s="2"/>
      <c r="J8" t="str">
        <f>IF(G8&lt;&gt;"",_xlfn.XLOOKUP(G8,Tables!D:D,Tables!B:B),"")</f>
        <v/>
      </c>
      <c r="L8" t="str">
        <f t="shared" si="1"/>
        <v/>
      </c>
      <c r="M8" t="str" cm="1">
        <f t="array" ref="M8">_xlfn.IFS(ISNUMBER(_xlfn.XLOOKUP(C8,Tables!N:N,Tables!N:N)),IF(B8=0,K8,""),L8&lt;&gt;"",L8,TRUE,D8)</f>
        <v>37</v>
      </c>
      <c r="N8">
        <f t="shared" si="2"/>
        <v>0</v>
      </c>
    </row>
    <row r="9" spans="1:14" x14ac:dyDescent="0.45">
      <c r="A9" t="str">
        <f t="shared" si="0"/>
        <v>32D7</v>
      </c>
      <c r="B9" t="s">
        <v>6</v>
      </c>
      <c r="C9">
        <f>COUNTIF(B$2:B9,"=0")</f>
        <v>1</v>
      </c>
      <c r="D9" t="str">
        <f>MID('input-output'!$I$9,(ROW(D9)-2)*2+1,2)</f>
        <v>00</v>
      </c>
      <c r="E9" s="1" t="s">
        <v>1322</v>
      </c>
      <c r="L9" t="str">
        <f t="shared" si="1"/>
        <v/>
      </c>
      <c r="M9" t="str" cm="1">
        <f t="array" ref="M9">_xlfn.IFS(ISNUMBER(_xlfn.XLOOKUP(C9,Tables!N:N,Tables!N:N)),IF(B9=0,K9,""),L9&lt;&gt;"",L9,TRUE,D9)</f>
        <v>00</v>
      </c>
      <c r="N9">
        <f t="shared" si="2"/>
        <v>0</v>
      </c>
    </row>
    <row r="10" spans="1:14" x14ac:dyDescent="0.45">
      <c r="A10" t="str">
        <f t="shared" si="0"/>
        <v>32D8</v>
      </c>
      <c r="B10" t="s">
        <v>7</v>
      </c>
      <c r="C10">
        <f>COUNTIF(B$2:B10,"=0")</f>
        <v>1</v>
      </c>
      <c r="D10" t="str">
        <f>MID('input-output'!$I$9,(ROW(D10)-2)*2+1,2)</f>
        <v>DE</v>
      </c>
      <c r="E10" s="1" t="s">
        <v>58</v>
      </c>
      <c r="F10">
        <f>HEX2DEC(D11&amp;D10)</f>
        <v>734</v>
      </c>
      <c r="G10" s="2"/>
      <c r="J10" t="str">
        <f>IF(G10&lt;&gt;"",DEC2HEX(G10),"")</f>
        <v/>
      </c>
      <c r="L10" t="str">
        <f t="shared" si="1"/>
        <v/>
      </c>
      <c r="M10" t="str" cm="1">
        <f t="array" ref="M10">_xlfn.IFS(ISNUMBER(_xlfn.XLOOKUP(C10,Tables!N:N,Tables!N:N)),IF(B10=0,K10,""),L10&lt;&gt;"",L10,TRUE,D10)</f>
        <v>DE</v>
      </c>
      <c r="N10">
        <f t="shared" si="2"/>
        <v>0</v>
      </c>
    </row>
    <row r="11" spans="1:14" x14ac:dyDescent="0.45">
      <c r="A11" t="str">
        <f t="shared" si="0"/>
        <v>32D9</v>
      </c>
      <c r="B11" t="s">
        <v>8</v>
      </c>
      <c r="C11">
        <f>COUNTIF(B$2:B11,"=0")</f>
        <v>1</v>
      </c>
      <c r="D11" t="str">
        <f>MID('input-output'!$I$9,(ROW(D11)-2)*2+1,2)</f>
        <v>02</v>
      </c>
      <c r="E11" s="1" t="s">
        <v>59</v>
      </c>
      <c r="L11" t="str">
        <f t="shared" si="1"/>
        <v/>
      </c>
      <c r="M11" t="str" cm="1">
        <f t="array" ref="M11">_xlfn.IFS(ISNUMBER(_xlfn.XLOOKUP(C11,Tables!N:N,Tables!N:N)),IF(B11=0,K11,""),L11&lt;&gt;"",L11,TRUE,D11)</f>
        <v>02</v>
      </c>
      <c r="N11">
        <f t="shared" si="2"/>
        <v>0</v>
      </c>
    </row>
    <row r="12" spans="1:14" x14ac:dyDescent="0.45">
      <c r="A12" t="str">
        <f t="shared" si="0"/>
        <v>32DA</v>
      </c>
      <c r="B12" t="s">
        <v>9</v>
      </c>
      <c r="C12">
        <f>COUNTIF(B$2:B12,"=0")</f>
        <v>1</v>
      </c>
      <c r="D12" t="str">
        <f>MID('input-output'!$I$9,(ROW(D12)-2)*2+1,2)</f>
        <v>44</v>
      </c>
      <c r="E12" s="1" t="s">
        <v>56</v>
      </c>
      <c r="F12">
        <f>HEX2DEC(D13&amp;D12)</f>
        <v>10052</v>
      </c>
      <c r="G12" s="2"/>
      <c r="J12" t="str">
        <f>IF(G12&lt;&gt;"",DEC2HEX(G12),"")</f>
        <v/>
      </c>
      <c r="L12" t="str">
        <f t="shared" si="1"/>
        <v/>
      </c>
      <c r="M12" t="str" cm="1">
        <f t="array" ref="M12">_xlfn.IFS(ISNUMBER(_xlfn.XLOOKUP(C12,Tables!N:N,Tables!N:N)),IF(B12=0,K12,""),L12&lt;&gt;"",L12,TRUE,D12)</f>
        <v>44</v>
      </c>
      <c r="N12">
        <f t="shared" si="2"/>
        <v>0</v>
      </c>
    </row>
    <row r="13" spans="1:14" x14ac:dyDescent="0.45">
      <c r="A13" t="str">
        <f t="shared" si="0"/>
        <v>32DB</v>
      </c>
      <c r="B13" t="s">
        <v>10</v>
      </c>
      <c r="C13">
        <f>COUNTIF(B$2:B13,"=0")</f>
        <v>1</v>
      </c>
      <c r="D13" t="str">
        <f>MID('input-output'!$I$9,(ROW(D13)-2)*2+1,2)</f>
        <v>27</v>
      </c>
      <c r="E13" s="1" t="s">
        <v>57</v>
      </c>
      <c r="L13" t="str">
        <f t="shared" si="1"/>
        <v/>
      </c>
      <c r="M13" t="str" cm="1">
        <f t="array" ref="M13">_xlfn.IFS(ISNUMBER(_xlfn.XLOOKUP(C13,Tables!N:N,Tables!N:N)),IF(B13=0,K13,""),L13&lt;&gt;"",L13,TRUE,D13)</f>
        <v>27</v>
      </c>
      <c r="N13">
        <f t="shared" si="2"/>
        <v>0</v>
      </c>
    </row>
    <row r="14" spans="1:14"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c r="N14">
        <f t="shared" si="2"/>
        <v>0</v>
      </c>
    </row>
    <row r="15" spans="1:14"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c r="N15">
        <f t="shared" si="2"/>
        <v>0</v>
      </c>
    </row>
    <row r="16" spans="1:14" x14ac:dyDescent="0.45">
      <c r="A16" t="str">
        <f t="shared" si="0"/>
        <v>32DE</v>
      </c>
      <c r="B16" t="s">
        <v>13</v>
      </c>
      <c r="C16">
        <f>COUNTIF(B$2:B16,"=0")</f>
        <v>1</v>
      </c>
      <c r="D16" t="str">
        <f>MID('input-output'!$I$9,(ROW(D16)-2)*2+1,2)</f>
        <v>02</v>
      </c>
      <c r="E16" s="1" t="s">
        <v>2328</v>
      </c>
      <c r="G16" s="8"/>
      <c r="L16" t="str">
        <f t="shared" si="1"/>
        <v/>
      </c>
      <c r="M16" t="str" cm="1">
        <f t="array" ref="M16">_xlfn.IFS(ISNUMBER(_xlfn.XLOOKUP(C16,Tables!N:N,Tables!N:N)),IF(B16=0,K16,""),L16&lt;&gt;"",L16,TRUE,D16)</f>
        <v>02</v>
      </c>
      <c r="N16">
        <f t="shared" si="2"/>
        <v>0</v>
      </c>
    </row>
    <row r="17" spans="1:14"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c r="N17">
        <f t="shared" si="2"/>
        <v>0</v>
      </c>
    </row>
    <row r="18" spans="1:14"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c r="N18">
        <f t="shared" si="2"/>
        <v>0</v>
      </c>
    </row>
    <row r="19" spans="1:14"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c r="N19">
        <f t="shared" si="2"/>
        <v>0</v>
      </c>
    </row>
    <row r="20" spans="1:14" x14ac:dyDescent="0.45">
      <c r="A20" t="str">
        <f t="shared" si="0"/>
        <v>32E2</v>
      </c>
      <c r="B20" t="s">
        <v>17</v>
      </c>
      <c r="C20">
        <f>COUNTIF(B$2:B20,"=0")</f>
        <v>1</v>
      </c>
      <c r="D20" t="str">
        <f>MID('input-output'!$I$9,(ROW(D20)-2)*2+1,2)</f>
        <v>00</v>
      </c>
      <c r="E20" s="1" t="s">
        <v>2328</v>
      </c>
      <c r="L20" t="str">
        <f t="shared" si="1"/>
        <v/>
      </c>
      <c r="M20" t="str" cm="1">
        <f t="array" ref="M20">_xlfn.IFS(ISNUMBER(_xlfn.XLOOKUP(C20,Tables!N:N,Tables!N:N)),IF(B20=0,K20,""),L20&lt;&gt;"",L20,TRUE,D20)</f>
        <v>00</v>
      </c>
      <c r="N20">
        <f t="shared" si="2"/>
        <v>0</v>
      </c>
    </row>
    <row r="21" spans="1:14"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c r="N21">
        <f t="shared" si="2"/>
        <v>0</v>
      </c>
    </row>
    <row r="22" spans="1:14" x14ac:dyDescent="0.45">
      <c r="A22" t="str">
        <f t="shared" si="0"/>
        <v>32E4</v>
      </c>
      <c r="B22" t="s">
        <v>19</v>
      </c>
      <c r="C22">
        <f>COUNTIF(B$2:B22,"=0")</f>
        <v>1</v>
      </c>
      <c r="D22" t="str">
        <f>MID('input-output'!$I$9,(ROW(D22)-2)*2+1,2)</f>
        <v>01</v>
      </c>
      <c r="E22" s="1" t="s">
        <v>2327</v>
      </c>
      <c r="G22" s="8"/>
      <c r="L22" t="str">
        <f t="shared" si="1"/>
        <v/>
      </c>
      <c r="M22" t="str" cm="1">
        <f t="array" ref="M22">_xlfn.IFS(ISNUMBER(_xlfn.XLOOKUP(C22,Tables!N:N,Tables!N:N)),IF(B22=0,K22,""),L22&lt;&gt;"",L22,TRUE,D22)</f>
        <v>01</v>
      </c>
      <c r="N22">
        <f t="shared" si="2"/>
        <v>0</v>
      </c>
    </row>
    <row r="23" spans="1:14"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c r="N23">
        <f t="shared" si="2"/>
        <v>0</v>
      </c>
    </row>
    <row r="24" spans="1:14"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c r="N24">
        <f t="shared" si="2"/>
        <v>0</v>
      </c>
    </row>
    <row r="25" spans="1:14"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c r="N25">
        <f t="shared" si="2"/>
        <v>0</v>
      </c>
    </row>
    <row r="26" spans="1:14"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c r="N26">
        <f t="shared" si="2"/>
        <v>0</v>
      </c>
    </row>
    <row r="27" spans="1:14"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c r="N27">
        <f t="shared" si="2"/>
        <v>0</v>
      </c>
    </row>
    <row r="28" spans="1:14"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c r="N28">
        <f t="shared" si="2"/>
        <v>0</v>
      </c>
    </row>
    <row r="29" spans="1:14"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c r="N29">
        <f t="shared" si="2"/>
        <v>0</v>
      </c>
    </row>
    <row r="30" spans="1:14"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c r="N30">
        <f t="shared" si="2"/>
        <v>0</v>
      </c>
    </row>
    <row r="31" spans="1:14"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c r="N31">
        <f t="shared" si="2"/>
        <v>0</v>
      </c>
    </row>
    <row r="32" spans="1:14"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c r="N32">
        <f t="shared" si="2"/>
        <v>0</v>
      </c>
    </row>
    <row r="33" spans="1:14"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c r="N33">
        <f t="shared" si="2"/>
        <v>0</v>
      </c>
    </row>
    <row r="34" spans="1:14" x14ac:dyDescent="0.45">
      <c r="A34" t="str">
        <f t="shared" si="0"/>
        <v>32F0</v>
      </c>
      <c r="B34" t="s">
        <v>31</v>
      </c>
      <c r="C34">
        <f>COUNTIF(B$2:B34,"=0")</f>
        <v>1</v>
      </c>
      <c r="D34" t="str">
        <f>MID('input-output'!$I$9,(ROW(D34)-2)*2+1,2)</f>
        <v>00</v>
      </c>
      <c r="L34" t="str">
        <f t="shared" si="1"/>
        <v/>
      </c>
      <c r="M34" t="str" cm="1">
        <f t="array" ref="M34">_xlfn.IFS(ISNUMBER(_xlfn.XLOOKUP(C34,Tables!N:N,Tables!N:N)),IF(B34=0,K34,""),L34&lt;&gt;"",L34,TRUE,D34)</f>
        <v>00</v>
      </c>
      <c r="N34">
        <f t="shared" si="2"/>
        <v>0</v>
      </c>
    </row>
    <row r="35" spans="1:14" x14ac:dyDescent="0.45">
      <c r="A35" t="str">
        <f t="shared" ref="A35:A66" si="3">DEC2HEX(1+HEX2DEC(A34))</f>
        <v>32F1</v>
      </c>
      <c r="B35" t="s">
        <v>32</v>
      </c>
      <c r="C35">
        <f>COUNTIF(B$2:B35,"=0")</f>
        <v>1</v>
      </c>
      <c r="D35" t="str">
        <f>MID('input-output'!$I$9,(ROW(D35)-2)*2+1,2)</f>
        <v>00</v>
      </c>
      <c r="L35" t="str">
        <f t="shared" si="1"/>
        <v/>
      </c>
      <c r="M35" t="str" cm="1">
        <f t="array" ref="M35">_xlfn.IFS(ISNUMBER(_xlfn.XLOOKUP(C35,Tables!N:N,Tables!N:N)),IF(B35=0,K35,""),L35&lt;&gt;"",L35,TRUE,D35)</f>
        <v>00</v>
      </c>
      <c r="N35">
        <f t="shared" si="2"/>
        <v>0</v>
      </c>
    </row>
    <row r="36" spans="1:14" x14ac:dyDescent="0.45">
      <c r="A36" t="str">
        <f t="shared" si="3"/>
        <v>32F2</v>
      </c>
      <c r="B36" t="s">
        <v>33</v>
      </c>
      <c r="C36">
        <f>COUNTIF(B$2:B36,"=0")</f>
        <v>1</v>
      </c>
      <c r="D36" t="str">
        <f>MID('input-output'!$I$9,(ROW(D36)-2)*2+1,2)</f>
        <v>00</v>
      </c>
      <c r="L36" t="str">
        <f t="shared" si="1"/>
        <v/>
      </c>
      <c r="M36" t="str" cm="1">
        <f t="array" ref="M36">_xlfn.IFS(ISNUMBER(_xlfn.XLOOKUP(C36,Tables!N:N,Tables!N:N)),IF(B36=0,K36,""),L36&lt;&gt;"",L36,TRUE,D36)</f>
        <v>00</v>
      </c>
      <c r="N36">
        <f t="shared" si="2"/>
        <v>0</v>
      </c>
    </row>
    <row r="37" spans="1:14" x14ac:dyDescent="0.45">
      <c r="A37" t="str">
        <f t="shared" si="3"/>
        <v>32F3</v>
      </c>
      <c r="B37" t="s">
        <v>34</v>
      </c>
      <c r="C37">
        <f>COUNTIF(B$2:B37,"=0")</f>
        <v>1</v>
      </c>
      <c r="D37" t="str">
        <f>MID('input-output'!$I$9,(ROW(D37)-2)*2+1,2)</f>
        <v>00</v>
      </c>
      <c r="L37" t="str">
        <f t="shared" si="1"/>
        <v/>
      </c>
      <c r="M37" t="str" cm="1">
        <f t="array" ref="M37">_xlfn.IFS(ISNUMBER(_xlfn.XLOOKUP(C37,Tables!N:N,Tables!N:N)),IF(B37=0,K37,""),L37&lt;&gt;"",L37,TRUE,D37)</f>
        <v>00</v>
      </c>
      <c r="N37">
        <f t="shared" si="2"/>
        <v>0</v>
      </c>
    </row>
    <row r="38" spans="1:14" x14ac:dyDescent="0.45">
      <c r="A38" t="str">
        <f t="shared" si="3"/>
        <v>32F4</v>
      </c>
      <c r="B38" t="s">
        <v>35</v>
      </c>
      <c r="C38">
        <f>COUNTIF(B$2:B38,"=0")</f>
        <v>1</v>
      </c>
      <c r="D38" t="str">
        <f>MID('input-output'!$I$9,(ROW(D38)-2)*2+1,2)</f>
        <v>00</v>
      </c>
      <c r="L38" t="str">
        <f t="shared" si="1"/>
        <v/>
      </c>
      <c r="M38" t="str" cm="1">
        <f t="array" ref="M38">_xlfn.IFS(ISNUMBER(_xlfn.XLOOKUP(C38,Tables!N:N,Tables!N:N)),IF(B38=0,K38,""),L38&lt;&gt;"",L38,TRUE,D38)</f>
        <v>00</v>
      </c>
      <c r="N38">
        <f t="shared" si="2"/>
        <v>0</v>
      </c>
    </row>
    <row r="39" spans="1:14" x14ac:dyDescent="0.45">
      <c r="A39" t="str">
        <f t="shared" si="3"/>
        <v>32F5</v>
      </c>
      <c r="B39" t="s">
        <v>36</v>
      </c>
      <c r="C39">
        <f>COUNTIF(B$2:B39,"=0")</f>
        <v>1</v>
      </c>
      <c r="D39" t="str">
        <f>MID('input-output'!$I$9,(ROW(D39)-2)*2+1,2)</f>
        <v>00</v>
      </c>
      <c r="L39" t="str">
        <f t="shared" si="1"/>
        <v/>
      </c>
      <c r="M39" t="str" cm="1">
        <f t="array" ref="M39">_xlfn.IFS(ISNUMBER(_xlfn.XLOOKUP(C39,Tables!N:N,Tables!N:N)),IF(B39=0,K39,""),L39&lt;&gt;"",L39,TRUE,D39)</f>
        <v>00</v>
      </c>
      <c r="N39">
        <f t="shared" si="2"/>
        <v>0</v>
      </c>
    </row>
    <row r="40" spans="1:14" x14ac:dyDescent="0.45">
      <c r="A40" t="str">
        <f t="shared" si="3"/>
        <v>32F6</v>
      </c>
      <c r="B40" t="s">
        <v>37</v>
      </c>
      <c r="C40">
        <f>COUNTIF(B$2:B40,"=0")</f>
        <v>1</v>
      </c>
      <c r="D40" t="str">
        <f>MID('input-output'!$I$9,(ROW(D40)-2)*2+1,2)</f>
        <v>00</v>
      </c>
      <c r="L40" t="str">
        <f t="shared" si="1"/>
        <v/>
      </c>
      <c r="M40" t="str" cm="1">
        <f t="array" ref="M40">_xlfn.IFS(ISNUMBER(_xlfn.XLOOKUP(C40,Tables!N:N,Tables!N:N)),IF(B40=0,K40,""),L40&lt;&gt;"",L40,TRUE,D40)</f>
        <v>00</v>
      </c>
      <c r="N40">
        <f t="shared" si="2"/>
        <v>0</v>
      </c>
    </row>
    <row r="41" spans="1:14" x14ac:dyDescent="0.45">
      <c r="A41" t="str">
        <f t="shared" si="3"/>
        <v>32F7</v>
      </c>
      <c r="B41" t="s">
        <v>38</v>
      </c>
      <c r="C41">
        <f>COUNTIF(B$2:B41,"=0")</f>
        <v>1</v>
      </c>
      <c r="D41" t="str">
        <f>MID('input-output'!$I$9,(ROW(D41)-2)*2+1,2)</f>
        <v>00</v>
      </c>
      <c r="L41" t="str">
        <f t="shared" si="1"/>
        <v/>
      </c>
      <c r="M41" t="str" cm="1">
        <f t="array" ref="M41">_xlfn.IFS(ISNUMBER(_xlfn.XLOOKUP(C41,Tables!N:N,Tables!N:N)),IF(B41=0,K41,""),L41&lt;&gt;"",L41,TRUE,D41)</f>
        <v>00</v>
      </c>
      <c r="N41">
        <f t="shared" si="2"/>
        <v>0</v>
      </c>
    </row>
    <row r="42" spans="1:14" x14ac:dyDescent="0.45">
      <c r="A42" t="str">
        <f t="shared" si="3"/>
        <v>32F8</v>
      </c>
      <c r="B42" t="s">
        <v>39</v>
      </c>
      <c r="C42">
        <f>COUNTIF(B$2:B42,"=0")</f>
        <v>1</v>
      </c>
      <c r="D42" t="str">
        <f>MID('input-output'!$I$9,(ROW(D42)-2)*2+1,2)</f>
        <v>01</v>
      </c>
      <c r="E42" s="1" t="s">
        <v>66</v>
      </c>
      <c r="F42">
        <f>HEX2DEC(D42)</f>
        <v>1</v>
      </c>
      <c r="G42" s="2"/>
      <c r="J42" t="str">
        <f t="shared" ref="J42:J45" si="4">IF(G42&lt;&gt;"",DEC2HEX(G42),"")</f>
        <v/>
      </c>
      <c r="L42" t="str">
        <f t="shared" si="1"/>
        <v/>
      </c>
      <c r="M42" t="str" cm="1">
        <f t="array" ref="M42">_xlfn.IFS(ISNUMBER(_xlfn.XLOOKUP(C42,Tables!N:N,Tables!N:N)),IF(B42=0,K42,""),L42&lt;&gt;"",L42,TRUE,D42)</f>
        <v>01</v>
      </c>
      <c r="N42">
        <f t="shared" si="2"/>
        <v>0</v>
      </c>
    </row>
    <row r="43" spans="1:14" x14ac:dyDescent="0.45">
      <c r="A43" t="str">
        <f t="shared" si="3"/>
        <v>32F9</v>
      </c>
      <c r="B43" t="s">
        <v>40</v>
      </c>
      <c r="C43">
        <f>COUNTIF(B$2:B43,"=0")</f>
        <v>1</v>
      </c>
      <c r="D43" t="str">
        <f>MID('input-output'!$I$9,(ROW(D43)-2)*2+1,2)</f>
        <v>01</v>
      </c>
      <c r="E43" s="1" t="s">
        <v>67</v>
      </c>
      <c r="F43">
        <f>HEX2DEC(D43)</f>
        <v>1</v>
      </c>
      <c r="G43" s="2"/>
      <c r="J43" t="str">
        <f t="shared" si="4"/>
        <v/>
      </c>
      <c r="L43" t="str">
        <f t="shared" si="1"/>
        <v/>
      </c>
      <c r="M43" t="str" cm="1">
        <f t="array" ref="M43">_xlfn.IFS(ISNUMBER(_xlfn.XLOOKUP(C43,Tables!N:N,Tables!N:N)),IF(B43=0,K43,""),L43&lt;&gt;"",L43,TRUE,D43)</f>
        <v>01</v>
      </c>
      <c r="N43">
        <f t="shared" si="2"/>
        <v>0</v>
      </c>
    </row>
    <row r="44" spans="1:14" x14ac:dyDescent="0.45">
      <c r="A44" t="str">
        <f t="shared" si="3"/>
        <v>32FA</v>
      </c>
      <c r="B44" t="s">
        <v>41</v>
      </c>
      <c r="C44">
        <f>COUNTIF(B$2:B44,"=0")</f>
        <v>1</v>
      </c>
      <c r="D44" t="str">
        <f>MID('input-output'!$I$9,(ROW(D44)-2)*2+1,2)</f>
        <v>01</v>
      </c>
      <c r="E44" s="1" t="s">
        <v>68</v>
      </c>
      <c r="F44">
        <f>HEX2DEC(D44)</f>
        <v>1</v>
      </c>
      <c r="G44" s="2"/>
      <c r="J44" t="str">
        <f t="shared" si="4"/>
        <v/>
      </c>
      <c r="L44" t="str">
        <f t="shared" si="1"/>
        <v/>
      </c>
      <c r="M44" t="str" cm="1">
        <f t="array" ref="M44">_xlfn.IFS(ISNUMBER(_xlfn.XLOOKUP(C44,Tables!N:N,Tables!N:N)),IF(B44=0,K44,""),L44&lt;&gt;"",L44,TRUE,D44)</f>
        <v>01</v>
      </c>
      <c r="N44">
        <f t="shared" si="2"/>
        <v>0</v>
      </c>
    </row>
    <row r="45" spans="1:14" x14ac:dyDescent="0.45">
      <c r="A45" t="str">
        <f t="shared" si="3"/>
        <v>32FB</v>
      </c>
      <c r="B45" t="s">
        <v>42</v>
      </c>
      <c r="C45">
        <f>COUNTIF(B$2:B45,"=0")</f>
        <v>1</v>
      </c>
      <c r="D45" t="str">
        <f>MID('input-output'!$I$9,(ROW(D45)-2)*2+1,2)</f>
        <v>63</v>
      </c>
      <c r="E45" s="1" t="s">
        <v>69</v>
      </c>
      <c r="F45">
        <f>HEX2DEC(D45)</f>
        <v>99</v>
      </c>
      <c r="G45" s="2"/>
      <c r="J45" t="str">
        <f t="shared" si="4"/>
        <v/>
      </c>
      <c r="L45" t="str">
        <f t="shared" si="1"/>
        <v/>
      </c>
      <c r="M45" t="str" cm="1">
        <f t="array" ref="M45">_xlfn.IFS(ISNUMBER(_xlfn.XLOOKUP(C45,Tables!N:N,Tables!N:N)),IF(B45=0,K45,""),L45&lt;&gt;"",L45,TRUE,D45)</f>
        <v>63</v>
      </c>
      <c r="N45">
        <f t="shared" si="2"/>
        <v>0</v>
      </c>
    </row>
    <row r="46" spans="1:14" x14ac:dyDescent="0.45">
      <c r="A46" t="str">
        <f t="shared" si="3"/>
        <v>32FC</v>
      </c>
      <c r="B46" t="s">
        <v>43</v>
      </c>
      <c r="C46">
        <f>COUNTIF(B$2:B46,"=0")</f>
        <v>1</v>
      </c>
      <c r="D46" t="str">
        <f>MID('input-output'!$I$9,(ROW(D46)-2)*2+1,2)</f>
        <v>00</v>
      </c>
      <c r="L46" t="str">
        <f t="shared" si="1"/>
        <v/>
      </c>
      <c r="M46" t="str" cm="1">
        <f t="array" ref="M46">_xlfn.IFS(ISNUMBER(_xlfn.XLOOKUP(C46,Tables!N:N,Tables!N:N)),IF(B46=0,K46,""),L46&lt;&gt;"",L46,TRUE,D46)</f>
        <v>00</v>
      </c>
      <c r="N46">
        <f t="shared" si="2"/>
        <v>0</v>
      </c>
    </row>
    <row r="47" spans="1:14" x14ac:dyDescent="0.45">
      <c r="A47" t="str">
        <f t="shared" si="3"/>
        <v>32FD</v>
      </c>
      <c r="B47" t="s">
        <v>44</v>
      </c>
      <c r="C47">
        <f>COUNTIF(B$2:B47,"=0")</f>
        <v>1</v>
      </c>
      <c r="D47" t="str">
        <f>MID('input-output'!$I$9,(ROW(D47)-2)*2+1,2)</f>
        <v>FF</v>
      </c>
      <c r="L47" t="str">
        <f t="shared" si="1"/>
        <v/>
      </c>
      <c r="M47" t="str" cm="1">
        <f t="array" ref="M47">_xlfn.IFS(ISNUMBER(_xlfn.XLOOKUP(C47,Tables!N:N,Tables!N:N)),IF(B47=0,K47,""),L47&lt;&gt;"",L47,TRUE,D47)</f>
        <v>FF</v>
      </c>
      <c r="N47">
        <f t="shared" si="2"/>
        <v>0</v>
      </c>
    </row>
    <row r="48" spans="1:14" x14ac:dyDescent="0.45">
      <c r="A48" t="str">
        <f t="shared" si="3"/>
        <v>32FE</v>
      </c>
      <c r="B48" t="s">
        <v>45</v>
      </c>
      <c r="C48">
        <f>COUNTIF(B$2:B48,"=0")</f>
        <v>1</v>
      </c>
      <c r="D48" t="str">
        <f>MID('input-output'!$I$9,(ROW(D48)-2)*2+1,2)</f>
        <v>FF</v>
      </c>
      <c r="L48" t="str">
        <f t="shared" si="1"/>
        <v/>
      </c>
      <c r="M48" t="str" cm="1">
        <f t="array" ref="M48">_xlfn.IFS(ISNUMBER(_xlfn.XLOOKUP(C48,Tables!N:N,Tables!N:N)),IF(B48=0,K48,""),L48&lt;&gt;"",L48,TRUE,D48)</f>
        <v>FF</v>
      </c>
      <c r="N48">
        <f t="shared" si="2"/>
        <v>0</v>
      </c>
    </row>
    <row r="49" spans="1:14" x14ac:dyDescent="0.45">
      <c r="A49" t="str">
        <f t="shared" si="3"/>
        <v>32FF</v>
      </c>
      <c r="B49" t="s">
        <v>46</v>
      </c>
      <c r="C49">
        <f>COUNTIF(B$2:B49,"=0")</f>
        <v>1</v>
      </c>
      <c r="D49" t="str">
        <f>MID('input-output'!$I$9,(ROW(D49)-2)*2+1,2)</f>
        <v>FF</v>
      </c>
      <c r="L49" t="str">
        <f t="shared" si="1"/>
        <v/>
      </c>
      <c r="M49" t="str" cm="1">
        <f t="array" ref="M49">_xlfn.IFS(ISNUMBER(_xlfn.XLOOKUP(C49,Tables!N:N,Tables!N:N)),IF(B49=0,K49,""),L49&lt;&gt;"",L49,TRUE,D49)</f>
        <v>FF</v>
      </c>
      <c r="N49">
        <f t="shared" si="2"/>
        <v>0</v>
      </c>
    </row>
    <row r="50" spans="1:14" x14ac:dyDescent="0.45">
      <c r="A50" t="str">
        <f t="shared" si="3"/>
        <v>3300</v>
      </c>
      <c r="B50" t="s">
        <v>47</v>
      </c>
      <c r="C50">
        <f>COUNTIF(B$2:B50,"=0")</f>
        <v>1</v>
      </c>
      <c r="D50" t="str">
        <f>MID('input-output'!$I$9,(ROW(D50)-2)*2+1,2)</f>
        <v>00</v>
      </c>
      <c r="L50" t="str">
        <f t="shared" si="1"/>
        <v/>
      </c>
      <c r="M50" t="str" cm="1">
        <f t="array" ref="M50">_xlfn.IFS(ISNUMBER(_xlfn.XLOOKUP(C50,Tables!N:N,Tables!N:N)),IF(B50=0,K50,""),L50&lt;&gt;"",L50,TRUE,D50)</f>
        <v>00</v>
      </c>
      <c r="N50">
        <f t="shared" si="2"/>
        <v>0</v>
      </c>
    </row>
    <row r="51" spans="1:14" x14ac:dyDescent="0.45">
      <c r="A51" t="str">
        <f t="shared" si="3"/>
        <v>3301</v>
      </c>
      <c r="B51" t="s">
        <v>48</v>
      </c>
      <c r="C51">
        <f>COUNTIF(B$2:B51,"=0")</f>
        <v>1</v>
      </c>
      <c r="D51" t="str">
        <f>MID('input-output'!$I$9,(ROW(D51)-2)*2+1,2)</f>
        <v>00</v>
      </c>
      <c r="L51" t="str">
        <f t="shared" si="1"/>
        <v/>
      </c>
      <c r="M51" t="str" cm="1">
        <f t="array" ref="M51">_xlfn.IFS(ISNUMBER(_xlfn.XLOOKUP(C51,Tables!N:N,Tables!N:N)),IF(B51=0,K51,""),L51&lt;&gt;"",L51,TRUE,D51)</f>
        <v>00</v>
      </c>
      <c r="N51">
        <f t="shared" si="2"/>
        <v>0</v>
      </c>
    </row>
    <row r="52" spans="1:14" x14ac:dyDescent="0.45">
      <c r="A52" t="str">
        <f t="shared" si="3"/>
        <v>3302</v>
      </c>
      <c r="B52" t="s">
        <v>49</v>
      </c>
      <c r="C52">
        <f>COUNTIF(B$2:B52,"=0")</f>
        <v>1</v>
      </c>
      <c r="D52" t="str">
        <f>MID('input-output'!$I$9,(ROW(D52)-2)*2+1,2)</f>
        <v>00</v>
      </c>
      <c r="L52" t="str">
        <f t="shared" si="1"/>
        <v/>
      </c>
      <c r="M52" t="str" cm="1">
        <f t="array" ref="M52">_xlfn.IFS(ISNUMBER(_xlfn.XLOOKUP(C52,Tables!N:N,Tables!N:N)),IF(B52=0,K52,""),L52&lt;&gt;"",L52,TRUE,D52)</f>
        <v>00</v>
      </c>
      <c r="N52">
        <f t="shared" si="2"/>
        <v>0</v>
      </c>
    </row>
    <row r="53" spans="1:14" x14ac:dyDescent="0.45">
      <c r="A53" t="str">
        <f t="shared" si="3"/>
        <v>3303</v>
      </c>
      <c r="B53" t="s">
        <v>50</v>
      </c>
      <c r="C53">
        <f>COUNTIF(B$2:B53,"=0")</f>
        <v>1</v>
      </c>
      <c r="D53" t="str">
        <f>MID('input-output'!$I$9,(ROW(D53)-2)*2+1,2)</f>
        <v>00</v>
      </c>
      <c r="L53" t="str">
        <f t="shared" si="1"/>
        <v/>
      </c>
      <c r="M53" t="str" cm="1">
        <f t="array" ref="M53">_xlfn.IFS(ISNUMBER(_xlfn.XLOOKUP(C53,Tables!N:N,Tables!N:N)),IF(B53=0,K53,""),L53&lt;&gt;"",L53,TRUE,D53)</f>
        <v>00</v>
      </c>
      <c r="N53">
        <f t="shared" si="2"/>
        <v>0</v>
      </c>
    </row>
    <row r="54" spans="1:14" x14ac:dyDescent="0.45">
      <c r="A54" t="str">
        <f t="shared" si="3"/>
        <v>3304</v>
      </c>
      <c r="B54">
        <v>0</v>
      </c>
      <c r="C54">
        <f>COUNTIF(B$2:B54,"=0")</f>
        <v>2</v>
      </c>
      <c r="D54" t="str">
        <f>MID('input-output'!$I$9,(ROW(D54)-2)*2+1,2)</f>
        <v>0C</v>
      </c>
      <c r="E54" s="1" t="str">
        <f t="shared" ref="E54:E113" si="5">IF(E2="","",E2)</f>
        <v>Name Low 1</v>
      </c>
      <c r="F54" t="str">
        <f>_xlfn.XLOOKUP(HEX2DEC(D55&amp;D54),Tables!A:A,Tables!C:C)</f>
        <v>Moliver - Mad Mole</v>
      </c>
      <c r="G54" s="2"/>
      <c r="J54" t="str">
        <f>IF(G54&lt;&gt;"",_xlfn.XLOOKUP(G54,Tables!C:C,Tables!B:B),"")</f>
        <v/>
      </c>
      <c r="L54" t="str">
        <f t="shared" si="1"/>
        <v/>
      </c>
      <c r="M54" t="str" cm="1">
        <f t="array" ref="M54">_xlfn.IFS(ISNUMBER(_xlfn.XLOOKUP(C54,Tables!N:N,Tables!N:N)),IF(B54=0,K54,""),L54&lt;&gt;"",L54,TRUE,D54)</f>
        <v>0C</v>
      </c>
      <c r="N54">
        <f t="shared" si="2"/>
        <v>0</v>
      </c>
    </row>
    <row r="55" spans="1:14" x14ac:dyDescent="0.45">
      <c r="A55" t="str">
        <f t="shared" si="3"/>
        <v>3305</v>
      </c>
      <c r="B55">
        <v>1</v>
      </c>
      <c r="C55">
        <f>COUNTIF(B$2:B55,"=0")</f>
        <v>2</v>
      </c>
      <c r="D55" t="str">
        <f>MID('input-output'!$I$9,(ROW(D55)-2)*2+1,2)</f>
        <v>04</v>
      </c>
      <c r="E55" s="1" t="str">
        <f t="shared" si="5"/>
        <v>Name High 1</v>
      </c>
      <c r="L55" t="str">
        <f t="shared" si="1"/>
        <v/>
      </c>
      <c r="M55" t="str" cm="1">
        <f t="array" ref="M55">_xlfn.IFS(ISNUMBER(_xlfn.XLOOKUP(C55,Tables!N:N,Tables!N:N)),IF(B55=0,K55,""),L55&lt;&gt;"",L55,TRUE,D55)</f>
        <v>04</v>
      </c>
      <c r="N55">
        <f t="shared" si="2"/>
        <v>0</v>
      </c>
    </row>
    <row r="56" spans="1:14" x14ac:dyDescent="0.45">
      <c r="A56" t="str">
        <f t="shared" si="3"/>
        <v>3306</v>
      </c>
      <c r="B56">
        <v>2</v>
      </c>
      <c r="C56">
        <f>COUNTIF(B$2:B56,"=0")</f>
        <v>2</v>
      </c>
      <c r="D56" t="str">
        <f>MID('input-output'!$I$9,(ROW(D56)-2)*2+1,2)</f>
        <v>0D</v>
      </c>
      <c r="E56" s="1" t="str">
        <f t="shared" si="5"/>
        <v>Name Low 2</v>
      </c>
      <c r="F56" t="str">
        <f>_xlfn.XLOOKUP(HEX2DEC(D57&amp;D56),Tables!A:A,Tables!C:C)</f>
        <v>Molivia - Mad Mole</v>
      </c>
      <c r="G56" s="2"/>
      <c r="J56" t="str">
        <f>IF(G56&lt;&gt;"",_xlfn.XLOOKUP(G56,Tables!C:C,Tables!B:B),"")</f>
        <v/>
      </c>
      <c r="L56" t="str">
        <f t="shared" si="1"/>
        <v/>
      </c>
      <c r="M56" t="str" cm="1">
        <f t="array" ref="M56">_xlfn.IFS(ISNUMBER(_xlfn.XLOOKUP(C56,Tables!N:N,Tables!N:N)),IF(B56=0,K56,""),L56&lt;&gt;"",L56,TRUE,D56)</f>
        <v>0D</v>
      </c>
      <c r="N56">
        <f t="shared" si="2"/>
        <v>0</v>
      </c>
    </row>
    <row r="57" spans="1:14" x14ac:dyDescent="0.45">
      <c r="A57" t="str">
        <f t="shared" si="3"/>
        <v>3307</v>
      </c>
      <c r="B57" t="s">
        <v>2</v>
      </c>
      <c r="C57">
        <f>COUNTIF(B$2:B57,"=0")</f>
        <v>2</v>
      </c>
      <c r="D57" t="str">
        <f>MID('input-output'!$I$9,(ROW(D57)-2)*2+1,2)</f>
        <v>04</v>
      </c>
      <c r="E57" s="1" t="str">
        <f t="shared" si="5"/>
        <v>Name High 2</v>
      </c>
      <c r="L57" t="str">
        <f t="shared" si="1"/>
        <v/>
      </c>
      <c r="M57" t="str" cm="1">
        <f t="array" ref="M57">_xlfn.IFS(ISNUMBER(_xlfn.XLOOKUP(C57,Tables!N:N,Tables!N:N)),IF(B57=0,K57,""),L57&lt;&gt;"",L57,TRUE,D57)</f>
        <v>04</v>
      </c>
      <c r="N57">
        <f t="shared" si="2"/>
        <v>0</v>
      </c>
    </row>
    <row r="58" spans="1:14" x14ac:dyDescent="0.45">
      <c r="A58" t="str">
        <f t="shared" si="3"/>
        <v>3308</v>
      </c>
      <c r="B58" t="s">
        <v>3</v>
      </c>
      <c r="C58">
        <f>COUNTIF(B$2:B58,"=0")</f>
        <v>2</v>
      </c>
      <c r="D58" t="str">
        <f>MID('input-output'!$I$9,(ROW(D58)-2)*2+1,2)</f>
        <v>0E</v>
      </c>
      <c r="E58" s="1" t="str">
        <f t="shared" si="5"/>
        <v>Name Low 3</v>
      </c>
      <c r="F58" t="str">
        <f>_xlfn.XLOOKUP(HEX2DEC(D59&amp;D58),Tables!A:A,Tables!C:C)</f>
        <v>Moleen - Mad Mole</v>
      </c>
      <c r="G58" s="2"/>
      <c r="J58" t="str">
        <f>IF(G58&lt;&gt;"",_xlfn.XLOOKUP(G58,Tables!C:C,Tables!B:B),"")</f>
        <v/>
      </c>
      <c r="L58" t="str">
        <f t="shared" si="1"/>
        <v/>
      </c>
      <c r="M58" t="str" cm="1">
        <f t="array" ref="M58">_xlfn.IFS(ISNUMBER(_xlfn.XLOOKUP(C58,Tables!N:N,Tables!N:N)),IF(B58=0,K58,""),L58&lt;&gt;"",L58,TRUE,D58)</f>
        <v>0E</v>
      </c>
      <c r="N58">
        <f t="shared" si="2"/>
        <v>0</v>
      </c>
    </row>
    <row r="59" spans="1:14" x14ac:dyDescent="0.45">
      <c r="A59" t="str">
        <f t="shared" si="3"/>
        <v>3309</v>
      </c>
      <c r="B59" t="s">
        <v>4</v>
      </c>
      <c r="C59">
        <f>COUNTIF(B$2:B59,"=0")</f>
        <v>2</v>
      </c>
      <c r="D59" t="str">
        <f>MID('input-output'!$I$9,(ROW(D59)-2)*2+1,2)</f>
        <v>04</v>
      </c>
      <c r="E59" s="1" t="str">
        <f t="shared" si="5"/>
        <v>Name High 3</v>
      </c>
      <c r="L59" t="str">
        <f t="shared" si="1"/>
        <v/>
      </c>
      <c r="M59" t="str" cm="1">
        <f t="array" ref="M59">_xlfn.IFS(ISNUMBER(_xlfn.XLOOKUP(C59,Tables!N:N,Tables!N:N)),IF(B59=0,K59,""),L59&lt;&gt;"",L59,TRUE,D59)</f>
        <v>04</v>
      </c>
      <c r="N59">
        <f t="shared" si="2"/>
        <v>0</v>
      </c>
    </row>
    <row r="60" spans="1:14" x14ac:dyDescent="0.45">
      <c r="A60" t="str">
        <f t="shared" si="3"/>
        <v>330A</v>
      </c>
      <c r="B60" t="s">
        <v>5</v>
      </c>
      <c r="C60">
        <f>COUNTIF(B$2:B60,"=0")</f>
        <v>2</v>
      </c>
      <c r="D60" t="str">
        <f>MID('input-output'!$I$9,(ROW(D60)-2)*2+1,2)</f>
        <v>03</v>
      </c>
      <c r="E60" s="1" t="str">
        <f t="shared" si="5"/>
        <v>Primary Monster Low</v>
      </c>
      <c r="F60" t="str">
        <f>_xlfn.XLOOKUP(HEX2DEC(D61&amp;D60),Tables!A:A,Tables!D:D)</f>
        <v>Mad Mole</v>
      </c>
      <c r="G60" s="2"/>
      <c r="J60" t="str">
        <f>IF(G60&lt;&gt;"",_xlfn.XLOOKUP(G60,Tables!D:D,Tables!B:B),"")</f>
        <v/>
      </c>
      <c r="L60" t="str">
        <f t="shared" si="1"/>
        <v/>
      </c>
      <c r="M60" t="str" cm="1">
        <f t="array" ref="M60">_xlfn.IFS(ISNUMBER(_xlfn.XLOOKUP(C60,Tables!N:N,Tables!N:N)),IF(B60=0,K60,""),L60&lt;&gt;"",L60,TRUE,D60)</f>
        <v>03</v>
      </c>
      <c r="N60">
        <f t="shared" si="2"/>
        <v>0</v>
      </c>
    </row>
    <row r="61" spans="1:14" x14ac:dyDescent="0.45">
      <c r="A61" t="str">
        <f t="shared" si="3"/>
        <v>330B</v>
      </c>
      <c r="B61" t="s">
        <v>6</v>
      </c>
      <c r="C61">
        <f>COUNTIF(B$2:B61,"=0")</f>
        <v>2</v>
      </c>
      <c r="D61" t="str">
        <f>MID('input-output'!$I$9,(ROW(D61)-2)*2+1,2)</f>
        <v>02</v>
      </c>
      <c r="E61" s="1" t="str">
        <f t="shared" si="5"/>
        <v>Primary Monster High</v>
      </c>
      <c r="L61" t="str">
        <f t="shared" si="1"/>
        <v/>
      </c>
      <c r="M61" t="str" cm="1">
        <f t="array" ref="M61">_xlfn.IFS(ISNUMBER(_xlfn.XLOOKUP(C61,Tables!N:N,Tables!N:N)),IF(B61=0,K61,""),L61&lt;&gt;"",L61,TRUE,D61)</f>
        <v>02</v>
      </c>
      <c r="N61">
        <f t="shared" si="2"/>
        <v>0</v>
      </c>
    </row>
    <row r="62" spans="1:14" x14ac:dyDescent="0.45">
      <c r="A62" t="str">
        <f t="shared" si="3"/>
        <v>330C</v>
      </c>
      <c r="B62" t="s">
        <v>7</v>
      </c>
      <c r="C62">
        <f>COUNTIF(B$2:B62,"=0")</f>
        <v>2</v>
      </c>
      <c r="D62" t="str">
        <f>MID('input-output'!$I$9,(ROW(D62)-2)*2+1,2)</f>
        <v>14</v>
      </c>
      <c r="E62" s="1" t="str">
        <f t="shared" si="5"/>
        <v>Header Low</v>
      </c>
      <c r="F62">
        <f>HEX2DEC(D63&amp;D62)</f>
        <v>1044</v>
      </c>
      <c r="G62" s="2"/>
      <c r="J62" t="str">
        <f>IF(G62&lt;&gt;"",DEC2HEX(G62),"")</f>
        <v/>
      </c>
      <c r="L62" t="str">
        <f t="shared" si="1"/>
        <v/>
      </c>
      <c r="M62" t="str" cm="1">
        <f t="array" ref="M62">_xlfn.IFS(ISNUMBER(_xlfn.XLOOKUP(C62,Tables!N:N,Tables!N:N)),IF(B62=0,K62,""),L62&lt;&gt;"",L62,TRUE,D62)</f>
        <v>14</v>
      </c>
      <c r="N62">
        <f t="shared" si="2"/>
        <v>0</v>
      </c>
    </row>
    <row r="63" spans="1:14" x14ac:dyDescent="0.45">
      <c r="A63" t="str">
        <f t="shared" si="3"/>
        <v>330D</v>
      </c>
      <c r="B63" t="s">
        <v>8</v>
      </c>
      <c r="C63">
        <f>COUNTIF(B$2:B63,"=0")</f>
        <v>2</v>
      </c>
      <c r="D63" t="str">
        <f>MID('input-output'!$I$9,(ROW(D63)-2)*2+1,2)</f>
        <v>04</v>
      </c>
      <c r="E63" s="1" t="str">
        <f t="shared" si="5"/>
        <v>Header High</v>
      </c>
      <c r="L63" t="str">
        <f t="shared" si="1"/>
        <v/>
      </c>
      <c r="M63" t="str" cm="1">
        <f t="array" ref="M63">_xlfn.IFS(ISNUMBER(_xlfn.XLOOKUP(C63,Tables!N:N,Tables!N:N)),IF(B63=0,K63,""),L63&lt;&gt;"",L63,TRUE,D63)</f>
        <v>04</v>
      </c>
      <c r="N63">
        <f t="shared" si="2"/>
        <v>0</v>
      </c>
    </row>
    <row r="64" spans="1:14" x14ac:dyDescent="0.45">
      <c r="A64" t="str">
        <f t="shared" si="3"/>
        <v>330E</v>
      </c>
      <c r="B64" t="s">
        <v>9</v>
      </c>
      <c r="C64">
        <f>COUNTIF(B$2:B64,"=0")</f>
        <v>2</v>
      </c>
      <c r="D64" t="str">
        <f>MID('input-output'!$I$9,(ROW(D64)-2)*2+1,2)</f>
        <v>BD</v>
      </c>
      <c r="E64" s="1" t="str">
        <f t="shared" si="5"/>
        <v>Footer Low</v>
      </c>
      <c r="F64">
        <f>HEX2DEC(D65&amp;D64)</f>
        <v>3261</v>
      </c>
      <c r="G64" s="2"/>
      <c r="J64" t="str">
        <f>IF(G64&lt;&gt;"",DEC2HEX(G64),"")</f>
        <v/>
      </c>
      <c r="L64" t="str">
        <f t="shared" si="1"/>
        <v/>
      </c>
      <c r="M64" t="str" cm="1">
        <f t="array" ref="M64">_xlfn.IFS(ISNUMBER(_xlfn.XLOOKUP(C64,Tables!N:N,Tables!N:N)),IF(B64=0,K64,""),L64&lt;&gt;"",L64,TRUE,D64)</f>
        <v>BD</v>
      </c>
      <c r="N64">
        <f t="shared" si="2"/>
        <v>0</v>
      </c>
    </row>
    <row r="65" spans="1:14" x14ac:dyDescent="0.45">
      <c r="A65" t="str">
        <f t="shared" si="3"/>
        <v>330F</v>
      </c>
      <c r="B65" t="s">
        <v>10</v>
      </c>
      <c r="C65">
        <f>COUNTIF(B$2:B65,"=0")</f>
        <v>2</v>
      </c>
      <c r="D65" t="str">
        <f>MID('input-output'!$I$9,(ROW(D65)-2)*2+1,2)</f>
        <v>0C</v>
      </c>
      <c r="E65" s="1" t="str">
        <f t="shared" si="5"/>
        <v>Footer High</v>
      </c>
      <c r="L65" t="str">
        <f t="shared" si="1"/>
        <v/>
      </c>
      <c r="M65" t="str" cm="1">
        <f t="array" ref="M65">_xlfn.IFS(ISNUMBER(_xlfn.XLOOKUP(C65,Tables!N:N,Tables!N:N)),IF(B65=0,K65,""),L65&lt;&gt;"",L65,TRUE,D65)</f>
        <v>0C</v>
      </c>
      <c r="N65">
        <f t="shared" si="2"/>
        <v>0</v>
      </c>
    </row>
    <row r="66" spans="1:14" x14ac:dyDescent="0.45">
      <c r="A66" t="str">
        <f t="shared" si="3"/>
        <v>3310</v>
      </c>
      <c r="B66" t="s">
        <v>11</v>
      </c>
      <c r="C66">
        <f>COUNTIF(B$2:B66,"=0")</f>
        <v>2</v>
      </c>
      <c r="D66" t="str">
        <f>MID('input-output'!$I$9,(ROW(D66)-2)*2+1,2)</f>
        <v>00</v>
      </c>
      <c r="E66" s="1" t="str">
        <f t="shared" si="5"/>
        <v/>
      </c>
      <c r="L66" t="str">
        <f t="shared" si="1"/>
        <v/>
      </c>
      <c r="M66" t="str" cm="1">
        <f t="array" ref="M66">_xlfn.IFS(ISNUMBER(_xlfn.XLOOKUP(C66,Tables!N:N,Tables!N:N)),IF(B66=0,K66,""),L66&lt;&gt;"",L66,TRUE,D66)</f>
        <v>00</v>
      </c>
      <c r="N66">
        <f t="shared" si="2"/>
        <v>0</v>
      </c>
    </row>
    <row r="67" spans="1:14" x14ac:dyDescent="0.45">
      <c r="A67" t="str">
        <f t="shared" ref="A67:A98" si="6">DEC2HEX(1+HEX2DEC(A66))</f>
        <v>3311</v>
      </c>
      <c r="B67" t="s">
        <v>12</v>
      </c>
      <c r="C67">
        <f>COUNTIF(B$2:B67,"=0")</f>
        <v>2</v>
      </c>
      <c r="D67" t="str">
        <f>MID('input-output'!$I$9,(ROW(D67)-2)*2+1,2)</f>
        <v>00</v>
      </c>
      <c r="E67" s="1" t="str">
        <f t="shared" si="5"/>
        <v/>
      </c>
      <c r="L67" t="str">
        <f t="shared" ref="L67:L130" si="7">IF(OR(J67&lt;&gt;"",LEN(J66)&gt;2),_xlfn.LET(_xlpm.exp,IF(LEN(J67)&gt;2,RIGHT(J67,2),IF(LEN(J66)&gt;2,LEFT(J66,LEN(J66)-2),J67)),IF(LEN(_xlpm.exp)=1,"0"&amp;_xlpm.exp,_xlpm.exp)),IF(AND(J66&lt;&gt;"",ISNUMBER(FIND("High",E67))),"00",IF(J67="","",J67)))</f>
        <v/>
      </c>
      <c r="M67" t="str" cm="1">
        <f t="array" ref="M67">_xlfn.IFS(ISNUMBER(_xlfn.XLOOKUP(C67,Tables!N:N,Tables!N:N)),IF(B67=0,K67,""),L67&lt;&gt;"",L67,TRUE,D67)</f>
        <v>00</v>
      </c>
      <c r="N67">
        <f t="shared" si="2"/>
        <v>0</v>
      </c>
    </row>
    <row r="68" spans="1:14" x14ac:dyDescent="0.45">
      <c r="A68" t="str">
        <f t="shared" si="6"/>
        <v>3312</v>
      </c>
      <c r="B68" t="s">
        <v>13</v>
      </c>
      <c r="C68">
        <f>COUNTIF(B$2:B68,"=0")</f>
        <v>2</v>
      </c>
      <c r="D68" t="str">
        <f>MID('input-output'!$I$9,(ROW(D68)-2)*2+1,2)</f>
        <v>04</v>
      </c>
      <c r="E68" s="1" t="str">
        <f t="shared" si="5"/>
        <v>Clears(seems to be written to 2 places)</v>
      </c>
      <c r="L68" t="str">
        <f t="shared" si="7"/>
        <v/>
      </c>
      <c r="M68" t="str" cm="1">
        <f t="array" ref="M68">_xlfn.IFS(ISNUMBER(_xlfn.XLOOKUP(C68,Tables!N:N,Tables!N:N)),IF(B68=0,K68,""),L68&lt;&gt;"",L68,TRUE,D68)</f>
        <v>04</v>
      </c>
      <c r="N68">
        <f t="shared" ref="N68:N131" si="8">IF(L68="",0,_xlfn.LET(_xlpm.new,HEX2DEC(M68),_xlpm.old,HEX2DEC(D68),IF(_xlpm.new&lt;128,_xlpm.new,-128+_xlfn.BITAND(_xlpm.new,127))-IF(_xlpm.old&lt;128,_xlpm.old,-128+_xlfn.BITAND(_xlpm.old,127))))</f>
        <v>0</v>
      </c>
    </row>
    <row r="69" spans="1:14" x14ac:dyDescent="0.45">
      <c r="A69" t="str">
        <f t="shared" si="6"/>
        <v>3313</v>
      </c>
      <c r="B69" t="s">
        <v>14</v>
      </c>
      <c r="C69">
        <f>COUNTIF(B$2:B69,"=0")</f>
        <v>2</v>
      </c>
      <c r="D69" t="str">
        <f>MID('input-output'!$I$9,(ROW(D69)-2)*2+1,2)</f>
        <v>00</v>
      </c>
      <c r="E69" s="1" t="str">
        <f t="shared" si="5"/>
        <v/>
      </c>
      <c r="L69" t="str">
        <f t="shared" si="7"/>
        <v/>
      </c>
      <c r="M69" t="str" cm="1">
        <f t="array" ref="M69">_xlfn.IFS(ISNUMBER(_xlfn.XLOOKUP(C69,Tables!N:N,Tables!N:N)),IF(B69=0,K69,""),L69&lt;&gt;"",L69,TRUE,D69)</f>
        <v>00</v>
      </c>
      <c r="N69">
        <f t="shared" si="8"/>
        <v>0</v>
      </c>
    </row>
    <row r="70" spans="1:14" x14ac:dyDescent="0.45">
      <c r="A70" t="str">
        <f t="shared" si="6"/>
        <v>3314</v>
      </c>
      <c r="B70" t="s">
        <v>15</v>
      </c>
      <c r="C70">
        <f>COUNTIF(B$2:B70,"=0")</f>
        <v>2</v>
      </c>
      <c r="D70" t="str">
        <f>MID('input-output'!$I$9,(ROW(D70)-2)*2+1,2)</f>
        <v>00</v>
      </c>
      <c r="E70" s="1" t="str">
        <f t="shared" si="5"/>
        <v/>
      </c>
      <c r="L70" t="str">
        <f t="shared" si="7"/>
        <v/>
      </c>
      <c r="M70" t="str" cm="1">
        <f t="array" ref="M70">_xlfn.IFS(ISNUMBER(_xlfn.XLOOKUP(C70,Tables!N:N,Tables!N:N)),IF(B70=0,K70,""),L70&lt;&gt;"",L70,TRUE,D70)</f>
        <v>00</v>
      </c>
      <c r="N70">
        <f t="shared" si="8"/>
        <v>0</v>
      </c>
    </row>
    <row r="71" spans="1:14" x14ac:dyDescent="0.45">
      <c r="A71" t="str">
        <f t="shared" si="6"/>
        <v>3315</v>
      </c>
      <c r="B71" t="s">
        <v>16</v>
      </c>
      <c r="C71">
        <f>COUNTIF(B$2:B71,"=0")</f>
        <v>2</v>
      </c>
      <c r="D71" t="str">
        <f>MID('input-output'!$I$9,(ROW(D71)-2)*2+1,2)</f>
        <v>00</v>
      </c>
      <c r="E71" s="1" t="str">
        <f t="shared" si="5"/>
        <v/>
      </c>
      <c r="L71" t="str">
        <f t="shared" si="7"/>
        <v/>
      </c>
      <c r="M71" t="str" cm="1">
        <f t="array" ref="M71">_xlfn.IFS(ISNUMBER(_xlfn.XLOOKUP(C71,Tables!N:N,Tables!N:N)),IF(B71=0,K71,""),L71&lt;&gt;"",L71,TRUE,D71)</f>
        <v>00</v>
      </c>
      <c r="N71">
        <f t="shared" si="8"/>
        <v>0</v>
      </c>
    </row>
    <row r="72" spans="1:14" x14ac:dyDescent="0.45">
      <c r="A72" t="str">
        <f t="shared" si="6"/>
        <v>3316</v>
      </c>
      <c r="B72" t="s">
        <v>17</v>
      </c>
      <c r="C72">
        <f>COUNTIF(B$2:B72,"=0")</f>
        <v>2</v>
      </c>
      <c r="D72" t="str">
        <f>MID('input-output'!$I$9,(ROW(D72)-2)*2+1,2)</f>
        <v>00</v>
      </c>
      <c r="E72" s="1" t="str">
        <f t="shared" si="5"/>
        <v>Clears(seems to be written to 2 places)</v>
      </c>
      <c r="L72" t="str">
        <f t="shared" si="7"/>
        <v/>
      </c>
      <c r="M72" t="str" cm="1">
        <f t="array" ref="M72">_xlfn.IFS(ISNUMBER(_xlfn.XLOOKUP(C72,Tables!N:N,Tables!N:N)),IF(B72=0,K72,""),L72&lt;&gt;"",L72,TRUE,D72)</f>
        <v>00</v>
      </c>
      <c r="N72">
        <f t="shared" si="8"/>
        <v>0</v>
      </c>
    </row>
    <row r="73" spans="1:14" x14ac:dyDescent="0.45">
      <c r="A73" t="str">
        <f t="shared" si="6"/>
        <v>3317</v>
      </c>
      <c r="B73" t="s">
        <v>18</v>
      </c>
      <c r="C73">
        <f>COUNTIF(B$2:B73,"=0")</f>
        <v>2</v>
      </c>
      <c r="D73" t="str">
        <f>MID('input-output'!$I$9,(ROW(D73)-2)*2+1,2)</f>
        <v>00</v>
      </c>
      <c r="E73" s="1" t="str">
        <f t="shared" si="5"/>
        <v/>
      </c>
      <c r="L73" t="str">
        <f t="shared" si="7"/>
        <v/>
      </c>
      <c r="M73" t="str" cm="1">
        <f t="array" ref="M73">_xlfn.IFS(ISNUMBER(_xlfn.XLOOKUP(C73,Tables!N:N,Tables!N:N)),IF(B73=0,K73,""),L73&lt;&gt;"",L73,TRUE,D73)</f>
        <v>00</v>
      </c>
      <c r="N73">
        <f t="shared" si="8"/>
        <v>0</v>
      </c>
    </row>
    <row r="74" spans="1:14" x14ac:dyDescent="0.45">
      <c r="A74" t="str">
        <f t="shared" si="6"/>
        <v>3318</v>
      </c>
      <c r="B74" t="s">
        <v>19</v>
      </c>
      <c r="C74">
        <f>COUNTIF(B$2:B74,"=0")</f>
        <v>2</v>
      </c>
      <c r="D74" t="str">
        <f>MID('input-output'!$I$9,(ROW(D74)-2)*2+1,2)</f>
        <v>05</v>
      </c>
      <c r="E74" s="1" t="str">
        <f t="shared" si="5"/>
        <v>Not Sure</v>
      </c>
      <c r="L74" t="str">
        <f t="shared" si="7"/>
        <v/>
      </c>
      <c r="M74" t="str" cm="1">
        <f t="array" ref="M74">_xlfn.IFS(ISNUMBER(_xlfn.XLOOKUP(C74,Tables!N:N,Tables!N:N)),IF(B74=0,K74,""),L74&lt;&gt;"",L74,TRUE,D74)</f>
        <v>05</v>
      </c>
      <c r="N74">
        <f t="shared" si="8"/>
        <v>0</v>
      </c>
    </row>
    <row r="75" spans="1:14" x14ac:dyDescent="0.45">
      <c r="A75" t="str">
        <f t="shared" si="6"/>
        <v>3319</v>
      </c>
      <c r="B75" t="s">
        <v>20</v>
      </c>
      <c r="C75">
        <f>COUNTIF(B$2:B75,"=0")</f>
        <v>2</v>
      </c>
      <c r="D75" t="str">
        <f>MID('input-output'!$I$9,(ROW(D75)-2)*2+1,2)</f>
        <v>00</v>
      </c>
      <c r="E75" s="1" t="str">
        <f t="shared" si="5"/>
        <v/>
      </c>
      <c r="L75" t="str">
        <f t="shared" si="7"/>
        <v/>
      </c>
      <c r="M75" t="str" cm="1">
        <f t="array" ref="M75">_xlfn.IFS(ISNUMBER(_xlfn.XLOOKUP(C75,Tables!N:N,Tables!N:N)),IF(B75=0,K75,""),L75&lt;&gt;"",L75,TRUE,D75)</f>
        <v>00</v>
      </c>
      <c r="N75">
        <f t="shared" si="8"/>
        <v>0</v>
      </c>
    </row>
    <row r="76" spans="1:14" x14ac:dyDescent="0.45">
      <c r="A76" t="str">
        <f t="shared" si="6"/>
        <v>331A</v>
      </c>
      <c r="B76" t="s">
        <v>21</v>
      </c>
      <c r="C76">
        <f>COUNTIF(B$2:B76,"=0")</f>
        <v>2</v>
      </c>
      <c r="D76" t="str">
        <f>MID('input-output'!$I$9,(ROW(D76)-2)*2+1,2)</f>
        <v>00</v>
      </c>
      <c r="E76" s="1" t="str">
        <f t="shared" si="5"/>
        <v/>
      </c>
      <c r="L76" t="str">
        <f t="shared" si="7"/>
        <v/>
      </c>
      <c r="M76" t="str" cm="1">
        <f t="array" ref="M76">_xlfn.IFS(ISNUMBER(_xlfn.XLOOKUP(C76,Tables!N:N,Tables!N:N)),IF(B76=0,K76,""),L76&lt;&gt;"",L76,TRUE,D76)</f>
        <v>00</v>
      </c>
      <c r="N76">
        <f t="shared" si="8"/>
        <v>0</v>
      </c>
    </row>
    <row r="77" spans="1:14" x14ac:dyDescent="0.45">
      <c r="A77" t="str">
        <f t="shared" si="6"/>
        <v>331B</v>
      </c>
      <c r="B77" t="s">
        <v>22</v>
      </c>
      <c r="C77">
        <f>COUNTIF(B$2:B77,"=0")</f>
        <v>2</v>
      </c>
      <c r="D77" t="str">
        <f>MID('input-output'!$I$9,(ROW(D77)-2)*2+1,2)</f>
        <v>00</v>
      </c>
      <c r="E77" s="1" t="str">
        <f t="shared" si="5"/>
        <v/>
      </c>
      <c r="L77" t="str">
        <f t="shared" si="7"/>
        <v/>
      </c>
      <c r="M77" t="str" cm="1">
        <f t="array" ref="M77">_xlfn.IFS(ISNUMBER(_xlfn.XLOOKUP(C77,Tables!N:N,Tables!N:N)),IF(B77=0,K77,""),L77&lt;&gt;"",L77,TRUE,D77)</f>
        <v>00</v>
      </c>
      <c r="N77">
        <f t="shared" si="8"/>
        <v>0</v>
      </c>
    </row>
    <row r="78" spans="1:14" x14ac:dyDescent="0.45">
      <c r="A78" t="str">
        <f t="shared" si="6"/>
        <v>331C</v>
      </c>
      <c r="B78" t="s">
        <v>23</v>
      </c>
      <c r="C78">
        <f>COUNTIF(B$2:B78,"=0")</f>
        <v>2</v>
      </c>
      <c r="D78" t="str">
        <f>MID('input-output'!$I$9,(ROW(D78)-2)*2+1,2)</f>
        <v>00</v>
      </c>
      <c r="E78" s="1" t="str">
        <f t="shared" si="5"/>
        <v/>
      </c>
      <c r="L78" t="str">
        <f t="shared" si="7"/>
        <v/>
      </c>
      <c r="M78" t="str" cm="1">
        <f t="array" ref="M78">_xlfn.IFS(ISNUMBER(_xlfn.XLOOKUP(C78,Tables!N:N,Tables!N:N)),IF(B78=0,K78,""),L78&lt;&gt;"",L78,TRUE,D78)</f>
        <v>00</v>
      </c>
      <c r="N78">
        <f t="shared" si="8"/>
        <v>0</v>
      </c>
    </row>
    <row r="79" spans="1:14" x14ac:dyDescent="0.45">
      <c r="A79" t="str">
        <f t="shared" si="6"/>
        <v>331D</v>
      </c>
      <c r="B79" t="s">
        <v>24</v>
      </c>
      <c r="C79">
        <f>COUNTIF(B$2:B79,"=0")</f>
        <v>2</v>
      </c>
      <c r="D79" t="str">
        <f>MID('input-output'!$I$9,(ROW(D79)-2)*2+1,2)</f>
        <v>00</v>
      </c>
      <c r="E79" s="1" t="str">
        <f t="shared" si="5"/>
        <v/>
      </c>
      <c r="L79" t="str">
        <f t="shared" si="7"/>
        <v/>
      </c>
      <c r="M79" t="str" cm="1">
        <f t="array" ref="M79">_xlfn.IFS(ISNUMBER(_xlfn.XLOOKUP(C79,Tables!N:N,Tables!N:N)),IF(B79=0,K79,""),L79&lt;&gt;"",L79,TRUE,D79)</f>
        <v>00</v>
      </c>
      <c r="N79">
        <f t="shared" si="8"/>
        <v>0</v>
      </c>
    </row>
    <row r="80" spans="1:14" x14ac:dyDescent="0.45">
      <c r="A80" t="str">
        <f t="shared" si="6"/>
        <v>331E</v>
      </c>
      <c r="B80" t="s">
        <v>25</v>
      </c>
      <c r="C80">
        <f>COUNTIF(B$2:B80,"=0")</f>
        <v>2</v>
      </c>
      <c r="D80" t="str">
        <f>MID('input-output'!$I$9,(ROW(D80)-2)*2+1,2)</f>
        <v>00</v>
      </c>
      <c r="E80" s="1" t="str">
        <f t="shared" si="5"/>
        <v/>
      </c>
      <c r="L80" t="str">
        <f t="shared" si="7"/>
        <v/>
      </c>
      <c r="M80" t="str" cm="1">
        <f t="array" ref="M80">_xlfn.IFS(ISNUMBER(_xlfn.XLOOKUP(C80,Tables!N:N,Tables!N:N)),IF(B80=0,K80,""),L80&lt;&gt;"",L80,TRUE,D80)</f>
        <v>00</v>
      </c>
      <c r="N80">
        <f t="shared" si="8"/>
        <v>0</v>
      </c>
    </row>
    <row r="81" spans="1:14" x14ac:dyDescent="0.45">
      <c r="A81" t="str">
        <f t="shared" si="6"/>
        <v>331F</v>
      </c>
      <c r="B81" t="s">
        <v>26</v>
      </c>
      <c r="C81">
        <f>COUNTIF(B$2:B81,"=0")</f>
        <v>2</v>
      </c>
      <c r="D81" t="str">
        <f>MID('input-output'!$I$9,(ROW(D81)-2)*2+1,2)</f>
        <v>00</v>
      </c>
      <c r="E81" s="1" t="str">
        <f t="shared" si="5"/>
        <v/>
      </c>
      <c r="L81" t="str">
        <f t="shared" si="7"/>
        <v/>
      </c>
      <c r="M81" t="str" cm="1">
        <f t="array" ref="M81">_xlfn.IFS(ISNUMBER(_xlfn.XLOOKUP(C81,Tables!N:N,Tables!N:N)),IF(B81=0,K81,""),L81&lt;&gt;"",L81,TRUE,D81)</f>
        <v>00</v>
      </c>
      <c r="N81">
        <f t="shared" si="8"/>
        <v>0</v>
      </c>
    </row>
    <row r="82" spans="1:14" x14ac:dyDescent="0.45">
      <c r="A82" t="str">
        <f t="shared" si="6"/>
        <v>3320</v>
      </c>
      <c r="B82" t="s">
        <v>27</v>
      </c>
      <c r="C82">
        <f>COUNTIF(B$2:B82,"=0")</f>
        <v>2</v>
      </c>
      <c r="D82" t="str">
        <f>MID('input-output'!$I$9,(ROW(D82)-2)*2+1,2)</f>
        <v>00</v>
      </c>
      <c r="E82" s="1" t="str">
        <f t="shared" si="5"/>
        <v/>
      </c>
      <c r="L82" t="str">
        <f t="shared" si="7"/>
        <v/>
      </c>
      <c r="M82" t="str" cm="1">
        <f t="array" ref="M82">_xlfn.IFS(ISNUMBER(_xlfn.XLOOKUP(C82,Tables!N:N,Tables!N:N)),IF(B82=0,K82,""),L82&lt;&gt;"",L82,TRUE,D82)</f>
        <v>00</v>
      </c>
      <c r="N82">
        <f t="shared" si="8"/>
        <v>0</v>
      </c>
    </row>
    <row r="83" spans="1:14" x14ac:dyDescent="0.45">
      <c r="A83" t="str">
        <f t="shared" si="6"/>
        <v>3321</v>
      </c>
      <c r="B83" t="s">
        <v>28</v>
      </c>
      <c r="C83">
        <f>COUNTIF(B$2:B83,"=0")</f>
        <v>2</v>
      </c>
      <c r="D83" t="str">
        <f>MID('input-output'!$I$9,(ROW(D83)-2)*2+1,2)</f>
        <v>00</v>
      </c>
      <c r="E83" s="1" t="str">
        <f t="shared" si="5"/>
        <v/>
      </c>
      <c r="L83" t="str">
        <f t="shared" si="7"/>
        <v/>
      </c>
      <c r="M83" t="str" cm="1">
        <f t="array" ref="M83">_xlfn.IFS(ISNUMBER(_xlfn.XLOOKUP(C83,Tables!N:N,Tables!N:N)),IF(B83=0,K83,""),L83&lt;&gt;"",L83,TRUE,D83)</f>
        <v>00</v>
      </c>
      <c r="N83">
        <f t="shared" si="8"/>
        <v>0</v>
      </c>
    </row>
    <row r="84" spans="1:14" x14ac:dyDescent="0.45">
      <c r="A84" t="str">
        <f t="shared" si="6"/>
        <v>3322</v>
      </c>
      <c r="B84" t="s">
        <v>29</v>
      </c>
      <c r="C84">
        <f>COUNTIF(B$2:B84,"=0")</f>
        <v>2</v>
      </c>
      <c r="D84" t="str">
        <f>MID('input-output'!$I$9,(ROW(D84)-2)*2+1,2)</f>
        <v>00</v>
      </c>
      <c r="E84" s="1" t="str">
        <f t="shared" si="5"/>
        <v/>
      </c>
      <c r="L84" t="str">
        <f t="shared" si="7"/>
        <v/>
      </c>
      <c r="M84" t="str" cm="1">
        <f t="array" ref="M84">_xlfn.IFS(ISNUMBER(_xlfn.XLOOKUP(C84,Tables!N:N,Tables!N:N)),IF(B84=0,K84,""),L84&lt;&gt;"",L84,TRUE,D84)</f>
        <v>00</v>
      </c>
      <c r="N84">
        <f t="shared" si="8"/>
        <v>0</v>
      </c>
    </row>
    <row r="85" spans="1:14" x14ac:dyDescent="0.45">
      <c r="A85" t="str">
        <f t="shared" si="6"/>
        <v>3323</v>
      </c>
      <c r="B85" t="s">
        <v>30</v>
      </c>
      <c r="C85">
        <f>COUNTIF(B$2:B85,"=0")</f>
        <v>2</v>
      </c>
      <c r="D85" t="str">
        <f>MID('input-output'!$I$9,(ROW(D85)-2)*2+1,2)</f>
        <v>00</v>
      </c>
      <c r="E85" s="1" t="str">
        <f t="shared" si="5"/>
        <v/>
      </c>
      <c r="L85" t="str">
        <f t="shared" si="7"/>
        <v/>
      </c>
      <c r="M85" t="str" cm="1">
        <f t="array" ref="M85">_xlfn.IFS(ISNUMBER(_xlfn.XLOOKUP(C85,Tables!N:N,Tables!N:N)),IF(B85=0,K85,""),L85&lt;&gt;"",L85,TRUE,D85)</f>
        <v>00</v>
      </c>
      <c r="N85">
        <f t="shared" si="8"/>
        <v>0</v>
      </c>
    </row>
    <row r="86" spans="1:14" x14ac:dyDescent="0.45">
      <c r="A86" t="str">
        <f t="shared" si="6"/>
        <v>3324</v>
      </c>
      <c r="B86" t="s">
        <v>31</v>
      </c>
      <c r="C86">
        <f>COUNTIF(B$2:B86,"=0")</f>
        <v>2</v>
      </c>
      <c r="D86" t="str">
        <f>MID('input-output'!$I$9,(ROW(D86)-2)*2+1,2)</f>
        <v>00</v>
      </c>
      <c r="E86" s="1" t="str">
        <f t="shared" si="5"/>
        <v/>
      </c>
      <c r="L86" t="str">
        <f t="shared" si="7"/>
        <v/>
      </c>
      <c r="M86" t="str" cm="1">
        <f t="array" ref="M86">_xlfn.IFS(ISNUMBER(_xlfn.XLOOKUP(C86,Tables!N:N,Tables!N:N)),IF(B86=0,K86,""),L86&lt;&gt;"",L86,TRUE,D86)</f>
        <v>00</v>
      </c>
      <c r="N86">
        <f t="shared" si="8"/>
        <v>0</v>
      </c>
    </row>
    <row r="87" spans="1:14" x14ac:dyDescent="0.45">
      <c r="A87" t="str">
        <f t="shared" si="6"/>
        <v>3325</v>
      </c>
      <c r="B87" t="s">
        <v>32</v>
      </c>
      <c r="C87">
        <f>COUNTIF(B$2:B87,"=0")</f>
        <v>2</v>
      </c>
      <c r="D87" t="str">
        <f>MID('input-output'!$I$9,(ROW(D87)-2)*2+1,2)</f>
        <v>00</v>
      </c>
      <c r="E87" s="1" t="str">
        <f t="shared" si="5"/>
        <v/>
      </c>
      <c r="L87" t="str">
        <f t="shared" si="7"/>
        <v/>
      </c>
      <c r="M87" t="str" cm="1">
        <f t="array" ref="M87">_xlfn.IFS(ISNUMBER(_xlfn.XLOOKUP(C87,Tables!N:N,Tables!N:N)),IF(B87=0,K87,""),L87&lt;&gt;"",L87,TRUE,D87)</f>
        <v>00</v>
      </c>
      <c r="N87">
        <f t="shared" si="8"/>
        <v>0</v>
      </c>
    </row>
    <row r="88" spans="1:14" x14ac:dyDescent="0.45">
      <c r="A88" t="str">
        <f t="shared" si="6"/>
        <v>3326</v>
      </c>
      <c r="B88" t="s">
        <v>33</v>
      </c>
      <c r="C88">
        <f>COUNTIF(B$2:B88,"=0")</f>
        <v>2</v>
      </c>
      <c r="D88" t="str">
        <f>MID('input-output'!$I$9,(ROW(D88)-2)*2+1,2)</f>
        <v>00</v>
      </c>
      <c r="E88" s="1" t="str">
        <f t="shared" si="5"/>
        <v/>
      </c>
      <c r="L88" t="str">
        <f t="shared" si="7"/>
        <v/>
      </c>
      <c r="M88" t="str" cm="1">
        <f t="array" ref="M88">_xlfn.IFS(ISNUMBER(_xlfn.XLOOKUP(C88,Tables!N:N,Tables!N:N)),IF(B88=0,K88,""),L88&lt;&gt;"",L88,TRUE,D88)</f>
        <v>00</v>
      </c>
      <c r="N88">
        <f t="shared" si="8"/>
        <v>0</v>
      </c>
    </row>
    <row r="89" spans="1:14" x14ac:dyDescent="0.45">
      <c r="A89" t="str">
        <f t="shared" si="6"/>
        <v>3327</v>
      </c>
      <c r="B89" t="s">
        <v>34</v>
      </c>
      <c r="C89">
        <f>COUNTIF(B$2:B89,"=0")</f>
        <v>2</v>
      </c>
      <c r="D89" t="str">
        <f>MID('input-output'!$I$9,(ROW(D89)-2)*2+1,2)</f>
        <v>00</v>
      </c>
      <c r="E89" s="1" t="str">
        <f t="shared" si="5"/>
        <v/>
      </c>
      <c r="L89" t="str">
        <f t="shared" si="7"/>
        <v/>
      </c>
      <c r="M89" t="str" cm="1">
        <f t="array" ref="M89">_xlfn.IFS(ISNUMBER(_xlfn.XLOOKUP(C89,Tables!N:N,Tables!N:N)),IF(B89=0,K89,""),L89&lt;&gt;"",L89,TRUE,D89)</f>
        <v>00</v>
      </c>
      <c r="N89">
        <f t="shared" si="8"/>
        <v>0</v>
      </c>
    </row>
    <row r="90" spans="1:14" x14ac:dyDescent="0.45">
      <c r="A90" t="str">
        <f t="shared" si="6"/>
        <v>3328</v>
      </c>
      <c r="B90" t="s">
        <v>35</v>
      </c>
      <c r="C90">
        <f>COUNTIF(B$2:B90,"=0")</f>
        <v>2</v>
      </c>
      <c r="D90" t="str">
        <f>MID('input-output'!$I$9,(ROW(D90)-2)*2+1,2)</f>
        <v>00</v>
      </c>
      <c r="E90" s="1" t="str">
        <f t="shared" si="5"/>
        <v/>
      </c>
      <c r="L90" t="str">
        <f t="shared" si="7"/>
        <v/>
      </c>
      <c r="M90" t="str" cm="1">
        <f t="array" ref="M90">_xlfn.IFS(ISNUMBER(_xlfn.XLOOKUP(C90,Tables!N:N,Tables!N:N)),IF(B90=0,K90,""),L90&lt;&gt;"",L90,TRUE,D90)</f>
        <v>00</v>
      </c>
      <c r="N90">
        <f t="shared" si="8"/>
        <v>0</v>
      </c>
    </row>
    <row r="91" spans="1:14" x14ac:dyDescent="0.45">
      <c r="A91" t="str">
        <f t="shared" si="6"/>
        <v>3329</v>
      </c>
      <c r="B91" t="s">
        <v>36</v>
      </c>
      <c r="C91">
        <f>COUNTIF(B$2:B91,"=0")</f>
        <v>2</v>
      </c>
      <c r="D91" t="str">
        <f>MID('input-output'!$I$9,(ROW(D91)-2)*2+1,2)</f>
        <v>00</v>
      </c>
      <c r="E91" s="1" t="str">
        <f t="shared" si="5"/>
        <v/>
      </c>
      <c r="L91" t="str">
        <f t="shared" si="7"/>
        <v/>
      </c>
      <c r="M91" t="str" cm="1">
        <f t="array" ref="M91">_xlfn.IFS(ISNUMBER(_xlfn.XLOOKUP(C91,Tables!N:N,Tables!N:N)),IF(B91=0,K91,""),L91&lt;&gt;"",L91,TRUE,D91)</f>
        <v>00</v>
      </c>
      <c r="N91">
        <f t="shared" si="8"/>
        <v>0</v>
      </c>
    </row>
    <row r="92" spans="1:14" x14ac:dyDescent="0.45">
      <c r="A92" t="str">
        <f t="shared" si="6"/>
        <v>332A</v>
      </c>
      <c r="B92" t="s">
        <v>37</v>
      </c>
      <c r="C92">
        <f>COUNTIF(B$2:B92,"=0")</f>
        <v>2</v>
      </c>
      <c r="D92" t="str">
        <f>MID('input-output'!$I$9,(ROW(D92)-2)*2+1,2)</f>
        <v>00</v>
      </c>
      <c r="E92" s="1" t="str">
        <f t="shared" si="5"/>
        <v/>
      </c>
      <c r="L92" t="str">
        <f t="shared" si="7"/>
        <v/>
      </c>
      <c r="M92" t="str" cm="1">
        <f t="array" ref="M92">_xlfn.IFS(ISNUMBER(_xlfn.XLOOKUP(C92,Tables!N:N,Tables!N:N)),IF(B92=0,K92,""),L92&lt;&gt;"",L92,TRUE,D92)</f>
        <v>00</v>
      </c>
      <c r="N92">
        <f t="shared" si="8"/>
        <v>0</v>
      </c>
    </row>
    <row r="93" spans="1:14" x14ac:dyDescent="0.45">
      <c r="A93" t="str">
        <f t="shared" si="6"/>
        <v>332B</v>
      </c>
      <c r="B93" t="s">
        <v>38</v>
      </c>
      <c r="C93">
        <f>COUNTIF(B$2:B93,"=0")</f>
        <v>2</v>
      </c>
      <c r="D93" t="str">
        <f>MID('input-output'!$I$9,(ROW(D93)-2)*2+1,2)</f>
        <v>00</v>
      </c>
      <c r="E93" s="1" t="str">
        <f t="shared" si="5"/>
        <v/>
      </c>
      <c r="L93" t="str">
        <f t="shared" si="7"/>
        <v/>
      </c>
      <c r="M93" t="str" cm="1">
        <f t="array" ref="M93">_xlfn.IFS(ISNUMBER(_xlfn.XLOOKUP(C93,Tables!N:N,Tables!N:N)),IF(B93=0,K93,""),L93&lt;&gt;"",L93,TRUE,D93)</f>
        <v>00</v>
      </c>
      <c r="N93">
        <f t="shared" si="8"/>
        <v>0</v>
      </c>
    </row>
    <row r="94" spans="1:14" x14ac:dyDescent="0.45">
      <c r="A94" t="str">
        <f t="shared" si="6"/>
        <v>332C</v>
      </c>
      <c r="B94" t="s">
        <v>39</v>
      </c>
      <c r="C94">
        <f>COUNTIF(B$2:B94,"=0")</f>
        <v>2</v>
      </c>
      <c r="D94" t="str">
        <f>MID('input-output'!$I$9,(ROW(D94)-2)*2+1,2)</f>
        <v>63</v>
      </c>
      <c r="E94" s="1" t="str">
        <f t="shared" si="5"/>
        <v>Monster Level 1</v>
      </c>
      <c r="F94">
        <f>HEX2DEC(D94)</f>
        <v>99</v>
      </c>
      <c r="G94" s="2"/>
      <c r="J94" t="str">
        <f t="shared" ref="J94:J97" si="9">IF(G94&lt;&gt;"",DEC2HEX(G94),"")</f>
        <v/>
      </c>
      <c r="L94" t="str">
        <f t="shared" si="7"/>
        <v/>
      </c>
      <c r="M94" t="str" cm="1">
        <f t="array" ref="M94">_xlfn.IFS(ISNUMBER(_xlfn.XLOOKUP(C94,Tables!N:N,Tables!N:N)),IF(B94=0,K94,""),L94&lt;&gt;"",L94,TRUE,D94)</f>
        <v>63</v>
      </c>
      <c r="N94">
        <f t="shared" si="8"/>
        <v>0</v>
      </c>
    </row>
    <row r="95" spans="1:14" x14ac:dyDescent="0.45">
      <c r="A95" t="str">
        <f t="shared" si="6"/>
        <v>332D</v>
      </c>
      <c r="B95" t="s">
        <v>40</v>
      </c>
      <c r="C95">
        <f>COUNTIF(B$2:B95,"=0")</f>
        <v>2</v>
      </c>
      <c r="D95" t="str">
        <f>MID('input-output'!$I$9,(ROW(D95)-2)*2+1,2)</f>
        <v>63</v>
      </c>
      <c r="E95" s="1" t="str">
        <f t="shared" si="5"/>
        <v>Monster Level 2</v>
      </c>
      <c r="F95">
        <f>HEX2DEC(D95)</f>
        <v>99</v>
      </c>
      <c r="G95" s="2"/>
      <c r="J95" t="str">
        <f t="shared" si="9"/>
        <v/>
      </c>
      <c r="L95" t="str">
        <f t="shared" si="7"/>
        <v/>
      </c>
      <c r="M95" t="str" cm="1">
        <f t="array" ref="M95">_xlfn.IFS(ISNUMBER(_xlfn.XLOOKUP(C95,Tables!N:N,Tables!N:N)),IF(B95=0,K95,""),L95&lt;&gt;"",L95,TRUE,D95)</f>
        <v>63</v>
      </c>
      <c r="N95">
        <f t="shared" si="8"/>
        <v>0</v>
      </c>
    </row>
    <row r="96" spans="1:14" x14ac:dyDescent="0.45">
      <c r="A96" t="str">
        <f t="shared" si="6"/>
        <v>332E</v>
      </c>
      <c r="B96" t="s">
        <v>41</v>
      </c>
      <c r="C96">
        <f>COUNTIF(B$2:B96,"=0")</f>
        <v>2</v>
      </c>
      <c r="D96" t="str">
        <f>MID('input-output'!$I$9,(ROW(D96)-2)*2+1,2)</f>
        <v>63</v>
      </c>
      <c r="E96" s="1" t="str">
        <f t="shared" si="5"/>
        <v>Monster Level 3</v>
      </c>
      <c r="F96">
        <f>HEX2DEC(D96)</f>
        <v>99</v>
      </c>
      <c r="G96" s="2"/>
      <c r="J96" t="str">
        <f t="shared" si="9"/>
        <v/>
      </c>
      <c r="L96" t="str">
        <f t="shared" si="7"/>
        <v/>
      </c>
      <c r="M96" t="str" cm="1">
        <f t="array" ref="M96">_xlfn.IFS(ISNUMBER(_xlfn.XLOOKUP(C96,Tables!N:N,Tables!N:N)),IF(B96=0,K96,""),L96&lt;&gt;"",L96,TRUE,D96)</f>
        <v>63</v>
      </c>
      <c r="N96">
        <f t="shared" si="8"/>
        <v>0</v>
      </c>
    </row>
    <row r="97" spans="1:14" x14ac:dyDescent="0.45">
      <c r="A97" t="str">
        <f t="shared" si="6"/>
        <v>332F</v>
      </c>
      <c r="B97" t="s">
        <v>42</v>
      </c>
      <c r="C97">
        <f>COUNTIF(B$2:B97,"=0")</f>
        <v>2</v>
      </c>
      <c r="D97" t="str">
        <f>MID('input-output'!$I$9,(ROW(D97)-2)*2+1,2)</f>
        <v>63</v>
      </c>
      <c r="E97" s="1" t="str">
        <f t="shared" si="5"/>
        <v>Boss Level</v>
      </c>
      <c r="F97">
        <f>HEX2DEC(D97)</f>
        <v>99</v>
      </c>
      <c r="G97" s="2"/>
      <c r="J97" t="str">
        <f t="shared" si="9"/>
        <v/>
      </c>
      <c r="L97" t="str">
        <f t="shared" si="7"/>
        <v/>
      </c>
      <c r="M97" t="str" cm="1">
        <f t="array" ref="M97">_xlfn.IFS(ISNUMBER(_xlfn.XLOOKUP(C97,Tables!N:N,Tables!N:N)),IF(B97=0,K97,""),L97&lt;&gt;"",L97,TRUE,D97)</f>
        <v>63</v>
      </c>
      <c r="N97">
        <f t="shared" si="8"/>
        <v>0</v>
      </c>
    </row>
    <row r="98" spans="1:14" x14ac:dyDescent="0.45">
      <c r="A98" t="str">
        <f t="shared" si="6"/>
        <v>3330</v>
      </c>
      <c r="B98" t="s">
        <v>43</v>
      </c>
      <c r="C98">
        <f>COUNTIF(B$2:B98,"=0")</f>
        <v>2</v>
      </c>
      <c r="D98" t="str">
        <f>MID('input-output'!$I$9,(ROW(D98)-2)*2+1,2)</f>
        <v>00</v>
      </c>
      <c r="E98" s="1" t="str">
        <f t="shared" si="5"/>
        <v/>
      </c>
      <c r="L98" t="str">
        <f t="shared" si="7"/>
        <v/>
      </c>
      <c r="M98" t="str" cm="1">
        <f t="array" ref="M98">_xlfn.IFS(ISNUMBER(_xlfn.XLOOKUP(C98,Tables!N:N,Tables!N:N)),IF(B98=0,K98,""),L98&lt;&gt;"",L98,TRUE,D98)</f>
        <v>00</v>
      </c>
      <c r="N98">
        <f t="shared" si="8"/>
        <v>0</v>
      </c>
    </row>
    <row r="99" spans="1:14" x14ac:dyDescent="0.45">
      <c r="A99" t="str">
        <f t="shared" ref="A99:A125" si="10">DEC2HEX(1+HEX2DEC(A98))</f>
        <v>3331</v>
      </c>
      <c r="B99" t="s">
        <v>44</v>
      </c>
      <c r="C99">
        <f>COUNTIF(B$2:B99,"=0")</f>
        <v>2</v>
      </c>
      <c r="D99" t="str">
        <f>MID('input-output'!$I$9,(ROW(D99)-2)*2+1,2)</f>
        <v>FF</v>
      </c>
      <c r="E99" s="1" t="str">
        <f t="shared" si="5"/>
        <v/>
      </c>
      <c r="L99" t="str">
        <f t="shared" si="7"/>
        <v/>
      </c>
      <c r="M99" t="str" cm="1">
        <f t="array" ref="M99">_xlfn.IFS(ISNUMBER(_xlfn.XLOOKUP(C99,Tables!N:N,Tables!N:N)),IF(B99=0,K99,""),L99&lt;&gt;"",L99,TRUE,D99)</f>
        <v>FF</v>
      </c>
      <c r="N99">
        <f t="shared" si="8"/>
        <v>0</v>
      </c>
    </row>
    <row r="100" spans="1:14" x14ac:dyDescent="0.45">
      <c r="A100" t="str">
        <f t="shared" si="10"/>
        <v>3332</v>
      </c>
      <c r="B100" t="s">
        <v>45</v>
      </c>
      <c r="C100">
        <f>COUNTIF(B$2:B100,"=0")</f>
        <v>2</v>
      </c>
      <c r="D100" t="str">
        <f>MID('input-output'!$I$9,(ROW(D100)-2)*2+1,2)</f>
        <v>FF</v>
      </c>
      <c r="E100" s="1" t="str">
        <f t="shared" si="5"/>
        <v/>
      </c>
      <c r="L100" t="str">
        <f t="shared" si="7"/>
        <v/>
      </c>
      <c r="M100" t="str" cm="1">
        <f t="array" ref="M100">_xlfn.IFS(ISNUMBER(_xlfn.XLOOKUP(C100,Tables!N:N,Tables!N:N)),IF(B100=0,K100,""),L100&lt;&gt;"",L100,TRUE,D100)</f>
        <v>FF</v>
      </c>
      <c r="N100">
        <f t="shared" si="8"/>
        <v>0</v>
      </c>
    </row>
    <row r="101" spans="1:14" x14ac:dyDescent="0.45">
      <c r="A101" t="str">
        <f t="shared" si="10"/>
        <v>3333</v>
      </c>
      <c r="B101" t="s">
        <v>46</v>
      </c>
      <c r="C101">
        <f>COUNTIF(B$2:B101,"=0")</f>
        <v>2</v>
      </c>
      <c r="D101" t="str">
        <f>MID('input-output'!$I$9,(ROW(D101)-2)*2+1,2)</f>
        <v>FF</v>
      </c>
      <c r="E101" s="1" t="str">
        <f t="shared" si="5"/>
        <v/>
      </c>
      <c r="L101" t="str">
        <f t="shared" si="7"/>
        <v/>
      </c>
      <c r="M101" t="str" cm="1">
        <f t="array" ref="M101">_xlfn.IFS(ISNUMBER(_xlfn.XLOOKUP(C101,Tables!N:N,Tables!N:N)),IF(B101=0,K101,""),L101&lt;&gt;"",L101,TRUE,D101)</f>
        <v>FF</v>
      </c>
      <c r="N101">
        <f t="shared" si="8"/>
        <v>0</v>
      </c>
    </row>
    <row r="102" spans="1:14" x14ac:dyDescent="0.45">
      <c r="A102" t="str">
        <f t="shared" si="10"/>
        <v>3334</v>
      </c>
      <c r="B102" t="s">
        <v>47</v>
      </c>
      <c r="C102">
        <f>COUNTIF(B$2:B102,"=0")</f>
        <v>2</v>
      </c>
      <c r="D102" t="str">
        <f>MID('input-output'!$I$9,(ROW(D102)-2)*2+1,2)</f>
        <v>00</v>
      </c>
      <c r="E102" s="1" t="str">
        <f t="shared" si="5"/>
        <v/>
      </c>
      <c r="L102" t="str">
        <f t="shared" si="7"/>
        <v/>
      </c>
      <c r="M102" t="str" cm="1">
        <f t="array" ref="M102">_xlfn.IFS(ISNUMBER(_xlfn.XLOOKUP(C102,Tables!N:N,Tables!N:N)),IF(B102=0,K102,""),L102&lt;&gt;"",L102,TRUE,D102)</f>
        <v>00</v>
      </c>
      <c r="N102">
        <f t="shared" si="8"/>
        <v>0</v>
      </c>
    </row>
    <row r="103" spans="1:14" x14ac:dyDescent="0.45">
      <c r="A103" t="str">
        <f t="shared" si="10"/>
        <v>3335</v>
      </c>
      <c r="B103" t="s">
        <v>48</v>
      </c>
      <c r="C103">
        <f>COUNTIF(B$2:B103,"=0")</f>
        <v>2</v>
      </c>
      <c r="D103" t="str">
        <f>MID('input-output'!$I$9,(ROW(D103)-2)*2+1,2)</f>
        <v>00</v>
      </c>
      <c r="E103" s="1" t="str">
        <f t="shared" si="5"/>
        <v/>
      </c>
      <c r="L103" t="str">
        <f t="shared" si="7"/>
        <v/>
      </c>
      <c r="M103" t="str" cm="1">
        <f t="array" ref="M103">_xlfn.IFS(ISNUMBER(_xlfn.XLOOKUP(C103,Tables!N:N,Tables!N:N)),IF(B103=0,K103,""),L103&lt;&gt;"",L103,TRUE,D103)</f>
        <v>00</v>
      </c>
      <c r="N103">
        <f t="shared" si="8"/>
        <v>0</v>
      </c>
    </row>
    <row r="104" spans="1:14" x14ac:dyDescent="0.45">
      <c r="A104" t="str">
        <f t="shared" si="10"/>
        <v>3336</v>
      </c>
      <c r="B104" t="s">
        <v>49</v>
      </c>
      <c r="C104">
        <f>COUNTIF(B$2:B104,"=0")</f>
        <v>2</v>
      </c>
      <c r="D104" t="str">
        <f>MID('input-output'!$I$9,(ROW(D104)-2)*2+1,2)</f>
        <v>00</v>
      </c>
      <c r="E104" s="1" t="str">
        <f t="shared" si="5"/>
        <v/>
      </c>
      <c r="L104" t="str">
        <f t="shared" si="7"/>
        <v/>
      </c>
      <c r="M104" t="str" cm="1">
        <f t="array" ref="M104">_xlfn.IFS(ISNUMBER(_xlfn.XLOOKUP(C104,Tables!N:N,Tables!N:N)),IF(B104=0,K104,""),L104&lt;&gt;"",L104,TRUE,D104)</f>
        <v>00</v>
      </c>
      <c r="N104">
        <f t="shared" si="8"/>
        <v>0</v>
      </c>
    </row>
    <row r="105" spans="1:14" x14ac:dyDescent="0.45">
      <c r="A105" t="str">
        <f t="shared" si="10"/>
        <v>3337</v>
      </c>
      <c r="B105" t="s">
        <v>50</v>
      </c>
      <c r="C105">
        <f>COUNTIF(B$2:B105,"=0")</f>
        <v>2</v>
      </c>
      <c r="D105" t="str">
        <f>MID('input-output'!$I$9,(ROW(D105)-2)*2+1,2)</f>
        <v>00</v>
      </c>
      <c r="E105" s="1" t="str">
        <f t="shared" si="5"/>
        <v/>
      </c>
      <c r="L105" t="str">
        <f t="shared" si="7"/>
        <v/>
      </c>
      <c r="M105" t="str" cm="1">
        <f t="array" ref="M105">_xlfn.IFS(ISNUMBER(_xlfn.XLOOKUP(C105,Tables!N:N,Tables!N:N)),IF(B105=0,K105,""),L105&lt;&gt;"",L105,TRUE,D105)</f>
        <v>00</v>
      </c>
      <c r="N105">
        <f t="shared" si="8"/>
        <v>0</v>
      </c>
    </row>
    <row r="106" spans="1:14" x14ac:dyDescent="0.45">
      <c r="A106" t="str">
        <f t="shared" si="10"/>
        <v>3338</v>
      </c>
      <c r="B106">
        <v>0</v>
      </c>
      <c r="C106">
        <f>COUNTIF(B$2:B106,"=0")</f>
        <v>3</v>
      </c>
      <c r="D106" t="str">
        <f>MID('input-output'!$I$9,(ROW(D106)-2)*2+1,2)</f>
        <v>0A</v>
      </c>
      <c r="E106" s="1" t="str">
        <f t="shared" si="5"/>
        <v>Name Low 1</v>
      </c>
      <c r="F106" t="str">
        <f>_xlfn.XLOOKUP(HEX2DEC(D107&amp;D106),Tables!A:A,Tables!C:C)</f>
        <v>Celleste - Jailcat</v>
      </c>
      <c r="G106" s="2"/>
      <c r="J106" t="str">
        <f>IF(G106&lt;&gt;"",_xlfn.XLOOKUP(G106,Tables!C:C,Tables!B:B),"")</f>
        <v/>
      </c>
      <c r="L106" t="str">
        <f t="shared" si="7"/>
        <v/>
      </c>
      <c r="M106" t="str" cm="1">
        <f t="array" ref="M106">_xlfn.IFS(ISNUMBER(_xlfn.XLOOKUP(C106,Tables!N:N,Tables!N:N)),IF(B106=0,K106,""),L106&lt;&gt;"",L106,TRUE,D106)</f>
        <v>0A</v>
      </c>
      <c r="N106">
        <f t="shared" si="8"/>
        <v>0</v>
      </c>
    </row>
    <row r="107" spans="1:14" x14ac:dyDescent="0.45">
      <c r="A107" t="str">
        <f t="shared" si="10"/>
        <v>3339</v>
      </c>
      <c r="B107">
        <v>1</v>
      </c>
      <c r="C107">
        <f>COUNTIF(B$2:B107,"=0")</f>
        <v>3</v>
      </c>
      <c r="D107" t="str">
        <f>MID('input-output'!$I$9,(ROW(D107)-2)*2+1,2)</f>
        <v>05</v>
      </c>
      <c r="E107" s="1" t="str">
        <f t="shared" si="5"/>
        <v>Name High 1</v>
      </c>
      <c r="L107" t="str">
        <f t="shared" si="7"/>
        <v/>
      </c>
      <c r="M107" t="str" cm="1">
        <f t="array" ref="M107">_xlfn.IFS(ISNUMBER(_xlfn.XLOOKUP(C107,Tables!N:N,Tables!N:N)),IF(B107=0,K107,""),L107&lt;&gt;"",L107,TRUE,D107)</f>
        <v>05</v>
      </c>
      <c r="N107">
        <f t="shared" si="8"/>
        <v>0</v>
      </c>
    </row>
    <row r="108" spans="1:14" x14ac:dyDescent="0.45">
      <c r="A108" t="str">
        <f t="shared" si="10"/>
        <v>333A</v>
      </c>
      <c r="B108">
        <v>2</v>
      </c>
      <c r="C108">
        <f>COUNTIF(B$2:B108,"=0")</f>
        <v>3</v>
      </c>
      <c r="D108" t="str">
        <f>MID('input-output'!$I$9,(ROW(D108)-2)*2+1,2)</f>
        <v>03</v>
      </c>
      <c r="E108" s="1" t="str">
        <f t="shared" si="5"/>
        <v>Name Low 2</v>
      </c>
      <c r="F108" t="str">
        <f>_xlfn.XLOOKUP(HEX2DEC(D109&amp;D108),Tables!A:A,Tables!C:C)</f>
        <v>Diane - Diamond Mannequin</v>
      </c>
      <c r="G108" s="2"/>
      <c r="J108" t="str">
        <f>IF(G108&lt;&gt;"",_xlfn.XLOOKUP(G108,Tables!C:C,Tables!B:B),"")</f>
        <v/>
      </c>
      <c r="L108" t="str">
        <f t="shared" si="7"/>
        <v/>
      </c>
      <c r="M108" t="str" cm="1">
        <f t="array" ref="M108">_xlfn.IFS(ISNUMBER(_xlfn.XLOOKUP(C108,Tables!N:N,Tables!N:N)),IF(B108=0,K108,""),L108&lt;&gt;"",L108,TRUE,D108)</f>
        <v>03</v>
      </c>
      <c r="N108">
        <f t="shared" si="8"/>
        <v>0</v>
      </c>
    </row>
    <row r="109" spans="1:14" x14ac:dyDescent="0.45">
      <c r="A109" t="str">
        <f t="shared" si="10"/>
        <v>333B</v>
      </c>
      <c r="B109" t="s">
        <v>2</v>
      </c>
      <c r="C109">
        <f>COUNTIF(B$2:B109,"=0")</f>
        <v>3</v>
      </c>
      <c r="D109" t="str">
        <f>MID('input-output'!$I$9,(ROW(D109)-2)*2+1,2)</f>
        <v>05</v>
      </c>
      <c r="E109" s="1" t="str">
        <f t="shared" si="5"/>
        <v>Name High 2</v>
      </c>
      <c r="L109" t="str">
        <f t="shared" si="7"/>
        <v/>
      </c>
      <c r="M109" t="str" cm="1">
        <f t="array" ref="M109">_xlfn.IFS(ISNUMBER(_xlfn.XLOOKUP(C109,Tables!N:N,Tables!N:N)),IF(B109=0,K109,""),L109&lt;&gt;"",L109,TRUE,D109)</f>
        <v>05</v>
      </c>
      <c r="N109">
        <f t="shared" si="8"/>
        <v>0</v>
      </c>
    </row>
    <row r="110" spans="1:14" x14ac:dyDescent="0.45">
      <c r="A110" t="str">
        <f t="shared" si="10"/>
        <v>333C</v>
      </c>
      <c r="B110" t="s">
        <v>3</v>
      </c>
      <c r="C110">
        <f>COUNTIF(B$2:B110,"=0")</f>
        <v>3</v>
      </c>
      <c r="D110" t="str">
        <f>MID('input-output'!$I$9,(ROW(D110)-2)*2+1,2)</f>
        <v>FF</v>
      </c>
      <c r="E110" s="1" t="str">
        <f t="shared" si="5"/>
        <v>Name Low 3</v>
      </c>
      <c r="F110" t="str">
        <f>_xlfn.XLOOKUP(HEX2DEC(D111&amp;D110),Tables!A:A,Tables!C:C)</f>
        <v>Gooffrey - Snow Slime</v>
      </c>
      <c r="G110" s="2"/>
      <c r="J110" t="str">
        <f>IF(G110&lt;&gt;"",_xlfn.XLOOKUP(G110,Tables!C:C,Tables!B:B),"")</f>
        <v/>
      </c>
      <c r="L110" t="str">
        <f t="shared" si="7"/>
        <v/>
      </c>
      <c r="M110" t="str" cm="1">
        <f t="array" ref="M110">_xlfn.IFS(ISNUMBER(_xlfn.XLOOKUP(C110,Tables!N:N,Tables!N:N)),IF(B110=0,K110,""),L110&lt;&gt;"",L110,TRUE,D110)</f>
        <v>FF</v>
      </c>
      <c r="N110">
        <f t="shared" si="8"/>
        <v>0</v>
      </c>
    </row>
    <row r="111" spans="1:14" x14ac:dyDescent="0.45">
      <c r="A111" t="str">
        <f t="shared" si="10"/>
        <v>333D</v>
      </c>
      <c r="B111" t="s">
        <v>4</v>
      </c>
      <c r="C111">
        <f>COUNTIF(B$2:B111,"=0")</f>
        <v>3</v>
      </c>
      <c r="D111" t="str">
        <f>MID('input-output'!$I$9,(ROW(D111)-2)*2+1,2)</f>
        <v>04</v>
      </c>
      <c r="E111" s="1" t="str">
        <f t="shared" si="5"/>
        <v>Name High 3</v>
      </c>
      <c r="L111" t="str">
        <f t="shared" si="7"/>
        <v/>
      </c>
      <c r="M111" t="str" cm="1">
        <f t="array" ref="M111">_xlfn.IFS(ISNUMBER(_xlfn.XLOOKUP(C111,Tables!N:N,Tables!N:N)),IF(B111=0,K111,""),L111&lt;&gt;"",L111,TRUE,D111)</f>
        <v>04</v>
      </c>
      <c r="N111">
        <f t="shared" si="8"/>
        <v>0</v>
      </c>
    </row>
    <row r="112" spans="1:14" x14ac:dyDescent="0.45">
      <c r="A112" t="str">
        <f t="shared" si="10"/>
        <v>333E</v>
      </c>
      <c r="B112" t="s">
        <v>5</v>
      </c>
      <c r="C112">
        <f>COUNTIF(B$2:B112,"=0")</f>
        <v>3</v>
      </c>
      <c r="D112" t="str">
        <f>MID('input-output'!$I$9,(ROW(D112)-2)*2+1,2)</f>
        <v>10</v>
      </c>
      <c r="E112" s="1" t="str">
        <f t="shared" si="5"/>
        <v>Primary Monster Low</v>
      </c>
      <c r="F112" t="str">
        <f>_xlfn.XLOOKUP(HEX2DEC(D113&amp;D112),Tables!A:A,Tables!D:D)</f>
        <v>Mischievous Mole</v>
      </c>
      <c r="G112" s="2"/>
      <c r="J112" t="str">
        <f>IF(G112&lt;&gt;"",_xlfn.XLOOKUP(G112,Tables!D:D,Tables!B:B),"")</f>
        <v/>
      </c>
      <c r="L112" t="str">
        <f t="shared" si="7"/>
        <v/>
      </c>
      <c r="M112" t="str" cm="1">
        <f t="array" ref="M112">_xlfn.IFS(ISNUMBER(_xlfn.XLOOKUP(C112,Tables!N:N,Tables!N:N)),IF(B112=0,K112,""),L112&lt;&gt;"",L112,TRUE,D112)</f>
        <v>10</v>
      </c>
      <c r="N112">
        <f t="shared" si="8"/>
        <v>0</v>
      </c>
    </row>
    <row r="113" spans="1:14" x14ac:dyDescent="0.45">
      <c r="A113" t="str">
        <f t="shared" si="10"/>
        <v>333F</v>
      </c>
      <c r="B113" t="s">
        <v>6</v>
      </c>
      <c r="C113">
        <f>COUNTIF(B$2:B113,"=0")</f>
        <v>3</v>
      </c>
      <c r="D113" t="str">
        <f>MID('input-output'!$I$9,(ROW(D113)-2)*2+1,2)</f>
        <v>02</v>
      </c>
      <c r="E113" s="1" t="str">
        <f t="shared" si="5"/>
        <v>Primary Monster High</v>
      </c>
      <c r="L113" t="str">
        <f t="shared" si="7"/>
        <v/>
      </c>
      <c r="M113" t="str" cm="1">
        <f t="array" ref="M113">_xlfn.IFS(ISNUMBER(_xlfn.XLOOKUP(C113,Tables!N:N,Tables!N:N)),IF(B113=0,K113,""),L113&lt;&gt;"",L113,TRUE,D113)</f>
        <v>02</v>
      </c>
      <c r="N113">
        <f t="shared" si="8"/>
        <v>0</v>
      </c>
    </row>
    <row r="114" spans="1:14" x14ac:dyDescent="0.45">
      <c r="A114" t="str">
        <f t="shared" si="10"/>
        <v>3340</v>
      </c>
      <c r="B114" t="s">
        <v>7</v>
      </c>
      <c r="C114">
        <f>COUNTIF(B$2:B114,"=0")</f>
        <v>3</v>
      </c>
      <c r="D114" t="str">
        <f>MID('input-output'!$I$9,(ROW(D114)-2)*2+1,2)</f>
        <v>07</v>
      </c>
      <c r="E114" s="1" t="str">
        <f t="shared" ref="E114:E177" si="11">IF(E62="","",E62)</f>
        <v>Header Low</v>
      </c>
      <c r="F114">
        <f>HEX2DEC(D115&amp;D114)</f>
        <v>7</v>
      </c>
      <c r="G114" s="2"/>
      <c r="J114" t="str">
        <f>IF(G114&lt;&gt;"",DEC2HEX(G114),"")</f>
        <v/>
      </c>
      <c r="L114" t="str">
        <f t="shared" si="7"/>
        <v/>
      </c>
      <c r="M114" t="str" cm="1">
        <f t="array" ref="M114">_xlfn.IFS(ISNUMBER(_xlfn.XLOOKUP(C114,Tables!N:N,Tables!N:N)),IF(B114=0,K114,""),L114&lt;&gt;"",L114,TRUE,D114)</f>
        <v>07</v>
      </c>
      <c r="N114">
        <f t="shared" si="8"/>
        <v>0</v>
      </c>
    </row>
    <row r="115" spans="1:14" x14ac:dyDescent="0.45">
      <c r="A115" t="str">
        <f t="shared" si="10"/>
        <v>3341</v>
      </c>
      <c r="B115" t="s">
        <v>8</v>
      </c>
      <c r="C115">
        <f>COUNTIF(B$2:B115,"=0")</f>
        <v>3</v>
      </c>
      <c r="D115" t="str">
        <f>MID('input-output'!$I$9,(ROW(D115)-2)*2+1,2)</f>
        <v>00</v>
      </c>
      <c r="E115" s="1" t="str">
        <f t="shared" si="11"/>
        <v>Header High</v>
      </c>
      <c r="L115" t="str">
        <f t="shared" si="7"/>
        <v/>
      </c>
      <c r="M115" t="str" cm="1">
        <f t="array" ref="M115">_xlfn.IFS(ISNUMBER(_xlfn.XLOOKUP(C115,Tables!N:N,Tables!N:N)),IF(B115=0,K115,""),L115&lt;&gt;"",L115,TRUE,D115)</f>
        <v>00</v>
      </c>
      <c r="N115">
        <f t="shared" si="8"/>
        <v>0</v>
      </c>
    </row>
    <row r="116" spans="1:14" x14ac:dyDescent="0.45">
      <c r="A116" t="str">
        <f t="shared" si="10"/>
        <v>3342</v>
      </c>
      <c r="B116" t="s">
        <v>9</v>
      </c>
      <c r="C116">
        <f>COUNTIF(B$2:B116,"=0")</f>
        <v>3</v>
      </c>
      <c r="D116" t="str">
        <f>MID('input-output'!$I$9,(ROW(D116)-2)*2+1,2)</f>
        <v>3B</v>
      </c>
      <c r="E116" s="1" t="str">
        <f t="shared" si="11"/>
        <v>Footer Low</v>
      </c>
      <c r="F116">
        <f>HEX2DEC(D117&amp;D116)</f>
        <v>3131</v>
      </c>
      <c r="G116" s="2"/>
      <c r="J116" t="str">
        <f>IF(G116&lt;&gt;"",DEC2HEX(G116),"")</f>
        <v/>
      </c>
      <c r="L116" t="str">
        <f t="shared" si="7"/>
        <v/>
      </c>
      <c r="M116" t="str" cm="1">
        <f t="array" ref="M116">_xlfn.IFS(ISNUMBER(_xlfn.XLOOKUP(C116,Tables!N:N,Tables!N:N)),IF(B116=0,K116,""),L116&lt;&gt;"",L116,TRUE,D116)</f>
        <v>3B</v>
      </c>
      <c r="N116">
        <f t="shared" si="8"/>
        <v>0</v>
      </c>
    </row>
    <row r="117" spans="1:14" x14ac:dyDescent="0.45">
      <c r="A117" t="str">
        <f t="shared" si="10"/>
        <v>3343</v>
      </c>
      <c r="B117" t="s">
        <v>10</v>
      </c>
      <c r="C117">
        <f>COUNTIF(B$2:B117,"=0")</f>
        <v>3</v>
      </c>
      <c r="D117" t="str">
        <f>MID('input-output'!$I$9,(ROW(D117)-2)*2+1,2)</f>
        <v>0C</v>
      </c>
      <c r="E117" s="1" t="str">
        <f t="shared" si="11"/>
        <v>Footer High</v>
      </c>
      <c r="L117" t="str">
        <f t="shared" si="7"/>
        <v/>
      </c>
      <c r="M117" t="str" cm="1">
        <f t="array" ref="M117">_xlfn.IFS(ISNUMBER(_xlfn.XLOOKUP(C117,Tables!N:N,Tables!N:N)),IF(B117=0,K117,""),L117&lt;&gt;"",L117,TRUE,D117)</f>
        <v>0C</v>
      </c>
      <c r="N117">
        <f t="shared" si="8"/>
        <v>0</v>
      </c>
    </row>
    <row r="118" spans="1:14" x14ac:dyDescent="0.45">
      <c r="A118" t="str">
        <f t="shared" si="10"/>
        <v>3344</v>
      </c>
      <c r="B118" t="s">
        <v>11</v>
      </c>
      <c r="C118">
        <f>COUNTIF(B$2:B118,"=0")</f>
        <v>3</v>
      </c>
      <c r="D118" t="str">
        <f>MID('input-output'!$I$9,(ROW(D118)-2)*2+1,2)</f>
        <v>00</v>
      </c>
      <c r="E118" s="1" t="str">
        <f t="shared" si="11"/>
        <v/>
      </c>
      <c r="L118" t="str">
        <f t="shared" si="7"/>
        <v/>
      </c>
      <c r="M118" t="str" cm="1">
        <f t="array" ref="M118">_xlfn.IFS(ISNUMBER(_xlfn.XLOOKUP(C118,Tables!N:N,Tables!N:N)),IF(B118=0,K118,""),L118&lt;&gt;"",L118,TRUE,D118)</f>
        <v>00</v>
      </c>
      <c r="N118">
        <f t="shared" si="8"/>
        <v>0</v>
      </c>
    </row>
    <row r="119" spans="1:14" x14ac:dyDescent="0.45">
      <c r="A119" t="str">
        <f t="shared" si="10"/>
        <v>3345</v>
      </c>
      <c r="B119" t="s">
        <v>12</v>
      </c>
      <c r="C119">
        <f>COUNTIF(B$2:B119,"=0")</f>
        <v>3</v>
      </c>
      <c r="D119" t="str">
        <f>MID('input-output'!$I$9,(ROW(D119)-2)*2+1,2)</f>
        <v>00</v>
      </c>
      <c r="E119" s="1" t="str">
        <f t="shared" si="11"/>
        <v/>
      </c>
      <c r="L119" t="str">
        <f t="shared" si="7"/>
        <v/>
      </c>
      <c r="M119" t="str" cm="1">
        <f t="array" ref="M119">_xlfn.IFS(ISNUMBER(_xlfn.XLOOKUP(C119,Tables!N:N,Tables!N:N)),IF(B119=0,K119,""),L119&lt;&gt;"",L119,TRUE,D119)</f>
        <v>00</v>
      </c>
      <c r="N119">
        <f t="shared" si="8"/>
        <v>0</v>
      </c>
    </row>
    <row r="120" spans="1:14" x14ac:dyDescent="0.45">
      <c r="A120" t="str">
        <f t="shared" si="10"/>
        <v>3346</v>
      </c>
      <c r="B120" t="s">
        <v>13</v>
      </c>
      <c r="C120">
        <f>COUNTIF(B$2:B120,"=0")</f>
        <v>3</v>
      </c>
      <c r="D120" t="str">
        <f>MID('input-output'!$I$9,(ROW(D120)-2)*2+1,2)</f>
        <v>01</v>
      </c>
      <c r="E120" s="1" t="str">
        <f t="shared" si="11"/>
        <v>Clears(seems to be written to 2 places)</v>
      </c>
      <c r="L120" t="str">
        <f t="shared" si="7"/>
        <v/>
      </c>
      <c r="M120" t="str" cm="1">
        <f t="array" ref="M120">_xlfn.IFS(ISNUMBER(_xlfn.XLOOKUP(C120,Tables!N:N,Tables!N:N)),IF(B120=0,K120,""),L120&lt;&gt;"",L120,TRUE,D120)</f>
        <v>01</v>
      </c>
      <c r="N120">
        <f t="shared" si="8"/>
        <v>0</v>
      </c>
    </row>
    <row r="121" spans="1:14" x14ac:dyDescent="0.45">
      <c r="A121" t="str">
        <f t="shared" si="10"/>
        <v>3347</v>
      </c>
      <c r="B121" t="s">
        <v>14</v>
      </c>
      <c r="C121">
        <f>COUNTIF(B$2:B121,"=0")</f>
        <v>3</v>
      </c>
      <c r="D121" t="str">
        <f>MID('input-output'!$I$9,(ROW(D121)-2)*2+1,2)</f>
        <v>00</v>
      </c>
      <c r="E121" s="1" t="str">
        <f t="shared" si="11"/>
        <v/>
      </c>
      <c r="L121" t="str">
        <f t="shared" si="7"/>
        <v/>
      </c>
      <c r="M121" t="str" cm="1">
        <f t="array" ref="M121">_xlfn.IFS(ISNUMBER(_xlfn.XLOOKUP(C121,Tables!N:N,Tables!N:N)),IF(B121=0,K121,""),L121&lt;&gt;"",L121,TRUE,D121)</f>
        <v>00</v>
      </c>
      <c r="N121">
        <f t="shared" si="8"/>
        <v>0</v>
      </c>
    </row>
    <row r="122" spans="1:14" x14ac:dyDescent="0.45">
      <c r="A122" t="str">
        <f t="shared" si="10"/>
        <v>3348</v>
      </c>
      <c r="B122" t="s">
        <v>15</v>
      </c>
      <c r="C122">
        <f>COUNTIF(B$2:B122,"=0")</f>
        <v>3</v>
      </c>
      <c r="D122" t="str">
        <f>MID('input-output'!$I$9,(ROW(D122)-2)*2+1,2)</f>
        <v>00</v>
      </c>
      <c r="E122" s="1" t="str">
        <f t="shared" si="11"/>
        <v/>
      </c>
      <c r="L122" t="str">
        <f t="shared" si="7"/>
        <v/>
      </c>
      <c r="M122" t="str" cm="1">
        <f t="array" ref="M122">_xlfn.IFS(ISNUMBER(_xlfn.XLOOKUP(C122,Tables!N:N,Tables!N:N)),IF(B122=0,K122,""),L122&lt;&gt;"",L122,TRUE,D122)</f>
        <v>00</v>
      </c>
      <c r="N122">
        <f t="shared" si="8"/>
        <v>0</v>
      </c>
    </row>
    <row r="123" spans="1:14" x14ac:dyDescent="0.45">
      <c r="A123" t="str">
        <f t="shared" si="10"/>
        <v>3349</v>
      </c>
      <c r="B123" t="s">
        <v>16</v>
      </c>
      <c r="C123">
        <f>COUNTIF(B$2:B123,"=0")</f>
        <v>3</v>
      </c>
      <c r="D123" t="str">
        <f>MID('input-output'!$I$9,(ROW(D123)-2)*2+1,2)</f>
        <v>00</v>
      </c>
      <c r="E123" s="1" t="str">
        <f t="shared" si="11"/>
        <v/>
      </c>
      <c r="L123" t="str">
        <f t="shared" si="7"/>
        <v/>
      </c>
      <c r="M123" t="str" cm="1">
        <f t="array" ref="M123">_xlfn.IFS(ISNUMBER(_xlfn.XLOOKUP(C123,Tables!N:N,Tables!N:N)),IF(B123=0,K123,""),L123&lt;&gt;"",L123,TRUE,D123)</f>
        <v>00</v>
      </c>
      <c r="N123">
        <f t="shared" si="8"/>
        <v>0</v>
      </c>
    </row>
    <row r="124" spans="1:14" x14ac:dyDescent="0.45">
      <c r="A124" t="str">
        <f t="shared" si="10"/>
        <v>334A</v>
      </c>
      <c r="B124" t="s">
        <v>17</v>
      </c>
      <c r="C124">
        <f>COUNTIF(B$2:B124,"=0")</f>
        <v>3</v>
      </c>
      <c r="D124" t="str">
        <f>MID('input-output'!$I$9,(ROW(D124)-2)*2+1,2)</f>
        <v>00</v>
      </c>
      <c r="E124" s="1" t="str">
        <f t="shared" si="11"/>
        <v>Clears(seems to be written to 2 places)</v>
      </c>
      <c r="L124" t="str">
        <f t="shared" si="7"/>
        <v/>
      </c>
      <c r="M124" t="str" cm="1">
        <f t="array" ref="M124">_xlfn.IFS(ISNUMBER(_xlfn.XLOOKUP(C124,Tables!N:N,Tables!N:N)),IF(B124=0,K124,""),L124&lt;&gt;"",L124,TRUE,D124)</f>
        <v>00</v>
      </c>
      <c r="N124">
        <f t="shared" si="8"/>
        <v>0</v>
      </c>
    </row>
    <row r="125" spans="1:14" x14ac:dyDescent="0.45">
      <c r="A125" t="str">
        <f t="shared" si="10"/>
        <v>334B</v>
      </c>
      <c r="B125" t="s">
        <v>18</v>
      </c>
      <c r="C125">
        <f>COUNTIF(B$2:B125,"=0")</f>
        <v>3</v>
      </c>
      <c r="D125" t="str">
        <f>MID('input-output'!$I$9,(ROW(D125)-2)*2+1,2)</f>
        <v>00</v>
      </c>
      <c r="E125" s="1" t="str">
        <f t="shared" si="11"/>
        <v/>
      </c>
      <c r="L125" t="str">
        <f t="shared" si="7"/>
        <v/>
      </c>
      <c r="M125" t="str" cm="1">
        <f t="array" ref="M125">_xlfn.IFS(ISNUMBER(_xlfn.XLOOKUP(C125,Tables!N:N,Tables!N:N)),IF(B125=0,K125,""),L125&lt;&gt;"",L125,TRUE,D125)</f>
        <v>00</v>
      </c>
      <c r="N125">
        <f t="shared" si="8"/>
        <v>0</v>
      </c>
    </row>
    <row r="126" spans="1:14" x14ac:dyDescent="0.45">
      <c r="A126" t="str">
        <f t="shared" ref="A126:A189" si="12">DEC2HEX(1+HEX2DEC(A125))</f>
        <v>334C</v>
      </c>
      <c r="B126" t="s">
        <v>19</v>
      </c>
      <c r="C126">
        <f>COUNTIF(B$2:B126,"=0")</f>
        <v>3</v>
      </c>
      <c r="D126" t="str">
        <f>MID('input-output'!$I$9,(ROW(D126)-2)*2+1,2)</f>
        <v>07</v>
      </c>
      <c r="E126" s="1" t="str">
        <f t="shared" si="11"/>
        <v>Not Sure</v>
      </c>
      <c r="L126" t="str">
        <f t="shared" si="7"/>
        <v/>
      </c>
      <c r="M126" t="str" cm="1">
        <f t="array" ref="M126">_xlfn.IFS(ISNUMBER(_xlfn.XLOOKUP(C126,Tables!N:N,Tables!N:N)),IF(B126=0,K126,""),L126&lt;&gt;"",L126,TRUE,D126)</f>
        <v>07</v>
      </c>
      <c r="N126">
        <f t="shared" si="8"/>
        <v>0</v>
      </c>
    </row>
    <row r="127" spans="1:14" x14ac:dyDescent="0.45">
      <c r="A127" t="str">
        <f t="shared" si="12"/>
        <v>334D</v>
      </c>
      <c r="B127" t="s">
        <v>20</v>
      </c>
      <c r="C127">
        <f>COUNTIF(B$2:B127,"=0")</f>
        <v>3</v>
      </c>
      <c r="D127" t="str">
        <f>MID('input-output'!$I$9,(ROW(D127)-2)*2+1,2)</f>
        <v>00</v>
      </c>
      <c r="E127" s="1" t="str">
        <f t="shared" si="11"/>
        <v/>
      </c>
      <c r="L127" t="str">
        <f t="shared" si="7"/>
        <v/>
      </c>
      <c r="M127" t="str" cm="1">
        <f t="array" ref="M127">_xlfn.IFS(ISNUMBER(_xlfn.XLOOKUP(C127,Tables!N:N,Tables!N:N)),IF(B127=0,K127,""),L127&lt;&gt;"",L127,TRUE,D127)</f>
        <v>00</v>
      </c>
      <c r="N127">
        <f t="shared" si="8"/>
        <v>0</v>
      </c>
    </row>
    <row r="128" spans="1:14" x14ac:dyDescent="0.45">
      <c r="A128" t="str">
        <f t="shared" si="12"/>
        <v>334E</v>
      </c>
      <c r="B128" t="s">
        <v>21</v>
      </c>
      <c r="C128">
        <f>COUNTIF(B$2:B128,"=0")</f>
        <v>3</v>
      </c>
      <c r="D128" t="str">
        <f>MID('input-output'!$I$9,(ROW(D128)-2)*2+1,2)</f>
        <v>00</v>
      </c>
      <c r="E128" s="1" t="str">
        <f t="shared" si="11"/>
        <v/>
      </c>
      <c r="L128" t="str">
        <f t="shared" si="7"/>
        <v/>
      </c>
      <c r="M128" t="str" cm="1">
        <f t="array" ref="M128">_xlfn.IFS(ISNUMBER(_xlfn.XLOOKUP(C128,Tables!N:N,Tables!N:N)),IF(B128=0,K128,""),L128&lt;&gt;"",L128,TRUE,D128)</f>
        <v>00</v>
      </c>
      <c r="N128">
        <f t="shared" si="8"/>
        <v>0</v>
      </c>
    </row>
    <row r="129" spans="1:14" x14ac:dyDescent="0.45">
      <c r="A129" t="str">
        <f t="shared" si="12"/>
        <v>334F</v>
      </c>
      <c r="B129" t="s">
        <v>22</v>
      </c>
      <c r="C129">
        <f>COUNTIF(B$2:B129,"=0")</f>
        <v>3</v>
      </c>
      <c r="D129" t="str">
        <f>MID('input-output'!$I$9,(ROW(D129)-2)*2+1,2)</f>
        <v>00</v>
      </c>
      <c r="E129" s="1" t="str">
        <f t="shared" si="11"/>
        <v/>
      </c>
      <c r="L129" t="str">
        <f t="shared" si="7"/>
        <v/>
      </c>
      <c r="M129" t="str" cm="1">
        <f t="array" ref="M129">_xlfn.IFS(ISNUMBER(_xlfn.XLOOKUP(C129,Tables!N:N,Tables!N:N)),IF(B129=0,K129,""),L129&lt;&gt;"",L129,TRUE,D129)</f>
        <v>00</v>
      </c>
      <c r="N129">
        <f t="shared" si="8"/>
        <v>0</v>
      </c>
    </row>
    <row r="130" spans="1:14" x14ac:dyDescent="0.45">
      <c r="A130" t="str">
        <f t="shared" si="12"/>
        <v>3350</v>
      </c>
      <c r="B130" t="s">
        <v>23</v>
      </c>
      <c r="C130">
        <f>COUNTIF(B$2:B130,"=0")</f>
        <v>3</v>
      </c>
      <c r="D130" t="str">
        <f>MID('input-output'!$I$9,(ROW(D130)-2)*2+1,2)</f>
        <v>00</v>
      </c>
      <c r="E130" s="1" t="str">
        <f t="shared" si="11"/>
        <v/>
      </c>
      <c r="L130" t="str">
        <f t="shared" si="7"/>
        <v/>
      </c>
      <c r="M130" t="str" cm="1">
        <f t="array" ref="M130">_xlfn.IFS(ISNUMBER(_xlfn.XLOOKUP(C130,Tables!N:N,Tables!N:N)),IF(B130=0,K130,""),L130&lt;&gt;"",L130,TRUE,D130)</f>
        <v>00</v>
      </c>
      <c r="N130">
        <f t="shared" si="8"/>
        <v>0</v>
      </c>
    </row>
    <row r="131" spans="1:14" x14ac:dyDescent="0.45">
      <c r="A131" t="str">
        <f t="shared" si="12"/>
        <v>3351</v>
      </c>
      <c r="B131" t="s">
        <v>24</v>
      </c>
      <c r="C131">
        <f>COUNTIF(B$2:B131,"=0")</f>
        <v>3</v>
      </c>
      <c r="D131" t="str">
        <f>MID('input-output'!$I$9,(ROW(D131)-2)*2+1,2)</f>
        <v>00</v>
      </c>
      <c r="E131" s="1" t="str">
        <f t="shared" si="11"/>
        <v/>
      </c>
      <c r="L131" t="str">
        <f t="shared" ref="L131:L194" si="13">IF(OR(J131&lt;&gt;"",LEN(J130)&gt;2),_xlfn.LET(_xlpm.exp,IF(LEN(J131)&gt;2,RIGHT(J131,2),IF(LEN(J130)&gt;2,LEFT(J130,LEN(J130)-2),J131)),IF(LEN(_xlpm.exp)=1,"0"&amp;_xlpm.exp,_xlpm.exp)),IF(AND(J130&lt;&gt;"",ISNUMBER(FIND("High",E131))),"00",IF(J131="","",J131)))</f>
        <v/>
      </c>
      <c r="M131" t="str" cm="1">
        <f t="array" ref="M131">_xlfn.IFS(ISNUMBER(_xlfn.XLOOKUP(C131,Tables!N:N,Tables!N:N)),IF(B131=0,K131,""),L131&lt;&gt;"",L131,TRUE,D131)</f>
        <v>00</v>
      </c>
      <c r="N131">
        <f t="shared" si="8"/>
        <v>0</v>
      </c>
    </row>
    <row r="132" spans="1:14" x14ac:dyDescent="0.45">
      <c r="A132" t="str">
        <f t="shared" si="12"/>
        <v>3352</v>
      </c>
      <c r="B132" t="s">
        <v>25</v>
      </c>
      <c r="C132">
        <f>COUNTIF(B$2:B132,"=0")</f>
        <v>3</v>
      </c>
      <c r="D132" t="str">
        <f>MID('input-output'!$I$9,(ROW(D132)-2)*2+1,2)</f>
        <v>00</v>
      </c>
      <c r="E132" s="1" t="str">
        <f t="shared" si="11"/>
        <v/>
      </c>
      <c r="L132" t="str">
        <f t="shared" si="13"/>
        <v/>
      </c>
      <c r="M132" t="str" cm="1">
        <f t="array" ref="M132">_xlfn.IFS(ISNUMBER(_xlfn.XLOOKUP(C132,Tables!N:N,Tables!N:N)),IF(B132=0,K132,""),L132&lt;&gt;"",L132,TRUE,D132)</f>
        <v>00</v>
      </c>
      <c r="N132">
        <f t="shared" ref="N132:N195" si="14">IF(L132="",0,_xlfn.LET(_xlpm.new,HEX2DEC(M132),_xlpm.old,HEX2DEC(D132),IF(_xlpm.new&lt;128,_xlpm.new,-128+_xlfn.BITAND(_xlpm.new,127))-IF(_xlpm.old&lt;128,_xlpm.old,-128+_xlfn.BITAND(_xlpm.old,127))))</f>
        <v>0</v>
      </c>
    </row>
    <row r="133" spans="1:14" x14ac:dyDescent="0.45">
      <c r="A133" t="str">
        <f t="shared" si="12"/>
        <v>3353</v>
      </c>
      <c r="B133" t="s">
        <v>26</v>
      </c>
      <c r="C133">
        <f>COUNTIF(B$2:B133,"=0")</f>
        <v>3</v>
      </c>
      <c r="D133" t="str">
        <f>MID('input-output'!$I$9,(ROW(D133)-2)*2+1,2)</f>
        <v>00</v>
      </c>
      <c r="E133" s="1" t="str">
        <f t="shared" si="11"/>
        <v/>
      </c>
      <c r="L133" t="str">
        <f t="shared" si="13"/>
        <v/>
      </c>
      <c r="M133" t="str" cm="1">
        <f t="array" ref="M133">_xlfn.IFS(ISNUMBER(_xlfn.XLOOKUP(C133,Tables!N:N,Tables!N:N)),IF(B133=0,K133,""),L133&lt;&gt;"",L133,TRUE,D133)</f>
        <v>00</v>
      </c>
      <c r="N133">
        <f t="shared" si="14"/>
        <v>0</v>
      </c>
    </row>
    <row r="134" spans="1:14" x14ac:dyDescent="0.45">
      <c r="A134" t="str">
        <f t="shared" si="12"/>
        <v>3354</v>
      </c>
      <c r="B134" t="s">
        <v>27</v>
      </c>
      <c r="C134">
        <f>COUNTIF(B$2:B134,"=0")</f>
        <v>3</v>
      </c>
      <c r="D134" t="str">
        <f>MID('input-output'!$I$9,(ROW(D134)-2)*2+1,2)</f>
        <v>00</v>
      </c>
      <c r="E134" s="1" t="str">
        <f t="shared" si="11"/>
        <v/>
      </c>
      <c r="L134" t="str">
        <f t="shared" si="13"/>
        <v/>
      </c>
      <c r="M134" t="str" cm="1">
        <f t="array" ref="M134">_xlfn.IFS(ISNUMBER(_xlfn.XLOOKUP(C134,Tables!N:N,Tables!N:N)),IF(B134=0,K134,""),L134&lt;&gt;"",L134,TRUE,D134)</f>
        <v>00</v>
      </c>
      <c r="N134">
        <f t="shared" si="14"/>
        <v>0</v>
      </c>
    </row>
    <row r="135" spans="1:14" x14ac:dyDescent="0.45">
      <c r="A135" t="str">
        <f t="shared" si="12"/>
        <v>3355</v>
      </c>
      <c r="B135" t="s">
        <v>28</v>
      </c>
      <c r="C135">
        <f>COUNTIF(B$2:B135,"=0")</f>
        <v>3</v>
      </c>
      <c r="D135" t="str">
        <f>MID('input-output'!$I$9,(ROW(D135)-2)*2+1,2)</f>
        <v>00</v>
      </c>
      <c r="E135" s="1" t="str">
        <f t="shared" si="11"/>
        <v/>
      </c>
      <c r="L135" t="str">
        <f t="shared" si="13"/>
        <v/>
      </c>
      <c r="M135" t="str" cm="1">
        <f t="array" ref="M135">_xlfn.IFS(ISNUMBER(_xlfn.XLOOKUP(C135,Tables!N:N,Tables!N:N)),IF(B135=0,K135,""),L135&lt;&gt;"",L135,TRUE,D135)</f>
        <v>00</v>
      </c>
      <c r="N135">
        <f t="shared" si="14"/>
        <v>0</v>
      </c>
    </row>
    <row r="136" spans="1:14" x14ac:dyDescent="0.45">
      <c r="A136" t="str">
        <f t="shared" si="12"/>
        <v>3356</v>
      </c>
      <c r="B136" t="s">
        <v>29</v>
      </c>
      <c r="C136">
        <f>COUNTIF(B$2:B136,"=0")</f>
        <v>3</v>
      </c>
      <c r="D136" t="str">
        <f>MID('input-output'!$I$9,(ROW(D136)-2)*2+1,2)</f>
        <v>00</v>
      </c>
      <c r="E136" s="1" t="str">
        <f t="shared" si="11"/>
        <v/>
      </c>
      <c r="L136" t="str">
        <f t="shared" si="13"/>
        <v/>
      </c>
      <c r="M136" t="str" cm="1">
        <f t="array" ref="M136">_xlfn.IFS(ISNUMBER(_xlfn.XLOOKUP(C136,Tables!N:N,Tables!N:N)),IF(B136=0,K136,""),L136&lt;&gt;"",L136,TRUE,D136)</f>
        <v>00</v>
      </c>
      <c r="N136">
        <f t="shared" si="14"/>
        <v>0</v>
      </c>
    </row>
    <row r="137" spans="1:14" x14ac:dyDescent="0.45">
      <c r="A137" t="str">
        <f t="shared" si="12"/>
        <v>3357</v>
      </c>
      <c r="B137" t="s">
        <v>30</v>
      </c>
      <c r="C137">
        <f>COUNTIF(B$2:B137,"=0")</f>
        <v>3</v>
      </c>
      <c r="D137" t="str">
        <f>MID('input-output'!$I$9,(ROW(D137)-2)*2+1,2)</f>
        <v>00</v>
      </c>
      <c r="E137" s="1" t="str">
        <f t="shared" si="11"/>
        <v/>
      </c>
      <c r="L137" t="str">
        <f t="shared" si="13"/>
        <v/>
      </c>
      <c r="M137" t="str" cm="1">
        <f t="array" ref="M137">_xlfn.IFS(ISNUMBER(_xlfn.XLOOKUP(C137,Tables!N:N,Tables!N:N)),IF(B137=0,K137,""),L137&lt;&gt;"",L137,TRUE,D137)</f>
        <v>00</v>
      </c>
      <c r="N137">
        <f t="shared" si="14"/>
        <v>0</v>
      </c>
    </row>
    <row r="138" spans="1:14" x14ac:dyDescent="0.45">
      <c r="A138" t="str">
        <f t="shared" si="12"/>
        <v>3358</v>
      </c>
      <c r="B138" t="s">
        <v>31</v>
      </c>
      <c r="C138">
        <f>COUNTIF(B$2:B138,"=0")</f>
        <v>3</v>
      </c>
      <c r="D138" t="str">
        <f>MID('input-output'!$I$9,(ROW(D138)-2)*2+1,2)</f>
        <v>06</v>
      </c>
      <c r="E138" s="1" t="str">
        <f t="shared" si="11"/>
        <v/>
      </c>
      <c r="L138" t="str">
        <f t="shared" si="13"/>
        <v/>
      </c>
      <c r="M138" t="str" cm="1">
        <f t="array" ref="M138">_xlfn.IFS(ISNUMBER(_xlfn.XLOOKUP(C138,Tables!N:N,Tables!N:N)),IF(B138=0,K138,""),L138&lt;&gt;"",L138,TRUE,D138)</f>
        <v>06</v>
      </c>
      <c r="N138">
        <f t="shared" si="14"/>
        <v>0</v>
      </c>
    </row>
    <row r="139" spans="1:14" x14ac:dyDescent="0.45">
      <c r="A139" t="str">
        <f t="shared" si="12"/>
        <v>3359</v>
      </c>
      <c r="B139" t="s">
        <v>32</v>
      </c>
      <c r="C139">
        <f>COUNTIF(B$2:B139,"=0")</f>
        <v>3</v>
      </c>
      <c r="D139" t="str">
        <f>MID('input-output'!$I$9,(ROW(D139)-2)*2+1,2)</f>
        <v>06</v>
      </c>
      <c r="E139" s="1" t="str">
        <f t="shared" si="11"/>
        <v/>
      </c>
      <c r="L139" t="str">
        <f t="shared" si="13"/>
        <v/>
      </c>
      <c r="M139" t="str" cm="1">
        <f t="array" ref="M139">_xlfn.IFS(ISNUMBER(_xlfn.XLOOKUP(C139,Tables!N:N,Tables!N:N)),IF(B139=0,K139,""),L139&lt;&gt;"",L139,TRUE,D139)</f>
        <v>06</v>
      </c>
      <c r="N139">
        <f t="shared" si="14"/>
        <v>0</v>
      </c>
    </row>
    <row r="140" spans="1:14" x14ac:dyDescent="0.45">
      <c r="A140" t="str">
        <f t="shared" si="12"/>
        <v>335A</v>
      </c>
      <c r="B140" t="s">
        <v>33</v>
      </c>
      <c r="C140">
        <f>COUNTIF(B$2:B140,"=0")</f>
        <v>3</v>
      </c>
      <c r="D140" t="str">
        <f>MID('input-output'!$I$9,(ROW(D140)-2)*2+1,2)</f>
        <v>06</v>
      </c>
      <c r="E140" s="1" t="str">
        <f t="shared" si="11"/>
        <v/>
      </c>
      <c r="L140" t="str">
        <f t="shared" si="13"/>
        <v/>
      </c>
      <c r="M140" t="str" cm="1">
        <f t="array" ref="M140">_xlfn.IFS(ISNUMBER(_xlfn.XLOOKUP(C140,Tables!N:N,Tables!N:N)),IF(B140=0,K140,""),L140&lt;&gt;"",L140,TRUE,D140)</f>
        <v>06</v>
      </c>
      <c r="N140">
        <f t="shared" si="14"/>
        <v>0</v>
      </c>
    </row>
    <row r="141" spans="1:14" x14ac:dyDescent="0.45">
      <c r="A141" t="str">
        <f t="shared" si="12"/>
        <v>335B</v>
      </c>
      <c r="B141" t="s">
        <v>34</v>
      </c>
      <c r="C141">
        <f>COUNTIF(B$2:B141,"=0")</f>
        <v>3</v>
      </c>
      <c r="D141" t="str">
        <f>MID('input-output'!$I$9,(ROW(D141)-2)*2+1,2)</f>
        <v>0A</v>
      </c>
      <c r="E141" s="1" t="str">
        <f t="shared" si="11"/>
        <v/>
      </c>
      <c r="L141" t="str">
        <f t="shared" si="13"/>
        <v/>
      </c>
      <c r="M141" t="str" cm="1">
        <f t="array" ref="M141">_xlfn.IFS(ISNUMBER(_xlfn.XLOOKUP(C141,Tables!N:N,Tables!N:N)),IF(B141=0,K141,""),L141&lt;&gt;"",L141,TRUE,D141)</f>
        <v>0A</v>
      </c>
      <c r="N141">
        <f t="shared" si="14"/>
        <v>0</v>
      </c>
    </row>
    <row r="142" spans="1:14" x14ac:dyDescent="0.45">
      <c r="A142" t="str">
        <f t="shared" si="12"/>
        <v>335C</v>
      </c>
      <c r="B142" t="s">
        <v>35</v>
      </c>
      <c r="C142">
        <f>COUNTIF(B$2:B142,"=0")</f>
        <v>3</v>
      </c>
      <c r="D142" t="str">
        <f>MID('input-output'!$I$9,(ROW(D142)-2)*2+1,2)</f>
        <v>00</v>
      </c>
      <c r="E142" s="1" t="str">
        <f t="shared" si="11"/>
        <v/>
      </c>
      <c r="L142" t="str">
        <f t="shared" si="13"/>
        <v/>
      </c>
      <c r="M142" t="str" cm="1">
        <f t="array" ref="M142">_xlfn.IFS(ISNUMBER(_xlfn.XLOOKUP(C142,Tables!N:N,Tables!N:N)),IF(B142=0,K142,""),L142&lt;&gt;"",L142,TRUE,D142)</f>
        <v>00</v>
      </c>
      <c r="N142">
        <f t="shared" si="14"/>
        <v>0</v>
      </c>
    </row>
    <row r="143" spans="1:14" x14ac:dyDescent="0.45">
      <c r="A143" t="str">
        <f t="shared" si="12"/>
        <v>335D</v>
      </c>
      <c r="B143" t="s">
        <v>36</v>
      </c>
      <c r="C143">
        <f>COUNTIF(B$2:B143,"=0")</f>
        <v>3</v>
      </c>
      <c r="D143" t="str">
        <f>MID('input-output'!$I$9,(ROW(D143)-2)*2+1,2)</f>
        <v>00</v>
      </c>
      <c r="E143" s="1" t="str">
        <f t="shared" si="11"/>
        <v/>
      </c>
      <c r="L143" t="str">
        <f t="shared" si="13"/>
        <v/>
      </c>
      <c r="M143" t="str" cm="1">
        <f t="array" ref="M143">_xlfn.IFS(ISNUMBER(_xlfn.XLOOKUP(C143,Tables!N:N,Tables!N:N)),IF(B143=0,K143,""),L143&lt;&gt;"",L143,TRUE,D143)</f>
        <v>00</v>
      </c>
      <c r="N143">
        <f t="shared" si="14"/>
        <v>0</v>
      </c>
    </row>
    <row r="144" spans="1:14" x14ac:dyDescent="0.45">
      <c r="A144" t="str">
        <f t="shared" si="12"/>
        <v>335E</v>
      </c>
      <c r="B144" t="s">
        <v>37</v>
      </c>
      <c r="C144">
        <f>COUNTIF(B$2:B144,"=0")</f>
        <v>3</v>
      </c>
      <c r="D144" t="str">
        <f>MID('input-output'!$I$9,(ROW(D144)-2)*2+1,2)</f>
        <v>00</v>
      </c>
      <c r="E144" s="1" t="str">
        <f t="shared" si="11"/>
        <v/>
      </c>
      <c r="L144" t="str">
        <f t="shared" si="13"/>
        <v/>
      </c>
      <c r="M144" t="str" cm="1">
        <f t="array" ref="M144">_xlfn.IFS(ISNUMBER(_xlfn.XLOOKUP(C144,Tables!N:N,Tables!N:N)),IF(B144=0,K144,""),L144&lt;&gt;"",L144,TRUE,D144)</f>
        <v>00</v>
      </c>
      <c r="N144">
        <f t="shared" si="14"/>
        <v>0</v>
      </c>
    </row>
    <row r="145" spans="1:14" x14ac:dyDescent="0.45">
      <c r="A145" t="str">
        <f t="shared" si="12"/>
        <v>335F</v>
      </c>
      <c r="B145" t="s">
        <v>38</v>
      </c>
      <c r="C145">
        <f>COUNTIF(B$2:B145,"=0")</f>
        <v>3</v>
      </c>
      <c r="D145" t="str">
        <f>MID('input-output'!$I$9,(ROW(D145)-2)*2+1,2)</f>
        <v>00</v>
      </c>
      <c r="E145" s="1" t="str">
        <f t="shared" si="11"/>
        <v/>
      </c>
      <c r="L145" t="str">
        <f t="shared" si="13"/>
        <v/>
      </c>
      <c r="M145" t="str" cm="1">
        <f t="array" ref="M145">_xlfn.IFS(ISNUMBER(_xlfn.XLOOKUP(C145,Tables!N:N,Tables!N:N)),IF(B145=0,K145,""),L145&lt;&gt;"",L145,TRUE,D145)</f>
        <v>00</v>
      </c>
      <c r="N145">
        <f t="shared" si="14"/>
        <v>0</v>
      </c>
    </row>
    <row r="146" spans="1:14" x14ac:dyDescent="0.45">
      <c r="A146" t="str">
        <f t="shared" si="12"/>
        <v>3360</v>
      </c>
      <c r="B146" t="s">
        <v>39</v>
      </c>
      <c r="C146">
        <f>COUNTIF(B$2:B146,"=0")</f>
        <v>3</v>
      </c>
      <c r="D146" t="str">
        <f>MID('input-output'!$I$9,(ROW(D146)-2)*2+1,2)</f>
        <v>0F</v>
      </c>
      <c r="E146" s="1" t="str">
        <f t="shared" si="11"/>
        <v>Monster Level 1</v>
      </c>
      <c r="F146">
        <f>HEX2DEC(D146)</f>
        <v>15</v>
      </c>
      <c r="G146" s="2"/>
      <c r="J146" t="str">
        <f t="shared" ref="J146:J149" si="15">IF(G146&lt;&gt;"",DEC2HEX(G146),"")</f>
        <v/>
      </c>
      <c r="L146" t="str">
        <f t="shared" si="13"/>
        <v/>
      </c>
      <c r="M146" t="str" cm="1">
        <f t="array" ref="M146">_xlfn.IFS(ISNUMBER(_xlfn.XLOOKUP(C146,Tables!N:N,Tables!N:N)),IF(B146=0,K146,""),L146&lt;&gt;"",L146,TRUE,D146)</f>
        <v>0F</v>
      </c>
      <c r="N146">
        <f t="shared" si="14"/>
        <v>0</v>
      </c>
    </row>
    <row r="147" spans="1:14" x14ac:dyDescent="0.45">
      <c r="A147" t="str">
        <f t="shared" si="12"/>
        <v>3361</v>
      </c>
      <c r="B147" t="s">
        <v>40</v>
      </c>
      <c r="C147">
        <f>COUNTIF(B$2:B147,"=0")</f>
        <v>3</v>
      </c>
      <c r="D147" t="str">
        <f>MID('input-output'!$I$9,(ROW(D147)-2)*2+1,2)</f>
        <v>0F</v>
      </c>
      <c r="E147" s="1" t="str">
        <f t="shared" si="11"/>
        <v>Monster Level 2</v>
      </c>
      <c r="F147">
        <f>HEX2DEC(D147)</f>
        <v>15</v>
      </c>
      <c r="G147" s="2"/>
      <c r="J147" t="str">
        <f t="shared" si="15"/>
        <v/>
      </c>
      <c r="L147" t="str">
        <f t="shared" si="13"/>
        <v/>
      </c>
      <c r="M147" t="str" cm="1">
        <f t="array" ref="M147">_xlfn.IFS(ISNUMBER(_xlfn.XLOOKUP(C147,Tables!N:N,Tables!N:N)),IF(B147=0,K147,""),L147&lt;&gt;"",L147,TRUE,D147)</f>
        <v>0F</v>
      </c>
      <c r="N147">
        <f t="shared" si="14"/>
        <v>0</v>
      </c>
    </row>
    <row r="148" spans="1:14" x14ac:dyDescent="0.45">
      <c r="A148" t="str">
        <f t="shared" si="12"/>
        <v>3362</v>
      </c>
      <c r="B148" t="s">
        <v>41</v>
      </c>
      <c r="C148">
        <f>COUNTIF(B$2:B148,"=0")</f>
        <v>3</v>
      </c>
      <c r="D148" t="str">
        <f>MID('input-output'!$I$9,(ROW(D148)-2)*2+1,2)</f>
        <v>0F</v>
      </c>
      <c r="E148" s="1" t="str">
        <f t="shared" si="11"/>
        <v>Monster Level 3</v>
      </c>
      <c r="F148">
        <f>HEX2DEC(D148)</f>
        <v>15</v>
      </c>
      <c r="G148" s="2"/>
      <c r="J148" t="str">
        <f t="shared" si="15"/>
        <v/>
      </c>
      <c r="L148" t="str">
        <f t="shared" si="13"/>
        <v/>
      </c>
      <c r="M148" t="str" cm="1">
        <f t="array" ref="M148">_xlfn.IFS(ISNUMBER(_xlfn.XLOOKUP(C148,Tables!N:N,Tables!N:N)),IF(B148=0,K148,""),L148&lt;&gt;"",L148,TRUE,D148)</f>
        <v>0F</v>
      </c>
      <c r="N148">
        <f t="shared" si="14"/>
        <v>0</v>
      </c>
    </row>
    <row r="149" spans="1:14" x14ac:dyDescent="0.45">
      <c r="A149" t="str">
        <f t="shared" si="12"/>
        <v>3363</v>
      </c>
      <c r="B149" t="s">
        <v>42</v>
      </c>
      <c r="C149">
        <f>COUNTIF(B$2:B149,"=0")</f>
        <v>3</v>
      </c>
      <c r="D149" t="str">
        <f>MID('input-output'!$I$9,(ROW(D149)-2)*2+1,2)</f>
        <v>0F</v>
      </c>
      <c r="E149" s="1" t="str">
        <f t="shared" si="11"/>
        <v>Boss Level</v>
      </c>
      <c r="F149">
        <f>HEX2DEC(D149)</f>
        <v>15</v>
      </c>
      <c r="G149" s="2"/>
      <c r="J149" t="str">
        <f t="shared" si="15"/>
        <v/>
      </c>
      <c r="L149" t="str">
        <f t="shared" si="13"/>
        <v/>
      </c>
      <c r="M149" t="str" cm="1">
        <f t="array" ref="M149">_xlfn.IFS(ISNUMBER(_xlfn.XLOOKUP(C149,Tables!N:N,Tables!N:N)),IF(B149=0,K149,""),L149&lt;&gt;"",L149,TRUE,D149)</f>
        <v>0F</v>
      </c>
      <c r="N149">
        <f t="shared" si="14"/>
        <v>0</v>
      </c>
    </row>
    <row r="150" spans="1:14" x14ac:dyDescent="0.45">
      <c r="A150" t="str">
        <f t="shared" si="12"/>
        <v>3364</v>
      </c>
      <c r="B150" t="s">
        <v>43</v>
      </c>
      <c r="C150">
        <f>COUNTIF(B$2:B150,"=0")</f>
        <v>3</v>
      </c>
      <c r="D150" t="str">
        <f>MID('input-output'!$I$9,(ROW(D150)-2)*2+1,2)</f>
        <v>00</v>
      </c>
      <c r="E150" s="1" t="str">
        <f t="shared" si="11"/>
        <v/>
      </c>
      <c r="L150" t="str">
        <f t="shared" si="13"/>
        <v/>
      </c>
      <c r="M150" t="str" cm="1">
        <f t="array" ref="M150">_xlfn.IFS(ISNUMBER(_xlfn.XLOOKUP(C150,Tables!N:N,Tables!N:N)),IF(B150=0,K150,""),L150&lt;&gt;"",L150,TRUE,D150)</f>
        <v>00</v>
      </c>
      <c r="N150">
        <f t="shared" si="14"/>
        <v>0</v>
      </c>
    </row>
    <row r="151" spans="1:14" x14ac:dyDescent="0.45">
      <c r="A151" t="str">
        <f t="shared" si="12"/>
        <v>3365</v>
      </c>
      <c r="B151" t="s">
        <v>44</v>
      </c>
      <c r="C151">
        <f>COUNTIF(B$2:B151,"=0")</f>
        <v>3</v>
      </c>
      <c r="D151" t="str">
        <f>MID('input-output'!$I$9,(ROW(D151)-2)*2+1,2)</f>
        <v>FF</v>
      </c>
      <c r="E151" s="1" t="str">
        <f t="shared" si="11"/>
        <v/>
      </c>
      <c r="L151" t="str">
        <f t="shared" si="13"/>
        <v/>
      </c>
      <c r="M151" t="str" cm="1">
        <f t="array" ref="M151">_xlfn.IFS(ISNUMBER(_xlfn.XLOOKUP(C151,Tables!N:N,Tables!N:N)),IF(B151=0,K151,""),L151&lt;&gt;"",L151,TRUE,D151)</f>
        <v>FF</v>
      </c>
      <c r="N151">
        <f t="shared" si="14"/>
        <v>0</v>
      </c>
    </row>
    <row r="152" spans="1:14" x14ac:dyDescent="0.45">
      <c r="A152" t="str">
        <f t="shared" si="12"/>
        <v>3366</v>
      </c>
      <c r="B152" t="s">
        <v>45</v>
      </c>
      <c r="C152">
        <f>COUNTIF(B$2:B152,"=0")</f>
        <v>3</v>
      </c>
      <c r="D152" t="str">
        <f>MID('input-output'!$I$9,(ROW(D152)-2)*2+1,2)</f>
        <v>FF</v>
      </c>
      <c r="E152" s="1" t="str">
        <f t="shared" si="11"/>
        <v/>
      </c>
      <c r="L152" t="str">
        <f t="shared" si="13"/>
        <v/>
      </c>
      <c r="M152" t="str" cm="1">
        <f t="array" ref="M152">_xlfn.IFS(ISNUMBER(_xlfn.XLOOKUP(C152,Tables!N:N,Tables!N:N)),IF(B152=0,K152,""),L152&lt;&gt;"",L152,TRUE,D152)</f>
        <v>FF</v>
      </c>
      <c r="N152">
        <f t="shared" si="14"/>
        <v>0</v>
      </c>
    </row>
    <row r="153" spans="1:14" x14ac:dyDescent="0.45">
      <c r="A153" t="str">
        <f t="shared" si="12"/>
        <v>3367</v>
      </c>
      <c r="B153" t="s">
        <v>46</v>
      </c>
      <c r="C153">
        <f>COUNTIF(B$2:B153,"=0")</f>
        <v>3</v>
      </c>
      <c r="D153" t="str">
        <f>MID('input-output'!$I$9,(ROW(D153)-2)*2+1,2)</f>
        <v>FF</v>
      </c>
      <c r="E153" s="1" t="str">
        <f t="shared" si="11"/>
        <v/>
      </c>
      <c r="L153" t="str">
        <f t="shared" si="13"/>
        <v/>
      </c>
      <c r="M153" t="str" cm="1">
        <f t="array" ref="M153">_xlfn.IFS(ISNUMBER(_xlfn.XLOOKUP(C153,Tables!N:N,Tables!N:N)),IF(B153=0,K153,""),L153&lt;&gt;"",L153,TRUE,D153)</f>
        <v>FF</v>
      </c>
      <c r="N153">
        <f t="shared" si="14"/>
        <v>0</v>
      </c>
    </row>
    <row r="154" spans="1:14" x14ac:dyDescent="0.45">
      <c r="A154" t="str">
        <f t="shared" si="12"/>
        <v>3368</v>
      </c>
      <c r="B154" t="s">
        <v>47</v>
      </c>
      <c r="C154">
        <f>COUNTIF(B$2:B154,"=0")</f>
        <v>3</v>
      </c>
      <c r="D154" t="str">
        <f>MID('input-output'!$I$9,(ROW(D154)-2)*2+1,2)</f>
        <v>00</v>
      </c>
      <c r="E154" s="1" t="str">
        <f t="shared" si="11"/>
        <v/>
      </c>
      <c r="L154" t="str">
        <f t="shared" si="13"/>
        <v/>
      </c>
      <c r="M154" t="str" cm="1">
        <f t="array" ref="M154">_xlfn.IFS(ISNUMBER(_xlfn.XLOOKUP(C154,Tables!N:N,Tables!N:N)),IF(B154=0,K154,""),L154&lt;&gt;"",L154,TRUE,D154)</f>
        <v>00</v>
      </c>
      <c r="N154">
        <f t="shared" si="14"/>
        <v>0</v>
      </c>
    </row>
    <row r="155" spans="1:14" x14ac:dyDescent="0.45">
      <c r="A155" t="str">
        <f t="shared" si="12"/>
        <v>3369</v>
      </c>
      <c r="B155" t="s">
        <v>48</v>
      </c>
      <c r="C155">
        <f>COUNTIF(B$2:B155,"=0")</f>
        <v>3</v>
      </c>
      <c r="D155" t="str">
        <f>MID('input-output'!$I$9,(ROW(D155)-2)*2+1,2)</f>
        <v>00</v>
      </c>
      <c r="E155" s="1" t="str">
        <f t="shared" si="11"/>
        <v/>
      </c>
      <c r="L155" t="str">
        <f t="shared" si="13"/>
        <v/>
      </c>
      <c r="M155" t="str" cm="1">
        <f t="array" ref="M155">_xlfn.IFS(ISNUMBER(_xlfn.XLOOKUP(C155,Tables!N:N,Tables!N:N)),IF(B155=0,K155,""),L155&lt;&gt;"",L155,TRUE,D155)</f>
        <v>00</v>
      </c>
      <c r="N155">
        <f t="shared" si="14"/>
        <v>0</v>
      </c>
    </row>
    <row r="156" spans="1:14" x14ac:dyDescent="0.45">
      <c r="A156" t="str">
        <f t="shared" si="12"/>
        <v>336A</v>
      </c>
      <c r="B156" t="s">
        <v>49</v>
      </c>
      <c r="C156">
        <f>COUNTIF(B$2:B156,"=0")</f>
        <v>3</v>
      </c>
      <c r="D156" t="str">
        <f>MID('input-output'!$I$9,(ROW(D156)-2)*2+1,2)</f>
        <v>00</v>
      </c>
      <c r="E156" s="1" t="str">
        <f t="shared" si="11"/>
        <v/>
      </c>
      <c r="L156" t="str">
        <f t="shared" si="13"/>
        <v/>
      </c>
      <c r="M156" t="str" cm="1">
        <f t="array" ref="M156">_xlfn.IFS(ISNUMBER(_xlfn.XLOOKUP(C156,Tables!N:N,Tables!N:N)),IF(B156=0,K156,""),L156&lt;&gt;"",L156,TRUE,D156)</f>
        <v>00</v>
      </c>
      <c r="N156">
        <f t="shared" si="14"/>
        <v>0</v>
      </c>
    </row>
    <row r="157" spans="1:14" x14ac:dyDescent="0.45">
      <c r="A157" t="str">
        <f t="shared" si="12"/>
        <v>336B</v>
      </c>
      <c r="B157" t="s">
        <v>50</v>
      </c>
      <c r="C157">
        <f>COUNTIF(B$2:B157,"=0")</f>
        <v>3</v>
      </c>
      <c r="D157" t="str">
        <f>MID('input-output'!$I$9,(ROW(D157)-2)*2+1,2)</f>
        <v>00</v>
      </c>
      <c r="E157" s="1" t="str">
        <f t="shared" si="11"/>
        <v/>
      </c>
      <c r="L157" t="str">
        <f t="shared" si="13"/>
        <v/>
      </c>
      <c r="M157" t="str" cm="1">
        <f t="array" ref="M157">_xlfn.IFS(ISNUMBER(_xlfn.XLOOKUP(C157,Tables!N:N,Tables!N:N)),IF(B157=0,K157,""),L157&lt;&gt;"",L157,TRUE,D157)</f>
        <v>00</v>
      </c>
      <c r="N157">
        <f t="shared" si="14"/>
        <v>0</v>
      </c>
    </row>
    <row r="158" spans="1:14" x14ac:dyDescent="0.45">
      <c r="A158" t="str">
        <f t="shared" si="12"/>
        <v>336C</v>
      </c>
      <c r="B158">
        <v>0</v>
      </c>
      <c r="C158">
        <f>COUNTIF(B$2:B158,"=0")</f>
        <v>4</v>
      </c>
      <c r="D158" t="str">
        <f>MID('input-output'!$I$9,(ROW(D158)-2)*2+1,2)</f>
        <v>00</v>
      </c>
      <c r="E158" s="1" t="str">
        <f t="shared" si="11"/>
        <v>Name Low 1</v>
      </c>
      <c r="F158">
        <f>_xlfn.XLOOKUP(HEX2DEC(D159&amp;D158),Tables!A:A,Tables!C:C)</f>
        <v>0</v>
      </c>
      <c r="G158" s="2"/>
      <c r="J158" t="str">
        <f>IF(G158&lt;&gt;"",_xlfn.XLOOKUP(G158,Tables!C:C,Tables!B:B),"")</f>
        <v/>
      </c>
      <c r="L158" t="str">
        <f t="shared" si="13"/>
        <v/>
      </c>
      <c r="M158" t="str" cm="1">
        <f t="array" ref="M158">_xlfn.IFS(ISNUMBER(_xlfn.XLOOKUP(C158,Tables!N:N,Tables!N:N)),IF(B158=0,K158,""),L158&lt;&gt;"",L158,TRUE,D158)</f>
        <v>00</v>
      </c>
      <c r="N158">
        <f t="shared" si="14"/>
        <v>0</v>
      </c>
    </row>
    <row r="159" spans="1:14" x14ac:dyDescent="0.45">
      <c r="A159" t="str">
        <f t="shared" si="12"/>
        <v>336D</v>
      </c>
      <c r="B159">
        <v>1</v>
      </c>
      <c r="C159">
        <f>COUNTIF(B$2:B159,"=0")</f>
        <v>4</v>
      </c>
      <c r="D159" t="str">
        <f>MID('input-output'!$I$9,(ROW(D159)-2)*2+1,2)</f>
        <v>00</v>
      </c>
      <c r="E159" s="1" t="str">
        <f t="shared" si="11"/>
        <v>Name High 1</v>
      </c>
      <c r="L159" t="str">
        <f t="shared" si="13"/>
        <v/>
      </c>
      <c r="M159" t="str" cm="1">
        <f t="array" ref="M159">_xlfn.IFS(ISNUMBER(_xlfn.XLOOKUP(C159,Tables!N:N,Tables!N:N)),IF(B159=0,K159,""),L159&lt;&gt;"",L159,TRUE,D159)</f>
        <v>00</v>
      </c>
      <c r="N159">
        <f t="shared" si="14"/>
        <v>0</v>
      </c>
    </row>
    <row r="160" spans="1:14" x14ac:dyDescent="0.45">
      <c r="A160" t="str">
        <f t="shared" si="12"/>
        <v>336E</v>
      </c>
      <c r="B160">
        <v>2</v>
      </c>
      <c r="C160">
        <f>COUNTIF(B$2:B160,"=0")</f>
        <v>4</v>
      </c>
      <c r="D160" t="str">
        <f>MID('input-output'!$I$9,(ROW(D160)-2)*2+1,2)</f>
        <v>00</v>
      </c>
      <c r="E160" s="1" t="str">
        <f t="shared" si="11"/>
        <v>Name Low 2</v>
      </c>
      <c r="F160">
        <f>_xlfn.XLOOKUP(HEX2DEC(D161&amp;D160),Tables!A:A,Tables!C:C)</f>
        <v>0</v>
      </c>
      <c r="G160" s="2"/>
      <c r="J160" t="str">
        <f>IF(G160&lt;&gt;"",_xlfn.XLOOKUP(G160,Tables!C:C,Tables!B:B),"")</f>
        <v/>
      </c>
      <c r="L160" t="str">
        <f t="shared" si="13"/>
        <v/>
      </c>
      <c r="M160" t="str" cm="1">
        <f t="array" ref="M160">_xlfn.IFS(ISNUMBER(_xlfn.XLOOKUP(C160,Tables!N:N,Tables!N:N)),IF(B160=0,K160,""),L160&lt;&gt;"",L160,TRUE,D160)</f>
        <v>00</v>
      </c>
      <c r="N160">
        <f t="shared" si="14"/>
        <v>0</v>
      </c>
    </row>
    <row r="161" spans="1:14" x14ac:dyDescent="0.45">
      <c r="A161" t="str">
        <f t="shared" si="12"/>
        <v>336F</v>
      </c>
      <c r="B161" t="s">
        <v>2</v>
      </c>
      <c r="C161">
        <f>COUNTIF(B$2:B161,"=0")</f>
        <v>4</v>
      </c>
      <c r="D161" t="str">
        <f>MID('input-output'!$I$9,(ROW(D161)-2)*2+1,2)</f>
        <v>00</v>
      </c>
      <c r="E161" s="1" t="str">
        <f t="shared" si="11"/>
        <v>Name High 2</v>
      </c>
      <c r="L161" t="str">
        <f t="shared" si="13"/>
        <v/>
      </c>
      <c r="M161" t="str" cm="1">
        <f t="array" ref="M161">_xlfn.IFS(ISNUMBER(_xlfn.XLOOKUP(C161,Tables!N:N,Tables!N:N)),IF(B161=0,K161,""),L161&lt;&gt;"",L161,TRUE,D161)</f>
        <v>00</v>
      </c>
      <c r="N161">
        <f t="shared" si="14"/>
        <v>0</v>
      </c>
    </row>
    <row r="162" spans="1:14" x14ac:dyDescent="0.45">
      <c r="A162" t="str">
        <f t="shared" si="12"/>
        <v>3370</v>
      </c>
      <c r="B162" t="s">
        <v>3</v>
      </c>
      <c r="C162">
        <f>COUNTIF(B$2:B162,"=0")</f>
        <v>4</v>
      </c>
      <c r="D162" t="str">
        <f>MID('input-output'!$I$9,(ROW(D162)-2)*2+1,2)</f>
        <v>00</v>
      </c>
      <c r="E162" s="1" t="str">
        <f t="shared" si="11"/>
        <v>Name Low 3</v>
      </c>
      <c r="F162">
        <f>_xlfn.XLOOKUP(HEX2DEC(D163&amp;D162),Tables!A:A,Tables!C:C)</f>
        <v>0</v>
      </c>
      <c r="G162" s="2"/>
      <c r="J162" t="str">
        <f>IF(G162&lt;&gt;"",_xlfn.XLOOKUP(G162,Tables!C:C,Tables!B:B),"")</f>
        <v/>
      </c>
      <c r="L162" t="str">
        <f t="shared" si="13"/>
        <v/>
      </c>
      <c r="M162" t="str" cm="1">
        <f t="array" ref="M162">_xlfn.IFS(ISNUMBER(_xlfn.XLOOKUP(C162,Tables!N:N,Tables!N:N)),IF(B162=0,K162,""),L162&lt;&gt;"",L162,TRUE,D162)</f>
        <v>00</v>
      </c>
      <c r="N162">
        <f t="shared" si="14"/>
        <v>0</v>
      </c>
    </row>
    <row r="163" spans="1:14" x14ac:dyDescent="0.45">
      <c r="A163" t="str">
        <f t="shared" si="12"/>
        <v>3371</v>
      </c>
      <c r="B163" t="s">
        <v>4</v>
      </c>
      <c r="C163">
        <f>COUNTIF(B$2:B163,"=0")</f>
        <v>4</v>
      </c>
      <c r="D163" t="str">
        <f>MID('input-output'!$I$9,(ROW(D163)-2)*2+1,2)</f>
        <v>00</v>
      </c>
      <c r="E163" s="1" t="str">
        <f t="shared" si="11"/>
        <v>Name High 3</v>
      </c>
      <c r="L163" t="str">
        <f t="shared" si="13"/>
        <v/>
      </c>
      <c r="M163" t="str" cm="1">
        <f t="array" ref="M163">_xlfn.IFS(ISNUMBER(_xlfn.XLOOKUP(C163,Tables!N:N,Tables!N:N)),IF(B163=0,K163,""),L163&lt;&gt;"",L163,TRUE,D163)</f>
        <v>00</v>
      </c>
      <c r="N163">
        <f t="shared" si="14"/>
        <v>0</v>
      </c>
    </row>
    <row r="164" spans="1:14" x14ac:dyDescent="0.45">
      <c r="A164" t="str">
        <f t="shared" si="12"/>
        <v>3372</v>
      </c>
      <c r="B164" t="s">
        <v>5</v>
      </c>
      <c r="C164">
        <f>COUNTIF(B$2:B164,"=0")</f>
        <v>4</v>
      </c>
      <c r="D164" t="str">
        <f>MID('input-output'!$I$9,(ROW(D164)-2)*2+1,2)</f>
        <v>00</v>
      </c>
      <c r="E164" s="1" t="str">
        <f t="shared" si="11"/>
        <v>Primary Monster Low</v>
      </c>
      <c r="F164">
        <f>_xlfn.XLOOKUP(HEX2DEC(D165&amp;D164),Tables!A:A,Tables!D:D)</f>
        <v>0</v>
      </c>
      <c r="G164" s="2"/>
      <c r="J164" t="str">
        <f>IF(G164&lt;&gt;"",_xlfn.XLOOKUP(G164,Tables!D:D,Tables!B:B),"")</f>
        <v/>
      </c>
      <c r="L164" t="str">
        <f t="shared" si="13"/>
        <v/>
      </c>
      <c r="M164" t="str" cm="1">
        <f t="array" ref="M164">_xlfn.IFS(ISNUMBER(_xlfn.XLOOKUP(C164,Tables!N:N,Tables!N:N)),IF(B164=0,K164,""),L164&lt;&gt;"",L164,TRUE,D164)</f>
        <v>00</v>
      </c>
      <c r="N164">
        <f t="shared" si="14"/>
        <v>0</v>
      </c>
    </row>
    <row r="165" spans="1:14" x14ac:dyDescent="0.45">
      <c r="A165" t="str">
        <f t="shared" si="12"/>
        <v>3373</v>
      </c>
      <c r="B165" t="s">
        <v>6</v>
      </c>
      <c r="C165">
        <f>COUNTIF(B$2:B165,"=0")</f>
        <v>4</v>
      </c>
      <c r="D165" t="str">
        <f>MID('input-output'!$I$9,(ROW(D165)-2)*2+1,2)</f>
        <v>00</v>
      </c>
      <c r="E165" s="1" t="str">
        <f t="shared" si="11"/>
        <v>Primary Monster High</v>
      </c>
      <c r="L165" t="str">
        <f t="shared" si="13"/>
        <v/>
      </c>
      <c r="M165" t="str" cm="1">
        <f t="array" ref="M165">_xlfn.IFS(ISNUMBER(_xlfn.XLOOKUP(C165,Tables!N:N,Tables!N:N)),IF(B165=0,K165,""),L165&lt;&gt;"",L165,TRUE,D165)</f>
        <v>00</v>
      </c>
      <c r="N165">
        <f t="shared" si="14"/>
        <v>0</v>
      </c>
    </row>
    <row r="166" spans="1:14" x14ac:dyDescent="0.45">
      <c r="A166" t="str">
        <f t="shared" si="12"/>
        <v>3374</v>
      </c>
      <c r="B166" t="s">
        <v>7</v>
      </c>
      <c r="C166">
        <f>COUNTIF(B$2:B166,"=0")</f>
        <v>4</v>
      </c>
      <c r="D166" t="str">
        <f>MID('input-output'!$I$9,(ROW(D166)-2)*2+1,2)</f>
        <v>00</v>
      </c>
      <c r="E166" s="1" t="str">
        <f t="shared" si="11"/>
        <v>Header Low</v>
      </c>
      <c r="F166">
        <f>HEX2DEC(D167&amp;D166)</f>
        <v>0</v>
      </c>
      <c r="G166" s="2"/>
      <c r="J166" t="str">
        <f t="shared" ref="J166" si="16">IF(G166&lt;&gt;"",DEC2HEX(G166),"")</f>
        <v/>
      </c>
      <c r="L166" t="str">
        <f t="shared" si="13"/>
        <v/>
      </c>
      <c r="M166" t="str" cm="1">
        <f t="array" ref="M166">_xlfn.IFS(ISNUMBER(_xlfn.XLOOKUP(C166,Tables!N:N,Tables!N:N)),IF(B166=0,K166,""),L166&lt;&gt;"",L166,TRUE,D166)</f>
        <v>00</v>
      </c>
      <c r="N166">
        <f t="shared" si="14"/>
        <v>0</v>
      </c>
    </row>
    <row r="167" spans="1:14" x14ac:dyDescent="0.45">
      <c r="A167" t="str">
        <f t="shared" si="12"/>
        <v>3375</v>
      </c>
      <c r="B167" t="s">
        <v>8</v>
      </c>
      <c r="C167">
        <f>COUNTIF(B$2:B167,"=0")</f>
        <v>4</v>
      </c>
      <c r="D167" t="str">
        <f>MID('input-output'!$I$9,(ROW(D167)-2)*2+1,2)</f>
        <v>00</v>
      </c>
      <c r="E167" s="1" t="str">
        <f t="shared" si="11"/>
        <v>Header High</v>
      </c>
      <c r="L167" t="str">
        <f t="shared" si="13"/>
        <v/>
      </c>
      <c r="M167" t="str" cm="1">
        <f t="array" ref="M167">_xlfn.IFS(ISNUMBER(_xlfn.XLOOKUP(C167,Tables!N:N,Tables!N:N)),IF(B167=0,K167,""),L167&lt;&gt;"",L167,TRUE,D167)</f>
        <v>00</v>
      </c>
      <c r="N167">
        <f t="shared" si="14"/>
        <v>0</v>
      </c>
    </row>
    <row r="168" spans="1:14" x14ac:dyDescent="0.45">
      <c r="A168" t="str">
        <f t="shared" si="12"/>
        <v>3376</v>
      </c>
      <c r="B168" t="s">
        <v>9</v>
      </c>
      <c r="C168">
        <f>COUNTIF(B$2:B168,"=0")</f>
        <v>4</v>
      </c>
      <c r="D168" t="str">
        <f>MID('input-output'!$I$9,(ROW(D168)-2)*2+1,2)</f>
        <v>00</v>
      </c>
      <c r="E168" s="1" t="str">
        <f t="shared" si="11"/>
        <v>Footer Low</v>
      </c>
      <c r="F168">
        <f>HEX2DEC(D169&amp;D168)</f>
        <v>0</v>
      </c>
      <c r="G168" s="2"/>
      <c r="J168" t="str">
        <f t="shared" ref="J168" si="17">IF(G168&lt;&gt;"",DEC2HEX(G168),"")</f>
        <v/>
      </c>
      <c r="L168" t="str">
        <f t="shared" si="13"/>
        <v/>
      </c>
      <c r="M168" t="str" cm="1">
        <f t="array" ref="M168">_xlfn.IFS(ISNUMBER(_xlfn.XLOOKUP(C168,Tables!N:N,Tables!N:N)),IF(B168=0,K168,""),L168&lt;&gt;"",L168,TRUE,D168)</f>
        <v>00</v>
      </c>
      <c r="N168">
        <f t="shared" si="14"/>
        <v>0</v>
      </c>
    </row>
    <row r="169" spans="1:14" x14ac:dyDescent="0.45">
      <c r="A169" t="str">
        <f t="shared" si="12"/>
        <v>3377</v>
      </c>
      <c r="B169" t="s">
        <v>10</v>
      </c>
      <c r="C169">
        <f>COUNTIF(B$2:B169,"=0")</f>
        <v>4</v>
      </c>
      <c r="D169" t="str">
        <f>MID('input-output'!$I$9,(ROW(D169)-2)*2+1,2)</f>
        <v>00</v>
      </c>
      <c r="E169" s="1" t="str">
        <f t="shared" si="11"/>
        <v>Footer High</v>
      </c>
      <c r="L169" t="str">
        <f t="shared" si="13"/>
        <v/>
      </c>
      <c r="M169" t="str" cm="1">
        <f t="array" ref="M169">_xlfn.IFS(ISNUMBER(_xlfn.XLOOKUP(C169,Tables!N:N,Tables!N:N)),IF(B169=0,K169,""),L169&lt;&gt;"",L169,TRUE,D169)</f>
        <v>00</v>
      </c>
      <c r="N169">
        <f t="shared" si="14"/>
        <v>0</v>
      </c>
    </row>
    <row r="170" spans="1:14" x14ac:dyDescent="0.45">
      <c r="A170" t="str">
        <f t="shared" si="12"/>
        <v>3378</v>
      </c>
      <c r="B170" t="s">
        <v>11</v>
      </c>
      <c r="C170">
        <f>COUNTIF(B$2:B170,"=0")</f>
        <v>4</v>
      </c>
      <c r="D170" t="str">
        <f>MID('input-output'!$I$9,(ROW(D170)-2)*2+1,2)</f>
        <v>00</v>
      </c>
      <c r="E170" s="1" t="str">
        <f t="shared" si="11"/>
        <v/>
      </c>
      <c r="L170" t="str">
        <f t="shared" si="13"/>
        <v/>
      </c>
      <c r="M170" t="str" cm="1">
        <f t="array" ref="M170">_xlfn.IFS(ISNUMBER(_xlfn.XLOOKUP(C170,Tables!N:N,Tables!N:N)),IF(B170=0,K170,""),L170&lt;&gt;"",L170,TRUE,D170)</f>
        <v>00</v>
      </c>
      <c r="N170">
        <f t="shared" si="14"/>
        <v>0</v>
      </c>
    </row>
    <row r="171" spans="1:14" x14ac:dyDescent="0.45">
      <c r="A171" t="str">
        <f t="shared" si="12"/>
        <v>3379</v>
      </c>
      <c r="B171" t="s">
        <v>12</v>
      </c>
      <c r="C171">
        <f>COUNTIF(B$2:B171,"=0")</f>
        <v>4</v>
      </c>
      <c r="D171" t="str">
        <f>MID('input-output'!$I$9,(ROW(D171)-2)*2+1,2)</f>
        <v>00</v>
      </c>
      <c r="E171" s="1" t="str">
        <f t="shared" si="11"/>
        <v/>
      </c>
      <c r="L171" t="str">
        <f t="shared" si="13"/>
        <v/>
      </c>
      <c r="M171" t="str" cm="1">
        <f t="array" ref="M171">_xlfn.IFS(ISNUMBER(_xlfn.XLOOKUP(C171,Tables!N:N,Tables!N:N)),IF(B171=0,K171,""),L171&lt;&gt;"",L171,TRUE,D171)</f>
        <v>00</v>
      </c>
      <c r="N171">
        <f t="shared" si="14"/>
        <v>0</v>
      </c>
    </row>
    <row r="172" spans="1:14" x14ac:dyDescent="0.45">
      <c r="A172" t="str">
        <f t="shared" si="12"/>
        <v>337A</v>
      </c>
      <c r="B172" t="s">
        <v>13</v>
      </c>
      <c r="C172">
        <f>COUNTIF(B$2:B172,"=0")</f>
        <v>4</v>
      </c>
      <c r="D172" t="str">
        <f>MID('input-output'!$I$9,(ROW(D172)-2)*2+1,2)</f>
        <v>00</v>
      </c>
      <c r="E172" s="1" t="str">
        <f t="shared" si="11"/>
        <v>Clears(seems to be written to 2 places)</v>
      </c>
      <c r="L172" t="str">
        <f t="shared" si="13"/>
        <v/>
      </c>
      <c r="M172" t="str" cm="1">
        <f t="array" ref="M172">_xlfn.IFS(ISNUMBER(_xlfn.XLOOKUP(C172,Tables!N:N,Tables!N:N)),IF(B172=0,K172,""),L172&lt;&gt;"",L172,TRUE,D172)</f>
        <v>00</v>
      </c>
      <c r="N172">
        <f t="shared" si="14"/>
        <v>0</v>
      </c>
    </row>
    <row r="173" spans="1:14" x14ac:dyDescent="0.45">
      <c r="A173" t="str">
        <f t="shared" si="12"/>
        <v>337B</v>
      </c>
      <c r="B173" t="s">
        <v>14</v>
      </c>
      <c r="C173">
        <f>COUNTIF(B$2:B173,"=0")</f>
        <v>4</v>
      </c>
      <c r="D173" t="str">
        <f>MID('input-output'!$I$9,(ROW(D173)-2)*2+1,2)</f>
        <v>00</v>
      </c>
      <c r="E173" s="1" t="str">
        <f t="shared" si="11"/>
        <v/>
      </c>
      <c r="L173" t="str">
        <f t="shared" si="13"/>
        <v/>
      </c>
      <c r="M173" t="str" cm="1">
        <f t="array" ref="M173">_xlfn.IFS(ISNUMBER(_xlfn.XLOOKUP(C173,Tables!N:N,Tables!N:N)),IF(B173=0,K173,""),L173&lt;&gt;"",L173,TRUE,D173)</f>
        <v>00</v>
      </c>
      <c r="N173">
        <f t="shared" si="14"/>
        <v>0</v>
      </c>
    </row>
    <row r="174" spans="1:14" x14ac:dyDescent="0.45">
      <c r="A174" t="str">
        <f t="shared" si="12"/>
        <v>337C</v>
      </c>
      <c r="B174" t="s">
        <v>15</v>
      </c>
      <c r="C174">
        <f>COUNTIF(B$2:B174,"=0")</f>
        <v>4</v>
      </c>
      <c r="D174" t="str">
        <f>MID('input-output'!$I$9,(ROW(D174)-2)*2+1,2)</f>
        <v>00</v>
      </c>
      <c r="E174" s="1" t="str">
        <f t="shared" si="11"/>
        <v/>
      </c>
      <c r="L174" t="str">
        <f t="shared" si="13"/>
        <v/>
      </c>
      <c r="M174" t="str" cm="1">
        <f t="array" ref="M174">_xlfn.IFS(ISNUMBER(_xlfn.XLOOKUP(C174,Tables!N:N,Tables!N:N)),IF(B174=0,K174,""),L174&lt;&gt;"",L174,TRUE,D174)</f>
        <v>00</v>
      </c>
      <c r="N174">
        <f t="shared" si="14"/>
        <v>0</v>
      </c>
    </row>
    <row r="175" spans="1:14" x14ac:dyDescent="0.45">
      <c r="A175" t="str">
        <f t="shared" si="12"/>
        <v>337D</v>
      </c>
      <c r="B175" t="s">
        <v>16</v>
      </c>
      <c r="C175">
        <f>COUNTIF(B$2:B175,"=0")</f>
        <v>4</v>
      </c>
      <c r="D175" t="str">
        <f>MID('input-output'!$I$9,(ROW(D175)-2)*2+1,2)</f>
        <v>00</v>
      </c>
      <c r="E175" s="1" t="str">
        <f t="shared" si="11"/>
        <v/>
      </c>
      <c r="L175" t="str">
        <f t="shared" si="13"/>
        <v/>
      </c>
      <c r="M175" t="str" cm="1">
        <f t="array" ref="M175">_xlfn.IFS(ISNUMBER(_xlfn.XLOOKUP(C175,Tables!N:N,Tables!N:N)),IF(B175=0,K175,""),L175&lt;&gt;"",L175,TRUE,D175)</f>
        <v>00</v>
      </c>
      <c r="N175">
        <f t="shared" si="14"/>
        <v>0</v>
      </c>
    </row>
    <row r="176" spans="1:14" x14ac:dyDescent="0.45">
      <c r="A176" t="str">
        <f t="shared" si="12"/>
        <v>337E</v>
      </c>
      <c r="B176" t="s">
        <v>17</v>
      </c>
      <c r="C176">
        <f>COUNTIF(B$2:B176,"=0")</f>
        <v>4</v>
      </c>
      <c r="D176" t="str">
        <f>MID('input-output'!$I$9,(ROW(D176)-2)*2+1,2)</f>
        <v>00</v>
      </c>
      <c r="E176" s="1" t="str">
        <f t="shared" si="11"/>
        <v>Clears(seems to be written to 2 places)</v>
      </c>
      <c r="L176" t="str">
        <f t="shared" si="13"/>
        <v/>
      </c>
      <c r="M176" t="str" cm="1">
        <f t="array" ref="M176">_xlfn.IFS(ISNUMBER(_xlfn.XLOOKUP(C176,Tables!N:N,Tables!N:N)),IF(B176=0,K176,""),L176&lt;&gt;"",L176,TRUE,D176)</f>
        <v>00</v>
      </c>
      <c r="N176">
        <f t="shared" si="14"/>
        <v>0</v>
      </c>
    </row>
    <row r="177" spans="1:14" x14ac:dyDescent="0.45">
      <c r="A177" t="str">
        <f t="shared" si="12"/>
        <v>337F</v>
      </c>
      <c r="B177" t="s">
        <v>18</v>
      </c>
      <c r="C177">
        <f>COUNTIF(B$2:B177,"=0")</f>
        <v>4</v>
      </c>
      <c r="D177" t="str">
        <f>MID('input-output'!$I$9,(ROW(D177)-2)*2+1,2)</f>
        <v>00</v>
      </c>
      <c r="E177" s="1" t="str">
        <f t="shared" si="11"/>
        <v/>
      </c>
      <c r="L177" t="str">
        <f t="shared" si="13"/>
        <v/>
      </c>
      <c r="M177" t="str" cm="1">
        <f t="array" ref="M177">_xlfn.IFS(ISNUMBER(_xlfn.XLOOKUP(C177,Tables!N:N,Tables!N:N)),IF(B177=0,K177,""),L177&lt;&gt;"",L177,TRUE,D177)</f>
        <v>00</v>
      </c>
      <c r="N177">
        <f t="shared" si="14"/>
        <v>0</v>
      </c>
    </row>
    <row r="178" spans="1:14" x14ac:dyDescent="0.45">
      <c r="A178" t="str">
        <f t="shared" si="12"/>
        <v>3380</v>
      </c>
      <c r="B178" t="s">
        <v>19</v>
      </c>
      <c r="C178">
        <f>COUNTIF(B$2:B178,"=0")</f>
        <v>4</v>
      </c>
      <c r="D178" t="str">
        <f>MID('input-output'!$I$9,(ROW(D178)-2)*2+1,2)</f>
        <v>00</v>
      </c>
      <c r="E178" s="1" t="str">
        <f t="shared" ref="E178:E205" si="18">IF(E126="","",E126)</f>
        <v>Not Sure</v>
      </c>
      <c r="L178" t="str">
        <f t="shared" si="13"/>
        <v/>
      </c>
      <c r="M178" t="str" cm="1">
        <f t="array" ref="M178">_xlfn.IFS(ISNUMBER(_xlfn.XLOOKUP(C178,Tables!N:N,Tables!N:N)),IF(B178=0,K178,""),L178&lt;&gt;"",L178,TRUE,D178)</f>
        <v>00</v>
      </c>
      <c r="N178">
        <f t="shared" si="14"/>
        <v>0</v>
      </c>
    </row>
    <row r="179" spans="1:14" x14ac:dyDescent="0.45">
      <c r="A179" t="str">
        <f t="shared" si="12"/>
        <v>3381</v>
      </c>
      <c r="B179" t="s">
        <v>20</v>
      </c>
      <c r="C179">
        <f>COUNTIF(B$2:B179,"=0")</f>
        <v>4</v>
      </c>
      <c r="D179" t="str">
        <f>MID('input-output'!$I$9,(ROW(D179)-2)*2+1,2)</f>
        <v>00</v>
      </c>
      <c r="E179" s="1" t="str">
        <f t="shared" si="18"/>
        <v/>
      </c>
      <c r="L179" t="str">
        <f t="shared" si="13"/>
        <v/>
      </c>
      <c r="M179" t="str" cm="1">
        <f t="array" ref="M179">_xlfn.IFS(ISNUMBER(_xlfn.XLOOKUP(C179,Tables!N:N,Tables!N:N)),IF(B179=0,K179,""),L179&lt;&gt;"",L179,TRUE,D179)</f>
        <v>00</v>
      </c>
      <c r="N179">
        <f t="shared" si="14"/>
        <v>0</v>
      </c>
    </row>
    <row r="180" spans="1:14" x14ac:dyDescent="0.45">
      <c r="A180" t="str">
        <f t="shared" si="12"/>
        <v>3382</v>
      </c>
      <c r="B180" t="s">
        <v>21</v>
      </c>
      <c r="C180">
        <f>COUNTIF(B$2:B180,"=0")</f>
        <v>4</v>
      </c>
      <c r="D180" t="str">
        <f>MID('input-output'!$I$9,(ROW(D180)-2)*2+1,2)</f>
        <v>00</v>
      </c>
      <c r="E180" s="1" t="str">
        <f t="shared" si="18"/>
        <v/>
      </c>
      <c r="L180" t="str">
        <f t="shared" si="13"/>
        <v/>
      </c>
      <c r="M180" t="str" cm="1">
        <f t="array" ref="M180">_xlfn.IFS(ISNUMBER(_xlfn.XLOOKUP(C180,Tables!N:N,Tables!N:N)),IF(B180=0,K180,""),L180&lt;&gt;"",L180,TRUE,D180)</f>
        <v>00</v>
      </c>
      <c r="N180">
        <f t="shared" si="14"/>
        <v>0</v>
      </c>
    </row>
    <row r="181" spans="1:14" x14ac:dyDescent="0.45">
      <c r="A181" t="str">
        <f t="shared" si="12"/>
        <v>3383</v>
      </c>
      <c r="B181" t="s">
        <v>22</v>
      </c>
      <c r="C181">
        <f>COUNTIF(B$2:B181,"=0")</f>
        <v>4</v>
      </c>
      <c r="D181" t="str">
        <f>MID('input-output'!$I$9,(ROW(D181)-2)*2+1,2)</f>
        <v>00</v>
      </c>
      <c r="E181" s="1" t="str">
        <f t="shared" si="18"/>
        <v/>
      </c>
      <c r="L181" t="str">
        <f t="shared" si="13"/>
        <v/>
      </c>
      <c r="M181" t="str" cm="1">
        <f t="array" ref="M181">_xlfn.IFS(ISNUMBER(_xlfn.XLOOKUP(C181,Tables!N:N,Tables!N:N)),IF(B181=0,K181,""),L181&lt;&gt;"",L181,TRUE,D181)</f>
        <v>00</v>
      </c>
      <c r="N181">
        <f t="shared" si="14"/>
        <v>0</v>
      </c>
    </row>
    <row r="182" spans="1:14" x14ac:dyDescent="0.45">
      <c r="A182" t="str">
        <f t="shared" si="12"/>
        <v>3384</v>
      </c>
      <c r="B182" t="s">
        <v>23</v>
      </c>
      <c r="C182">
        <f>COUNTIF(B$2:B182,"=0")</f>
        <v>4</v>
      </c>
      <c r="D182" t="str">
        <f>MID('input-output'!$I$9,(ROW(D182)-2)*2+1,2)</f>
        <v>00</v>
      </c>
      <c r="E182" s="1" t="str">
        <f t="shared" si="18"/>
        <v/>
      </c>
      <c r="L182" t="str">
        <f t="shared" si="13"/>
        <v/>
      </c>
      <c r="M182" t="str" cm="1">
        <f t="array" ref="M182">_xlfn.IFS(ISNUMBER(_xlfn.XLOOKUP(C182,Tables!N:N,Tables!N:N)),IF(B182=0,K182,""),L182&lt;&gt;"",L182,TRUE,D182)</f>
        <v>00</v>
      </c>
      <c r="N182">
        <f t="shared" si="14"/>
        <v>0</v>
      </c>
    </row>
    <row r="183" spans="1:14" x14ac:dyDescent="0.45">
      <c r="A183" t="str">
        <f t="shared" si="12"/>
        <v>3385</v>
      </c>
      <c r="B183" t="s">
        <v>24</v>
      </c>
      <c r="C183">
        <f>COUNTIF(B$2:B183,"=0")</f>
        <v>4</v>
      </c>
      <c r="D183" t="str">
        <f>MID('input-output'!$I$9,(ROW(D183)-2)*2+1,2)</f>
        <v>00</v>
      </c>
      <c r="E183" s="1" t="str">
        <f t="shared" si="18"/>
        <v/>
      </c>
      <c r="L183" t="str">
        <f t="shared" si="13"/>
        <v/>
      </c>
      <c r="M183" t="str" cm="1">
        <f t="array" ref="M183">_xlfn.IFS(ISNUMBER(_xlfn.XLOOKUP(C183,Tables!N:N,Tables!N:N)),IF(B183=0,K183,""),L183&lt;&gt;"",L183,TRUE,D183)</f>
        <v>00</v>
      </c>
      <c r="N183">
        <f t="shared" si="14"/>
        <v>0</v>
      </c>
    </row>
    <row r="184" spans="1:14" x14ac:dyDescent="0.45">
      <c r="A184" t="str">
        <f t="shared" si="12"/>
        <v>3386</v>
      </c>
      <c r="B184" t="s">
        <v>25</v>
      </c>
      <c r="C184">
        <f>COUNTIF(B$2:B184,"=0")</f>
        <v>4</v>
      </c>
      <c r="D184" t="str">
        <f>MID('input-output'!$I$9,(ROW(D184)-2)*2+1,2)</f>
        <v>00</v>
      </c>
      <c r="E184" s="1" t="str">
        <f t="shared" si="18"/>
        <v/>
      </c>
      <c r="L184" t="str">
        <f t="shared" si="13"/>
        <v/>
      </c>
      <c r="M184" t="str" cm="1">
        <f t="array" ref="M184">_xlfn.IFS(ISNUMBER(_xlfn.XLOOKUP(C184,Tables!N:N,Tables!N:N)),IF(B184=0,K184,""),L184&lt;&gt;"",L184,TRUE,D184)</f>
        <v>00</v>
      </c>
      <c r="N184">
        <f t="shared" si="14"/>
        <v>0</v>
      </c>
    </row>
    <row r="185" spans="1:14" x14ac:dyDescent="0.45">
      <c r="A185" t="str">
        <f t="shared" si="12"/>
        <v>3387</v>
      </c>
      <c r="B185" t="s">
        <v>26</v>
      </c>
      <c r="C185">
        <f>COUNTIF(B$2:B185,"=0")</f>
        <v>4</v>
      </c>
      <c r="D185" t="str">
        <f>MID('input-output'!$I$9,(ROW(D185)-2)*2+1,2)</f>
        <v>00</v>
      </c>
      <c r="E185" s="1" t="str">
        <f t="shared" si="18"/>
        <v/>
      </c>
      <c r="L185" t="str">
        <f t="shared" si="13"/>
        <v/>
      </c>
      <c r="M185" t="str" cm="1">
        <f t="array" ref="M185">_xlfn.IFS(ISNUMBER(_xlfn.XLOOKUP(C185,Tables!N:N,Tables!N:N)),IF(B185=0,K185,""),L185&lt;&gt;"",L185,TRUE,D185)</f>
        <v>00</v>
      </c>
      <c r="N185">
        <f t="shared" si="14"/>
        <v>0</v>
      </c>
    </row>
    <row r="186" spans="1:14" x14ac:dyDescent="0.45">
      <c r="A186" t="str">
        <f t="shared" si="12"/>
        <v>3388</v>
      </c>
      <c r="B186" t="s">
        <v>27</v>
      </c>
      <c r="C186">
        <f>COUNTIF(B$2:B186,"=0")</f>
        <v>4</v>
      </c>
      <c r="D186" t="str">
        <f>MID('input-output'!$I$9,(ROW(D186)-2)*2+1,2)</f>
        <v>00</v>
      </c>
      <c r="E186" s="1" t="str">
        <f t="shared" si="18"/>
        <v/>
      </c>
      <c r="L186" t="str">
        <f t="shared" si="13"/>
        <v/>
      </c>
      <c r="M186" t="str" cm="1">
        <f t="array" ref="M186">_xlfn.IFS(ISNUMBER(_xlfn.XLOOKUP(C186,Tables!N:N,Tables!N:N)),IF(B186=0,K186,""),L186&lt;&gt;"",L186,TRUE,D186)</f>
        <v>00</v>
      </c>
      <c r="N186">
        <f t="shared" si="14"/>
        <v>0</v>
      </c>
    </row>
    <row r="187" spans="1:14" x14ac:dyDescent="0.45">
      <c r="A187" t="str">
        <f t="shared" si="12"/>
        <v>3389</v>
      </c>
      <c r="B187" t="s">
        <v>28</v>
      </c>
      <c r="C187">
        <f>COUNTIF(B$2:B187,"=0")</f>
        <v>4</v>
      </c>
      <c r="D187" t="str">
        <f>MID('input-output'!$I$9,(ROW(D187)-2)*2+1,2)</f>
        <v>00</v>
      </c>
      <c r="E187" s="1" t="str">
        <f t="shared" si="18"/>
        <v/>
      </c>
      <c r="L187" t="str">
        <f t="shared" si="13"/>
        <v/>
      </c>
      <c r="M187" t="str" cm="1">
        <f t="array" ref="M187">_xlfn.IFS(ISNUMBER(_xlfn.XLOOKUP(C187,Tables!N:N,Tables!N:N)),IF(B187=0,K187,""),L187&lt;&gt;"",L187,TRUE,D187)</f>
        <v>00</v>
      </c>
      <c r="N187">
        <f t="shared" si="14"/>
        <v>0</v>
      </c>
    </row>
    <row r="188" spans="1:14" x14ac:dyDescent="0.45">
      <c r="A188" t="str">
        <f t="shared" si="12"/>
        <v>338A</v>
      </c>
      <c r="B188" t="s">
        <v>29</v>
      </c>
      <c r="C188">
        <f>COUNTIF(B$2:B188,"=0")</f>
        <v>4</v>
      </c>
      <c r="D188" t="str">
        <f>MID('input-output'!$I$9,(ROW(D188)-2)*2+1,2)</f>
        <v>00</v>
      </c>
      <c r="E188" s="1" t="str">
        <f t="shared" si="18"/>
        <v/>
      </c>
      <c r="L188" t="str">
        <f t="shared" si="13"/>
        <v/>
      </c>
      <c r="M188" t="str" cm="1">
        <f t="array" ref="M188">_xlfn.IFS(ISNUMBER(_xlfn.XLOOKUP(C188,Tables!N:N,Tables!N:N)),IF(B188=0,K188,""),L188&lt;&gt;"",L188,TRUE,D188)</f>
        <v>00</v>
      </c>
      <c r="N188">
        <f t="shared" si="14"/>
        <v>0</v>
      </c>
    </row>
    <row r="189" spans="1:14" x14ac:dyDescent="0.45">
      <c r="A189" t="str">
        <f t="shared" si="12"/>
        <v>338B</v>
      </c>
      <c r="B189" t="s">
        <v>30</v>
      </c>
      <c r="C189">
        <f>COUNTIF(B$2:B189,"=0")</f>
        <v>4</v>
      </c>
      <c r="D189" t="str">
        <f>MID('input-output'!$I$9,(ROW(D189)-2)*2+1,2)</f>
        <v>00</v>
      </c>
      <c r="E189" s="1" t="str">
        <f t="shared" si="18"/>
        <v/>
      </c>
      <c r="L189" t="str">
        <f t="shared" si="13"/>
        <v/>
      </c>
      <c r="M189" t="str" cm="1">
        <f t="array" ref="M189">_xlfn.IFS(ISNUMBER(_xlfn.XLOOKUP(C189,Tables!N:N,Tables!N:N)),IF(B189=0,K189,""),L189&lt;&gt;"",L189,TRUE,D189)</f>
        <v>00</v>
      </c>
      <c r="N189">
        <f t="shared" si="14"/>
        <v>0</v>
      </c>
    </row>
    <row r="190" spans="1:14" x14ac:dyDescent="0.45">
      <c r="A190" t="str">
        <f t="shared" ref="A190:A253" si="19">DEC2HEX(1+HEX2DEC(A189))</f>
        <v>338C</v>
      </c>
      <c r="B190" t="s">
        <v>31</v>
      </c>
      <c r="C190">
        <f>COUNTIF(B$2:B190,"=0")</f>
        <v>4</v>
      </c>
      <c r="D190" t="str">
        <f>MID('input-output'!$I$9,(ROW(D190)-2)*2+1,2)</f>
        <v>00</v>
      </c>
      <c r="E190" s="1" t="str">
        <f t="shared" si="18"/>
        <v/>
      </c>
      <c r="L190" t="str">
        <f t="shared" si="13"/>
        <v/>
      </c>
      <c r="M190" t="str" cm="1">
        <f t="array" ref="M190">_xlfn.IFS(ISNUMBER(_xlfn.XLOOKUP(C190,Tables!N:N,Tables!N:N)),IF(B190=0,K190,""),L190&lt;&gt;"",L190,TRUE,D190)</f>
        <v>00</v>
      </c>
      <c r="N190">
        <f t="shared" si="14"/>
        <v>0</v>
      </c>
    </row>
    <row r="191" spans="1:14" x14ac:dyDescent="0.45">
      <c r="A191" t="str">
        <f t="shared" si="19"/>
        <v>338D</v>
      </c>
      <c r="B191" t="s">
        <v>32</v>
      </c>
      <c r="C191">
        <f>COUNTIF(B$2:B191,"=0")</f>
        <v>4</v>
      </c>
      <c r="D191" t="str">
        <f>MID('input-output'!$I$9,(ROW(D191)-2)*2+1,2)</f>
        <v>00</v>
      </c>
      <c r="E191" s="1" t="str">
        <f t="shared" si="18"/>
        <v/>
      </c>
      <c r="L191" t="str">
        <f t="shared" si="13"/>
        <v/>
      </c>
      <c r="M191" t="str" cm="1">
        <f t="array" ref="M191">_xlfn.IFS(ISNUMBER(_xlfn.XLOOKUP(C191,Tables!N:N,Tables!N:N)),IF(B191=0,K191,""),L191&lt;&gt;"",L191,TRUE,D191)</f>
        <v>00</v>
      </c>
      <c r="N191">
        <f t="shared" si="14"/>
        <v>0</v>
      </c>
    </row>
    <row r="192" spans="1:14" x14ac:dyDescent="0.45">
      <c r="A192" t="str">
        <f t="shared" si="19"/>
        <v>338E</v>
      </c>
      <c r="B192" t="s">
        <v>33</v>
      </c>
      <c r="C192">
        <f>COUNTIF(B$2:B192,"=0")</f>
        <v>4</v>
      </c>
      <c r="D192" t="str">
        <f>MID('input-output'!$I$9,(ROW(D192)-2)*2+1,2)</f>
        <v>00</v>
      </c>
      <c r="E192" s="1" t="str">
        <f t="shared" si="18"/>
        <v/>
      </c>
      <c r="L192" t="str">
        <f t="shared" si="13"/>
        <v/>
      </c>
      <c r="M192" t="str" cm="1">
        <f t="array" ref="M192">_xlfn.IFS(ISNUMBER(_xlfn.XLOOKUP(C192,Tables!N:N,Tables!N:N)),IF(B192=0,K192,""),L192&lt;&gt;"",L192,TRUE,D192)</f>
        <v>00</v>
      </c>
      <c r="N192">
        <f t="shared" si="14"/>
        <v>0</v>
      </c>
    </row>
    <row r="193" spans="1:14" x14ac:dyDescent="0.45">
      <c r="A193" t="str">
        <f t="shared" si="19"/>
        <v>338F</v>
      </c>
      <c r="B193" t="s">
        <v>34</v>
      </c>
      <c r="C193">
        <f>COUNTIF(B$2:B193,"=0")</f>
        <v>4</v>
      </c>
      <c r="D193" t="str">
        <f>MID('input-output'!$I$9,(ROW(D193)-2)*2+1,2)</f>
        <v>00</v>
      </c>
      <c r="E193" s="1" t="str">
        <f t="shared" si="18"/>
        <v/>
      </c>
      <c r="L193" t="str">
        <f t="shared" si="13"/>
        <v/>
      </c>
      <c r="M193" t="str" cm="1">
        <f t="array" ref="M193">_xlfn.IFS(ISNUMBER(_xlfn.XLOOKUP(C193,Tables!N:N,Tables!N:N)),IF(B193=0,K193,""),L193&lt;&gt;"",L193,TRUE,D193)</f>
        <v>00</v>
      </c>
      <c r="N193">
        <f t="shared" si="14"/>
        <v>0</v>
      </c>
    </row>
    <row r="194" spans="1:14" x14ac:dyDescent="0.45">
      <c r="A194" t="str">
        <f t="shared" si="19"/>
        <v>3390</v>
      </c>
      <c r="B194" t="s">
        <v>35</v>
      </c>
      <c r="C194">
        <f>COUNTIF(B$2:B194,"=0")</f>
        <v>4</v>
      </c>
      <c r="D194" t="str">
        <f>MID('input-output'!$I$9,(ROW(D194)-2)*2+1,2)</f>
        <v>00</v>
      </c>
      <c r="E194" s="1" t="str">
        <f t="shared" si="18"/>
        <v/>
      </c>
      <c r="L194" t="str">
        <f t="shared" si="13"/>
        <v/>
      </c>
      <c r="M194" t="str" cm="1">
        <f t="array" ref="M194">_xlfn.IFS(ISNUMBER(_xlfn.XLOOKUP(C194,Tables!N:N,Tables!N:N)),IF(B194=0,K194,""),L194&lt;&gt;"",L194,TRUE,D194)</f>
        <v>00</v>
      </c>
      <c r="N194">
        <f t="shared" si="14"/>
        <v>0</v>
      </c>
    </row>
    <row r="195" spans="1:14" x14ac:dyDescent="0.45">
      <c r="A195" t="str">
        <f t="shared" si="19"/>
        <v>3391</v>
      </c>
      <c r="B195" t="s">
        <v>36</v>
      </c>
      <c r="C195">
        <f>COUNTIF(B$2:B195,"=0")</f>
        <v>4</v>
      </c>
      <c r="D195" t="str">
        <f>MID('input-output'!$I$9,(ROW(D195)-2)*2+1,2)</f>
        <v>00</v>
      </c>
      <c r="E195" s="1" t="str">
        <f t="shared" si="18"/>
        <v/>
      </c>
      <c r="L195" t="str">
        <f t="shared" ref="L195:L258" si="20">IF(OR(J195&lt;&gt;"",LEN(J194)&gt;2),_xlfn.LET(_xlpm.exp,IF(LEN(J195)&gt;2,RIGHT(J195,2),IF(LEN(J194)&gt;2,LEFT(J194,LEN(J194)-2),J195)),IF(LEN(_xlpm.exp)=1,"0"&amp;_xlpm.exp,_xlpm.exp)),IF(AND(J194&lt;&gt;"",ISNUMBER(FIND("High",E195))),"00",IF(J195="","",J195)))</f>
        <v/>
      </c>
      <c r="M195" t="str" cm="1">
        <f t="array" ref="M195">_xlfn.IFS(ISNUMBER(_xlfn.XLOOKUP(C195,Tables!N:N,Tables!N:N)),IF(B195=0,K195,""),L195&lt;&gt;"",L195,TRUE,D195)</f>
        <v>00</v>
      </c>
      <c r="N195">
        <f t="shared" si="14"/>
        <v>0</v>
      </c>
    </row>
    <row r="196" spans="1:14" x14ac:dyDescent="0.45">
      <c r="A196" t="str">
        <f t="shared" si="19"/>
        <v>3392</v>
      </c>
      <c r="B196" t="s">
        <v>37</v>
      </c>
      <c r="C196">
        <f>COUNTIF(B$2:B196,"=0")</f>
        <v>4</v>
      </c>
      <c r="D196" t="str">
        <f>MID('input-output'!$I$9,(ROW(D196)-2)*2+1,2)</f>
        <v>00</v>
      </c>
      <c r="E196" s="1" t="str">
        <f t="shared" si="18"/>
        <v/>
      </c>
      <c r="L196" t="str">
        <f t="shared" si="20"/>
        <v/>
      </c>
      <c r="M196" t="str" cm="1">
        <f t="array" ref="M196">_xlfn.IFS(ISNUMBER(_xlfn.XLOOKUP(C196,Tables!N:N,Tables!N:N)),IF(B196=0,K196,""),L196&lt;&gt;"",L196,TRUE,D196)</f>
        <v>00</v>
      </c>
      <c r="N196">
        <f t="shared" ref="N196:N259" si="21">IF(L196="",0,_xlfn.LET(_xlpm.new,HEX2DEC(M196),_xlpm.old,HEX2DEC(D196),IF(_xlpm.new&lt;128,_xlpm.new,-128+_xlfn.BITAND(_xlpm.new,127))-IF(_xlpm.old&lt;128,_xlpm.old,-128+_xlfn.BITAND(_xlpm.old,127))))</f>
        <v>0</v>
      </c>
    </row>
    <row r="197" spans="1:14" x14ac:dyDescent="0.45">
      <c r="A197" t="str">
        <f t="shared" si="19"/>
        <v>3393</v>
      </c>
      <c r="B197" t="s">
        <v>38</v>
      </c>
      <c r="C197">
        <f>COUNTIF(B$2:B197,"=0")</f>
        <v>4</v>
      </c>
      <c r="D197" t="str">
        <f>MID('input-output'!$I$9,(ROW(D197)-2)*2+1,2)</f>
        <v>00</v>
      </c>
      <c r="E197" s="1" t="str">
        <f t="shared" si="18"/>
        <v/>
      </c>
      <c r="L197" t="str">
        <f t="shared" si="20"/>
        <v/>
      </c>
      <c r="M197" t="str" cm="1">
        <f t="array" ref="M197">_xlfn.IFS(ISNUMBER(_xlfn.XLOOKUP(C197,Tables!N:N,Tables!N:N)),IF(B197=0,K197,""),L197&lt;&gt;"",L197,TRUE,D197)</f>
        <v>00</v>
      </c>
      <c r="N197">
        <f t="shared" si="21"/>
        <v>0</v>
      </c>
    </row>
    <row r="198" spans="1:14" x14ac:dyDescent="0.45">
      <c r="A198" t="str">
        <f t="shared" si="19"/>
        <v>3394</v>
      </c>
      <c r="B198" t="s">
        <v>39</v>
      </c>
      <c r="C198">
        <f>COUNTIF(B$2:B198,"=0")</f>
        <v>4</v>
      </c>
      <c r="D198" t="str">
        <f>MID('input-output'!$I$9,(ROW(D198)-2)*2+1,2)</f>
        <v>01</v>
      </c>
      <c r="E198" s="1" t="str">
        <f t="shared" si="18"/>
        <v>Monster Level 1</v>
      </c>
      <c r="F198">
        <f>HEX2DEC(D198)</f>
        <v>1</v>
      </c>
      <c r="G198" s="2"/>
      <c r="J198" t="str">
        <f t="shared" ref="J198:J253" si="22">IF(G198&lt;&gt;"",DEC2HEX(G198),"")</f>
        <v/>
      </c>
      <c r="L198" t="str">
        <f t="shared" si="20"/>
        <v/>
      </c>
      <c r="M198" t="str" cm="1">
        <f t="array" ref="M198">_xlfn.IFS(ISNUMBER(_xlfn.XLOOKUP(C198,Tables!N:N,Tables!N:N)),IF(B198=0,K198,""),L198&lt;&gt;"",L198,TRUE,D198)</f>
        <v>01</v>
      </c>
      <c r="N198">
        <f t="shared" si="21"/>
        <v>0</v>
      </c>
    </row>
    <row r="199" spans="1:14" x14ac:dyDescent="0.45">
      <c r="A199" t="str">
        <f t="shared" si="19"/>
        <v>3395</v>
      </c>
      <c r="B199" t="s">
        <v>40</v>
      </c>
      <c r="C199">
        <f>COUNTIF(B$2:B199,"=0")</f>
        <v>4</v>
      </c>
      <c r="D199" t="str">
        <f>MID('input-output'!$I$9,(ROW(D199)-2)*2+1,2)</f>
        <v>01</v>
      </c>
      <c r="E199" s="1" t="str">
        <f t="shared" si="18"/>
        <v>Monster Level 2</v>
      </c>
      <c r="F199">
        <f>HEX2DEC(D199)</f>
        <v>1</v>
      </c>
      <c r="G199" s="2"/>
      <c r="J199" t="str">
        <f t="shared" si="22"/>
        <v/>
      </c>
      <c r="L199" t="str">
        <f t="shared" si="20"/>
        <v/>
      </c>
      <c r="M199" t="str" cm="1">
        <f t="array" ref="M199">_xlfn.IFS(ISNUMBER(_xlfn.XLOOKUP(C199,Tables!N:N,Tables!N:N)),IF(B199=0,K199,""),L199&lt;&gt;"",L199,TRUE,D199)</f>
        <v>01</v>
      </c>
      <c r="N199">
        <f t="shared" si="21"/>
        <v>0</v>
      </c>
    </row>
    <row r="200" spans="1:14" x14ac:dyDescent="0.45">
      <c r="A200" t="str">
        <f t="shared" si="19"/>
        <v>3396</v>
      </c>
      <c r="B200" t="s">
        <v>41</v>
      </c>
      <c r="C200">
        <f>COUNTIF(B$2:B200,"=0")</f>
        <v>4</v>
      </c>
      <c r="D200" t="str">
        <f>MID('input-output'!$I$9,(ROW(D200)-2)*2+1,2)</f>
        <v>01</v>
      </c>
      <c r="E200" s="1" t="str">
        <f t="shared" si="18"/>
        <v>Monster Level 3</v>
      </c>
      <c r="F200">
        <f>HEX2DEC(D200)</f>
        <v>1</v>
      </c>
      <c r="G200" s="2"/>
      <c r="J200" t="str">
        <f t="shared" si="22"/>
        <v/>
      </c>
      <c r="L200" t="str">
        <f t="shared" si="20"/>
        <v/>
      </c>
      <c r="M200" t="str" cm="1">
        <f t="array" ref="M200">_xlfn.IFS(ISNUMBER(_xlfn.XLOOKUP(C200,Tables!N:N,Tables!N:N)),IF(B200=0,K200,""),L200&lt;&gt;"",L200,TRUE,D200)</f>
        <v>01</v>
      </c>
      <c r="N200">
        <f t="shared" si="21"/>
        <v>0</v>
      </c>
    </row>
    <row r="201" spans="1:14" x14ac:dyDescent="0.45">
      <c r="A201" t="str">
        <f t="shared" si="19"/>
        <v>3397</v>
      </c>
      <c r="B201" t="s">
        <v>42</v>
      </c>
      <c r="C201">
        <f>COUNTIF(B$2:B201,"=0")</f>
        <v>4</v>
      </c>
      <c r="D201" t="str">
        <f>MID('input-output'!$I$9,(ROW(D201)-2)*2+1,2)</f>
        <v>00</v>
      </c>
      <c r="E201" s="1" t="str">
        <f t="shared" si="18"/>
        <v>Boss Level</v>
      </c>
      <c r="F201">
        <f>HEX2DEC(D201)</f>
        <v>0</v>
      </c>
      <c r="G201" s="2"/>
      <c r="J201" t="str">
        <f t="shared" si="22"/>
        <v/>
      </c>
      <c r="L201" t="str">
        <f t="shared" si="20"/>
        <v/>
      </c>
      <c r="M201" t="str" cm="1">
        <f t="array" ref="M201">_xlfn.IFS(ISNUMBER(_xlfn.XLOOKUP(C201,Tables!N:N,Tables!N:N)),IF(B201=0,K201,""),L201&lt;&gt;"",L201,TRUE,D201)</f>
        <v>00</v>
      </c>
      <c r="N201">
        <f t="shared" si="21"/>
        <v>0</v>
      </c>
    </row>
    <row r="202" spans="1:14" x14ac:dyDescent="0.45">
      <c r="A202" t="str">
        <f t="shared" si="19"/>
        <v>3398</v>
      </c>
      <c r="B202" t="s">
        <v>43</v>
      </c>
      <c r="C202">
        <f>COUNTIF(B$2:B202,"=0")</f>
        <v>4</v>
      </c>
      <c r="D202" t="str">
        <f>MID('input-output'!$I$9,(ROW(D202)-2)*2+1,2)</f>
        <v>00</v>
      </c>
      <c r="E202" s="1" t="str">
        <f t="shared" si="18"/>
        <v/>
      </c>
      <c r="L202" t="str">
        <f t="shared" si="20"/>
        <v/>
      </c>
      <c r="M202" t="str" cm="1">
        <f t="array" ref="M202">_xlfn.IFS(ISNUMBER(_xlfn.XLOOKUP(C202,Tables!N:N,Tables!N:N)),IF(B202=0,K202,""),L202&lt;&gt;"",L202,TRUE,D202)</f>
        <v>00</v>
      </c>
      <c r="N202">
        <f t="shared" si="21"/>
        <v>0</v>
      </c>
    </row>
    <row r="203" spans="1:14" x14ac:dyDescent="0.45">
      <c r="A203" t="str">
        <f t="shared" si="19"/>
        <v>3399</v>
      </c>
      <c r="B203" t="s">
        <v>44</v>
      </c>
      <c r="C203">
        <f>COUNTIF(B$2:B203,"=0")</f>
        <v>4</v>
      </c>
      <c r="D203" t="str">
        <f>MID('input-output'!$I$9,(ROW(D203)-2)*2+1,2)</f>
        <v>FF</v>
      </c>
      <c r="E203" s="1" t="str">
        <f t="shared" si="18"/>
        <v/>
      </c>
      <c r="L203" t="str">
        <f t="shared" si="20"/>
        <v/>
      </c>
      <c r="M203" t="str" cm="1">
        <f t="array" ref="M203">_xlfn.IFS(ISNUMBER(_xlfn.XLOOKUP(C203,Tables!N:N,Tables!N:N)),IF(B203=0,K203,""),L203&lt;&gt;"",L203,TRUE,D203)</f>
        <v>FF</v>
      </c>
      <c r="N203">
        <f t="shared" si="21"/>
        <v>0</v>
      </c>
    </row>
    <row r="204" spans="1:14" x14ac:dyDescent="0.45">
      <c r="A204" t="str">
        <f t="shared" si="19"/>
        <v>339A</v>
      </c>
      <c r="B204" t="s">
        <v>45</v>
      </c>
      <c r="C204">
        <f>COUNTIF(B$2:B204,"=0")</f>
        <v>4</v>
      </c>
      <c r="D204" t="str">
        <f>MID('input-output'!$I$9,(ROW(D204)-2)*2+1,2)</f>
        <v>FF</v>
      </c>
      <c r="E204" s="1" t="str">
        <f t="shared" si="18"/>
        <v/>
      </c>
      <c r="L204" t="str">
        <f t="shared" si="20"/>
        <v/>
      </c>
      <c r="M204" t="str" cm="1">
        <f t="array" ref="M204">_xlfn.IFS(ISNUMBER(_xlfn.XLOOKUP(C204,Tables!N:N,Tables!N:N)),IF(B204=0,K204,""),L204&lt;&gt;"",L204,TRUE,D204)</f>
        <v>FF</v>
      </c>
      <c r="N204">
        <f t="shared" si="21"/>
        <v>0</v>
      </c>
    </row>
    <row r="205" spans="1:14" x14ac:dyDescent="0.45">
      <c r="A205" t="str">
        <f t="shared" si="19"/>
        <v>339B</v>
      </c>
      <c r="B205" t="s">
        <v>46</v>
      </c>
      <c r="C205">
        <f>COUNTIF(B$2:B205,"=0")</f>
        <v>4</v>
      </c>
      <c r="D205" t="str">
        <f>MID('input-output'!$I$9,(ROW(D205)-2)*2+1,2)</f>
        <v>FF</v>
      </c>
      <c r="E205" s="1" t="str">
        <f t="shared" si="18"/>
        <v/>
      </c>
      <c r="L205" t="str">
        <f t="shared" si="20"/>
        <v/>
      </c>
      <c r="M205" t="str" cm="1">
        <f t="array" ref="M205">_xlfn.IFS(ISNUMBER(_xlfn.XLOOKUP(C205,Tables!N:N,Tables!N:N)),IF(B205=0,K205,""),L205&lt;&gt;"",L205,TRUE,D205)</f>
        <v>FF</v>
      </c>
      <c r="N205">
        <f t="shared" si="21"/>
        <v>0</v>
      </c>
    </row>
    <row r="206" spans="1:14" x14ac:dyDescent="0.45">
      <c r="A206" t="str">
        <f t="shared" si="19"/>
        <v>339C</v>
      </c>
      <c r="B206" t="s">
        <v>47</v>
      </c>
      <c r="C206">
        <f>COUNTIF(B$2:B206,"=0")</f>
        <v>4</v>
      </c>
      <c r="D206" t="str">
        <f>MID('input-output'!$I$9,(ROW(D206)-2)*2+1,2)</f>
        <v>00</v>
      </c>
      <c r="E206" s="1" t="str">
        <f t="shared" ref="E206:E241" si="23">IF(E154="","",E154)</f>
        <v/>
      </c>
      <c r="L206" t="str">
        <f t="shared" si="20"/>
        <v/>
      </c>
      <c r="M206" t="str" cm="1">
        <f t="array" ref="M206">_xlfn.IFS(ISNUMBER(_xlfn.XLOOKUP(C206,Tables!N:N,Tables!N:N)),IF(B206=0,K206,""),L206&lt;&gt;"",L206,TRUE,D206)</f>
        <v>00</v>
      </c>
      <c r="N206">
        <f t="shared" si="21"/>
        <v>0</v>
      </c>
    </row>
    <row r="207" spans="1:14" x14ac:dyDescent="0.45">
      <c r="A207" t="str">
        <f t="shared" si="19"/>
        <v>339D</v>
      </c>
      <c r="B207" t="s">
        <v>48</v>
      </c>
      <c r="C207">
        <f>COUNTIF(B$2:B207,"=0")</f>
        <v>4</v>
      </c>
      <c r="D207" t="str">
        <f>MID('input-output'!$I$9,(ROW(D207)-2)*2+1,2)</f>
        <v>00</v>
      </c>
      <c r="E207" s="1" t="str">
        <f t="shared" si="23"/>
        <v/>
      </c>
      <c r="L207" t="str">
        <f t="shared" si="20"/>
        <v/>
      </c>
      <c r="M207" t="str" cm="1">
        <f t="array" ref="M207">_xlfn.IFS(ISNUMBER(_xlfn.XLOOKUP(C207,Tables!N:N,Tables!N:N)),IF(B207=0,K207,""),L207&lt;&gt;"",L207,TRUE,D207)</f>
        <v>00</v>
      </c>
      <c r="N207">
        <f t="shared" si="21"/>
        <v>0</v>
      </c>
    </row>
    <row r="208" spans="1:14" x14ac:dyDescent="0.45">
      <c r="A208" t="str">
        <f t="shared" si="19"/>
        <v>339E</v>
      </c>
      <c r="B208" t="s">
        <v>49</v>
      </c>
      <c r="C208">
        <f>COUNTIF(B$2:B208,"=0")</f>
        <v>4</v>
      </c>
      <c r="D208" t="str">
        <f>MID('input-output'!$I$9,(ROW(D208)-2)*2+1,2)</f>
        <v>00</v>
      </c>
      <c r="E208" s="1" t="str">
        <f t="shared" si="23"/>
        <v/>
      </c>
      <c r="L208" t="str">
        <f t="shared" si="20"/>
        <v/>
      </c>
      <c r="M208" t="str" cm="1">
        <f t="array" ref="M208">_xlfn.IFS(ISNUMBER(_xlfn.XLOOKUP(C208,Tables!N:N,Tables!N:N)),IF(B208=0,K208,""),L208&lt;&gt;"",L208,TRUE,D208)</f>
        <v>00</v>
      </c>
      <c r="N208">
        <f t="shared" si="21"/>
        <v>0</v>
      </c>
    </row>
    <row r="209" spans="1:14" x14ac:dyDescent="0.45">
      <c r="A209" t="str">
        <f t="shared" si="19"/>
        <v>339F</v>
      </c>
      <c r="B209" t="s">
        <v>50</v>
      </c>
      <c r="C209">
        <f>COUNTIF(B$2:B209,"=0")</f>
        <v>4</v>
      </c>
      <c r="D209" t="str">
        <f>MID('input-output'!$I$9,(ROW(D209)-2)*2+1,2)</f>
        <v>00</v>
      </c>
      <c r="E209" s="1" t="str">
        <f t="shared" si="23"/>
        <v/>
      </c>
      <c r="L209" t="str">
        <f t="shared" si="20"/>
        <v/>
      </c>
      <c r="M209" t="str" cm="1">
        <f t="array" ref="M209">_xlfn.IFS(ISNUMBER(_xlfn.XLOOKUP(C209,Tables!N:N,Tables!N:N)),IF(B209=0,K209,""),L209&lt;&gt;"",L209,TRUE,D209)</f>
        <v>00</v>
      </c>
      <c r="N209">
        <f t="shared" si="21"/>
        <v>0</v>
      </c>
    </row>
    <row r="210" spans="1:14" x14ac:dyDescent="0.45">
      <c r="A210" t="str">
        <f t="shared" si="19"/>
        <v>33A0</v>
      </c>
      <c r="B210">
        <v>0</v>
      </c>
      <c r="C210">
        <f>COUNTIF(B$2:B210,"=0")</f>
        <v>5</v>
      </c>
      <c r="D210" t="str">
        <f>MID('input-output'!$I$9,(ROW(D210)-2)*2+1,2)</f>
        <v>00</v>
      </c>
      <c r="E210" s="1" t="str">
        <f t="shared" si="23"/>
        <v>Name Low 1</v>
      </c>
      <c r="F210">
        <f>_xlfn.XLOOKUP(HEX2DEC(D211&amp;D210),Tables!A:A,Tables!C:C)</f>
        <v>0</v>
      </c>
      <c r="G210" s="2"/>
      <c r="J210" t="str">
        <f>IF(G210&lt;&gt;"",_xlfn.XLOOKUP(G210,Tables!C:C,Tables!B:B),"")</f>
        <v/>
      </c>
      <c r="L210" t="str">
        <f t="shared" si="20"/>
        <v/>
      </c>
      <c r="M210" t="str" cm="1">
        <f t="array" ref="M210">_xlfn.IFS(ISNUMBER(_xlfn.XLOOKUP(C210,Tables!N:N,Tables!N:N)),IF(B210=0,K210,""),L210&lt;&gt;"",L210,TRUE,D210)</f>
        <v>00</v>
      </c>
      <c r="N210">
        <f t="shared" si="21"/>
        <v>0</v>
      </c>
    </row>
    <row r="211" spans="1:14" x14ac:dyDescent="0.45">
      <c r="A211" t="str">
        <f t="shared" si="19"/>
        <v>33A1</v>
      </c>
      <c r="B211">
        <v>1</v>
      </c>
      <c r="C211">
        <f>COUNTIF(B$2:B211,"=0")</f>
        <v>5</v>
      </c>
      <c r="D211" t="str">
        <f>MID('input-output'!$I$9,(ROW(D211)-2)*2+1,2)</f>
        <v>00</v>
      </c>
      <c r="E211" s="1" t="str">
        <f t="shared" si="23"/>
        <v>Name High 1</v>
      </c>
      <c r="L211" t="str">
        <f t="shared" si="20"/>
        <v/>
      </c>
      <c r="M211" t="str" cm="1">
        <f t="array" ref="M211">_xlfn.IFS(ISNUMBER(_xlfn.XLOOKUP(C211,Tables!N:N,Tables!N:N)),IF(B211=0,K211,""),L211&lt;&gt;"",L211,TRUE,D211)</f>
        <v>00</v>
      </c>
      <c r="N211">
        <f t="shared" si="21"/>
        <v>0</v>
      </c>
    </row>
    <row r="212" spans="1:14" x14ac:dyDescent="0.45">
      <c r="A212" t="str">
        <f t="shared" si="19"/>
        <v>33A2</v>
      </c>
      <c r="B212">
        <v>2</v>
      </c>
      <c r="C212">
        <f>COUNTIF(B$2:B212,"=0")</f>
        <v>5</v>
      </c>
      <c r="D212" t="str">
        <f>MID('input-output'!$I$9,(ROW(D212)-2)*2+1,2)</f>
        <v>00</v>
      </c>
      <c r="E212" s="1" t="str">
        <f t="shared" si="23"/>
        <v>Name Low 2</v>
      </c>
      <c r="F212">
        <f>_xlfn.XLOOKUP(HEX2DEC(D213&amp;D212),Tables!A:A,Tables!C:C)</f>
        <v>0</v>
      </c>
      <c r="G212" s="2"/>
      <c r="J212" t="str">
        <f>IF(G212&lt;&gt;"",_xlfn.XLOOKUP(G212,Tables!C:C,Tables!B:B),"")</f>
        <v/>
      </c>
      <c r="L212" t="str">
        <f t="shared" si="20"/>
        <v/>
      </c>
      <c r="M212" t="str" cm="1">
        <f t="array" ref="M212">_xlfn.IFS(ISNUMBER(_xlfn.XLOOKUP(C212,Tables!N:N,Tables!N:N)),IF(B212=0,K212,""),L212&lt;&gt;"",L212,TRUE,D212)</f>
        <v>00</v>
      </c>
      <c r="N212">
        <f t="shared" si="21"/>
        <v>0</v>
      </c>
    </row>
    <row r="213" spans="1:14" x14ac:dyDescent="0.45">
      <c r="A213" t="str">
        <f t="shared" si="19"/>
        <v>33A3</v>
      </c>
      <c r="B213" t="s">
        <v>2</v>
      </c>
      <c r="C213">
        <f>COUNTIF(B$2:B213,"=0")</f>
        <v>5</v>
      </c>
      <c r="D213" t="str">
        <f>MID('input-output'!$I$9,(ROW(D213)-2)*2+1,2)</f>
        <v>00</v>
      </c>
      <c r="E213" s="1" t="str">
        <f t="shared" si="23"/>
        <v>Name High 2</v>
      </c>
      <c r="L213" t="str">
        <f t="shared" si="20"/>
        <v/>
      </c>
      <c r="M213" t="str" cm="1">
        <f t="array" ref="M213">_xlfn.IFS(ISNUMBER(_xlfn.XLOOKUP(C213,Tables!N:N,Tables!N:N)),IF(B213=0,K213,""),L213&lt;&gt;"",L213,TRUE,D213)</f>
        <v>00</v>
      </c>
      <c r="N213">
        <f t="shared" si="21"/>
        <v>0</v>
      </c>
    </row>
    <row r="214" spans="1:14" x14ac:dyDescent="0.45">
      <c r="A214" t="str">
        <f t="shared" si="19"/>
        <v>33A4</v>
      </c>
      <c r="B214" t="s">
        <v>3</v>
      </c>
      <c r="C214">
        <f>COUNTIF(B$2:B214,"=0")</f>
        <v>5</v>
      </c>
      <c r="D214" t="str">
        <f>MID('input-output'!$I$9,(ROW(D214)-2)*2+1,2)</f>
        <v>00</v>
      </c>
      <c r="E214" s="1" t="str">
        <f t="shared" si="23"/>
        <v>Name Low 3</v>
      </c>
      <c r="F214">
        <f>_xlfn.XLOOKUP(HEX2DEC(D215&amp;D214),Tables!A:A,Tables!C:C)</f>
        <v>0</v>
      </c>
      <c r="G214" s="2"/>
      <c r="J214" t="str">
        <f>IF(G214&lt;&gt;"",_xlfn.XLOOKUP(G214,Tables!C:C,Tables!B:B),"")</f>
        <v/>
      </c>
      <c r="L214" t="str">
        <f t="shared" si="20"/>
        <v/>
      </c>
      <c r="M214" t="str" cm="1">
        <f t="array" ref="M214">_xlfn.IFS(ISNUMBER(_xlfn.XLOOKUP(C214,Tables!N:N,Tables!N:N)),IF(B214=0,K214,""),L214&lt;&gt;"",L214,TRUE,D214)</f>
        <v>00</v>
      </c>
      <c r="N214">
        <f t="shared" si="21"/>
        <v>0</v>
      </c>
    </row>
    <row r="215" spans="1:14" x14ac:dyDescent="0.45">
      <c r="A215" t="str">
        <f t="shared" si="19"/>
        <v>33A5</v>
      </c>
      <c r="B215" t="s">
        <v>4</v>
      </c>
      <c r="C215">
        <f>COUNTIF(B$2:B215,"=0")</f>
        <v>5</v>
      </c>
      <c r="D215" t="str">
        <f>MID('input-output'!$I$9,(ROW(D215)-2)*2+1,2)</f>
        <v>00</v>
      </c>
      <c r="E215" s="1" t="str">
        <f t="shared" si="23"/>
        <v>Name High 3</v>
      </c>
      <c r="L215" t="str">
        <f t="shared" si="20"/>
        <v/>
      </c>
      <c r="M215" t="str" cm="1">
        <f t="array" ref="M215">_xlfn.IFS(ISNUMBER(_xlfn.XLOOKUP(C215,Tables!N:N,Tables!N:N)),IF(B215=0,K215,""),L215&lt;&gt;"",L215,TRUE,D215)</f>
        <v>00</v>
      </c>
      <c r="N215">
        <f t="shared" si="21"/>
        <v>0</v>
      </c>
    </row>
    <row r="216" spans="1:14" x14ac:dyDescent="0.45">
      <c r="A216" t="str">
        <f t="shared" si="19"/>
        <v>33A6</v>
      </c>
      <c r="B216" t="s">
        <v>5</v>
      </c>
      <c r="C216">
        <f>COUNTIF(B$2:B216,"=0")</f>
        <v>5</v>
      </c>
      <c r="D216" t="str">
        <f>MID('input-output'!$I$9,(ROW(D216)-2)*2+1,2)</f>
        <v>00</v>
      </c>
      <c r="E216" s="1" t="str">
        <f t="shared" si="23"/>
        <v>Primary Monster Low</v>
      </c>
      <c r="F216">
        <f>_xlfn.XLOOKUP(HEX2DEC(D217&amp;D216),Tables!A:A,Tables!D:D)</f>
        <v>0</v>
      </c>
      <c r="G216" s="2"/>
      <c r="J216" t="str">
        <f>IF(G216&lt;&gt;"",_xlfn.XLOOKUP(G216,Tables!D:D,Tables!B:B),"")</f>
        <v/>
      </c>
      <c r="L216" t="str">
        <f t="shared" si="20"/>
        <v/>
      </c>
      <c r="M216" t="str" cm="1">
        <f t="array" ref="M216">_xlfn.IFS(ISNUMBER(_xlfn.XLOOKUP(C216,Tables!N:N,Tables!N:N)),IF(B216=0,K216,""),L216&lt;&gt;"",L216,TRUE,D216)</f>
        <v>00</v>
      </c>
      <c r="N216">
        <f t="shared" si="21"/>
        <v>0</v>
      </c>
    </row>
    <row r="217" spans="1:14" x14ac:dyDescent="0.45">
      <c r="A217" t="str">
        <f t="shared" si="19"/>
        <v>33A7</v>
      </c>
      <c r="B217" t="s">
        <v>6</v>
      </c>
      <c r="C217">
        <f>COUNTIF(B$2:B217,"=0")</f>
        <v>5</v>
      </c>
      <c r="D217" t="str">
        <f>MID('input-output'!$I$9,(ROW(D217)-2)*2+1,2)</f>
        <v>00</v>
      </c>
      <c r="E217" s="1" t="str">
        <f t="shared" si="23"/>
        <v>Primary Monster High</v>
      </c>
      <c r="L217" t="str">
        <f t="shared" si="20"/>
        <v/>
      </c>
      <c r="M217" t="str" cm="1">
        <f t="array" ref="M217">_xlfn.IFS(ISNUMBER(_xlfn.XLOOKUP(C217,Tables!N:N,Tables!N:N)),IF(B217=0,K217,""),L217&lt;&gt;"",L217,TRUE,D217)</f>
        <v>00</v>
      </c>
      <c r="N217">
        <f t="shared" si="21"/>
        <v>0</v>
      </c>
    </row>
    <row r="218" spans="1:14" x14ac:dyDescent="0.45">
      <c r="A218" t="str">
        <f t="shared" si="19"/>
        <v>33A8</v>
      </c>
      <c r="B218" t="s">
        <v>7</v>
      </c>
      <c r="C218">
        <f>COUNTIF(B$2:B218,"=0")</f>
        <v>5</v>
      </c>
      <c r="D218" t="str">
        <f>MID('input-output'!$I$9,(ROW(D218)-2)*2+1,2)</f>
        <v>00</v>
      </c>
      <c r="E218" s="1" t="str">
        <f t="shared" si="23"/>
        <v>Header Low</v>
      </c>
      <c r="F218">
        <f>HEX2DEC(D219&amp;D218)</f>
        <v>0</v>
      </c>
      <c r="G218" s="2"/>
      <c r="J218" t="str">
        <f t="shared" ref="J218" si="24">IF(G218&lt;&gt;"",DEC2HEX(G218),"")</f>
        <v/>
      </c>
      <c r="L218" t="str">
        <f t="shared" si="20"/>
        <v/>
      </c>
      <c r="M218" t="str" cm="1">
        <f t="array" ref="M218">_xlfn.IFS(ISNUMBER(_xlfn.XLOOKUP(C218,Tables!N:N,Tables!N:N)),IF(B218=0,K218,""),L218&lt;&gt;"",L218,TRUE,D218)</f>
        <v>00</v>
      </c>
      <c r="N218">
        <f t="shared" si="21"/>
        <v>0</v>
      </c>
    </row>
    <row r="219" spans="1:14" x14ac:dyDescent="0.45">
      <c r="A219" t="str">
        <f t="shared" si="19"/>
        <v>33A9</v>
      </c>
      <c r="B219" t="s">
        <v>8</v>
      </c>
      <c r="C219">
        <f>COUNTIF(B$2:B219,"=0")</f>
        <v>5</v>
      </c>
      <c r="D219" t="str">
        <f>MID('input-output'!$I$9,(ROW(D219)-2)*2+1,2)</f>
        <v>00</v>
      </c>
      <c r="E219" s="1" t="str">
        <f t="shared" si="23"/>
        <v>Header High</v>
      </c>
      <c r="L219" t="str">
        <f t="shared" si="20"/>
        <v/>
      </c>
      <c r="M219" t="str" cm="1">
        <f t="array" ref="M219">_xlfn.IFS(ISNUMBER(_xlfn.XLOOKUP(C219,Tables!N:N,Tables!N:N)),IF(B219=0,K219,""),L219&lt;&gt;"",L219,TRUE,D219)</f>
        <v>00</v>
      </c>
      <c r="N219">
        <f t="shared" si="21"/>
        <v>0</v>
      </c>
    </row>
    <row r="220" spans="1:14" x14ac:dyDescent="0.45">
      <c r="A220" t="str">
        <f t="shared" si="19"/>
        <v>33AA</v>
      </c>
      <c r="B220" t="s">
        <v>9</v>
      </c>
      <c r="C220">
        <f>COUNTIF(B$2:B220,"=0")</f>
        <v>5</v>
      </c>
      <c r="D220" t="str">
        <f>MID('input-output'!$I$9,(ROW(D220)-2)*2+1,2)</f>
        <v>00</v>
      </c>
      <c r="E220" s="1" t="str">
        <f t="shared" si="23"/>
        <v>Footer Low</v>
      </c>
      <c r="F220">
        <f>HEX2DEC(D221&amp;D220)</f>
        <v>0</v>
      </c>
      <c r="G220" s="2"/>
      <c r="J220" t="str">
        <f t="shared" ref="J220" si="25">IF(G220&lt;&gt;"",DEC2HEX(G220),"")</f>
        <v/>
      </c>
      <c r="L220" t="str">
        <f t="shared" si="20"/>
        <v/>
      </c>
      <c r="M220" t="str" cm="1">
        <f t="array" ref="M220">_xlfn.IFS(ISNUMBER(_xlfn.XLOOKUP(C220,Tables!N:N,Tables!N:N)),IF(B220=0,K220,""),L220&lt;&gt;"",L220,TRUE,D220)</f>
        <v>00</v>
      </c>
      <c r="N220">
        <f t="shared" si="21"/>
        <v>0</v>
      </c>
    </row>
    <row r="221" spans="1:14" x14ac:dyDescent="0.45">
      <c r="A221" t="str">
        <f t="shared" si="19"/>
        <v>33AB</v>
      </c>
      <c r="B221" t="s">
        <v>10</v>
      </c>
      <c r="C221">
        <f>COUNTIF(B$2:B221,"=0")</f>
        <v>5</v>
      </c>
      <c r="D221" t="str">
        <f>MID('input-output'!$I$9,(ROW(D221)-2)*2+1,2)</f>
        <v>00</v>
      </c>
      <c r="E221" s="1" t="str">
        <f t="shared" si="23"/>
        <v>Footer High</v>
      </c>
      <c r="L221" t="str">
        <f t="shared" si="20"/>
        <v/>
      </c>
      <c r="M221" t="str" cm="1">
        <f t="array" ref="M221">_xlfn.IFS(ISNUMBER(_xlfn.XLOOKUP(C221,Tables!N:N,Tables!N:N)),IF(B221=0,K221,""),L221&lt;&gt;"",L221,TRUE,D221)</f>
        <v>00</v>
      </c>
      <c r="N221">
        <f t="shared" si="21"/>
        <v>0</v>
      </c>
    </row>
    <row r="222" spans="1:14" x14ac:dyDescent="0.45">
      <c r="A222" t="str">
        <f t="shared" si="19"/>
        <v>33AC</v>
      </c>
      <c r="B222" t="s">
        <v>11</v>
      </c>
      <c r="C222">
        <f>COUNTIF(B$2:B222,"=0")</f>
        <v>5</v>
      </c>
      <c r="D222" t="str">
        <f>MID('input-output'!$I$9,(ROW(D222)-2)*2+1,2)</f>
        <v>00</v>
      </c>
      <c r="E222" s="1" t="str">
        <f t="shared" si="23"/>
        <v/>
      </c>
      <c r="L222" t="str">
        <f t="shared" si="20"/>
        <v/>
      </c>
      <c r="M222" t="str" cm="1">
        <f t="array" ref="M222">_xlfn.IFS(ISNUMBER(_xlfn.XLOOKUP(C222,Tables!N:N,Tables!N:N)),IF(B222=0,K222,""),L222&lt;&gt;"",L222,TRUE,D222)</f>
        <v>00</v>
      </c>
      <c r="N222">
        <f t="shared" si="21"/>
        <v>0</v>
      </c>
    </row>
    <row r="223" spans="1:14" x14ac:dyDescent="0.45">
      <c r="A223" t="str">
        <f t="shared" si="19"/>
        <v>33AD</v>
      </c>
      <c r="B223" t="s">
        <v>12</v>
      </c>
      <c r="C223">
        <f>COUNTIF(B$2:B223,"=0")</f>
        <v>5</v>
      </c>
      <c r="D223" t="str">
        <f>MID('input-output'!$I$9,(ROW(D223)-2)*2+1,2)</f>
        <v>00</v>
      </c>
      <c r="E223" s="1" t="str">
        <f t="shared" si="23"/>
        <v/>
      </c>
      <c r="L223" t="str">
        <f t="shared" si="20"/>
        <v/>
      </c>
      <c r="M223" t="str" cm="1">
        <f t="array" ref="M223">_xlfn.IFS(ISNUMBER(_xlfn.XLOOKUP(C223,Tables!N:N,Tables!N:N)),IF(B223=0,K223,""),L223&lt;&gt;"",L223,TRUE,D223)</f>
        <v>00</v>
      </c>
      <c r="N223">
        <f t="shared" si="21"/>
        <v>0</v>
      </c>
    </row>
    <row r="224" spans="1:14" x14ac:dyDescent="0.45">
      <c r="A224" t="str">
        <f t="shared" si="19"/>
        <v>33AE</v>
      </c>
      <c r="B224" t="s">
        <v>13</v>
      </c>
      <c r="C224">
        <f>COUNTIF(B$2:B224,"=0")</f>
        <v>5</v>
      </c>
      <c r="D224" t="str">
        <f>MID('input-output'!$I$9,(ROW(D224)-2)*2+1,2)</f>
        <v>00</v>
      </c>
      <c r="E224" s="1" t="str">
        <f t="shared" si="23"/>
        <v>Clears(seems to be written to 2 places)</v>
      </c>
      <c r="L224" t="str">
        <f t="shared" si="20"/>
        <v/>
      </c>
      <c r="M224" t="str" cm="1">
        <f t="array" ref="M224">_xlfn.IFS(ISNUMBER(_xlfn.XLOOKUP(C224,Tables!N:N,Tables!N:N)),IF(B224=0,K224,""),L224&lt;&gt;"",L224,TRUE,D224)</f>
        <v>00</v>
      </c>
      <c r="N224">
        <f t="shared" si="21"/>
        <v>0</v>
      </c>
    </row>
    <row r="225" spans="1:14" x14ac:dyDescent="0.45">
      <c r="A225" t="str">
        <f t="shared" si="19"/>
        <v>33AF</v>
      </c>
      <c r="B225" t="s">
        <v>14</v>
      </c>
      <c r="C225">
        <f>COUNTIF(B$2:B225,"=0")</f>
        <v>5</v>
      </c>
      <c r="D225" t="str">
        <f>MID('input-output'!$I$9,(ROW(D225)-2)*2+1,2)</f>
        <v>00</v>
      </c>
      <c r="E225" s="1" t="str">
        <f t="shared" si="23"/>
        <v/>
      </c>
      <c r="L225" t="str">
        <f t="shared" si="20"/>
        <v/>
      </c>
      <c r="M225" t="str" cm="1">
        <f t="array" ref="M225">_xlfn.IFS(ISNUMBER(_xlfn.XLOOKUP(C225,Tables!N:N,Tables!N:N)),IF(B225=0,K225,""),L225&lt;&gt;"",L225,TRUE,D225)</f>
        <v>00</v>
      </c>
      <c r="N225">
        <f t="shared" si="21"/>
        <v>0</v>
      </c>
    </row>
    <row r="226" spans="1:14" x14ac:dyDescent="0.45">
      <c r="A226" t="str">
        <f t="shared" si="19"/>
        <v>33B0</v>
      </c>
      <c r="B226" t="s">
        <v>15</v>
      </c>
      <c r="C226">
        <f>COUNTIF(B$2:B226,"=0")</f>
        <v>5</v>
      </c>
      <c r="D226" t="str">
        <f>MID('input-output'!$I$9,(ROW(D226)-2)*2+1,2)</f>
        <v>00</v>
      </c>
      <c r="E226" s="1" t="str">
        <f t="shared" si="23"/>
        <v/>
      </c>
      <c r="L226" t="str">
        <f t="shared" si="20"/>
        <v/>
      </c>
      <c r="M226" t="str" cm="1">
        <f t="array" ref="M226">_xlfn.IFS(ISNUMBER(_xlfn.XLOOKUP(C226,Tables!N:N,Tables!N:N)),IF(B226=0,K226,""),L226&lt;&gt;"",L226,TRUE,D226)</f>
        <v>00</v>
      </c>
      <c r="N226">
        <f t="shared" si="21"/>
        <v>0</v>
      </c>
    </row>
    <row r="227" spans="1:14" x14ac:dyDescent="0.45">
      <c r="A227" t="str">
        <f t="shared" si="19"/>
        <v>33B1</v>
      </c>
      <c r="B227" t="s">
        <v>16</v>
      </c>
      <c r="C227">
        <f>COUNTIF(B$2:B227,"=0")</f>
        <v>5</v>
      </c>
      <c r="D227" t="str">
        <f>MID('input-output'!$I$9,(ROW(D227)-2)*2+1,2)</f>
        <v>00</v>
      </c>
      <c r="E227" s="1" t="str">
        <f t="shared" si="23"/>
        <v/>
      </c>
      <c r="L227" t="str">
        <f t="shared" si="20"/>
        <v/>
      </c>
      <c r="M227" t="str" cm="1">
        <f t="array" ref="M227">_xlfn.IFS(ISNUMBER(_xlfn.XLOOKUP(C227,Tables!N:N,Tables!N:N)),IF(B227=0,K227,""),L227&lt;&gt;"",L227,TRUE,D227)</f>
        <v>00</v>
      </c>
      <c r="N227">
        <f t="shared" si="21"/>
        <v>0</v>
      </c>
    </row>
    <row r="228" spans="1:14" x14ac:dyDescent="0.45">
      <c r="A228" t="str">
        <f t="shared" si="19"/>
        <v>33B2</v>
      </c>
      <c r="B228" t="s">
        <v>17</v>
      </c>
      <c r="C228">
        <f>COUNTIF(B$2:B228,"=0")</f>
        <v>5</v>
      </c>
      <c r="D228" t="str">
        <f>MID('input-output'!$I$9,(ROW(D228)-2)*2+1,2)</f>
        <v>00</v>
      </c>
      <c r="E228" s="1" t="str">
        <f t="shared" si="23"/>
        <v>Clears(seems to be written to 2 places)</v>
      </c>
      <c r="L228" t="str">
        <f t="shared" si="20"/>
        <v/>
      </c>
      <c r="M228" t="str" cm="1">
        <f t="array" ref="M228">_xlfn.IFS(ISNUMBER(_xlfn.XLOOKUP(C228,Tables!N:N,Tables!N:N)),IF(B228=0,K228,""),L228&lt;&gt;"",L228,TRUE,D228)</f>
        <v>00</v>
      </c>
      <c r="N228">
        <f t="shared" si="21"/>
        <v>0</v>
      </c>
    </row>
    <row r="229" spans="1:14" x14ac:dyDescent="0.45">
      <c r="A229" t="str">
        <f t="shared" si="19"/>
        <v>33B3</v>
      </c>
      <c r="B229" t="s">
        <v>18</v>
      </c>
      <c r="C229">
        <f>COUNTIF(B$2:B229,"=0")</f>
        <v>5</v>
      </c>
      <c r="D229" t="str">
        <f>MID('input-output'!$I$9,(ROW(D229)-2)*2+1,2)</f>
        <v>00</v>
      </c>
      <c r="E229" s="1" t="str">
        <f t="shared" si="23"/>
        <v/>
      </c>
      <c r="L229" t="str">
        <f t="shared" si="20"/>
        <v/>
      </c>
      <c r="M229" t="str" cm="1">
        <f t="array" ref="M229">_xlfn.IFS(ISNUMBER(_xlfn.XLOOKUP(C229,Tables!N:N,Tables!N:N)),IF(B229=0,K229,""),L229&lt;&gt;"",L229,TRUE,D229)</f>
        <v>00</v>
      </c>
      <c r="N229">
        <f t="shared" si="21"/>
        <v>0</v>
      </c>
    </row>
    <row r="230" spans="1:14" x14ac:dyDescent="0.45">
      <c r="A230" t="str">
        <f t="shared" si="19"/>
        <v>33B4</v>
      </c>
      <c r="B230" t="s">
        <v>19</v>
      </c>
      <c r="C230">
        <f>COUNTIF(B$2:B230,"=0")</f>
        <v>5</v>
      </c>
      <c r="D230" t="str">
        <f>MID('input-output'!$I$9,(ROW(D230)-2)*2+1,2)</f>
        <v>00</v>
      </c>
      <c r="E230" s="1" t="str">
        <f t="shared" si="23"/>
        <v>Not Sure</v>
      </c>
      <c r="L230" t="str">
        <f t="shared" si="20"/>
        <v/>
      </c>
      <c r="M230" t="str" cm="1">
        <f t="array" ref="M230">_xlfn.IFS(ISNUMBER(_xlfn.XLOOKUP(C230,Tables!N:N,Tables!N:N)),IF(B230=0,K230,""),L230&lt;&gt;"",L230,TRUE,D230)</f>
        <v>00</v>
      </c>
      <c r="N230">
        <f t="shared" si="21"/>
        <v>0</v>
      </c>
    </row>
    <row r="231" spans="1:14" x14ac:dyDescent="0.45">
      <c r="A231" t="str">
        <f t="shared" si="19"/>
        <v>33B5</v>
      </c>
      <c r="B231" t="s">
        <v>20</v>
      </c>
      <c r="C231">
        <f>COUNTIF(B$2:B231,"=0")</f>
        <v>5</v>
      </c>
      <c r="D231" t="str">
        <f>MID('input-output'!$I$9,(ROW(D231)-2)*2+1,2)</f>
        <v>00</v>
      </c>
      <c r="E231" s="1" t="str">
        <f t="shared" si="23"/>
        <v/>
      </c>
      <c r="L231" t="str">
        <f t="shared" si="20"/>
        <v/>
      </c>
      <c r="M231" t="str" cm="1">
        <f t="array" ref="M231">_xlfn.IFS(ISNUMBER(_xlfn.XLOOKUP(C231,Tables!N:N,Tables!N:N)),IF(B231=0,K231,""),L231&lt;&gt;"",L231,TRUE,D231)</f>
        <v>00</v>
      </c>
      <c r="N231">
        <f t="shared" si="21"/>
        <v>0</v>
      </c>
    </row>
    <row r="232" spans="1:14" x14ac:dyDescent="0.45">
      <c r="A232" t="str">
        <f t="shared" si="19"/>
        <v>33B6</v>
      </c>
      <c r="B232" t="s">
        <v>21</v>
      </c>
      <c r="C232">
        <f>COUNTIF(B$2:B232,"=0")</f>
        <v>5</v>
      </c>
      <c r="D232" t="str">
        <f>MID('input-output'!$I$9,(ROW(D232)-2)*2+1,2)</f>
        <v>00</v>
      </c>
      <c r="E232" s="1" t="str">
        <f t="shared" si="23"/>
        <v/>
      </c>
      <c r="L232" t="str">
        <f t="shared" si="20"/>
        <v/>
      </c>
      <c r="M232" t="str" cm="1">
        <f t="array" ref="M232">_xlfn.IFS(ISNUMBER(_xlfn.XLOOKUP(C232,Tables!N:N,Tables!N:N)),IF(B232=0,K232,""),L232&lt;&gt;"",L232,TRUE,D232)</f>
        <v>00</v>
      </c>
      <c r="N232">
        <f t="shared" si="21"/>
        <v>0</v>
      </c>
    </row>
    <row r="233" spans="1:14" x14ac:dyDescent="0.45">
      <c r="A233" t="str">
        <f t="shared" si="19"/>
        <v>33B7</v>
      </c>
      <c r="B233" t="s">
        <v>22</v>
      </c>
      <c r="C233">
        <f>COUNTIF(B$2:B233,"=0")</f>
        <v>5</v>
      </c>
      <c r="D233" t="str">
        <f>MID('input-output'!$I$9,(ROW(D233)-2)*2+1,2)</f>
        <v>00</v>
      </c>
      <c r="E233" s="1" t="str">
        <f t="shared" si="23"/>
        <v/>
      </c>
      <c r="L233" t="str">
        <f t="shared" si="20"/>
        <v/>
      </c>
      <c r="M233" t="str" cm="1">
        <f t="array" ref="M233">_xlfn.IFS(ISNUMBER(_xlfn.XLOOKUP(C233,Tables!N:N,Tables!N:N)),IF(B233=0,K233,""),L233&lt;&gt;"",L233,TRUE,D233)</f>
        <v>00</v>
      </c>
      <c r="N233">
        <f t="shared" si="21"/>
        <v>0</v>
      </c>
    </row>
    <row r="234" spans="1:14" x14ac:dyDescent="0.45">
      <c r="A234" t="str">
        <f t="shared" si="19"/>
        <v>33B8</v>
      </c>
      <c r="B234" t="s">
        <v>23</v>
      </c>
      <c r="C234">
        <f>COUNTIF(B$2:B234,"=0")</f>
        <v>5</v>
      </c>
      <c r="D234" t="str">
        <f>MID('input-output'!$I$9,(ROW(D234)-2)*2+1,2)</f>
        <v>00</v>
      </c>
      <c r="E234" s="1" t="str">
        <f t="shared" si="23"/>
        <v/>
      </c>
      <c r="L234" t="str">
        <f t="shared" si="20"/>
        <v/>
      </c>
      <c r="M234" t="str" cm="1">
        <f t="array" ref="M234">_xlfn.IFS(ISNUMBER(_xlfn.XLOOKUP(C234,Tables!N:N,Tables!N:N)),IF(B234=0,K234,""),L234&lt;&gt;"",L234,TRUE,D234)</f>
        <v>00</v>
      </c>
      <c r="N234">
        <f t="shared" si="21"/>
        <v>0</v>
      </c>
    </row>
    <row r="235" spans="1:14" x14ac:dyDescent="0.45">
      <c r="A235" t="str">
        <f t="shared" si="19"/>
        <v>33B9</v>
      </c>
      <c r="B235" t="s">
        <v>24</v>
      </c>
      <c r="C235">
        <f>COUNTIF(B$2:B235,"=0")</f>
        <v>5</v>
      </c>
      <c r="D235" t="str">
        <f>MID('input-output'!$I$9,(ROW(D235)-2)*2+1,2)</f>
        <v>00</v>
      </c>
      <c r="E235" s="1" t="str">
        <f t="shared" si="23"/>
        <v/>
      </c>
      <c r="L235" t="str">
        <f t="shared" si="20"/>
        <v/>
      </c>
      <c r="M235" t="str" cm="1">
        <f t="array" ref="M235">_xlfn.IFS(ISNUMBER(_xlfn.XLOOKUP(C235,Tables!N:N,Tables!N:N)),IF(B235=0,K235,""),L235&lt;&gt;"",L235,TRUE,D235)</f>
        <v>00</v>
      </c>
      <c r="N235">
        <f t="shared" si="21"/>
        <v>0</v>
      </c>
    </row>
    <row r="236" spans="1:14" x14ac:dyDescent="0.45">
      <c r="A236" t="str">
        <f t="shared" si="19"/>
        <v>33BA</v>
      </c>
      <c r="B236" t="s">
        <v>25</v>
      </c>
      <c r="C236">
        <f>COUNTIF(B$2:B236,"=0")</f>
        <v>5</v>
      </c>
      <c r="D236" t="str">
        <f>MID('input-output'!$I$9,(ROW(D236)-2)*2+1,2)</f>
        <v>00</v>
      </c>
      <c r="E236" s="1" t="str">
        <f t="shared" si="23"/>
        <v/>
      </c>
      <c r="L236" t="str">
        <f t="shared" si="20"/>
        <v/>
      </c>
      <c r="M236" t="str" cm="1">
        <f t="array" ref="M236">_xlfn.IFS(ISNUMBER(_xlfn.XLOOKUP(C236,Tables!N:N,Tables!N:N)),IF(B236=0,K236,""),L236&lt;&gt;"",L236,TRUE,D236)</f>
        <v>00</v>
      </c>
      <c r="N236">
        <f t="shared" si="21"/>
        <v>0</v>
      </c>
    </row>
    <row r="237" spans="1:14" x14ac:dyDescent="0.45">
      <c r="A237" t="str">
        <f t="shared" si="19"/>
        <v>33BB</v>
      </c>
      <c r="B237" t="s">
        <v>26</v>
      </c>
      <c r="C237">
        <f>COUNTIF(B$2:B237,"=0")</f>
        <v>5</v>
      </c>
      <c r="D237" t="str">
        <f>MID('input-output'!$I$9,(ROW(D237)-2)*2+1,2)</f>
        <v>00</v>
      </c>
      <c r="E237" s="1" t="str">
        <f t="shared" si="23"/>
        <v/>
      </c>
      <c r="L237" t="str">
        <f t="shared" si="20"/>
        <v/>
      </c>
      <c r="M237" t="str" cm="1">
        <f t="array" ref="M237">_xlfn.IFS(ISNUMBER(_xlfn.XLOOKUP(C237,Tables!N:N,Tables!N:N)),IF(B237=0,K237,""),L237&lt;&gt;"",L237,TRUE,D237)</f>
        <v>00</v>
      </c>
      <c r="N237">
        <f t="shared" si="21"/>
        <v>0</v>
      </c>
    </row>
    <row r="238" spans="1:14" x14ac:dyDescent="0.45">
      <c r="A238" t="str">
        <f t="shared" si="19"/>
        <v>33BC</v>
      </c>
      <c r="B238" t="s">
        <v>27</v>
      </c>
      <c r="C238">
        <f>COUNTIF(B$2:B238,"=0")</f>
        <v>5</v>
      </c>
      <c r="D238" t="str">
        <f>MID('input-output'!$I$9,(ROW(D238)-2)*2+1,2)</f>
        <v>00</v>
      </c>
      <c r="E238" s="1" t="str">
        <f t="shared" si="23"/>
        <v/>
      </c>
      <c r="L238" t="str">
        <f t="shared" si="20"/>
        <v/>
      </c>
      <c r="M238" t="str" cm="1">
        <f t="array" ref="M238">_xlfn.IFS(ISNUMBER(_xlfn.XLOOKUP(C238,Tables!N:N,Tables!N:N)),IF(B238=0,K238,""),L238&lt;&gt;"",L238,TRUE,D238)</f>
        <v>00</v>
      </c>
      <c r="N238">
        <f t="shared" si="21"/>
        <v>0</v>
      </c>
    </row>
    <row r="239" spans="1:14" x14ac:dyDescent="0.45">
      <c r="A239" t="str">
        <f t="shared" si="19"/>
        <v>33BD</v>
      </c>
      <c r="B239" t="s">
        <v>28</v>
      </c>
      <c r="C239">
        <f>COUNTIF(B$2:B239,"=0")</f>
        <v>5</v>
      </c>
      <c r="D239" t="str">
        <f>MID('input-output'!$I$9,(ROW(D239)-2)*2+1,2)</f>
        <v>00</v>
      </c>
      <c r="E239" s="1" t="str">
        <f t="shared" si="23"/>
        <v/>
      </c>
      <c r="L239" t="str">
        <f t="shared" si="20"/>
        <v/>
      </c>
      <c r="M239" t="str" cm="1">
        <f t="array" ref="M239">_xlfn.IFS(ISNUMBER(_xlfn.XLOOKUP(C239,Tables!N:N,Tables!N:N)),IF(B239=0,K239,""),L239&lt;&gt;"",L239,TRUE,D239)</f>
        <v>00</v>
      </c>
      <c r="N239">
        <f t="shared" si="21"/>
        <v>0</v>
      </c>
    </row>
    <row r="240" spans="1:14" x14ac:dyDescent="0.45">
      <c r="A240" t="str">
        <f t="shared" si="19"/>
        <v>33BE</v>
      </c>
      <c r="B240" t="s">
        <v>29</v>
      </c>
      <c r="C240">
        <f>COUNTIF(B$2:B240,"=0")</f>
        <v>5</v>
      </c>
      <c r="D240" t="str">
        <f>MID('input-output'!$I$9,(ROW(D240)-2)*2+1,2)</f>
        <v>00</v>
      </c>
      <c r="E240" s="1" t="str">
        <f t="shared" si="23"/>
        <v/>
      </c>
      <c r="L240" t="str">
        <f t="shared" si="20"/>
        <v/>
      </c>
      <c r="M240" t="str" cm="1">
        <f t="array" ref="M240">_xlfn.IFS(ISNUMBER(_xlfn.XLOOKUP(C240,Tables!N:N,Tables!N:N)),IF(B240=0,K240,""),L240&lt;&gt;"",L240,TRUE,D240)</f>
        <v>00</v>
      </c>
      <c r="N240">
        <f t="shared" si="21"/>
        <v>0</v>
      </c>
    </row>
    <row r="241" spans="1:14" x14ac:dyDescent="0.45">
      <c r="A241" t="str">
        <f t="shared" si="19"/>
        <v>33BF</v>
      </c>
      <c r="B241" t="s">
        <v>30</v>
      </c>
      <c r="C241">
        <f>COUNTIF(B$2:B241,"=0")</f>
        <v>5</v>
      </c>
      <c r="D241" t="str">
        <f>MID('input-output'!$I$9,(ROW(D241)-2)*2+1,2)</f>
        <v>00</v>
      </c>
      <c r="E241" s="1" t="str">
        <f t="shared" si="23"/>
        <v/>
      </c>
      <c r="L241" t="str">
        <f t="shared" si="20"/>
        <v/>
      </c>
      <c r="M241" t="str" cm="1">
        <f t="array" ref="M241">_xlfn.IFS(ISNUMBER(_xlfn.XLOOKUP(C241,Tables!N:N,Tables!N:N)),IF(B241=0,K241,""),L241&lt;&gt;"",L241,TRUE,D241)</f>
        <v>00</v>
      </c>
      <c r="N241">
        <f t="shared" si="21"/>
        <v>0</v>
      </c>
    </row>
    <row r="242" spans="1:14" x14ac:dyDescent="0.45">
      <c r="A242" t="str">
        <f t="shared" si="19"/>
        <v>33C0</v>
      </c>
      <c r="B242" t="s">
        <v>31</v>
      </c>
      <c r="C242">
        <f>COUNTIF(B$2:B242,"=0")</f>
        <v>5</v>
      </c>
      <c r="D242" t="str">
        <f>MID('input-output'!$I$9,(ROW(D242)-2)*2+1,2)</f>
        <v>00</v>
      </c>
      <c r="E242" s="1" t="str">
        <f t="shared" ref="E242:E305" si="26">IF(E190="","",E190)</f>
        <v/>
      </c>
      <c r="L242" t="str">
        <f t="shared" si="20"/>
        <v/>
      </c>
      <c r="M242" t="str" cm="1">
        <f t="array" ref="M242">_xlfn.IFS(ISNUMBER(_xlfn.XLOOKUP(C242,Tables!N:N,Tables!N:N)),IF(B242=0,K242,""),L242&lt;&gt;"",L242,TRUE,D242)</f>
        <v>00</v>
      </c>
      <c r="N242">
        <f t="shared" si="21"/>
        <v>0</v>
      </c>
    </row>
    <row r="243" spans="1:14" x14ac:dyDescent="0.45">
      <c r="A243" t="str">
        <f t="shared" si="19"/>
        <v>33C1</v>
      </c>
      <c r="B243" t="s">
        <v>32</v>
      </c>
      <c r="C243">
        <f>COUNTIF(B$2:B243,"=0")</f>
        <v>5</v>
      </c>
      <c r="D243" t="str">
        <f>MID('input-output'!$I$9,(ROW(D243)-2)*2+1,2)</f>
        <v>00</v>
      </c>
      <c r="E243" s="1" t="str">
        <f t="shared" si="26"/>
        <v/>
      </c>
      <c r="L243" t="str">
        <f t="shared" si="20"/>
        <v/>
      </c>
      <c r="M243" t="str" cm="1">
        <f t="array" ref="M243">_xlfn.IFS(ISNUMBER(_xlfn.XLOOKUP(C243,Tables!N:N,Tables!N:N)),IF(B243=0,K243,""),L243&lt;&gt;"",L243,TRUE,D243)</f>
        <v>00</v>
      </c>
      <c r="N243">
        <f t="shared" si="21"/>
        <v>0</v>
      </c>
    </row>
    <row r="244" spans="1:14" x14ac:dyDescent="0.45">
      <c r="A244" t="str">
        <f t="shared" si="19"/>
        <v>33C2</v>
      </c>
      <c r="B244" t="s">
        <v>33</v>
      </c>
      <c r="C244">
        <f>COUNTIF(B$2:B244,"=0")</f>
        <v>5</v>
      </c>
      <c r="D244" t="str">
        <f>MID('input-output'!$I$9,(ROW(D244)-2)*2+1,2)</f>
        <v>00</v>
      </c>
      <c r="E244" s="1" t="str">
        <f t="shared" si="26"/>
        <v/>
      </c>
      <c r="L244" t="str">
        <f t="shared" si="20"/>
        <v/>
      </c>
      <c r="M244" t="str" cm="1">
        <f t="array" ref="M244">_xlfn.IFS(ISNUMBER(_xlfn.XLOOKUP(C244,Tables!N:N,Tables!N:N)),IF(B244=0,K244,""),L244&lt;&gt;"",L244,TRUE,D244)</f>
        <v>00</v>
      </c>
      <c r="N244">
        <f t="shared" si="21"/>
        <v>0</v>
      </c>
    </row>
    <row r="245" spans="1:14" x14ac:dyDescent="0.45">
      <c r="A245" t="str">
        <f t="shared" si="19"/>
        <v>33C3</v>
      </c>
      <c r="B245" t="s">
        <v>34</v>
      </c>
      <c r="C245">
        <f>COUNTIF(B$2:B245,"=0")</f>
        <v>5</v>
      </c>
      <c r="D245" t="str">
        <f>MID('input-output'!$I$9,(ROW(D245)-2)*2+1,2)</f>
        <v>00</v>
      </c>
      <c r="E245" s="1" t="str">
        <f t="shared" si="26"/>
        <v/>
      </c>
      <c r="L245" t="str">
        <f t="shared" si="20"/>
        <v/>
      </c>
      <c r="M245" t="str" cm="1">
        <f t="array" ref="M245">_xlfn.IFS(ISNUMBER(_xlfn.XLOOKUP(C245,Tables!N:N,Tables!N:N)),IF(B245=0,K245,""),L245&lt;&gt;"",L245,TRUE,D245)</f>
        <v>00</v>
      </c>
      <c r="N245">
        <f t="shared" si="21"/>
        <v>0</v>
      </c>
    </row>
    <row r="246" spans="1:14" x14ac:dyDescent="0.45">
      <c r="A246" t="str">
        <f t="shared" si="19"/>
        <v>33C4</v>
      </c>
      <c r="B246" t="s">
        <v>35</v>
      </c>
      <c r="C246">
        <f>COUNTIF(B$2:B246,"=0")</f>
        <v>5</v>
      </c>
      <c r="D246" t="str">
        <f>MID('input-output'!$I$9,(ROW(D246)-2)*2+1,2)</f>
        <v>00</v>
      </c>
      <c r="E246" s="1" t="str">
        <f t="shared" si="26"/>
        <v/>
      </c>
      <c r="L246" t="str">
        <f t="shared" si="20"/>
        <v/>
      </c>
      <c r="M246" t="str" cm="1">
        <f t="array" ref="M246">_xlfn.IFS(ISNUMBER(_xlfn.XLOOKUP(C246,Tables!N:N,Tables!N:N)),IF(B246=0,K246,""),L246&lt;&gt;"",L246,TRUE,D246)</f>
        <v>00</v>
      </c>
      <c r="N246">
        <f t="shared" si="21"/>
        <v>0</v>
      </c>
    </row>
    <row r="247" spans="1:14" x14ac:dyDescent="0.45">
      <c r="A247" t="str">
        <f t="shared" si="19"/>
        <v>33C5</v>
      </c>
      <c r="B247" t="s">
        <v>36</v>
      </c>
      <c r="C247">
        <f>COUNTIF(B$2:B247,"=0")</f>
        <v>5</v>
      </c>
      <c r="D247" t="str">
        <f>MID('input-output'!$I$9,(ROW(D247)-2)*2+1,2)</f>
        <v>00</v>
      </c>
      <c r="E247" s="1" t="str">
        <f t="shared" si="26"/>
        <v/>
      </c>
      <c r="L247" t="str">
        <f t="shared" si="20"/>
        <v/>
      </c>
      <c r="M247" t="str" cm="1">
        <f t="array" ref="M247">_xlfn.IFS(ISNUMBER(_xlfn.XLOOKUP(C247,Tables!N:N,Tables!N:N)),IF(B247=0,K247,""),L247&lt;&gt;"",L247,TRUE,D247)</f>
        <v>00</v>
      </c>
      <c r="N247">
        <f t="shared" si="21"/>
        <v>0</v>
      </c>
    </row>
    <row r="248" spans="1:14" x14ac:dyDescent="0.45">
      <c r="A248" t="str">
        <f t="shared" si="19"/>
        <v>33C6</v>
      </c>
      <c r="B248" t="s">
        <v>37</v>
      </c>
      <c r="C248">
        <f>COUNTIF(B$2:B248,"=0")</f>
        <v>5</v>
      </c>
      <c r="D248" t="str">
        <f>MID('input-output'!$I$9,(ROW(D248)-2)*2+1,2)</f>
        <v>00</v>
      </c>
      <c r="E248" s="1" t="str">
        <f t="shared" si="26"/>
        <v/>
      </c>
      <c r="L248" t="str">
        <f t="shared" si="20"/>
        <v/>
      </c>
      <c r="M248" t="str" cm="1">
        <f t="array" ref="M248">_xlfn.IFS(ISNUMBER(_xlfn.XLOOKUP(C248,Tables!N:N,Tables!N:N)),IF(B248=0,K248,""),L248&lt;&gt;"",L248,TRUE,D248)</f>
        <v>00</v>
      </c>
      <c r="N248">
        <f t="shared" si="21"/>
        <v>0</v>
      </c>
    </row>
    <row r="249" spans="1:14" x14ac:dyDescent="0.45">
      <c r="A249" t="str">
        <f t="shared" si="19"/>
        <v>33C7</v>
      </c>
      <c r="B249" t="s">
        <v>38</v>
      </c>
      <c r="C249">
        <f>COUNTIF(B$2:B249,"=0")</f>
        <v>5</v>
      </c>
      <c r="D249" t="str">
        <f>MID('input-output'!$I$9,(ROW(D249)-2)*2+1,2)</f>
        <v>00</v>
      </c>
      <c r="E249" s="1" t="str">
        <f t="shared" si="26"/>
        <v/>
      </c>
      <c r="L249" t="str">
        <f t="shared" si="20"/>
        <v/>
      </c>
      <c r="M249" t="str" cm="1">
        <f t="array" ref="M249">_xlfn.IFS(ISNUMBER(_xlfn.XLOOKUP(C249,Tables!N:N,Tables!N:N)),IF(B249=0,K249,""),L249&lt;&gt;"",L249,TRUE,D249)</f>
        <v>00</v>
      </c>
      <c r="N249">
        <f t="shared" si="21"/>
        <v>0</v>
      </c>
    </row>
    <row r="250" spans="1:14" x14ac:dyDescent="0.45">
      <c r="A250" t="str">
        <f t="shared" si="19"/>
        <v>33C8</v>
      </c>
      <c r="B250" t="s">
        <v>39</v>
      </c>
      <c r="C250">
        <f>COUNTIF(B$2:B250,"=0")</f>
        <v>5</v>
      </c>
      <c r="D250" t="str">
        <f>MID('input-output'!$I$9,(ROW(D250)-2)*2+1,2)</f>
        <v>01</v>
      </c>
      <c r="E250" s="1" t="str">
        <f t="shared" si="26"/>
        <v>Monster Level 1</v>
      </c>
      <c r="F250">
        <f>HEX2DEC(D250)</f>
        <v>1</v>
      </c>
      <c r="G250" s="2"/>
      <c r="J250" t="str">
        <f t="shared" si="22"/>
        <v/>
      </c>
      <c r="L250" t="str">
        <f t="shared" si="20"/>
        <v/>
      </c>
      <c r="M250" t="str" cm="1">
        <f t="array" ref="M250">_xlfn.IFS(ISNUMBER(_xlfn.XLOOKUP(C250,Tables!N:N,Tables!N:N)),IF(B250=0,K250,""),L250&lt;&gt;"",L250,TRUE,D250)</f>
        <v>01</v>
      </c>
      <c r="N250">
        <f t="shared" si="21"/>
        <v>0</v>
      </c>
    </row>
    <row r="251" spans="1:14" x14ac:dyDescent="0.45">
      <c r="A251" t="str">
        <f t="shared" si="19"/>
        <v>33C9</v>
      </c>
      <c r="B251" t="s">
        <v>40</v>
      </c>
      <c r="C251">
        <f>COUNTIF(B$2:B251,"=0")</f>
        <v>5</v>
      </c>
      <c r="D251" t="str">
        <f>MID('input-output'!$I$9,(ROW(D251)-2)*2+1,2)</f>
        <v>01</v>
      </c>
      <c r="E251" s="1" t="str">
        <f t="shared" si="26"/>
        <v>Monster Level 2</v>
      </c>
      <c r="F251">
        <f>HEX2DEC(D251)</f>
        <v>1</v>
      </c>
      <c r="G251" s="2"/>
      <c r="J251" t="str">
        <f t="shared" si="22"/>
        <v/>
      </c>
      <c r="L251" t="str">
        <f t="shared" si="20"/>
        <v/>
      </c>
      <c r="M251" t="str" cm="1">
        <f t="array" ref="M251">_xlfn.IFS(ISNUMBER(_xlfn.XLOOKUP(C251,Tables!N:N,Tables!N:N)),IF(B251=0,K251,""),L251&lt;&gt;"",L251,TRUE,D251)</f>
        <v>01</v>
      </c>
      <c r="N251">
        <f t="shared" si="21"/>
        <v>0</v>
      </c>
    </row>
    <row r="252" spans="1:14" x14ac:dyDescent="0.45">
      <c r="A252" t="str">
        <f t="shared" si="19"/>
        <v>33CA</v>
      </c>
      <c r="B252" t="s">
        <v>41</v>
      </c>
      <c r="C252">
        <f>COUNTIF(B$2:B252,"=0")</f>
        <v>5</v>
      </c>
      <c r="D252" t="str">
        <f>MID('input-output'!$I$9,(ROW(D252)-2)*2+1,2)</f>
        <v>01</v>
      </c>
      <c r="E252" s="1" t="str">
        <f t="shared" si="26"/>
        <v>Monster Level 3</v>
      </c>
      <c r="F252">
        <f>HEX2DEC(D252)</f>
        <v>1</v>
      </c>
      <c r="G252" s="2"/>
      <c r="J252" t="str">
        <f t="shared" si="22"/>
        <v/>
      </c>
      <c r="L252" t="str">
        <f t="shared" si="20"/>
        <v/>
      </c>
      <c r="M252" t="str" cm="1">
        <f t="array" ref="M252">_xlfn.IFS(ISNUMBER(_xlfn.XLOOKUP(C252,Tables!N:N,Tables!N:N)),IF(B252=0,K252,""),L252&lt;&gt;"",L252,TRUE,D252)</f>
        <v>01</v>
      </c>
      <c r="N252">
        <f t="shared" si="21"/>
        <v>0</v>
      </c>
    </row>
    <row r="253" spans="1:14" x14ac:dyDescent="0.45">
      <c r="A253" t="str">
        <f t="shared" si="19"/>
        <v>33CB</v>
      </c>
      <c r="B253" t="s">
        <v>42</v>
      </c>
      <c r="C253">
        <f>COUNTIF(B$2:B253,"=0")</f>
        <v>5</v>
      </c>
      <c r="D253" t="str">
        <f>MID('input-output'!$I$9,(ROW(D253)-2)*2+1,2)</f>
        <v>00</v>
      </c>
      <c r="E253" s="1" t="str">
        <f t="shared" si="26"/>
        <v>Boss Level</v>
      </c>
      <c r="F253">
        <f>HEX2DEC(D253)</f>
        <v>0</v>
      </c>
      <c r="G253" s="2"/>
      <c r="J253" t="str">
        <f t="shared" si="22"/>
        <v/>
      </c>
      <c r="L253" t="str">
        <f t="shared" si="20"/>
        <v/>
      </c>
      <c r="M253" t="str" cm="1">
        <f t="array" ref="M253">_xlfn.IFS(ISNUMBER(_xlfn.XLOOKUP(C253,Tables!N:N,Tables!N:N)),IF(B253=0,K253,""),L253&lt;&gt;"",L253,TRUE,D253)</f>
        <v>00</v>
      </c>
      <c r="N253">
        <f t="shared" si="21"/>
        <v>0</v>
      </c>
    </row>
    <row r="254" spans="1:14" x14ac:dyDescent="0.45">
      <c r="A254" t="str">
        <f t="shared" ref="A254:A317" si="27">DEC2HEX(1+HEX2DEC(A253))</f>
        <v>33CC</v>
      </c>
      <c r="B254" t="s">
        <v>43</v>
      </c>
      <c r="C254">
        <f>COUNTIF(B$2:B254,"=0")</f>
        <v>5</v>
      </c>
      <c r="D254" t="str">
        <f>MID('input-output'!$I$9,(ROW(D254)-2)*2+1,2)</f>
        <v>00</v>
      </c>
      <c r="E254" s="1" t="str">
        <f t="shared" si="26"/>
        <v/>
      </c>
      <c r="L254" t="str">
        <f t="shared" si="20"/>
        <v/>
      </c>
      <c r="M254" t="str" cm="1">
        <f t="array" ref="M254">_xlfn.IFS(ISNUMBER(_xlfn.XLOOKUP(C254,Tables!N:N,Tables!N:N)),IF(B254=0,K254,""),L254&lt;&gt;"",L254,TRUE,D254)</f>
        <v>00</v>
      </c>
      <c r="N254">
        <f t="shared" si="21"/>
        <v>0</v>
      </c>
    </row>
    <row r="255" spans="1:14" x14ac:dyDescent="0.45">
      <c r="A255" t="str">
        <f t="shared" si="27"/>
        <v>33CD</v>
      </c>
      <c r="B255" t="s">
        <v>44</v>
      </c>
      <c r="C255">
        <f>COUNTIF(B$2:B255,"=0")</f>
        <v>5</v>
      </c>
      <c r="D255" t="str">
        <f>MID('input-output'!$I$9,(ROW(D255)-2)*2+1,2)</f>
        <v>FF</v>
      </c>
      <c r="E255" s="1" t="str">
        <f t="shared" si="26"/>
        <v/>
      </c>
      <c r="L255" t="str">
        <f t="shared" si="20"/>
        <v/>
      </c>
      <c r="M255" t="str" cm="1">
        <f t="array" ref="M255">_xlfn.IFS(ISNUMBER(_xlfn.XLOOKUP(C255,Tables!N:N,Tables!N:N)),IF(B255=0,K255,""),L255&lt;&gt;"",L255,TRUE,D255)</f>
        <v>FF</v>
      </c>
      <c r="N255">
        <f t="shared" si="21"/>
        <v>0</v>
      </c>
    </row>
    <row r="256" spans="1:14" x14ac:dyDescent="0.45">
      <c r="A256" t="str">
        <f t="shared" si="27"/>
        <v>33CE</v>
      </c>
      <c r="B256" t="s">
        <v>45</v>
      </c>
      <c r="C256">
        <f>COUNTIF(B$2:B256,"=0")</f>
        <v>5</v>
      </c>
      <c r="D256" t="str">
        <f>MID('input-output'!$I$9,(ROW(D256)-2)*2+1,2)</f>
        <v>FF</v>
      </c>
      <c r="E256" s="1" t="str">
        <f t="shared" si="26"/>
        <v/>
      </c>
      <c r="L256" t="str">
        <f t="shared" si="20"/>
        <v/>
      </c>
      <c r="M256" t="str" cm="1">
        <f t="array" ref="M256">_xlfn.IFS(ISNUMBER(_xlfn.XLOOKUP(C256,Tables!N:N,Tables!N:N)),IF(B256=0,K256,""),L256&lt;&gt;"",L256,TRUE,D256)</f>
        <v>FF</v>
      </c>
      <c r="N256">
        <f t="shared" si="21"/>
        <v>0</v>
      </c>
    </row>
    <row r="257" spans="1:14" x14ac:dyDescent="0.45">
      <c r="A257" t="str">
        <f t="shared" si="27"/>
        <v>33CF</v>
      </c>
      <c r="B257" t="s">
        <v>46</v>
      </c>
      <c r="C257">
        <f>COUNTIF(B$2:B257,"=0")</f>
        <v>5</v>
      </c>
      <c r="D257" t="str">
        <f>MID('input-output'!$I$9,(ROW(D257)-2)*2+1,2)</f>
        <v>FF</v>
      </c>
      <c r="E257" s="1" t="str">
        <f t="shared" si="26"/>
        <v/>
      </c>
      <c r="L257" t="str">
        <f t="shared" si="20"/>
        <v/>
      </c>
      <c r="M257" t="str" cm="1">
        <f t="array" ref="M257">_xlfn.IFS(ISNUMBER(_xlfn.XLOOKUP(C257,Tables!N:N,Tables!N:N)),IF(B257=0,K257,""),L257&lt;&gt;"",L257,TRUE,D257)</f>
        <v>FF</v>
      </c>
      <c r="N257">
        <f t="shared" si="21"/>
        <v>0</v>
      </c>
    </row>
    <row r="258" spans="1:14" x14ac:dyDescent="0.45">
      <c r="A258" t="str">
        <f t="shared" si="27"/>
        <v>33D0</v>
      </c>
      <c r="B258" t="s">
        <v>47</v>
      </c>
      <c r="C258">
        <f>COUNTIF(B$2:B258,"=0")</f>
        <v>5</v>
      </c>
      <c r="D258" t="str">
        <f>MID('input-output'!$I$9,(ROW(D258)-2)*2+1,2)</f>
        <v>00</v>
      </c>
      <c r="E258" s="1" t="str">
        <f t="shared" si="26"/>
        <v/>
      </c>
      <c r="L258" t="str">
        <f t="shared" si="20"/>
        <v/>
      </c>
      <c r="M258" t="str" cm="1">
        <f t="array" ref="M258">_xlfn.IFS(ISNUMBER(_xlfn.XLOOKUP(C258,Tables!N:N,Tables!N:N)),IF(B258=0,K258,""),L258&lt;&gt;"",L258,TRUE,D258)</f>
        <v>00</v>
      </c>
      <c r="N258">
        <f t="shared" si="21"/>
        <v>0</v>
      </c>
    </row>
    <row r="259" spans="1:14" x14ac:dyDescent="0.45">
      <c r="A259" t="str">
        <f t="shared" si="27"/>
        <v>33D1</v>
      </c>
      <c r="B259" t="s">
        <v>48</v>
      </c>
      <c r="C259">
        <f>COUNTIF(B$2:B259,"=0")</f>
        <v>5</v>
      </c>
      <c r="D259" t="str">
        <f>MID('input-output'!$I$9,(ROW(D259)-2)*2+1,2)</f>
        <v>00</v>
      </c>
      <c r="E259" s="1" t="str">
        <f t="shared" si="26"/>
        <v/>
      </c>
      <c r="L259" t="str">
        <f t="shared" ref="L259:L322" si="28">IF(OR(J259&lt;&gt;"",LEN(J258)&gt;2),_xlfn.LET(_xlpm.exp,IF(LEN(J259)&gt;2,RIGHT(J259,2),IF(LEN(J258)&gt;2,LEFT(J258,LEN(J258)-2),J259)),IF(LEN(_xlpm.exp)=1,"0"&amp;_xlpm.exp,_xlpm.exp)),IF(AND(J258&lt;&gt;"",ISNUMBER(FIND("High",E259))),"00",IF(J259="","",J259)))</f>
        <v/>
      </c>
      <c r="M259" t="str" cm="1">
        <f t="array" ref="M259">_xlfn.IFS(ISNUMBER(_xlfn.XLOOKUP(C259,Tables!N:N,Tables!N:N)),IF(B259=0,K259,""),L259&lt;&gt;"",L259,TRUE,D259)</f>
        <v>00</v>
      </c>
      <c r="N259">
        <f t="shared" si="21"/>
        <v>0</v>
      </c>
    </row>
    <row r="260" spans="1:14" x14ac:dyDescent="0.45">
      <c r="A260" t="str">
        <f t="shared" si="27"/>
        <v>33D2</v>
      </c>
      <c r="B260" t="s">
        <v>49</v>
      </c>
      <c r="C260">
        <f>COUNTIF(B$2:B260,"=0")</f>
        <v>5</v>
      </c>
      <c r="D260" t="str">
        <f>MID('input-output'!$I$9,(ROW(D260)-2)*2+1,2)</f>
        <v>00</v>
      </c>
      <c r="E260" s="1" t="str">
        <f t="shared" si="26"/>
        <v/>
      </c>
      <c r="L260" t="str">
        <f t="shared" si="28"/>
        <v/>
      </c>
      <c r="M260" t="str" cm="1">
        <f t="array" ref="M260">_xlfn.IFS(ISNUMBER(_xlfn.XLOOKUP(C260,Tables!N:N,Tables!N:N)),IF(B260=0,K260,""),L260&lt;&gt;"",L260,TRUE,D260)</f>
        <v>00</v>
      </c>
      <c r="N260">
        <f t="shared" ref="N260:N323" si="29">IF(L260="",0,_xlfn.LET(_xlpm.new,HEX2DEC(M260),_xlpm.old,HEX2DEC(D260),IF(_xlpm.new&lt;128,_xlpm.new,-128+_xlfn.BITAND(_xlpm.new,127))-IF(_xlpm.old&lt;128,_xlpm.old,-128+_xlfn.BITAND(_xlpm.old,127))))</f>
        <v>0</v>
      </c>
    </row>
    <row r="261" spans="1:14" x14ac:dyDescent="0.45">
      <c r="A261" t="str">
        <f t="shared" si="27"/>
        <v>33D3</v>
      </c>
      <c r="B261" t="s">
        <v>50</v>
      </c>
      <c r="C261">
        <f>COUNTIF(B$2:B261,"=0")</f>
        <v>5</v>
      </c>
      <c r="D261" t="str">
        <f>MID('input-output'!$I$9,(ROW(D261)-2)*2+1,2)</f>
        <v>00</v>
      </c>
      <c r="E261" s="1" t="str">
        <f t="shared" si="26"/>
        <v/>
      </c>
      <c r="L261" t="str">
        <f t="shared" si="28"/>
        <v/>
      </c>
      <c r="M261" t="str" cm="1">
        <f t="array" ref="M261">_xlfn.IFS(ISNUMBER(_xlfn.XLOOKUP(C261,Tables!N:N,Tables!N:N)),IF(B261=0,K261,""),L261&lt;&gt;"",L261,TRUE,D261)</f>
        <v>00</v>
      </c>
      <c r="N261">
        <f t="shared" si="29"/>
        <v>0</v>
      </c>
    </row>
    <row r="262" spans="1:14" x14ac:dyDescent="0.45">
      <c r="A262" t="str">
        <f t="shared" si="27"/>
        <v>33D4</v>
      </c>
      <c r="B262">
        <v>0</v>
      </c>
      <c r="C262">
        <f>COUNTIF(B$2:B262,"=0")</f>
        <v>6</v>
      </c>
      <c r="D262" t="str">
        <f>MID('input-output'!$I$9,(ROW(D262)-2)*2+1,2)</f>
        <v>00</v>
      </c>
      <c r="E262" s="1" t="str">
        <f t="shared" si="26"/>
        <v>Name Low 1</v>
      </c>
      <c r="F262">
        <f>_xlfn.XLOOKUP(HEX2DEC(D263&amp;D262),Tables!A:A,Tables!C:C)</f>
        <v>0</v>
      </c>
      <c r="G262" s="2"/>
      <c r="J262" t="str">
        <f>IF(G262&lt;&gt;"",_xlfn.XLOOKUP(G262,Tables!C:C,Tables!B:B),"")</f>
        <v/>
      </c>
      <c r="L262" t="str">
        <f t="shared" si="28"/>
        <v/>
      </c>
      <c r="M262" t="str" cm="1">
        <f t="array" ref="M262">_xlfn.IFS(ISNUMBER(_xlfn.XLOOKUP(C262,Tables!N:N,Tables!N:N)),IF(B262=0,K262,""),L262&lt;&gt;"",L262,TRUE,D262)</f>
        <v>00</v>
      </c>
      <c r="N262">
        <f t="shared" si="29"/>
        <v>0</v>
      </c>
    </row>
    <row r="263" spans="1:14" x14ac:dyDescent="0.45">
      <c r="A263" t="str">
        <f t="shared" si="27"/>
        <v>33D5</v>
      </c>
      <c r="B263">
        <v>1</v>
      </c>
      <c r="C263">
        <f>COUNTIF(B$2:B263,"=0")</f>
        <v>6</v>
      </c>
      <c r="D263" t="str">
        <f>MID('input-output'!$I$9,(ROW(D263)-2)*2+1,2)</f>
        <v>00</v>
      </c>
      <c r="E263" s="1" t="str">
        <f t="shared" si="26"/>
        <v>Name High 1</v>
      </c>
      <c r="L263" t="str">
        <f t="shared" si="28"/>
        <v/>
      </c>
      <c r="M263" t="str" cm="1">
        <f t="array" ref="M263">_xlfn.IFS(ISNUMBER(_xlfn.XLOOKUP(C263,Tables!N:N,Tables!N:N)),IF(B263=0,K263,""),L263&lt;&gt;"",L263,TRUE,D263)</f>
        <v>00</v>
      </c>
      <c r="N263">
        <f t="shared" si="29"/>
        <v>0</v>
      </c>
    </row>
    <row r="264" spans="1:14" x14ac:dyDescent="0.45">
      <c r="A264" t="str">
        <f t="shared" si="27"/>
        <v>33D6</v>
      </c>
      <c r="B264">
        <v>2</v>
      </c>
      <c r="C264">
        <f>COUNTIF(B$2:B264,"=0")</f>
        <v>6</v>
      </c>
      <c r="D264" t="str">
        <f>MID('input-output'!$I$9,(ROW(D264)-2)*2+1,2)</f>
        <v>00</v>
      </c>
      <c r="E264" s="1" t="str">
        <f t="shared" si="26"/>
        <v>Name Low 2</v>
      </c>
      <c r="F264">
        <f>_xlfn.XLOOKUP(HEX2DEC(D265&amp;D264),Tables!A:A,Tables!C:C)</f>
        <v>0</v>
      </c>
      <c r="G264" s="2"/>
      <c r="J264" t="str">
        <f>IF(G264&lt;&gt;"",_xlfn.XLOOKUP(G264,Tables!C:C,Tables!B:B),"")</f>
        <v/>
      </c>
      <c r="L264" t="str">
        <f t="shared" si="28"/>
        <v/>
      </c>
      <c r="M264" t="str" cm="1">
        <f t="array" ref="M264">_xlfn.IFS(ISNUMBER(_xlfn.XLOOKUP(C264,Tables!N:N,Tables!N:N)),IF(B264=0,K264,""),L264&lt;&gt;"",L264,TRUE,D264)</f>
        <v>00</v>
      </c>
      <c r="N264">
        <f t="shared" si="29"/>
        <v>0</v>
      </c>
    </row>
    <row r="265" spans="1:14" x14ac:dyDescent="0.45">
      <c r="A265" t="str">
        <f t="shared" si="27"/>
        <v>33D7</v>
      </c>
      <c r="B265" t="s">
        <v>2</v>
      </c>
      <c r="C265">
        <f>COUNTIF(B$2:B265,"=0")</f>
        <v>6</v>
      </c>
      <c r="D265" t="str">
        <f>MID('input-output'!$I$9,(ROW(D265)-2)*2+1,2)</f>
        <v>00</v>
      </c>
      <c r="E265" s="1" t="str">
        <f t="shared" si="26"/>
        <v>Name High 2</v>
      </c>
      <c r="L265" t="str">
        <f t="shared" si="28"/>
        <v/>
      </c>
      <c r="M265" t="str" cm="1">
        <f t="array" ref="M265">_xlfn.IFS(ISNUMBER(_xlfn.XLOOKUP(C265,Tables!N:N,Tables!N:N)),IF(B265=0,K265,""),L265&lt;&gt;"",L265,TRUE,D265)</f>
        <v>00</v>
      </c>
      <c r="N265">
        <f t="shared" si="29"/>
        <v>0</v>
      </c>
    </row>
    <row r="266" spans="1:14" x14ac:dyDescent="0.45">
      <c r="A266" t="str">
        <f t="shared" si="27"/>
        <v>33D8</v>
      </c>
      <c r="B266" t="s">
        <v>3</v>
      </c>
      <c r="C266">
        <f>COUNTIF(B$2:B266,"=0")</f>
        <v>6</v>
      </c>
      <c r="D266" t="str">
        <f>MID('input-output'!$I$9,(ROW(D266)-2)*2+1,2)</f>
        <v>00</v>
      </c>
      <c r="E266" s="1" t="str">
        <f t="shared" si="26"/>
        <v>Name Low 3</v>
      </c>
      <c r="F266">
        <f>_xlfn.XLOOKUP(HEX2DEC(D267&amp;D266),Tables!A:A,Tables!C:C)</f>
        <v>0</v>
      </c>
      <c r="G266" s="2"/>
      <c r="J266" t="str">
        <f>IF(G266&lt;&gt;"",_xlfn.XLOOKUP(G266,Tables!C:C,Tables!B:B),"")</f>
        <v/>
      </c>
      <c r="L266" t="str">
        <f t="shared" si="28"/>
        <v/>
      </c>
      <c r="M266" t="str" cm="1">
        <f t="array" ref="M266">_xlfn.IFS(ISNUMBER(_xlfn.XLOOKUP(C266,Tables!N:N,Tables!N:N)),IF(B266=0,K266,""),L266&lt;&gt;"",L266,TRUE,D266)</f>
        <v>00</v>
      </c>
      <c r="N266">
        <f t="shared" si="29"/>
        <v>0</v>
      </c>
    </row>
    <row r="267" spans="1:14" x14ac:dyDescent="0.45">
      <c r="A267" t="str">
        <f t="shared" si="27"/>
        <v>33D9</v>
      </c>
      <c r="B267" t="s">
        <v>4</v>
      </c>
      <c r="C267">
        <f>COUNTIF(B$2:B267,"=0")</f>
        <v>6</v>
      </c>
      <c r="D267" t="str">
        <f>MID('input-output'!$I$9,(ROW(D267)-2)*2+1,2)</f>
        <v>00</v>
      </c>
      <c r="E267" s="1" t="str">
        <f t="shared" si="26"/>
        <v>Name High 3</v>
      </c>
      <c r="L267" t="str">
        <f t="shared" si="28"/>
        <v/>
      </c>
      <c r="M267" t="str" cm="1">
        <f t="array" ref="M267">_xlfn.IFS(ISNUMBER(_xlfn.XLOOKUP(C267,Tables!N:N,Tables!N:N)),IF(B267=0,K267,""),L267&lt;&gt;"",L267,TRUE,D267)</f>
        <v>00</v>
      </c>
      <c r="N267">
        <f t="shared" si="29"/>
        <v>0</v>
      </c>
    </row>
    <row r="268" spans="1:14" x14ac:dyDescent="0.45">
      <c r="A268" t="str">
        <f t="shared" si="27"/>
        <v>33DA</v>
      </c>
      <c r="B268" t="s">
        <v>5</v>
      </c>
      <c r="C268">
        <f>COUNTIF(B$2:B268,"=0")</f>
        <v>6</v>
      </c>
      <c r="D268" t="str">
        <f>MID('input-output'!$I$9,(ROW(D268)-2)*2+1,2)</f>
        <v>00</v>
      </c>
      <c r="E268" s="1" t="str">
        <f t="shared" si="26"/>
        <v>Primary Monster Low</v>
      </c>
      <c r="F268">
        <f>_xlfn.XLOOKUP(HEX2DEC(D269&amp;D268),Tables!A:A,Tables!D:D)</f>
        <v>0</v>
      </c>
      <c r="G268" s="2"/>
      <c r="J268" t="str">
        <f>IF(G268&lt;&gt;"",_xlfn.XLOOKUP(G268,Tables!D:D,Tables!B:B),"")</f>
        <v/>
      </c>
      <c r="L268" t="str">
        <f t="shared" si="28"/>
        <v/>
      </c>
      <c r="M268" t="str" cm="1">
        <f t="array" ref="M268">_xlfn.IFS(ISNUMBER(_xlfn.XLOOKUP(C268,Tables!N:N,Tables!N:N)),IF(B268=0,K268,""),L268&lt;&gt;"",L268,TRUE,D268)</f>
        <v>00</v>
      </c>
      <c r="N268">
        <f t="shared" si="29"/>
        <v>0</v>
      </c>
    </row>
    <row r="269" spans="1:14" x14ac:dyDescent="0.45">
      <c r="A269" t="str">
        <f t="shared" si="27"/>
        <v>33DB</v>
      </c>
      <c r="B269" t="s">
        <v>6</v>
      </c>
      <c r="C269">
        <f>COUNTIF(B$2:B269,"=0")</f>
        <v>6</v>
      </c>
      <c r="D269" t="str">
        <f>MID('input-output'!$I$9,(ROW(D269)-2)*2+1,2)</f>
        <v>00</v>
      </c>
      <c r="E269" s="1" t="str">
        <f t="shared" si="26"/>
        <v>Primary Monster High</v>
      </c>
      <c r="L269" t="str">
        <f t="shared" si="28"/>
        <v/>
      </c>
      <c r="M269" t="str" cm="1">
        <f t="array" ref="M269">_xlfn.IFS(ISNUMBER(_xlfn.XLOOKUP(C269,Tables!N:N,Tables!N:N)),IF(B269=0,K269,""),L269&lt;&gt;"",L269,TRUE,D269)</f>
        <v>00</v>
      </c>
      <c r="N269">
        <f t="shared" si="29"/>
        <v>0</v>
      </c>
    </row>
    <row r="270" spans="1:14" x14ac:dyDescent="0.45">
      <c r="A270" t="str">
        <f t="shared" si="27"/>
        <v>33DC</v>
      </c>
      <c r="B270" t="s">
        <v>7</v>
      </c>
      <c r="C270">
        <f>COUNTIF(B$2:B270,"=0")</f>
        <v>6</v>
      </c>
      <c r="D270" t="str">
        <f>MID('input-output'!$I$9,(ROW(D270)-2)*2+1,2)</f>
        <v>00</v>
      </c>
      <c r="E270" s="1" t="str">
        <f t="shared" si="26"/>
        <v>Header Low</v>
      </c>
      <c r="F270">
        <f t="shared" ref="F270" si="30">HEX2DEC(D271&amp;D270)</f>
        <v>0</v>
      </c>
      <c r="G270" s="2"/>
      <c r="J270" t="str">
        <f t="shared" ref="J270" si="31">IF(G270&lt;&gt;"",DEC2HEX(G270),"")</f>
        <v/>
      </c>
      <c r="L270" t="str">
        <f t="shared" si="28"/>
        <v/>
      </c>
      <c r="M270" t="str" cm="1">
        <f t="array" ref="M270">_xlfn.IFS(ISNUMBER(_xlfn.XLOOKUP(C270,Tables!N:N,Tables!N:N)),IF(B270=0,K270,""),L270&lt;&gt;"",L270,TRUE,D270)</f>
        <v>00</v>
      </c>
      <c r="N270">
        <f t="shared" si="29"/>
        <v>0</v>
      </c>
    </row>
    <row r="271" spans="1:14" x14ac:dyDescent="0.45">
      <c r="A271" t="str">
        <f t="shared" si="27"/>
        <v>33DD</v>
      </c>
      <c r="B271" t="s">
        <v>8</v>
      </c>
      <c r="C271">
        <f>COUNTIF(B$2:B271,"=0")</f>
        <v>6</v>
      </c>
      <c r="D271" t="str">
        <f>MID('input-output'!$I$9,(ROW(D271)-2)*2+1,2)</f>
        <v>00</v>
      </c>
      <c r="E271" s="1" t="str">
        <f t="shared" si="26"/>
        <v>Header High</v>
      </c>
      <c r="L271" t="str">
        <f t="shared" si="28"/>
        <v/>
      </c>
      <c r="M271" t="str" cm="1">
        <f t="array" ref="M271">_xlfn.IFS(ISNUMBER(_xlfn.XLOOKUP(C271,Tables!N:N,Tables!N:N)),IF(B271=0,K271,""),L271&lt;&gt;"",L271,TRUE,D271)</f>
        <v>00</v>
      </c>
      <c r="N271">
        <f t="shared" si="29"/>
        <v>0</v>
      </c>
    </row>
    <row r="272" spans="1:14" x14ac:dyDescent="0.45">
      <c r="A272" t="str">
        <f t="shared" si="27"/>
        <v>33DE</v>
      </c>
      <c r="B272" t="s">
        <v>9</v>
      </c>
      <c r="C272">
        <f>COUNTIF(B$2:B272,"=0")</f>
        <v>6</v>
      </c>
      <c r="D272" t="str">
        <f>MID('input-output'!$I$9,(ROW(D272)-2)*2+1,2)</f>
        <v>00</v>
      </c>
      <c r="E272" s="1" t="str">
        <f t="shared" si="26"/>
        <v>Footer Low</v>
      </c>
      <c r="F272">
        <f t="shared" ref="F272" si="32">HEX2DEC(D273&amp;D272)</f>
        <v>0</v>
      </c>
      <c r="G272" s="2"/>
      <c r="J272" t="str">
        <f t="shared" ref="J272" si="33">IF(G272&lt;&gt;"",DEC2HEX(G272),"")</f>
        <v/>
      </c>
      <c r="L272" t="str">
        <f t="shared" si="28"/>
        <v/>
      </c>
      <c r="M272" t="str" cm="1">
        <f t="array" ref="M272">_xlfn.IFS(ISNUMBER(_xlfn.XLOOKUP(C272,Tables!N:N,Tables!N:N)),IF(B272=0,K272,""),L272&lt;&gt;"",L272,TRUE,D272)</f>
        <v>00</v>
      </c>
      <c r="N272">
        <f t="shared" si="29"/>
        <v>0</v>
      </c>
    </row>
    <row r="273" spans="1:14" x14ac:dyDescent="0.45">
      <c r="A273" t="str">
        <f t="shared" si="27"/>
        <v>33DF</v>
      </c>
      <c r="B273" t="s">
        <v>10</v>
      </c>
      <c r="C273">
        <f>COUNTIF(B$2:B273,"=0")</f>
        <v>6</v>
      </c>
      <c r="D273" t="str">
        <f>MID('input-output'!$I$9,(ROW(D273)-2)*2+1,2)</f>
        <v>00</v>
      </c>
      <c r="E273" s="1" t="str">
        <f t="shared" si="26"/>
        <v>Footer High</v>
      </c>
      <c r="L273" t="str">
        <f t="shared" si="28"/>
        <v/>
      </c>
      <c r="M273" t="str" cm="1">
        <f t="array" ref="M273">_xlfn.IFS(ISNUMBER(_xlfn.XLOOKUP(C273,Tables!N:N,Tables!N:N)),IF(B273=0,K273,""),L273&lt;&gt;"",L273,TRUE,D273)</f>
        <v>00</v>
      </c>
      <c r="N273">
        <f t="shared" si="29"/>
        <v>0</v>
      </c>
    </row>
    <row r="274" spans="1:14" x14ac:dyDescent="0.45">
      <c r="A274" t="str">
        <f t="shared" si="27"/>
        <v>33E0</v>
      </c>
      <c r="B274" t="s">
        <v>11</v>
      </c>
      <c r="C274">
        <f>COUNTIF(B$2:B274,"=0")</f>
        <v>6</v>
      </c>
      <c r="D274" t="str">
        <f>MID('input-output'!$I$9,(ROW(D274)-2)*2+1,2)</f>
        <v>00</v>
      </c>
      <c r="E274" s="1" t="str">
        <f t="shared" si="26"/>
        <v/>
      </c>
      <c r="L274" t="str">
        <f t="shared" si="28"/>
        <v/>
      </c>
      <c r="M274" t="str" cm="1">
        <f t="array" ref="M274">_xlfn.IFS(ISNUMBER(_xlfn.XLOOKUP(C274,Tables!N:N,Tables!N:N)),IF(B274=0,K274,""),L274&lt;&gt;"",L274,TRUE,D274)</f>
        <v>00</v>
      </c>
      <c r="N274">
        <f t="shared" si="29"/>
        <v>0</v>
      </c>
    </row>
    <row r="275" spans="1:14" x14ac:dyDescent="0.45">
      <c r="A275" t="str">
        <f t="shared" si="27"/>
        <v>33E1</v>
      </c>
      <c r="B275" t="s">
        <v>12</v>
      </c>
      <c r="C275">
        <f>COUNTIF(B$2:B275,"=0")</f>
        <v>6</v>
      </c>
      <c r="D275" t="str">
        <f>MID('input-output'!$I$9,(ROW(D275)-2)*2+1,2)</f>
        <v>00</v>
      </c>
      <c r="E275" s="1" t="str">
        <f t="shared" si="26"/>
        <v/>
      </c>
      <c r="L275" t="str">
        <f t="shared" si="28"/>
        <v/>
      </c>
      <c r="M275" t="str" cm="1">
        <f t="array" ref="M275">_xlfn.IFS(ISNUMBER(_xlfn.XLOOKUP(C275,Tables!N:N,Tables!N:N)),IF(B275=0,K275,""),L275&lt;&gt;"",L275,TRUE,D275)</f>
        <v>00</v>
      </c>
      <c r="N275">
        <f t="shared" si="29"/>
        <v>0</v>
      </c>
    </row>
    <row r="276" spans="1:14" x14ac:dyDescent="0.45">
      <c r="A276" t="str">
        <f t="shared" si="27"/>
        <v>33E2</v>
      </c>
      <c r="B276" t="s">
        <v>13</v>
      </c>
      <c r="C276">
        <f>COUNTIF(B$2:B276,"=0")</f>
        <v>6</v>
      </c>
      <c r="D276" t="str">
        <f>MID('input-output'!$I$9,(ROW(D276)-2)*2+1,2)</f>
        <v>00</v>
      </c>
      <c r="E276" s="1" t="str">
        <f t="shared" si="26"/>
        <v>Clears(seems to be written to 2 places)</v>
      </c>
      <c r="L276" t="str">
        <f t="shared" si="28"/>
        <v/>
      </c>
      <c r="M276" t="str" cm="1">
        <f t="array" ref="M276">_xlfn.IFS(ISNUMBER(_xlfn.XLOOKUP(C276,Tables!N:N,Tables!N:N)),IF(B276=0,K276,""),L276&lt;&gt;"",L276,TRUE,D276)</f>
        <v>00</v>
      </c>
      <c r="N276">
        <f t="shared" si="29"/>
        <v>0</v>
      </c>
    </row>
    <row r="277" spans="1:14" x14ac:dyDescent="0.45">
      <c r="A277" t="str">
        <f t="shared" si="27"/>
        <v>33E3</v>
      </c>
      <c r="B277" t="s">
        <v>14</v>
      </c>
      <c r="C277">
        <f>COUNTIF(B$2:B277,"=0")</f>
        <v>6</v>
      </c>
      <c r="D277" t="str">
        <f>MID('input-output'!$I$9,(ROW(D277)-2)*2+1,2)</f>
        <v>00</v>
      </c>
      <c r="E277" s="1" t="str">
        <f t="shared" si="26"/>
        <v/>
      </c>
      <c r="L277" t="str">
        <f t="shared" si="28"/>
        <v/>
      </c>
      <c r="M277" t="str" cm="1">
        <f t="array" ref="M277">_xlfn.IFS(ISNUMBER(_xlfn.XLOOKUP(C277,Tables!N:N,Tables!N:N)),IF(B277=0,K277,""),L277&lt;&gt;"",L277,TRUE,D277)</f>
        <v>00</v>
      </c>
      <c r="N277">
        <f t="shared" si="29"/>
        <v>0</v>
      </c>
    </row>
    <row r="278" spans="1:14" x14ac:dyDescent="0.45">
      <c r="A278" t="str">
        <f t="shared" si="27"/>
        <v>33E4</v>
      </c>
      <c r="B278" t="s">
        <v>15</v>
      </c>
      <c r="C278">
        <f>COUNTIF(B$2:B278,"=0")</f>
        <v>6</v>
      </c>
      <c r="D278" t="str">
        <f>MID('input-output'!$I$9,(ROW(D278)-2)*2+1,2)</f>
        <v>00</v>
      </c>
      <c r="E278" s="1" t="str">
        <f t="shared" si="26"/>
        <v/>
      </c>
      <c r="L278" t="str">
        <f t="shared" si="28"/>
        <v/>
      </c>
      <c r="M278" t="str" cm="1">
        <f t="array" ref="M278">_xlfn.IFS(ISNUMBER(_xlfn.XLOOKUP(C278,Tables!N:N,Tables!N:N)),IF(B278=0,K278,""),L278&lt;&gt;"",L278,TRUE,D278)</f>
        <v>00</v>
      </c>
      <c r="N278">
        <f t="shared" si="29"/>
        <v>0</v>
      </c>
    </row>
    <row r="279" spans="1:14" x14ac:dyDescent="0.45">
      <c r="A279" t="str">
        <f t="shared" si="27"/>
        <v>33E5</v>
      </c>
      <c r="B279" t="s">
        <v>16</v>
      </c>
      <c r="C279">
        <f>COUNTIF(B$2:B279,"=0")</f>
        <v>6</v>
      </c>
      <c r="D279" t="str">
        <f>MID('input-output'!$I$9,(ROW(D279)-2)*2+1,2)</f>
        <v>00</v>
      </c>
      <c r="E279" s="1" t="str">
        <f t="shared" si="26"/>
        <v/>
      </c>
      <c r="L279" t="str">
        <f t="shared" si="28"/>
        <v/>
      </c>
      <c r="M279" t="str" cm="1">
        <f t="array" ref="M279">_xlfn.IFS(ISNUMBER(_xlfn.XLOOKUP(C279,Tables!N:N,Tables!N:N)),IF(B279=0,K279,""),L279&lt;&gt;"",L279,TRUE,D279)</f>
        <v>00</v>
      </c>
      <c r="N279">
        <f t="shared" si="29"/>
        <v>0</v>
      </c>
    </row>
    <row r="280" spans="1:14" x14ac:dyDescent="0.45">
      <c r="A280" t="str">
        <f t="shared" si="27"/>
        <v>33E6</v>
      </c>
      <c r="B280" t="s">
        <v>17</v>
      </c>
      <c r="C280">
        <f>COUNTIF(B$2:B280,"=0")</f>
        <v>6</v>
      </c>
      <c r="D280" t="str">
        <f>MID('input-output'!$I$9,(ROW(D280)-2)*2+1,2)</f>
        <v>00</v>
      </c>
      <c r="E280" s="1" t="str">
        <f t="shared" si="26"/>
        <v>Clears(seems to be written to 2 places)</v>
      </c>
      <c r="L280" t="str">
        <f t="shared" si="28"/>
        <v/>
      </c>
      <c r="M280" t="str" cm="1">
        <f t="array" ref="M280">_xlfn.IFS(ISNUMBER(_xlfn.XLOOKUP(C280,Tables!N:N,Tables!N:N)),IF(B280=0,K280,""),L280&lt;&gt;"",L280,TRUE,D280)</f>
        <v>00</v>
      </c>
      <c r="N280">
        <f t="shared" si="29"/>
        <v>0</v>
      </c>
    </row>
    <row r="281" spans="1:14" x14ac:dyDescent="0.45">
      <c r="A281" t="str">
        <f t="shared" si="27"/>
        <v>33E7</v>
      </c>
      <c r="B281" t="s">
        <v>18</v>
      </c>
      <c r="C281">
        <f>COUNTIF(B$2:B281,"=0")</f>
        <v>6</v>
      </c>
      <c r="D281" t="str">
        <f>MID('input-output'!$I$9,(ROW(D281)-2)*2+1,2)</f>
        <v>00</v>
      </c>
      <c r="E281" s="1" t="str">
        <f t="shared" si="26"/>
        <v/>
      </c>
      <c r="L281" t="str">
        <f t="shared" si="28"/>
        <v/>
      </c>
      <c r="M281" t="str" cm="1">
        <f t="array" ref="M281">_xlfn.IFS(ISNUMBER(_xlfn.XLOOKUP(C281,Tables!N:N,Tables!N:N)),IF(B281=0,K281,""),L281&lt;&gt;"",L281,TRUE,D281)</f>
        <v>00</v>
      </c>
      <c r="N281">
        <f t="shared" si="29"/>
        <v>0</v>
      </c>
    </row>
    <row r="282" spans="1:14" x14ac:dyDescent="0.45">
      <c r="A282" t="str">
        <f t="shared" si="27"/>
        <v>33E8</v>
      </c>
      <c r="B282" t="s">
        <v>19</v>
      </c>
      <c r="C282">
        <f>COUNTIF(B$2:B282,"=0")</f>
        <v>6</v>
      </c>
      <c r="D282" t="str">
        <f>MID('input-output'!$I$9,(ROW(D282)-2)*2+1,2)</f>
        <v>00</v>
      </c>
      <c r="E282" s="1" t="str">
        <f t="shared" si="26"/>
        <v>Not Sure</v>
      </c>
      <c r="L282" t="str">
        <f t="shared" si="28"/>
        <v/>
      </c>
      <c r="M282" t="str" cm="1">
        <f t="array" ref="M282">_xlfn.IFS(ISNUMBER(_xlfn.XLOOKUP(C282,Tables!N:N,Tables!N:N)),IF(B282=0,K282,""),L282&lt;&gt;"",L282,TRUE,D282)</f>
        <v>00</v>
      </c>
      <c r="N282">
        <f t="shared" si="29"/>
        <v>0</v>
      </c>
    </row>
    <row r="283" spans="1:14" x14ac:dyDescent="0.45">
      <c r="A283" t="str">
        <f t="shared" si="27"/>
        <v>33E9</v>
      </c>
      <c r="B283" t="s">
        <v>20</v>
      </c>
      <c r="C283">
        <f>COUNTIF(B$2:B283,"=0")</f>
        <v>6</v>
      </c>
      <c r="D283" t="str">
        <f>MID('input-output'!$I$9,(ROW(D283)-2)*2+1,2)</f>
        <v>00</v>
      </c>
      <c r="E283" s="1" t="str">
        <f t="shared" si="26"/>
        <v/>
      </c>
      <c r="L283" t="str">
        <f t="shared" si="28"/>
        <v/>
      </c>
      <c r="M283" t="str" cm="1">
        <f t="array" ref="M283">_xlfn.IFS(ISNUMBER(_xlfn.XLOOKUP(C283,Tables!N:N,Tables!N:N)),IF(B283=0,K283,""),L283&lt;&gt;"",L283,TRUE,D283)</f>
        <v>00</v>
      </c>
      <c r="N283">
        <f t="shared" si="29"/>
        <v>0</v>
      </c>
    </row>
    <row r="284" spans="1:14" x14ac:dyDescent="0.45">
      <c r="A284" t="str">
        <f t="shared" si="27"/>
        <v>33EA</v>
      </c>
      <c r="B284" t="s">
        <v>21</v>
      </c>
      <c r="C284">
        <f>COUNTIF(B$2:B284,"=0")</f>
        <v>6</v>
      </c>
      <c r="D284" t="str">
        <f>MID('input-output'!$I$9,(ROW(D284)-2)*2+1,2)</f>
        <v>00</v>
      </c>
      <c r="E284" s="1" t="str">
        <f t="shared" si="26"/>
        <v/>
      </c>
      <c r="L284" t="str">
        <f t="shared" si="28"/>
        <v/>
      </c>
      <c r="M284" t="str" cm="1">
        <f t="array" ref="M284">_xlfn.IFS(ISNUMBER(_xlfn.XLOOKUP(C284,Tables!N:N,Tables!N:N)),IF(B284=0,K284,""),L284&lt;&gt;"",L284,TRUE,D284)</f>
        <v>00</v>
      </c>
      <c r="N284">
        <f t="shared" si="29"/>
        <v>0</v>
      </c>
    </row>
    <row r="285" spans="1:14" x14ac:dyDescent="0.45">
      <c r="A285" t="str">
        <f t="shared" si="27"/>
        <v>33EB</v>
      </c>
      <c r="B285" t="s">
        <v>22</v>
      </c>
      <c r="C285">
        <f>COUNTIF(B$2:B285,"=0")</f>
        <v>6</v>
      </c>
      <c r="D285" t="str">
        <f>MID('input-output'!$I$9,(ROW(D285)-2)*2+1,2)</f>
        <v>00</v>
      </c>
      <c r="E285" s="1" t="str">
        <f t="shared" si="26"/>
        <v/>
      </c>
      <c r="L285" t="str">
        <f t="shared" si="28"/>
        <v/>
      </c>
      <c r="M285" t="str" cm="1">
        <f t="array" ref="M285">_xlfn.IFS(ISNUMBER(_xlfn.XLOOKUP(C285,Tables!N:N,Tables!N:N)),IF(B285=0,K285,""),L285&lt;&gt;"",L285,TRUE,D285)</f>
        <v>00</v>
      </c>
      <c r="N285">
        <f t="shared" si="29"/>
        <v>0</v>
      </c>
    </row>
    <row r="286" spans="1:14" x14ac:dyDescent="0.45">
      <c r="A286" t="str">
        <f t="shared" si="27"/>
        <v>33EC</v>
      </c>
      <c r="B286" t="s">
        <v>23</v>
      </c>
      <c r="C286">
        <f>COUNTIF(B$2:B286,"=0")</f>
        <v>6</v>
      </c>
      <c r="D286" t="str">
        <f>MID('input-output'!$I$9,(ROW(D286)-2)*2+1,2)</f>
        <v>00</v>
      </c>
      <c r="E286" s="1" t="str">
        <f t="shared" si="26"/>
        <v/>
      </c>
      <c r="L286" t="str">
        <f t="shared" si="28"/>
        <v/>
      </c>
      <c r="M286" t="str" cm="1">
        <f t="array" ref="M286">_xlfn.IFS(ISNUMBER(_xlfn.XLOOKUP(C286,Tables!N:N,Tables!N:N)),IF(B286=0,K286,""),L286&lt;&gt;"",L286,TRUE,D286)</f>
        <v>00</v>
      </c>
      <c r="N286">
        <f t="shared" si="29"/>
        <v>0</v>
      </c>
    </row>
    <row r="287" spans="1:14" x14ac:dyDescent="0.45">
      <c r="A287" t="str">
        <f t="shared" si="27"/>
        <v>33ED</v>
      </c>
      <c r="B287" t="s">
        <v>24</v>
      </c>
      <c r="C287">
        <f>COUNTIF(B$2:B287,"=0")</f>
        <v>6</v>
      </c>
      <c r="D287" t="str">
        <f>MID('input-output'!$I$9,(ROW(D287)-2)*2+1,2)</f>
        <v>00</v>
      </c>
      <c r="E287" s="1" t="str">
        <f t="shared" si="26"/>
        <v/>
      </c>
      <c r="L287" t="str">
        <f t="shared" si="28"/>
        <v/>
      </c>
      <c r="M287" t="str" cm="1">
        <f t="array" ref="M287">_xlfn.IFS(ISNUMBER(_xlfn.XLOOKUP(C287,Tables!N:N,Tables!N:N)),IF(B287=0,K287,""),L287&lt;&gt;"",L287,TRUE,D287)</f>
        <v>00</v>
      </c>
      <c r="N287">
        <f t="shared" si="29"/>
        <v>0</v>
      </c>
    </row>
    <row r="288" spans="1:14" x14ac:dyDescent="0.45">
      <c r="A288" t="str">
        <f t="shared" si="27"/>
        <v>33EE</v>
      </c>
      <c r="B288" t="s">
        <v>25</v>
      </c>
      <c r="C288">
        <f>COUNTIF(B$2:B288,"=0")</f>
        <v>6</v>
      </c>
      <c r="D288" t="str">
        <f>MID('input-output'!$I$9,(ROW(D288)-2)*2+1,2)</f>
        <v>00</v>
      </c>
      <c r="E288" s="1" t="str">
        <f t="shared" si="26"/>
        <v/>
      </c>
      <c r="L288" t="str">
        <f t="shared" si="28"/>
        <v/>
      </c>
      <c r="M288" t="str" cm="1">
        <f t="array" ref="M288">_xlfn.IFS(ISNUMBER(_xlfn.XLOOKUP(C288,Tables!N:N,Tables!N:N)),IF(B288=0,K288,""),L288&lt;&gt;"",L288,TRUE,D288)</f>
        <v>00</v>
      </c>
      <c r="N288">
        <f t="shared" si="29"/>
        <v>0</v>
      </c>
    </row>
    <row r="289" spans="1:14" x14ac:dyDescent="0.45">
      <c r="A289" t="str">
        <f t="shared" si="27"/>
        <v>33EF</v>
      </c>
      <c r="B289" t="s">
        <v>26</v>
      </c>
      <c r="C289">
        <f>COUNTIF(B$2:B289,"=0")</f>
        <v>6</v>
      </c>
      <c r="D289" t="str">
        <f>MID('input-output'!$I$9,(ROW(D289)-2)*2+1,2)</f>
        <v>00</v>
      </c>
      <c r="E289" s="1" t="str">
        <f t="shared" si="26"/>
        <v/>
      </c>
      <c r="L289" t="str">
        <f t="shared" si="28"/>
        <v/>
      </c>
      <c r="M289" t="str" cm="1">
        <f t="array" ref="M289">_xlfn.IFS(ISNUMBER(_xlfn.XLOOKUP(C289,Tables!N:N,Tables!N:N)),IF(B289=0,K289,""),L289&lt;&gt;"",L289,TRUE,D289)</f>
        <v>00</v>
      </c>
      <c r="N289">
        <f t="shared" si="29"/>
        <v>0</v>
      </c>
    </row>
    <row r="290" spans="1:14" x14ac:dyDescent="0.45">
      <c r="A290" t="str">
        <f t="shared" si="27"/>
        <v>33F0</v>
      </c>
      <c r="B290" t="s">
        <v>27</v>
      </c>
      <c r="C290">
        <f>COUNTIF(B$2:B290,"=0")</f>
        <v>6</v>
      </c>
      <c r="D290" t="str">
        <f>MID('input-output'!$I$9,(ROW(D290)-2)*2+1,2)</f>
        <v>00</v>
      </c>
      <c r="E290" s="1" t="str">
        <f t="shared" si="26"/>
        <v/>
      </c>
      <c r="L290" t="str">
        <f t="shared" si="28"/>
        <v/>
      </c>
      <c r="M290" t="str" cm="1">
        <f t="array" ref="M290">_xlfn.IFS(ISNUMBER(_xlfn.XLOOKUP(C290,Tables!N:N,Tables!N:N)),IF(B290=0,K290,""),L290&lt;&gt;"",L290,TRUE,D290)</f>
        <v>00</v>
      </c>
      <c r="N290">
        <f t="shared" si="29"/>
        <v>0</v>
      </c>
    </row>
    <row r="291" spans="1:14" x14ac:dyDescent="0.45">
      <c r="A291" t="str">
        <f t="shared" si="27"/>
        <v>33F1</v>
      </c>
      <c r="B291" t="s">
        <v>28</v>
      </c>
      <c r="C291">
        <f>COUNTIF(B$2:B291,"=0")</f>
        <v>6</v>
      </c>
      <c r="D291" t="str">
        <f>MID('input-output'!$I$9,(ROW(D291)-2)*2+1,2)</f>
        <v>00</v>
      </c>
      <c r="E291" s="1" t="str">
        <f t="shared" si="26"/>
        <v/>
      </c>
      <c r="L291" t="str">
        <f t="shared" si="28"/>
        <v/>
      </c>
      <c r="M291" t="str" cm="1">
        <f t="array" ref="M291">_xlfn.IFS(ISNUMBER(_xlfn.XLOOKUP(C291,Tables!N:N,Tables!N:N)),IF(B291=0,K291,""),L291&lt;&gt;"",L291,TRUE,D291)</f>
        <v>00</v>
      </c>
      <c r="N291">
        <f t="shared" si="29"/>
        <v>0</v>
      </c>
    </row>
    <row r="292" spans="1:14" x14ac:dyDescent="0.45">
      <c r="A292" t="str">
        <f t="shared" si="27"/>
        <v>33F2</v>
      </c>
      <c r="B292" t="s">
        <v>29</v>
      </c>
      <c r="C292">
        <f>COUNTIF(B$2:B292,"=0")</f>
        <v>6</v>
      </c>
      <c r="D292" t="str">
        <f>MID('input-output'!$I$9,(ROW(D292)-2)*2+1,2)</f>
        <v>00</v>
      </c>
      <c r="E292" s="1" t="str">
        <f t="shared" si="26"/>
        <v/>
      </c>
      <c r="L292" t="str">
        <f t="shared" si="28"/>
        <v/>
      </c>
      <c r="M292" t="str" cm="1">
        <f t="array" ref="M292">_xlfn.IFS(ISNUMBER(_xlfn.XLOOKUP(C292,Tables!N:N,Tables!N:N)),IF(B292=0,K292,""),L292&lt;&gt;"",L292,TRUE,D292)</f>
        <v>00</v>
      </c>
      <c r="N292">
        <f t="shared" si="29"/>
        <v>0</v>
      </c>
    </row>
    <row r="293" spans="1:14" x14ac:dyDescent="0.45">
      <c r="A293" t="str">
        <f t="shared" si="27"/>
        <v>33F3</v>
      </c>
      <c r="B293" t="s">
        <v>30</v>
      </c>
      <c r="C293">
        <f>COUNTIF(B$2:B293,"=0")</f>
        <v>6</v>
      </c>
      <c r="D293" t="str">
        <f>MID('input-output'!$I$9,(ROW(D293)-2)*2+1,2)</f>
        <v>00</v>
      </c>
      <c r="E293" s="1" t="str">
        <f t="shared" si="26"/>
        <v/>
      </c>
      <c r="L293" t="str">
        <f t="shared" si="28"/>
        <v/>
      </c>
      <c r="M293" t="str" cm="1">
        <f t="array" ref="M293">_xlfn.IFS(ISNUMBER(_xlfn.XLOOKUP(C293,Tables!N:N,Tables!N:N)),IF(B293=0,K293,""),L293&lt;&gt;"",L293,TRUE,D293)</f>
        <v>00</v>
      </c>
      <c r="N293">
        <f t="shared" si="29"/>
        <v>0</v>
      </c>
    </row>
    <row r="294" spans="1:14" x14ac:dyDescent="0.45">
      <c r="A294" t="str">
        <f t="shared" si="27"/>
        <v>33F4</v>
      </c>
      <c r="B294" t="s">
        <v>31</v>
      </c>
      <c r="C294">
        <f>COUNTIF(B$2:B294,"=0")</f>
        <v>6</v>
      </c>
      <c r="D294" t="str">
        <f>MID('input-output'!$I$9,(ROW(D294)-2)*2+1,2)</f>
        <v>00</v>
      </c>
      <c r="E294" s="1" t="str">
        <f t="shared" si="26"/>
        <v/>
      </c>
      <c r="L294" t="str">
        <f t="shared" si="28"/>
        <v/>
      </c>
      <c r="M294" t="str" cm="1">
        <f t="array" ref="M294">_xlfn.IFS(ISNUMBER(_xlfn.XLOOKUP(C294,Tables!N:N,Tables!N:N)),IF(B294=0,K294,""),L294&lt;&gt;"",L294,TRUE,D294)</f>
        <v>00</v>
      </c>
      <c r="N294">
        <f t="shared" si="29"/>
        <v>0</v>
      </c>
    </row>
    <row r="295" spans="1:14" x14ac:dyDescent="0.45">
      <c r="A295" t="str">
        <f t="shared" si="27"/>
        <v>33F5</v>
      </c>
      <c r="B295" t="s">
        <v>32</v>
      </c>
      <c r="C295">
        <f>COUNTIF(B$2:B295,"=0")</f>
        <v>6</v>
      </c>
      <c r="D295" t="str">
        <f>MID('input-output'!$I$9,(ROW(D295)-2)*2+1,2)</f>
        <v>00</v>
      </c>
      <c r="E295" s="1" t="str">
        <f t="shared" si="26"/>
        <v/>
      </c>
      <c r="L295" t="str">
        <f t="shared" si="28"/>
        <v/>
      </c>
      <c r="M295" t="str" cm="1">
        <f t="array" ref="M295">_xlfn.IFS(ISNUMBER(_xlfn.XLOOKUP(C295,Tables!N:N,Tables!N:N)),IF(B295=0,K295,""),L295&lt;&gt;"",L295,TRUE,D295)</f>
        <v>00</v>
      </c>
      <c r="N295">
        <f t="shared" si="29"/>
        <v>0</v>
      </c>
    </row>
    <row r="296" spans="1:14" x14ac:dyDescent="0.45">
      <c r="A296" t="str">
        <f t="shared" si="27"/>
        <v>33F6</v>
      </c>
      <c r="B296" t="s">
        <v>33</v>
      </c>
      <c r="C296">
        <f>COUNTIF(B$2:B296,"=0")</f>
        <v>6</v>
      </c>
      <c r="D296" t="str">
        <f>MID('input-output'!$I$9,(ROW(D296)-2)*2+1,2)</f>
        <v>00</v>
      </c>
      <c r="E296" s="1" t="str">
        <f t="shared" si="26"/>
        <v/>
      </c>
      <c r="L296" t="str">
        <f t="shared" si="28"/>
        <v/>
      </c>
      <c r="M296" t="str" cm="1">
        <f t="array" ref="M296">_xlfn.IFS(ISNUMBER(_xlfn.XLOOKUP(C296,Tables!N:N,Tables!N:N)),IF(B296=0,K296,""),L296&lt;&gt;"",L296,TRUE,D296)</f>
        <v>00</v>
      </c>
      <c r="N296">
        <f t="shared" si="29"/>
        <v>0</v>
      </c>
    </row>
    <row r="297" spans="1:14" x14ac:dyDescent="0.45">
      <c r="A297" t="str">
        <f t="shared" si="27"/>
        <v>33F7</v>
      </c>
      <c r="B297" t="s">
        <v>34</v>
      </c>
      <c r="C297">
        <f>COUNTIF(B$2:B297,"=0")</f>
        <v>6</v>
      </c>
      <c r="D297" t="str">
        <f>MID('input-output'!$I$9,(ROW(D297)-2)*2+1,2)</f>
        <v>00</v>
      </c>
      <c r="E297" s="1" t="str">
        <f t="shared" si="26"/>
        <v/>
      </c>
      <c r="L297" t="str">
        <f t="shared" si="28"/>
        <v/>
      </c>
      <c r="M297" t="str" cm="1">
        <f t="array" ref="M297">_xlfn.IFS(ISNUMBER(_xlfn.XLOOKUP(C297,Tables!N:N,Tables!N:N)),IF(B297=0,K297,""),L297&lt;&gt;"",L297,TRUE,D297)</f>
        <v>00</v>
      </c>
      <c r="N297">
        <f t="shared" si="29"/>
        <v>0</v>
      </c>
    </row>
    <row r="298" spans="1:14" x14ac:dyDescent="0.45">
      <c r="A298" t="str">
        <f t="shared" si="27"/>
        <v>33F8</v>
      </c>
      <c r="B298" t="s">
        <v>35</v>
      </c>
      <c r="C298">
        <f>COUNTIF(B$2:B298,"=0")</f>
        <v>6</v>
      </c>
      <c r="D298" t="str">
        <f>MID('input-output'!$I$9,(ROW(D298)-2)*2+1,2)</f>
        <v>00</v>
      </c>
      <c r="E298" s="1" t="str">
        <f t="shared" si="26"/>
        <v/>
      </c>
      <c r="L298" t="str">
        <f t="shared" si="28"/>
        <v/>
      </c>
      <c r="M298" t="str" cm="1">
        <f t="array" ref="M298">_xlfn.IFS(ISNUMBER(_xlfn.XLOOKUP(C298,Tables!N:N,Tables!N:N)),IF(B298=0,K298,""),L298&lt;&gt;"",L298,TRUE,D298)</f>
        <v>00</v>
      </c>
      <c r="N298">
        <f t="shared" si="29"/>
        <v>0</v>
      </c>
    </row>
    <row r="299" spans="1:14" x14ac:dyDescent="0.45">
      <c r="A299" t="str">
        <f t="shared" si="27"/>
        <v>33F9</v>
      </c>
      <c r="B299" t="s">
        <v>36</v>
      </c>
      <c r="C299">
        <f>COUNTIF(B$2:B299,"=0")</f>
        <v>6</v>
      </c>
      <c r="D299" t="str">
        <f>MID('input-output'!$I$9,(ROW(D299)-2)*2+1,2)</f>
        <v>00</v>
      </c>
      <c r="E299" s="1" t="str">
        <f t="shared" si="26"/>
        <v/>
      </c>
      <c r="L299" t="str">
        <f t="shared" si="28"/>
        <v/>
      </c>
      <c r="M299" t="str" cm="1">
        <f t="array" ref="M299">_xlfn.IFS(ISNUMBER(_xlfn.XLOOKUP(C299,Tables!N:N,Tables!N:N)),IF(B299=0,K299,""),L299&lt;&gt;"",L299,TRUE,D299)</f>
        <v>00</v>
      </c>
      <c r="N299">
        <f t="shared" si="29"/>
        <v>0</v>
      </c>
    </row>
    <row r="300" spans="1:14" x14ac:dyDescent="0.45">
      <c r="A300" t="str">
        <f t="shared" si="27"/>
        <v>33FA</v>
      </c>
      <c r="B300" t="s">
        <v>37</v>
      </c>
      <c r="C300">
        <f>COUNTIF(B$2:B300,"=0")</f>
        <v>6</v>
      </c>
      <c r="D300" t="str">
        <f>MID('input-output'!$I$9,(ROW(D300)-2)*2+1,2)</f>
        <v>00</v>
      </c>
      <c r="E300" s="1" t="str">
        <f t="shared" si="26"/>
        <v/>
      </c>
      <c r="L300" t="str">
        <f t="shared" si="28"/>
        <v/>
      </c>
      <c r="M300" t="str" cm="1">
        <f t="array" ref="M300">_xlfn.IFS(ISNUMBER(_xlfn.XLOOKUP(C300,Tables!N:N,Tables!N:N)),IF(B300=0,K300,""),L300&lt;&gt;"",L300,TRUE,D300)</f>
        <v>00</v>
      </c>
      <c r="N300">
        <f t="shared" si="29"/>
        <v>0</v>
      </c>
    </row>
    <row r="301" spans="1:14" x14ac:dyDescent="0.45">
      <c r="A301" t="str">
        <f t="shared" si="27"/>
        <v>33FB</v>
      </c>
      <c r="B301" t="s">
        <v>38</v>
      </c>
      <c r="C301">
        <f>COUNTIF(B$2:B301,"=0")</f>
        <v>6</v>
      </c>
      <c r="D301" t="str">
        <f>MID('input-output'!$I$9,(ROW(D301)-2)*2+1,2)</f>
        <v>00</v>
      </c>
      <c r="E301" s="1" t="str">
        <f t="shared" si="26"/>
        <v/>
      </c>
      <c r="L301" t="str">
        <f t="shared" si="28"/>
        <v/>
      </c>
      <c r="M301" t="str" cm="1">
        <f t="array" ref="M301">_xlfn.IFS(ISNUMBER(_xlfn.XLOOKUP(C301,Tables!N:N,Tables!N:N)),IF(B301=0,K301,""),L301&lt;&gt;"",L301,TRUE,D301)</f>
        <v>00</v>
      </c>
      <c r="N301">
        <f t="shared" si="29"/>
        <v>0</v>
      </c>
    </row>
    <row r="302" spans="1:14" x14ac:dyDescent="0.45">
      <c r="A302" t="str">
        <f t="shared" si="27"/>
        <v>33FC</v>
      </c>
      <c r="B302" t="s">
        <v>39</v>
      </c>
      <c r="C302">
        <f>COUNTIF(B$2:B302,"=0")</f>
        <v>6</v>
      </c>
      <c r="D302" t="str">
        <f>MID('input-output'!$I$9,(ROW(D302)-2)*2+1,2)</f>
        <v>01</v>
      </c>
      <c r="E302" s="1" t="str">
        <f t="shared" si="26"/>
        <v>Monster Level 1</v>
      </c>
      <c r="F302">
        <f t="shared" ref="F302:F305" si="34">HEX2DEC(D302)</f>
        <v>1</v>
      </c>
      <c r="G302" s="2"/>
      <c r="J302" t="str">
        <f t="shared" ref="J302:J357" si="35">IF(G302&lt;&gt;"",DEC2HEX(G302),"")</f>
        <v/>
      </c>
      <c r="L302" t="str">
        <f t="shared" si="28"/>
        <v/>
      </c>
      <c r="M302" t="str" cm="1">
        <f t="array" ref="M302">_xlfn.IFS(ISNUMBER(_xlfn.XLOOKUP(C302,Tables!N:N,Tables!N:N)),IF(B302=0,K302,""),L302&lt;&gt;"",L302,TRUE,D302)</f>
        <v>01</v>
      </c>
      <c r="N302">
        <f t="shared" si="29"/>
        <v>0</v>
      </c>
    </row>
    <row r="303" spans="1:14" x14ac:dyDescent="0.45">
      <c r="A303" t="str">
        <f t="shared" si="27"/>
        <v>33FD</v>
      </c>
      <c r="B303" t="s">
        <v>40</v>
      </c>
      <c r="C303">
        <f>COUNTIF(B$2:B303,"=0")</f>
        <v>6</v>
      </c>
      <c r="D303" t="str">
        <f>MID('input-output'!$I$9,(ROW(D303)-2)*2+1,2)</f>
        <v>01</v>
      </c>
      <c r="E303" s="1" t="str">
        <f t="shared" si="26"/>
        <v>Monster Level 2</v>
      </c>
      <c r="F303">
        <f t="shared" si="34"/>
        <v>1</v>
      </c>
      <c r="G303" s="2"/>
      <c r="J303" t="str">
        <f t="shared" si="35"/>
        <v/>
      </c>
      <c r="L303" t="str">
        <f t="shared" si="28"/>
        <v/>
      </c>
      <c r="M303" t="str" cm="1">
        <f t="array" ref="M303">_xlfn.IFS(ISNUMBER(_xlfn.XLOOKUP(C303,Tables!N:N,Tables!N:N)),IF(B303=0,K303,""),L303&lt;&gt;"",L303,TRUE,D303)</f>
        <v>01</v>
      </c>
      <c r="N303">
        <f t="shared" si="29"/>
        <v>0</v>
      </c>
    </row>
    <row r="304" spans="1:14" x14ac:dyDescent="0.45">
      <c r="A304" t="str">
        <f t="shared" si="27"/>
        <v>33FE</v>
      </c>
      <c r="B304" t="s">
        <v>41</v>
      </c>
      <c r="C304">
        <f>COUNTIF(B$2:B304,"=0")</f>
        <v>6</v>
      </c>
      <c r="D304" t="str">
        <f>MID('input-output'!$I$9,(ROW(D304)-2)*2+1,2)</f>
        <v>01</v>
      </c>
      <c r="E304" s="1" t="str">
        <f t="shared" si="26"/>
        <v>Monster Level 3</v>
      </c>
      <c r="F304">
        <f t="shared" si="34"/>
        <v>1</v>
      </c>
      <c r="G304" s="2"/>
      <c r="J304" t="str">
        <f t="shared" si="35"/>
        <v/>
      </c>
      <c r="L304" t="str">
        <f t="shared" si="28"/>
        <v/>
      </c>
      <c r="M304" t="str" cm="1">
        <f t="array" ref="M304">_xlfn.IFS(ISNUMBER(_xlfn.XLOOKUP(C304,Tables!N:N,Tables!N:N)),IF(B304=0,K304,""),L304&lt;&gt;"",L304,TRUE,D304)</f>
        <v>01</v>
      </c>
      <c r="N304">
        <f t="shared" si="29"/>
        <v>0</v>
      </c>
    </row>
    <row r="305" spans="1:14" x14ac:dyDescent="0.45">
      <c r="A305" t="str">
        <f t="shared" si="27"/>
        <v>33FF</v>
      </c>
      <c r="B305" t="s">
        <v>42</v>
      </c>
      <c r="C305">
        <f>COUNTIF(B$2:B305,"=0")</f>
        <v>6</v>
      </c>
      <c r="D305" t="str">
        <f>MID('input-output'!$I$9,(ROW(D305)-2)*2+1,2)</f>
        <v>00</v>
      </c>
      <c r="E305" s="1" t="str">
        <f t="shared" si="26"/>
        <v>Boss Level</v>
      </c>
      <c r="F305">
        <f t="shared" si="34"/>
        <v>0</v>
      </c>
      <c r="G305" s="2"/>
      <c r="J305" t="str">
        <f t="shared" si="35"/>
        <v/>
      </c>
      <c r="L305" t="str">
        <f t="shared" si="28"/>
        <v/>
      </c>
      <c r="M305" t="str" cm="1">
        <f t="array" ref="M305">_xlfn.IFS(ISNUMBER(_xlfn.XLOOKUP(C305,Tables!N:N,Tables!N:N)),IF(B305=0,K305,""),L305&lt;&gt;"",L305,TRUE,D305)</f>
        <v>00</v>
      </c>
      <c r="N305">
        <f t="shared" si="29"/>
        <v>0</v>
      </c>
    </row>
    <row r="306" spans="1:14" x14ac:dyDescent="0.45">
      <c r="A306" t="str">
        <f t="shared" si="27"/>
        <v>3400</v>
      </c>
      <c r="B306" t="s">
        <v>43</v>
      </c>
      <c r="C306">
        <f>COUNTIF(B$2:B306,"=0")</f>
        <v>6</v>
      </c>
      <c r="D306" t="str">
        <f>MID('input-output'!$I$9,(ROW(D306)-2)*2+1,2)</f>
        <v>00</v>
      </c>
      <c r="E306" s="1" t="str">
        <f t="shared" ref="E306:E369" si="36">IF(E254="","",E254)</f>
        <v/>
      </c>
      <c r="L306" t="str">
        <f t="shared" si="28"/>
        <v/>
      </c>
      <c r="M306" t="str" cm="1">
        <f t="array" ref="M306">_xlfn.IFS(ISNUMBER(_xlfn.XLOOKUP(C306,Tables!N:N,Tables!N:N)),IF(B306=0,K306,""),L306&lt;&gt;"",L306,TRUE,D306)</f>
        <v>00</v>
      </c>
      <c r="N306">
        <f t="shared" si="29"/>
        <v>0</v>
      </c>
    </row>
    <row r="307" spans="1:14" x14ac:dyDescent="0.45">
      <c r="A307" t="str">
        <f t="shared" si="27"/>
        <v>3401</v>
      </c>
      <c r="B307" t="s">
        <v>44</v>
      </c>
      <c r="C307">
        <f>COUNTIF(B$2:B307,"=0")</f>
        <v>6</v>
      </c>
      <c r="D307" t="str">
        <f>MID('input-output'!$I$9,(ROW(D307)-2)*2+1,2)</f>
        <v>FF</v>
      </c>
      <c r="E307" s="1" t="str">
        <f t="shared" si="36"/>
        <v/>
      </c>
      <c r="L307" t="str">
        <f t="shared" si="28"/>
        <v/>
      </c>
      <c r="M307" t="str" cm="1">
        <f t="array" ref="M307">_xlfn.IFS(ISNUMBER(_xlfn.XLOOKUP(C307,Tables!N:N,Tables!N:N)),IF(B307=0,K307,""),L307&lt;&gt;"",L307,TRUE,D307)</f>
        <v>FF</v>
      </c>
      <c r="N307">
        <f t="shared" si="29"/>
        <v>0</v>
      </c>
    </row>
    <row r="308" spans="1:14" x14ac:dyDescent="0.45">
      <c r="A308" t="str">
        <f t="shared" si="27"/>
        <v>3402</v>
      </c>
      <c r="B308" t="s">
        <v>45</v>
      </c>
      <c r="C308">
        <f>COUNTIF(B$2:B308,"=0")</f>
        <v>6</v>
      </c>
      <c r="D308" t="str">
        <f>MID('input-output'!$I$9,(ROW(D308)-2)*2+1,2)</f>
        <v>FF</v>
      </c>
      <c r="E308" s="1" t="str">
        <f t="shared" si="36"/>
        <v/>
      </c>
      <c r="L308" t="str">
        <f t="shared" si="28"/>
        <v/>
      </c>
      <c r="M308" t="str" cm="1">
        <f t="array" ref="M308">_xlfn.IFS(ISNUMBER(_xlfn.XLOOKUP(C308,Tables!N:N,Tables!N:N)),IF(B308=0,K308,""),L308&lt;&gt;"",L308,TRUE,D308)</f>
        <v>FF</v>
      </c>
      <c r="N308">
        <f t="shared" si="29"/>
        <v>0</v>
      </c>
    </row>
    <row r="309" spans="1:14" x14ac:dyDescent="0.45">
      <c r="A309" t="str">
        <f t="shared" si="27"/>
        <v>3403</v>
      </c>
      <c r="B309" t="s">
        <v>46</v>
      </c>
      <c r="C309">
        <f>COUNTIF(B$2:B309,"=0")</f>
        <v>6</v>
      </c>
      <c r="D309" t="str">
        <f>MID('input-output'!$I$9,(ROW(D309)-2)*2+1,2)</f>
        <v>FF</v>
      </c>
      <c r="E309" s="1" t="str">
        <f t="shared" si="36"/>
        <v/>
      </c>
      <c r="L309" t="str">
        <f t="shared" si="28"/>
        <v/>
      </c>
      <c r="M309" t="str" cm="1">
        <f t="array" ref="M309">_xlfn.IFS(ISNUMBER(_xlfn.XLOOKUP(C309,Tables!N:N,Tables!N:N)),IF(B309=0,K309,""),L309&lt;&gt;"",L309,TRUE,D309)</f>
        <v>FF</v>
      </c>
      <c r="N309">
        <f t="shared" si="29"/>
        <v>0</v>
      </c>
    </row>
    <row r="310" spans="1:14" x14ac:dyDescent="0.45">
      <c r="A310" t="str">
        <f t="shared" si="27"/>
        <v>3404</v>
      </c>
      <c r="B310" t="s">
        <v>47</v>
      </c>
      <c r="C310">
        <f>COUNTIF(B$2:B310,"=0")</f>
        <v>6</v>
      </c>
      <c r="D310" t="str">
        <f>MID('input-output'!$I$9,(ROW(D310)-2)*2+1,2)</f>
        <v>00</v>
      </c>
      <c r="E310" s="1" t="str">
        <f t="shared" si="36"/>
        <v/>
      </c>
      <c r="L310" t="str">
        <f t="shared" si="28"/>
        <v/>
      </c>
      <c r="M310" t="str" cm="1">
        <f t="array" ref="M310">_xlfn.IFS(ISNUMBER(_xlfn.XLOOKUP(C310,Tables!N:N,Tables!N:N)),IF(B310=0,K310,""),L310&lt;&gt;"",L310,TRUE,D310)</f>
        <v>00</v>
      </c>
      <c r="N310">
        <f t="shared" si="29"/>
        <v>0</v>
      </c>
    </row>
    <row r="311" spans="1:14" x14ac:dyDescent="0.45">
      <c r="A311" t="str">
        <f t="shared" si="27"/>
        <v>3405</v>
      </c>
      <c r="B311" t="s">
        <v>48</v>
      </c>
      <c r="C311">
        <f>COUNTIF(B$2:B311,"=0")</f>
        <v>6</v>
      </c>
      <c r="D311" t="str">
        <f>MID('input-output'!$I$9,(ROW(D311)-2)*2+1,2)</f>
        <v>00</v>
      </c>
      <c r="E311" s="1" t="str">
        <f t="shared" si="36"/>
        <v/>
      </c>
      <c r="L311" t="str">
        <f t="shared" si="28"/>
        <v/>
      </c>
      <c r="M311" t="str" cm="1">
        <f t="array" ref="M311">_xlfn.IFS(ISNUMBER(_xlfn.XLOOKUP(C311,Tables!N:N,Tables!N:N)),IF(B311=0,K311,""),L311&lt;&gt;"",L311,TRUE,D311)</f>
        <v>00</v>
      </c>
      <c r="N311">
        <f t="shared" si="29"/>
        <v>0</v>
      </c>
    </row>
    <row r="312" spans="1:14" x14ac:dyDescent="0.45">
      <c r="A312" t="str">
        <f t="shared" si="27"/>
        <v>3406</v>
      </c>
      <c r="B312" t="s">
        <v>49</v>
      </c>
      <c r="C312">
        <f>COUNTIF(B$2:B312,"=0")</f>
        <v>6</v>
      </c>
      <c r="D312" t="str">
        <f>MID('input-output'!$I$9,(ROW(D312)-2)*2+1,2)</f>
        <v>00</v>
      </c>
      <c r="E312" s="1" t="str">
        <f t="shared" si="36"/>
        <v/>
      </c>
      <c r="L312" t="str">
        <f t="shared" si="28"/>
        <v/>
      </c>
      <c r="M312" t="str" cm="1">
        <f t="array" ref="M312">_xlfn.IFS(ISNUMBER(_xlfn.XLOOKUP(C312,Tables!N:N,Tables!N:N)),IF(B312=0,K312,""),L312&lt;&gt;"",L312,TRUE,D312)</f>
        <v>00</v>
      </c>
      <c r="N312">
        <f t="shared" si="29"/>
        <v>0</v>
      </c>
    </row>
    <row r="313" spans="1:14" x14ac:dyDescent="0.45">
      <c r="A313" t="str">
        <f t="shared" si="27"/>
        <v>3407</v>
      </c>
      <c r="B313" t="s">
        <v>50</v>
      </c>
      <c r="C313">
        <f>COUNTIF(B$2:B313,"=0")</f>
        <v>6</v>
      </c>
      <c r="D313" t="str">
        <f>MID('input-output'!$I$9,(ROW(D313)-2)*2+1,2)</f>
        <v>00</v>
      </c>
      <c r="E313" s="1" t="str">
        <f t="shared" si="36"/>
        <v/>
      </c>
      <c r="L313" t="str">
        <f t="shared" si="28"/>
        <v/>
      </c>
      <c r="M313" t="str" cm="1">
        <f t="array" ref="M313">_xlfn.IFS(ISNUMBER(_xlfn.XLOOKUP(C313,Tables!N:N,Tables!N:N)),IF(B313=0,K313,""),L313&lt;&gt;"",L313,TRUE,D313)</f>
        <v>00</v>
      </c>
      <c r="N313">
        <f t="shared" si="29"/>
        <v>0</v>
      </c>
    </row>
    <row r="314" spans="1:14" x14ac:dyDescent="0.45">
      <c r="A314" t="str">
        <f t="shared" si="27"/>
        <v>3408</v>
      </c>
      <c r="B314">
        <v>0</v>
      </c>
      <c r="C314">
        <f>COUNTIF(B$2:B314,"=0")</f>
        <v>7</v>
      </c>
      <c r="D314" t="str">
        <f>MID('input-output'!$I$9,(ROW(D314)-2)*2+1,2)</f>
        <v>00</v>
      </c>
      <c r="E314" s="1" t="str">
        <f t="shared" si="36"/>
        <v>Name Low 1</v>
      </c>
      <c r="F314">
        <f>_xlfn.XLOOKUP(HEX2DEC(D315&amp;D314),Tables!A:A,Tables!C:C)</f>
        <v>0</v>
      </c>
      <c r="G314" s="2"/>
      <c r="J314" t="str">
        <f>IF(G314&lt;&gt;"",_xlfn.XLOOKUP(G314,Tables!C:C,Tables!B:B),"")</f>
        <v/>
      </c>
      <c r="L314" t="str">
        <f t="shared" si="28"/>
        <v/>
      </c>
      <c r="M314" t="str" cm="1">
        <f t="array" ref="M314">_xlfn.IFS(ISNUMBER(_xlfn.XLOOKUP(C314,Tables!N:N,Tables!N:N)),IF(B314=0,K314,""),L314&lt;&gt;"",L314,TRUE,D314)</f>
        <v>00</v>
      </c>
      <c r="N314">
        <f t="shared" si="29"/>
        <v>0</v>
      </c>
    </row>
    <row r="315" spans="1:14" x14ac:dyDescent="0.45">
      <c r="A315" t="str">
        <f t="shared" si="27"/>
        <v>3409</v>
      </c>
      <c r="B315">
        <v>1</v>
      </c>
      <c r="C315">
        <f>COUNTIF(B$2:B315,"=0")</f>
        <v>7</v>
      </c>
      <c r="D315" t="str">
        <f>MID('input-output'!$I$9,(ROW(D315)-2)*2+1,2)</f>
        <v>00</v>
      </c>
      <c r="E315" s="1" t="str">
        <f t="shared" si="36"/>
        <v>Name High 1</v>
      </c>
      <c r="L315" t="str">
        <f t="shared" si="28"/>
        <v/>
      </c>
      <c r="M315" t="str" cm="1">
        <f t="array" ref="M315">_xlfn.IFS(ISNUMBER(_xlfn.XLOOKUP(C315,Tables!N:N,Tables!N:N)),IF(B315=0,K315,""),L315&lt;&gt;"",L315,TRUE,D315)</f>
        <v>00</v>
      </c>
      <c r="N315">
        <f t="shared" si="29"/>
        <v>0</v>
      </c>
    </row>
    <row r="316" spans="1:14" x14ac:dyDescent="0.45">
      <c r="A316" t="str">
        <f t="shared" si="27"/>
        <v>340A</v>
      </c>
      <c r="B316">
        <v>2</v>
      </c>
      <c r="C316">
        <f>COUNTIF(B$2:B316,"=0")</f>
        <v>7</v>
      </c>
      <c r="D316" t="str">
        <f>MID('input-output'!$I$9,(ROW(D316)-2)*2+1,2)</f>
        <v>00</v>
      </c>
      <c r="E316" s="1" t="str">
        <f t="shared" si="36"/>
        <v>Name Low 2</v>
      </c>
      <c r="F316">
        <f>_xlfn.XLOOKUP(HEX2DEC(D317&amp;D316),Tables!A:A,Tables!C:C)</f>
        <v>0</v>
      </c>
      <c r="G316" s="2"/>
      <c r="J316" t="str">
        <f>IF(G316&lt;&gt;"",_xlfn.XLOOKUP(G316,Tables!C:C,Tables!B:B),"")</f>
        <v/>
      </c>
      <c r="L316" t="str">
        <f t="shared" si="28"/>
        <v/>
      </c>
      <c r="M316" t="str" cm="1">
        <f t="array" ref="M316">_xlfn.IFS(ISNUMBER(_xlfn.XLOOKUP(C316,Tables!N:N,Tables!N:N)),IF(B316=0,K316,""),L316&lt;&gt;"",L316,TRUE,D316)</f>
        <v>00</v>
      </c>
      <c r="N316">
        <f t="shared" si="29"/>
        <v>0</v>
      </c>
    </row>
    <row r="317" spans="1:14" x14ac:dyDescent="0.45">
      <c r="A317" t="str">
        <f t="shared" si="27"/>
        <v>340B</v>
      </c>
      <c r="B317" t="s">
        <v>2</v>
      </c>
      <c r="C317">
        <f>COUNTIF(B$2:B317,"=0")</f>
        <v>7</v>
      </c>
      <c r="D317" t="str">
        <f>MID('input-output'!$I$9,(ROW(D317)-2)*2+1,2)</f>
        <v>00</v>
      </c>
      <c r="E317" s="1" t="str">
        <f t="shared" si="36"/>
        <v>Name High 2</v>
      </c>
      <c r="L317" t="str">
        <f t="shared" si="28"/>
        <v/>
      </c>
      <c r="M317" t="str" cm="1">
        <f t="array" ref="M317">_xlfn.IFS(ISNUMBER(_xlfn.XLOOKUP(C317,Tables!N:N,Tables!N:N)),IF(B317=0,K317,""),L317&lt;&gt;"",L317,TRUE,D317)</f>
        <v>00</v>
      </c>
      <c r="N317">
        <f t="shared" si="29"/>
        <v>0</v>
      </c>
    </row>
    <row r="318" spans="1:14" x14ac:dyDescent="0.45">
      <c r="A318" t="str">
        <f t="shared" ref="A318:A381" si="37">DEC2HEX(1+HEX2DEC(A317))</f>
        <v>340C</v>
      </c>
      <c r="B318" t="s">
        <v>3</v>
      </c>
      <c r="C318">
        <f>COUNTIF(B$2:B318,"=0")</f>
        <v>7</v>
      </c>
      <c r="D318" t="str">
        <f>MID('input-output'!$I$9,(ROW(D318)-2)*2+1,2)</f>
        <v>00</v>
      </c>
      <c r="E318" s="1" t="str">
        <f t="shared" si="36"/>
        <v>Name Low 3</v>
      </c>
      <c r="F318">
        <f>_xlfn.XLOOKUP(HEX2DEC(D319&amp;D318),Tables!A:A,Tables!C:C)</f>
        <v>0</v>
      </c>
      <c r="G318" s="2"/>
      <c r="J318" t="str">
        <f>IF(G318&lt;&gt;"",_xlfn.XLOOKUP(G318,Tables!C:C,Tables!B:B),"")</f>
        <v/>
      </c>
      <c r="L318" t="str">
        <f t="shared" si="28"/>
        <v/>
      </c>
      <c r="M318" t="str" cm="1">
        <f t="array" ref="M318">_xlfn.IFS(ISNUMBER(_xlfn.XLOOKUP(C318,Tables!N:N,Tables!N:N)),IF(B318=0,K318,""),L318&lt;&gt;"",L318,TRUE,D318)</f>
        <v>00</v>
      </c>
      <c r="N318">
        <f t="shared" si="29"/>
        <v>0</v>
      </c>
    </row>
    <row r="319" spans="1:14" x14ac:dyDescent="0.45">
      <c r="A319" t="str">
        <f t="shared" si="37"/>
        <v>340D</v>
      </c>
      <c r="B319" t="s">
        <v>4</v>
      </c>
      <c r="C319">
        <f>COUNTIF(B$2:B319,"=0")</f>
        <v>7</v>
      </c>
      <c r="D319" t="str">
        <f>MID('input-output'!$I$9,(ROW(D319)-2)*2+1,2)</f>
        <v>00</v>
      </c>
      <c r="E319" s="1" t="str">
        <f t="shared" si="36"/>
        <v>Name High 3</v>
      </c>
      <c r="L319" t="str">
        <f t="shared" si="28"/>
        <v/>
      </c>
      <c r="M319" t="str" cm="1">
        <f t="array" ref="M319">_xlfn.IFS(ISNUMBER(_xlfn.XLOOKUP(C319,Tables!N:N,Tables!N:N)),IF(B319=0,K319,""),L319&lt;&gt;"",L319,TRUE,D319)</f>
        <v>00</v>
      </c>
      <c r="N319">
        <f t="shared" si="29"/>
        <v>0</v>
      </c>
    </row>
    <row r="320" spans="1:14" x14ac:dyDescent="0.45">
      <c r="A320" t="str">
        <f t="shared" si="37"/>
        <v>340E</v>
      </c>
      <c r="B320" t="s">
        <v>5</v>
      </c>
      <c r="C320">
        <f>COUNTIF(B$2:B320,"=0")</f>
        <v>7</v>
      </c>
      <c r="D320" t="str">
        <f>MID('input-output'!$I$9,(ROW(D320)-2)*2+1,2)</f>
        <v>00</v>
      </c>
      <c r="E320" s="1" t="str">
        <f t="shared" si="36"/>
        <v>Primary Monster Low</v>
      </c>
      <c r="F320">
        <f>_xlfn.XLOOKUP(HEX2DEC(D321&amp;D320),Tables!A:A,Tables!D:D)</f>
        <v>0</v>
      </c>
      <c r="G320" s="2"/>
      <c r="J320" t="str">
        <f>IF(G320&lt;&gt;"",_xlfn.XLOOKUP(G320,Tables!D:D,Tables!B:B),"")</f>
        <v/>
      </c>
      <c r="L320" t="str">
        <f t="shared" si="28"/>
        <v/>
      </c>
      <c r="M320" t="str" cm="1">
        <f t="array" ref="M320">_xlfn.IFS(ISNUMBER(_xlfn.XLOOKUP(C320,Tables!N:N,Tables!N:N)),IF(B320=0,K320,""),L320&lt;&gt;"",L320,TRUE,D320)</f>
        <v>00</v>
      </c>
      <c r="N320">
        <f t="shared" si="29"/>
        <v>0</v>
      </c>
    </row>
    <row r="321" spans="1:14" x14ac:dyDescent="0.45">
      <c r="A321" t="str">
        <f t="shared" si="37"/>
        <v>340F</v>
      </c>
      <c r="B321" t="s">
        <v>6</v>
      </c>
      <c r="C321">
        <f>COUNTIF(B$2:B321,"=0")</f>
        <v>7</v>
      </c>
      <c r="D321" t="str">
        <f>MID('input-output'!$I$9,(ROW(D321)-2)*2+1,2)</f>
        <v>00</v>
      </c>
      <c r="E321" s="1" t="str">
        <f t="shared" si="36"/>
        <v>Primary Monster High</v>
      </c>
      <c r="L321" t="str">
        <f t="shared" si="28"/>
        <v/>
      </c>
      <c r="M321" t="str" cm="1">
        <f t="array" ref="M321">_xlfn.IFS(ISNUMBER(_xlfn.XLOOKUP(C321,Tables!N:N,Tables!N:N)),IF(B321=0,K321,""),L321&lt;&gt;"",L321,TRUE,D321)</f>
        <v>00</v>
      </c>
      <c r="N321">
        <f t="shared" si="29"/>
        <v>0</v>
      </c>
    </row>
    <row r="322" spans="1:14" x14ac:dyDescent="0.45">
      <c r="A322" t="str">
        <f t="shared" si="37"/>
        <v>3410</v>
      </c>
      <c r="B322" t="s">
        <v>7</v>
      </c>
      <c r="C322">
        <f>COUNTIF(B$2:B322,"=0")</f>
        <v>7</v>
      </c>
      <c r="D322" t="str">
        <f>MID('input-output'!$I$9,(ROW(D322)-2)*2+1,2)</f>
        <v>00</v>
      </c>
      <c r="E322" s="1" t="str">
        <f t="shared" si="36"/>
        <v>Header Low</v>
      </c>
      <c r="F322">
        <f t="shared" ref="F322" si="38">HEX2DEC(D323&amp;D322)</f>
        <v>0</v>
      </c>
      <c r="G322" s="2"/>
      <c r="J322" t="str">
        <f t="shared" ref="J322" si="39">IF(G322&lt;&gt;"",DEC2HEX(G322),"")</f>
        <v/>
      </c>
      <c r="L322" t="str">
        <f t="shared" si="28"/>
        <v/>
      </c>
      <c r="M322" t="str" cm="1">
        <f t="array" ref="M322">_xlfn.IFS(ISNUMBER(_xlfn.XLOOKUP(C322,Tables!N:N,Tables!N:N)),IF(B322=0,K322,""),L322&lt;&gt;"",L322,TRUE,D322)</f>
        <v>00</v>
      </c>
      <c r="N322">
        <f t="shared" si="29"/>
        <v>0</v>
      </c>
    </row>
    <row r="323" spans="1:14" x14ac:dyDescent="0.45">
      <c r="A323" t="str">
        <f t="shared" si="37"/>
        <v>3411</v>
      </c>
      <c r="B323" t="s">
        <v>8</v>
      </c>
      <c r="C323">
        <f>COUNTIF(B$2:B323,"=0")</f>
        <v>7</v>
      </c>
      <c r="D323" t="str">
        <f>MID('input-output'!$I$9,(ROW(D323)-2)*2+1,2)</f>
        <v>00</v>
      </c>
      <c r="E323" s="1" t="str">
        <f t="shared" si="36"/>
        <v>Header High</v>
      </c>
      <c r="L323" t="str">
        <f t="shared" ref="L323:L386" si="40">IF(OR(J323&lt;&gt;"",LEN(J322)&gt;2),_xlfn.LET(_xlpm.exp,IF(LEN(J323)&gt;2,RIGHT(J323,2),IF(LEN(J322)&gt;2,LEFT(J322,LEN(J322)-2),J323)),IF(LEN(_xlpm.exp)=1,"0"&amp;_xlpm.exp,_xlpm.exp)),IF(AND(J322&lt;&gt;"",ISNUMBER(FIND("High",E323))),"00",IF(J323="","",J323)))</f>
        <v/>
      </c>
      <c r="M323" t="str" cm="1">
        <f t="array" ref="M323">_xlfn.IFS(ISNUMBER(_xlfn.XLOOKUP(C323,Tables!N:N,Tables!N:N)),IF(B323=0,K323,""),L323&lt;&gt;"",L323,TRUE,D323)</f>
        <v>00</v>
      </c>
      <c r="N323">
        <f t="shared" si="29"/>
        <v>0</v>
      </c>
    </row>
    <row r="324" spans="1:14" x14ac:dyDescent="0.45">
      <c r="A324" t="str">
        <f t="shared" si="37"/>
        <v>3412</v>
      </c>
      <c r="B324" t="s">
        <v>9</v>
      </c>
      <c r="C324">
        <f>COUNTIF(B$2:B324,"=0")</f>
        <v>7</v>
      </c>
      <c r="D324" t="str">
        <f>MID('input-output'!$I$9,(ROW(D324)-2)*2+1,2)</f>
        <v>00</v>
      </c>
      <c r="E324" s="1" t="str">
        <f t="shared" si="36"/>
        <v>Footer Low</v>
      </c>
      <c r="F324">
        <f t="shared" ref="F324" si="41">HEX2DEC(D325&amp;D324)</f>
        <v>0</v>
      </c>
      <c r="G324" s="2"/>
      <c r="J324" t="str">
        <f t="shared" ref="J324" si="42">IF(G324&lt;&gt;"",DEC2HEX(G324),"")</f>
        <v/>
      </c>
      <c r="L324" t="str">
        <f t="shared" si="40"/>
        <v/>
      </c>
      <c r="M324" t="str" cm="1">
        <f t="array" ref="M324">_xlfn.IFS(ISNUMBER(_xlfn.XLOOKUP(C324,Tables!N:N,Tables!N:N)),IF(B324=0,K324,""),L324&lt;&gt;"",L324,TRUE,D324)</f>
        <v>00</v>
      </c>
      <c r="N324">
        <f t="shared" ref="N324:N387" si="43">IF(L324="",0,_xlfn.LET(_xlpm.new,HEX2DEC(M324),_xlpm.old,HEX2DEC(D324),IF(_xlpm.new&lt;128,_xlpm.new,-128+_xlfn.BITAND(_xlpm.new,127))-IF(_xlpm.old&lt;128,_xlpm.old,-128+_xlfn.BITAND(_xlpm.old,127))))</f>
        <v>0</v>
      </c>
    </row>
    <row r="325" spans="1:14" x14ac:dyDescent="0.45">
      <c r="A325" t="str">
        <f t="shared" si="37"/>
        <v>3413</v>
      </c>
      <c r="B325" t="s">
        <v>10</v>
      </c>
      <c r="C325">
        <f>COUNTIF(B$2:B325,"=0")</f>
        <v>7</v>
      </c>
      <c r="D325" t="str">
        <f>MID('input-output'!$I$9,(ROW(D325)-2)*2+1,2)</f>
        <v>00</v>
      </c>
      <c r="E325" s="1" t="str">
        <f t="shared" si="36"/>
        <v>Footer High</v>
      </c>
      <c r="L325" t="str">
        <f t="shared" si="40"/>
        <v/>
      </c>
      <c r="M325" t="str" cm="1">
        <f t="array" ref="M325">_xlfn.IFS(ISNUMBER(_xlfn.XLOOKUP(C325,Tables!N:N,Tables!N:N)),IF(B325=0,K325,""),L325&lt;&gt;"",L325,TRUE,D325)</f>
        <v>00</v>
      </c>
      <c r="N325">
        <f t="shared" si="43"/>
        <v>0</v>
      </c>
    </row>
    <row r="326" spans="1:14" x14ac:dyDescent="0.45">
      <c r="A326" t="str">
        <f t="shared" si="37"/>
        <v>3414</v>
      </c>
      <c r="B326" t="s">
        <v>11</v>
      </c>
      <c r="C326">
        <f>COUNTIF(B$2:B326,"=0")</f>
        <v>7</v>
      </c>
      <c r="D326" t="str">
        <f>MID('input-output'!$I$9,(ROW(D326)-2)*2+1,2)</f>
        <v>00</v>
      </c>
      <c r="E326" s="1" t="str">
        <f t="shared" si="36"/>
        <v/>
      </c>
      <c r="L326" t="str">
        <f t="shared" si="40"/>
        <v/>
      </c>
      <c r="M326" t="str" cm="1">
        <f t="array" ref="M326">_xlfn.IFS(ISNUMBER(_xlfn.XLOOKUP(C326,Tables!N:N,Tables!N:N)),IF(B326=0,K326,""),L326&lt;&gt;"",L326,TRUE,D326)</f>
        <v>00</v>
      </c>
      <c r="N326">
        <f t="shared" si="43"/>
        <v>0</v>
      </c>
    </row>
    <row r="327" spans="1:14" x14ac:dyDescent="0.45">
      <c r="A327" t="str">
        <f t="shared" si="37"/>
        <v>3415</v>
      </c>
      <c r="B327" t="s">
        <v>12</v>
      </c>
      <c r="C327">
        <f>COUNTIF(B$2:B327,"=0")</f>
        <v>7</v>
      </c>
      <c r="D327" t="str">
        <f>MID('input-output'!$I$9,(ROW(D327)-2)*2+1,2)</f>
        <v>00</v>
      </c>
      <c r="E327" s="1" t="str">
        <f t="shared" si="36"/>
        <v/>
      </c>
      <c r="L327" t="str">
        <f t="shared" si="40"/>
        <v/>
      </c>
      <c r="M327" t="str" cm="1">
        <f t="array" ref="M327">_xlfn.IFS(ISNUMBER(_xlfn.XLOOKUP(C327,Tables!N:N,Tables!N:N)),IF(B327=0,K327,""),L327&lt;&gt;"",L327,TRUE,D327)</f>
        <v>00</v>
      </c>
      <c r="N327">
        <f t="shared" si="43"/>
        <v>0</v>
      </c>
    </row>
    <row r="328" spans="1:14" x14ac:dyDescent="0.45">
      <c r="A328" t="str">
        <f t="shared" si="37"/>
        <v>3416</v>
      </c>
      <c r="B328" t="s">
        <v>13</v>
      </c>
      <c r="C328">
        <f>COUNTIF(B$2:B328,"=0")</f>
        <v>7</v>
      </c>
      <c r="D328" t="str">
        <f>MID('input-output'!$I$9,(ROW(D328)-2)*2+1,2)</f>
        <v>00</v>
      </c>
      <c r="E328" s="1" t="str">
        <f t="shared" si="36"/>
        <v>Clears(seems to be written to 2 places)</v>
      </c>
      <c r="L328" t="str">
        <f t="shared" si="40"/>
        <v/>
      </c>
      <c r="M328" t="str" cm="1">
        <f t="array" ref="M328">_xlfn.IFS(ISNUMBER(_xlfn.XLOOKUP(C328,Tables!N:N,Tables!N:N)),IF(B328=0,K328,""),L328&lt;&gt;"",L328,TRUE,D328)</f>
        <v>00</v>
      </c>
      <c r="N328">
        <f t="shared" si="43"/>
        <v>0</v>
      </c>
    </row>
    <row r="329" spans="1:14" x14ac:dyDescent="0.45">
      <c r="A329" t="str">
        <f t="shared" si="37"/>
        <v>3417</v>
      </c>
      <c r="B329" t="s">
        <v>14</v>
      </c>
      <c r="C329">
        <f>COUNTIF(B$2:B329,"=0")</f>
        <v>7</v>
      </c>
      <c r="D329" t="str">
        <f>MID('input-output'!$I$9,(ROW(D329)-2)*2+1,2)</f>
        <v>00</v>
      </c>
      <c r="E329" s="1" t="str">
        <f t="shared" si="36"/>
        <v/>
      </c>
      <c r="L329" t="str">
        <f t="shared" si="40"/>
        <v/>
      </c>
      <c r="M329" t="str" cm="1">
        <f t="array" ref="M329">_xlfn.IFS(ISNUMBER(_xlfn.XLOOKUP(C329,Tables!N:N,Tables!N:N)),IF(B329=0,K329,""),L329&lt;&gt;"",L329,TRUE,D329)</f>
        <v>00</v>
      </c>
      <c r="N329">
        <f t="shared" si="43"/>
        <v>0</v>
      </c>
    </row>
    <row r="330" spans="1:14" x14ac:dyDescent="0.45">
      <c r="A330" t="str">
        <f t="shared" si="37"/>
        <v>3418</v>
      </c>
      <c r="B330" t="s">
        <v>15</v>
      </c>
      <c r="C330">
        <f>COUNTIF(B$2:B330,"=0")</f>
        <v>7</v>
      </c>
      <c r="D330" t="str">
        <f>MID('input-output'!$I$9,(ROW(D330)-2)*2+1,2)</f>
        <v>00</v>
      </c>
      <c r="E330" s="1" t="str">
        <f t="shared" si="36"/>
        <v/>
      </c>
      <c r="L330" t="str">
        <f t="shared" si="40"/>
        <v/>
      </c>
      <c r="M330" t="str" cm="1">
        <f t="array" ref="M330">_xlfn.IFS(ISNUMBER(_xlfn.XLOOKUP(C330,Tables!N:N,Tables!N:N)),IF(B330=0,K330,""),L330&lt;&gt;"",L330,TRUE,D330)</f>
        <v>00</v>
      </c>
      <c r="N330">
        <f t="shared" si="43"/>
        <v>0</v>
      </c>
    </row>
    <row r="331" spans="1:14" x14ac:dyDescent="0.45">
      <c r="A331" t="str">
        <f t="shared" si="37"/>
        <v>3419</v>
      </c>
      <c r="B331" t="s">
        <v>16</v>
      </c>
      <c r="C331">
        <f>COUNTIF(B$2:B331,"=0")</f>
        <v>7</v>
      </c>
      <c r="D331" t="str">
        <f>MID('input-output'!$I$9,(ROW(D331)-2)*2+1,2)</f>
        <v>00</v>
      </c>
      <c r="E331" s="1" t="str">
        <f t="shared" si="36"/>
        <v/>
      </c>
      <c r="L331" t="str">
        <f t="shared" si="40"/>
        <v/>
      </c>
      <c r="M331" t="str" cm="1">
        <f t="array" ref="M331">_xlfn.IFS(ISNUMBER(_xlfn.XLOOKUP(C331,Tables!N:N,Tables!N:N)),IF(B331=0,K331,""),L331&lt;&gt;"",L331,TRUE,D331)</f>
        <v>00</v>
      </c>
      <c r="N331">
        <f t="shared" si="43"/>
        <v>0</v>
      </c>
    </row>
    <row r="332" spans="1:14" x14ac:dyDescent="0.45">
      <c r="A332" t="str">
        <f t="shared" si="37"/>
        <v>341A</v>
      </c>
      <c r="B332" t="s">
        <v>17</v>
      </c>
      <c r="C332">
        <f>COUNTIF(B$2:B332,"=0")</f>
        <v>7</v>
      </c>
      <c r="D332" t="str">
        <f>MID('input-output'!$I$9,(ROW(D332)-2)*2+1,2)</f>
        <v>00</v>
      </c>
      <c r="E332" s="1" t="str">
        <f t="shared" si="36"/>
        <v>Clears(seems to be written to 2 places)</v>
      </c>
      <c r="L332" t="str">
        <f t="shared" si="40"/>
        <v/>
      </c>
      <c r="M332" t="str" cm="1">
        <f t="array" ref="M332">_xlfn.IFS(ISNUMBER(_xlfn.XLOOKUP(C332,Tables!N:N,Tables!N:N)),IF(B332=0,K332,""),L332&lt;&gt;"",L332,TRUE,D332)</f>
        <v>00</v>
      </c>
      <c r="N332">
        <f t="shared" si="43"/>
        <v>0</v>
      </c>
    </row>
    <row r="333" spans="1:14" x14ac:dyDescent="0.45">
      <c r="A333" t="str">
        <f t="shared" si="37"/>
        <v>341B</v>
      </c>
      <c r="B333" t="s">
        <v>18</v>
      </c>
      <c r="C333">
        <f>COUNTIF(B$2:B333,"=0")</f>
        <v>7</v>
      </c>
      <c r="D333" t="str">
        <f>MID('input-output'!$I$9,(ROW(D333)-2)*2+1,2)</f>
        <v>00</v>
      </c>
      <c r="E333" s="1" t="str">
        <f t="shared" si="36"/>
        <v/>
      </c>
      <c r="L333" t="str">
        <f t="shared" si="40"/>
        <v/>
      </c>
      <c r="M333" t="str" cm="1">
        <f t="array" ref="M333">_xlfn.IFS(ISNUMBER(_xlfn.XLOOKUP(C333,Tables!N:N,Tables!N:N)),IF(B333=0,K333,""),L333&lt;&gt;"",L333,TRUE,D333)</f>
        <v>00</v>
      </c>
      <c r="N333">
        <f t="shared" si="43"/>
        <v>0</v>
      </c>
    </row>
    <row r="334" spans="1:14" x14ac:dyDescent="0.45">
      <c r="A334" t="str">
        <f t="shared" si="37"/>
        <v>341C</v>
      </c>
      <c r="B334" t="s">
        <v>19</v>
      </c>
      <c r="C334">
        <f>COUNTIF(B$2:B334,"=0")</f>
        <v>7</v>
      </c>
      <c r="D334" t="str">
        <f>MID('input-output'!$I$9,(ROW(D334)-2)*2+1,2)</f>
        <v>00</v>
      </c>
      <c r="E334" s="1" t="str">
        <f t="shared" si="36"/>
        <v>Not Sure</v>
      </c>
      <c r="L334" t="str">
        <f t="shared" si="40"/>
        <v/>
      </c>
      <c r="M334" t="str" cm="1">
        <f t="array" ref="M334">_xlfn.IFS(ISNUMBER(_xlfn.XLOOKUP(C334,Tables!N:N,Tables!N:N)),IF(B334=0,K334,""),L334&lt;&gt;"",L334,TRUE,D334)</f>
        <v>00</v>
      </c>
      <c r="N334">
        <f t="shared" si="43"/>
        <v>0</v>
      </c>
    </row>
    <row r="335" spans="1:14" x14ac:dyDescent="0.45">
      <c r="A335" t="str">
        <f t="shared" si="37"/>
        <v>341D</v>
      </c>
      <c r="B335" t="s">
        <v>20</v>
      </c>
      <c r="C335">
        <f>COUNTIF(B$2:B335,"=0")</f>
        <v>7</v>
      </c>
      <c r="D335" t="str">
        <f>MID('input-output'!$I$9,(ROW(D335)-2)*2+1,2)</f>
        <v>00</v>
      </c>
      <c r="E335" s="1" t="str">
        <f t="shared" si="36"/>
        <v/>
      </c>
      <c r="L335" t="str">
        <f t="shared" si="40"/>
        <v/>
      </c>
      <c r="M335" t="str" cm="1">
        <f t="array" ref="M335">_xlfn.IFS(ISNUMBER(_xlfn.XLOOKUP(C335,Tables!N:N,Tables!N:N)),IF(B335=0,K335,""),L335&lt;&gt;"",L335,TRUE,D335)</f>
        <v>00</v>
      </c>
      <c r="N335">
        <f t="shared" si="43"/>
        <v>0</v>
      </c>
    </row>
    <row r="336" spans="1:14" x14ac:dyDescent="0.45">
      <c r="A336" t="str">
        <f t="shared" si="37"/>
        <v>341E</v>
      </c>
      <c r="B336" t="s">
        <v>21</v>
      </c>
      <c r="C336">
        <f>COUNTIF(B$2:B336,"=0")</f>
        <v>7</v>
      </c>
      <c r="D336" t="str">
        <f>MID('input-output'!$I$9,(ROW(D336)-2)*2+1,2)</f>
        <v>00</v>
      </c>
      <c r="E336" s="1" t="str">
        <f t="shared" si="36"/>
        <v/>
      </c>
      <c r="L336" t="str">
        <f t="shared" si="40"/>
        <v/>
      </c>
      <c r="M336" t="str" cm="1">
        <f t="array" ref="M336">_xlfn.IFS(ISNUMBER(_xlfn.XLOOKUP(C336,Tables!N:N,Tables!N:N)),IF(B336=0,K336,""),L336&lt;&gt;"",L336,TRUE,D336)</f>
        <v>00</v>
      </c>
      <c r="N336">
        <f t="shared" si="43"/>
        <v>0</v>
      </c>
    </row>
    <row r="337" spans="1:14" x14ac:dyDescent="0.45">
      <c r="A337" t="str">
        <f t="shared" si="37"/>
        <v>341F</v>
      </c>
      <c r="B337" t="s">
        <v>22</v>
      </c>
      <c r="C337">
        <f>COUNTIF(B$2:B337,"=0")</f>
        <v>7</v>
      </c>
      <c r="D337" t="str">
        <f>MID('input-output'!$I$9,(ROW(D337)-2)*2+1,2)</f>
        <v>00</v>
      </c>
      <c r="E337" s="1" t="str">
        <f t="shared" si="36"/>
        <v/>
      </c>
      <c r="L337" t="str">
        <f t="shared" si="40"/>
        <v/>
      </c>
      <c r="M337" t="str" cm="1">
        <f t="array" ref="M337">_xlfn.IFS(ISNUMBER(_xlfn.XLOOKUP(C337,Tables!N:N,Tables!N:N)),IF(B337=0,K337,""),L337&lt;&gt;"",L337,TRUE,D337)</f>
        <v>00</v>
      </c>
      <c r="N337">
        <f t="shared" si="43"/>
        <v>0</v>
      </c>
    </row>
    <row r="338" spans="1:14" x14ac:dyDescent="0.45">
      <c r="A338" t="str">
        <f t="shared" si="37"/>
        <v>3420</v>
      </c>
      <c r="B338" t="s">
        <v>23</v>
      </c>
      <c r="C338">
        <f>COUNTIF(B$2:B338,"=0")</f>
        <v>7</v>
      </c>
      <c r="D338" t="str">
        <f>MID('input-output'!$I$9,(ROW(D338)-2)*2+1,2)</f>
        <v>00</v>
      </c>
      <c r="E338" s="1" t="str">
        <f t="shared" si="36"/>
        <v/>
      </c>
      <c r="L338" t="str">
        <f t="shared" si="40"/>
        <v/>
      </c>
      <c r="M338" t="str" cm="1">
        <f t="array" ref="M338">_xlfn.IFS(ISNUMBER(_xlfn.XLOOKUP(C338,Tables!N:N,Tables!N:N)),IF(B338=0,K338,""),L338&lt;&gt;"",L338,TRUE,D338)</f>
        <v>00</v>
      </c>
      <c r="N338">
        <f t="shared" si="43"/>
        <v>0</v>
      </c>
    </row>
    <row r="339" spans="1:14" x14ac:dyDescent="0.45">
      <c r="A339" t="str">
        <f t="shared" si="37"/>
        <v>3421</v>
      </c>
      <c r="B339" t="s">
        <v>24</v>
      </c>
      <c r="C339">
        <f>COUNTIF(B$2:B339,"=0")</f>
        <v>7</v>
      </c>
      <c r="D339" t="str">
        <f>MID('input-output'!$I$9,(ROW(D339)-2)*2+1,2)</f>
        <v>00</v>
      </c>
      <c r="E339" s="1" t="str">
        <f t="shared" si="36"/>
        <v/>
      </c>
      <c r="L339" t="str">
        <f t="shared" si="40"/>
        <v/>
      </c>
      <c r="M339" t="str" cm="1">
        <f t="array" ref="M339">_xlfn.IFS(ISNUMBER(_xlfn.XLOOKUP(C339,Tables!N:N,Tables!N:N)),IF(B339=0,K339,""),L339&lt;&gt;"",L339,TRUE,D339)</f>
        <v>00</v>
      </c>
      <c r="N339">
        <f t="shared" si="43"/>
        <v>0</v>
      </c>
    </row>
    <row r="340" spans="1:14" x14ac:dyDescent="0.45">
      <c r="A340" t="str">
        <f t="shared" si="37"/>
        <v>3422</v>
      </c>
      <c r="B340" t="s">
        <v>25</v>
      </c>
      <c r="C340">
        <f>COUNTIF(B$2:B340,"=0")</f>
        <v>7</v>
      </c>
      <c r="D340" t="str">
        <f>MID('input-output'!$I$9,(ROW(D340)-2)*2+1,2)</f>
        <v>00</v>
      </c>
      <c r="E340" s="1" t="str">
        <f t="shared" si="36"/>
        <v/>
      </c>
      <c r="L340" t="str">
        <f t="shared" si="40"/>
        <v/>
      </c>
      <c r="M340" t="str" cm="1">
        <f t="array" ref="M340">_xlfn.IFS(ISNUMBER(_xlfn.XLOOKUP(C340,Tables!N:N,Tables!N:N)),IF(B340=0,K340,""),L340&lt;&gt;"",L340,TRUE,D340)</f>
        <v>00</v>
      </c>
      <c r="N340">
        <f t="shared" si="43"/>
        <v>0</v>
      </c>
    </row>
    <row r="341" spans="1:14" x14ac:dyDescent="0.45">
      <c r="A341" t="str">
        <f t="shared" si="37"/>
        <v>3423</v>
      </c>
      <c r="B341" t="s">
        <v>26</v>
      </c>
      <c r="C341">
        <f>COUNTIF(B$2:B341,"=0")</f>
        <v>7</v>
      </c>
      <c r="D341" t="str">
        <f>MID('input-output'!$I$9,(ROW(D341)-2)*2+1,2)</f>
        <v>00</v>
      </c>
      <c r="E341" s="1" t="str">
        <f t="shared" si="36"/>
        <v/>
      </c>
      <c r="L341" t="str">
        <f t="shared" si="40"/>
        <v/>
      </c>
      <c r="M341" t="str" cm="1">
        <f t="array" ref="M341">_xlfn.IFS(ISNUMBER(_xlfn.XLOOKUP(C341,Tables!N:N,Tables!N:N)),IF(B341=0,K341,""),L341&lt;&gt;"",L341,TRUE,D341)</f>
        <v>00</v>
      </c>
      <c r="N341">
        <f t="shared" si="43"/>
        <v>0</v>
      </c>
    </row>
    <row r="342" spans="1:14" x14ac:dyDescent="0.45">
      <c r="A342" t="str">
        <f t="shared" si="37"/>
        <v>3424</v>
      </c>
      <c r="B342" t="s">
        <v>27</v>
      </c>
      <c r="C342">
        <f>COUNTIF(B$2:B342,"=0")</f>
        <v>7</v>
      </c>
      <c r="D342" t="str">
        <f>MID('input-output'!$I$9,(ROW(D342)-2)*2+1,2)</f>
        <v>00</v>
      </c>
      <c r="E342" s="1" t="str">
        <f t="shared" si="36"/>
        <v/>
      </c>
      <c r="L342" t="str">
        <f t="shared" si="40"/>
        <v/>
      </c>
      <c r="M342" t="str" cm="1">
        <f t="array" ref="M342">_xlfn.IFS(ISNUMBER(_xlfn.XLOOKUP(C342,Tables!N:N,Tables!N:N)),IF(B342=0,K342,""),L342&lt;&gt;"",L342,TRUE,D342)</f>
        <v>00</v>
      </c>
      <c r="N342">
        <f t="shared" si="43"/>
        <v>0</v>
      </c>
    </row>
    <row r="343" spans="1:14" x14ac:dyDescent="0.45">
      <c r="A343" t="str">
        <f t="shared" si="37"/>
        <v>3425</v>
      </c>
      <c r="B343" t="s">
        <v>28</v>
      </c>
      <c r="C343">
        <f>COUNTIF(B$2:B343,"=0")</f>
        <v>7</v>
      </c>
      <c r="D343" t="str">
        <f>MID('input-output'!$I$9,(ROW(D343)-2)*2+1,2)</f>
        <v>00</v>
      </c>
      <c r="E343" s="1" t="str">
        <f t="shared" si="36"/>
        <v/>
      </c>
      <c r="L343" t="str">
        <f t="shared" si="40"/>
        <v/>
      </c>
      <c r="M343" t="str" cm="1">
        <f t="array" ref="M343">_xlfn.IFS(ISNUMBER(_xlfn.XLOOKUP(C343,Tables!N:N,Tables!N:N)),IF(B343=0,K343,""),L343&lt;&gt;"",L343,TRUE,D343)</f>
        <v>00</v>
      </c>
      <c r="N343">
        <f t="shared" si="43"/>
        <v>0</v>
      </c>
    </row>
    <row r="344" spans="1:14" x14ac:dyDescent="0.45">
      <c r="A344" t="str">
        <f t="shared" si="37"/>
        <v>3426</v>
      </c>
      <c r="B344" t="s">
        <v>29</v>
      </c>
      <c r="C344">
        <f>COUNTIF(B$2:B344,"=0")</f>
        <v>7</v>
      </c>
      <c r="D344" t="str">
        <f>MID('input-output'!$I$9,(ROW(D344)-2)*2+1,2)</f>
        <v>00</v>
      </c>
      <c r="E344" s="1" t="str">
        <f t="shared" si="36"/>
        <v/>
      </c>
      <c r="L344" t="str">
        <f t="shared" si="40"/>
        <v/>
      </c>
      <c r="M344" t="str" cm="1">
        <f t="array" ref="M344">_xlfn.IFS(ISNUMBER(_xlfn.XLOOKUP(C344,Tables!N:N,Tables!N:N)),IF(B344=0,K344,""),L344&lt;&gt;"",L344,TRUE,D344)</f>
        <v>00</v>
      </c>
      <c r="N344">
        <f t="shared" si="43"/>
        <v>0</v>
      </c>
    </row>
    <row r="345" spans="1:14" x14ac:dyDescent="0.45">
      <c r="A345" t="str">
        <f t="shared" si="37"/>
        <v>3427</v>
      </c>
      <c r="B345" t="s">
        <v>30</v>
      </c>
      <c r="C345">
        <f>COUNTIF(B$2:B345,"=0")</f>
        <v>7</v>
      </c>
      <c r="D345" t="str">
        <f>MID('input-output'!$I$9,(ROW(D345)-2)*2+1,2)</f>
        <v>00</v>
      </c>
      <c r="E345" s="1" t="str">
        <f t="shared" si="36"/>
        <v/>
      </c>
      <c r="L345" t="str">
        <f t="shared" si="40"/>
        <v/>
      </c>
      <c r="M345" t="str" cm="1">
        <f t="array" ref="M345">_xlfn.IFS(ISNUMBER(_xlfn.XLOOKUP(C345,Tables!N:N,Tables!N:N)),IF(B345=0,K345,""),L345&lt;&gt;"",L345,TRUE,D345)</f>
        <v>00</v>
      </c>
      <c r="N345">
        <f t="shared" si="43"/>
        <v>0</v>
      </c>
    </row>
    <row r="346" spans="1:14" x14ac:dyDescent="0.45">
      <c r="A346" t="str">
        <f t="shared" si="37"/>
        <v>3428</v>
      </c>
      <c r="B346" t="s">
        <v>31</v>
      </c>
      <c r="C346">
        <f>COUNTIF(B$2:B346,"=0")</f>
        <v>7</v>
      </c>
      <c r="D346" t="str">
        <f>MID('input-output'!$I$9,(ROW(D346)-2)*2+1,2)</f>
        <v>00</v>
      </c>
      <c r="E346" s="1" t="str">
        <f t="shared" si="36"/>
        <v/>
      </c>
      <c r="L346" t="str">
        <f t="shared" si="40"/>
        <v/>
      </c>
      <c r="M346" t="str" cm="1">
        <f t="array" ref="M346">_xlfn.IFS(ISNUMBER(_xlfn.XLOOKUP(C346,Tables!N:N,Tables!N:N)),IF(B346=0,K346,""),L346&lt;&gt;"",L346,TRUE,D346)</f>
        <v>00</v>
      </c>
      <c r="N346">
        <f t="shared" si="43"/>
        <v>0</v>
      </c>
    </row>
    <row r="347" spans="1:14" x14ac:dyDescent="0.45">
      <c r="A347" t="str">
        <f t="shared" si="37"/>
        <v>3429</v>
      </c>
      <c r="B347" t="s">
        <v>32</v>
      </c>
      <c r="C347">
        <f>COUNTIF(B$2:B347,"=0")</f>
        <v>7</v>
      </c>
      <c r="D347" t="str">
        <f>MID('input-output'!$I$9,(ROW(D347)-2)*2+1,2)</f>
        <v>00</v>
      </c>
      <c r="E347" s="1" t="str">
        <f t="shared" si="36"/>
        <v/>
      </c>
      <c r="L347" t="str">
        <f t="shared" si="40"/>
        <v/>
      </c>
      <c r="M347" t="str" cm="1">
        <f t="array" ref="M347">_xlfn.IFS(ISNUMBER(_xlfn.XLOOKUP(C347,Tables!N:N,Tables!N:N)),IF(B347=0,K347,""),L347&lt;&gt;"",L347,TRUE,D347)</f>
        <v>00</v>
      </c>
      <c r="N347">
        <f t="shared" si="43"/>
        <v>0</v>
      </c>
    </row>
    <row r="348" spans="1:14" x14ac:dyDescent="0.45">
      <c r="A348" t="str">
        <f t="shared" si="37"/>
        <v>342A</v>
      </c>
      <c r="B348" t="s">
        <v>33</v>
      </c>
      <c r="C348">
        <f>COUNTIF(B$2:B348,"=0")</f>
        <v>7</v>
      </c>
      <c r="D348" t="str">
        <f>MID('input-output'!$I$9,(ROW(D348)-2)*2+1,2)</f>
        <v>00</v>
      </c>
      <c r="E348" s="1" t="str">
        <f t="shared" si="36"/>
        <v/>
      </c>
      <c r="L348" t="str">
        <f t="shared" si="40"/>
        <v/>
      </c>
      <c r="M348" t="str" cm="1">
        <f t="array" ref="M348">_xlfn.IFS(ISNUMBER(_xlfn.XLOOKUP(C348,Tables!N:N,Tables!N:N)),IF(B348=0,K348,""),L348&lt;&gt;"",L348,TRUE,D348)</f>
        <v>00</v>
      </c>
      <c r="N348">
        <f t="shared" si="43"/>
        <v>0</v>
      </c>
    </row>
    <row r="349" spans="1:14" x14ac:dyDescent="0.45">
      <c r="A349" t="str">
        <f t="shared" si="37"/>
        <v>342B</v>
      </c>
      <c r="B349" t="s">
        <v>34</v>
      </c>
      <c r="C349">
        <f>COUNTIF(B$2:B349,"=0")</f>
        <v>7</v>
      </c>
      <c r="D349" t="str">
        <f>MID('input-output'!$I$9,(ROW(D349)-2)*2+1,2)</f>
        <v>00</v>
      </c>
      <c r="E349" s="1" t="str">
        <f t="shared" si="36"/>
        <v/>
      </c>
      <c r="L349" t="str">
        <f t="shared" si="40"/>
        <v/>
      </c>
      <c r="M349" t="str" cm="1">
        <f t="array" ref="M349">_xlfn.IFS(ISNUMBER(_xlfn.XLOOKUP(C349,Tables!N:N,Tables!N:N)),IF(B349=0,K349,""),L349&lt;&gt;"",L349,TRUE,D349)</f>
        <v>00</v>
      </c>
      <c r="N349">
        <f t="shared" si="43"/>
        <v>0</v>
      </c>
    </row>
    <row r="350" spans="1:14" x14ac:dyDescent="0.45">
      <c r="A350" t="str">
        <f t="shared" si="37"/>
        <v>342C</v>
      </c>
      <c r="B350" t="s">
        <v>35</v>
      </c>
      <c r="C350">
        <f>COUNTIF(B$2:B350,"=0")</f>
        <v>7</v>
      </c>
      <c r="D350" t="str">
        <f>MID('input-output'!$I$9,(ROW(D350)-2)*2+1,2)</f>
        <v>00</v>
      </c>
      <c r="E350" s="1" t="str">
        <f t="shared" si="36"/>
        <v/>
      </c>
      <c r="L350" t="str">
        <f t="shared" si="40"/>
        <v/>
      </c>
      <c r="M350" t="str" cm="1">
        <f t="array" ref="M350">_xlfn.IFS(ISNUMBER(_xlfn.XLOOKUP(C350,Tables!N:N,Tables!N:N)),IF(B350=0,K350,""),L350&lt;&gt;"",L350,TRUE,D350)</f>
        <v>00</v>
      </c>
      <c r="N350">
        <f t="shared" si="43"/>
        <v>0</v>
      </c>
    </row>
    <row r="351" spans="1:14" x14ac:dyDescent="0.45">
      <c r="A351" t="str">
        <f t="shared" si="37"/>
        <v>342D</v>
      </c>
      <c r="B351" t="s">
        <v>36</v>
      </c>
      <c r="C351">
        <f>COUNTIF(B$2:B351,"=0")</f>
        <v>7</v>
      </c>
      <c r="D351" t="str">
        <f>MID('input-output'!$I$9,(ROW(D351)-2)*2+1,2)</f>
        <v>00</v>
      </c>
      <c r="E351" s="1" t="str">
        <f t="shared" si="36"/>
        <v/>
      </c>
      <c r="L351" t="str">
        <f t="shared" si="40"/>
        <v/>
      </c>
      <c r="M351" t="str" cm="1">
        <f t="array" ref="M351">_xlfn.IFS(ISNUMBER(_xlfn.XLOOKUP(C351,Tables!N:N,Tables!N:N)),IF(B351=0,K351,""),L351&lt;&gt;"",L351,TRUE,D351)</f>
        <v>00</v>
      </c>
      <c r="N351">
        <f t="shared" si="43"/>
        <v>0</v>
      </c>
    </row>
    <row r="352" spans="1:14" x14ac:dyDescent="0.45">
      <c r="A352" t="str">
        <f t="shared" si="37"/>
        <v>342E</v>
      </c>
      <c r="B352" t="s">
        <v>37</v>
      </c>
      <c r="C352">
        <f>COUNTIF(B$2:B352,"=0")</f>
        <v>7</v>
      </c>
      <c r="D352" t="str">
        <f>MID('input-output'!$I$9,(ROW(D352)-2)*2+1,2)</f>
        <v>00</v>
      </c>
      <c r="E352" s="1" t="str">
        <f t="shared" si="36"/>
        <v/>
      </c>
      <c r="L352" t="str">
        <f t="shared" si="40"/>
        <v/>
      </c>
      <c r="M352" t="str" cm="1">
        <f t="array" ref="M352">_xlfn.IFS(ISNUMBER(_xlfn.XLOOKUP(C352,Tables!N:N,Tables!N:N)),IF(B352=0,K352,""),L352&lt;&gt;"",L352,TRUE,D352)</f>
        <v>00</v>
      </c>
      <c r="N352">
        <f t="shared" si="43"/>
        <v>0</v>
      </c>
    </row>
    <row r="353" spans="1:14" x14ac:dyDescent="0.45">
      <c r="A353" t="str">
        <f t="shared" si="37"/>
        <v>342F</v>
      </c>
      <c r="B353" t="s">
        <v>38</v>
      </c>
      <c r="C353">
        <f>COUNTIF(B$2:B353,"=0")</f>
        <v>7</v>
      </c>
      <c r="D353" t="str">
        <f>MID('input-output'!$I$9,(ROW(D353)-2)*2+1,2)</f>
        <v>00</v>
      </c>
      <c r="E353" s="1" t="str">
        <f t="shared" si="36"/>
        <v/>
      </c>
      <c r="L353" t="str">
        <f t="shared" si="40"/>
        <v/>
      </c>
      <c r="M353" t="str" cm="1">
        <f t="array" ref="M353">_xlfn.IFS(ISNUMBER(_xlfn.XLOOKUP(C353,Tables!N:N,Tables!N:N)),IF(B353=0,K353,""),L353&lt;&gt;"",L353,TRUE,D353)</f>
        <v>00</v>
      </c>
      <c r="N353">
        <f t="shared" si="43"/>
        <v>0</v>
      </c>
    </row>
    <row r="354" spans="1:14" x14ac:dyDescent="0.45">
      <c r="A354" t="str">
        <f t="shared" si="37"/>
        <v>3430</v>
      </c>
      <c r="B354" t="s">
        <v>39</v>
      </c>
      <c r="C354">
        <f>COUNTIF(B$2:B354,"=0")</f>
        <v>7</v>
      </c>
      <c r="D354" t="str">
        <f>MID('input-output'!$I$9,(ROW(D354)-2)*2+1,2)</f>
        <v>01</v>
      </c>
      <c r="E354" s="1" t="str">
        <f t="shared" si="36"/>
        <v>Monster Level 1</v>
      </c>
      <c r="F354">
        <f t="shared" ref="F354:F357" si="44">HEX2DEC(D354)</f>
        <v>1</v>
      </c>
      <c r="G354" s="2"/>
      <c r="J354" t="str">
        <f t="shared" si="35"/>
        <v/>
      </c>
      <c r="L354" t="str">
        <f t="shared" si="40"/>
        <v/>
      </c>
      <c r="M354" t="str" cm="1">
        <f t="array" ref="M354">_xlfn.IFS(ISNUMBER(_xlfn.XLOOKUP(C354,Tables!N:N,Tables!N:N)),IF(B354=0,K354,""),L354&lt;&gt;"",L354,TRUE,D354)</f>
        <v>01</v>
      </c>
      <c r="N354">
        <f t="shared" si="43"/>
        <v>0</v>
      </c>
    </row>
    <row r="355" spans="1:14" x14ac:dyDescent="0.45">
      <c r="A355" t="str">
        <f t="shared" si="37"/>
        <v>3431</v>
      </c>
      <c r="B355" t="s">
        <v>40</v>
      </c>
      <c r="C355">
        <f>COUNTIF(B$2:B355,"=0")</f>
        <v>7</v>
      </c>
      <c r="D355" t="str">
        <f>MID('input-output'!$I$9,(ROW(D355)-2)*2+1,2)</f>
        <v>01</v>
      </c>
      <c r="E355" s="1" t="str">
        <f t="shared" si="36"/>
        <v>Monster Level 2</v>
      </c>
      <c r="F355">
        <f t="shared" si="44"/>
        <v>1</v>
      </c>
      <c r="G355" s="2"/>
      <c r="J355" t="str">
        <f t="shared" si="35"/>
        <v/>
      </c>
      <c r="L355" t="str">
        <f t="shared" si="40"/>
        <v/>
      </c>
      <c r="M355" t="str" cm="1">
        <f t="array" ref="M355">_xlfn.IFS(ISNUMBER(_xlfn.XLOOKUP(C355,Tables!N:N,Tables!N:N)),IF(B355=0,K355,""),L355&lt;&gt;"",L355,TRUE,D355)</f>
        <v>01</v>
      </c>
      <c r="N355">
        <f t="shared" si="43"/>
        <v>0</v>
      </c>
    </row>
    <row r="356" spans="1:14" x14ac:dyDescent="0.45">
      <c r="A356" t="str">
        <f t="shared" si="37"/>
        <v>3432</v>
      </c>
      <c r="B356" t="s">
        <v>41</v>
      </c>
      <c r="C356">
        <f>COUNTIF(B$2:B356,"=0")</f>
        <v>7</v>
      </c>
      <c r="D356" t="str">
        <f>MID('input-output'!$I$9,(ROW(D356)-2)*2+1,2)</f>
        <v>01</v>
      </c>
      <c r="E356" s="1" t="str">
        <f t="shared" si="36"/>
        <v>Monster Level 3</v>
      </c>
      <c r="F356">
        <f t="shared" si="44"/>
        <v>1</v>
      </c>
      <c r="G356" s="2"/>
      <c r="J356" t="str">
        <f t="shared" si="35"/>
        <v/>
      </c>
      <c r="L356" t="str">
        <f t="shared" si="40"/>
        <v/>
      </c>
      <c r="M356" t="str" cm="1">
        <f t="array" ref="M356">_xlfn.IFS(ISNUMBER(_xlfn.XLOOKUP(C356,Tables!N:N,Tables!N:N)),IF(B356=0,K356,""),L356&lt;&gt;"",L356,TRUE,D356)</f>
        <v>01</v>
      </c>
      <c r="N356">
        <f t="shared" si="43"/>
        <v>0</v>
      </c>
    </row>
    <row r="357" spans="1:14" x14ac:dyDescent="0.45">
      <c r="A357" t="str">
        <f t="shared" si="37"/>
        <v>3433</v>
      </c>
      <c r="B357" t="s">
        <v>42</v>
      </c>
      <c r="C357">
        <f>COUNTIF(B$2:B357,"=0")</f>
        <v>7</v>
      </c>
      <c r="D357" t="str">
        <f>MID('input-output'!$I$9,(ROW(D357)-2)*2+1,2)</f>
        <v>00</v>
      </c>
      <c r="E357" s="1" t="str">
        <f t="shared" si="36"/>
        <v>Boss Level</v>
      </c>
      <c r="F357">
        <f t="shared" si="44"/>
        <v>0</v>
      </c>
      <c r="G357" s="2"/>
      <c r="J357" t="str">
        <f t="shared" si="35"/>
        <v/>
      </c>
      <c r="L357" t="str">
        <f t="shared" si="40"/>
        <v/>
      </c>
      <c r="M357" t="str" cm="1">
        <f t="array" ref="M357">_xlfn.IFS(ISNUMBER(_xlfn.XLOOKUP(C357,Tables!N:N,Tables!N:N)),IF(B357=0,K357,""),L357&lt;&gt;"",L357,TRUE,D357)</f>
        <v>00</v>
      </c>
      <c r="N357">
        <f t="shared" si="43"/>
        <v>0</v>
      </c>
    </row>
    <row r="358" spans="1:14" x14ac:dyDescent="0.45">
      <c r="A358" t="str">
        <f t="shared" si="37"/>
        <v>3434</v>
      </c>
      <c r="B358" t="s">
        <v>43</v>
      </c>
      <c r="C358">
        <f>COUNTIF(B$2:B358,"=0")</f>
        <v>7</v>
      </c>
      <c r="D358" t="str">
        <f>MID('input-output'!$I$9,(ROW(D358)-2)*2+1,2)</f>
        <v>00</v>
      </c>
      <c r="E358" s="1" t="str">
        <f t="shared" si="36"/>
        <v/>
      </c>
      <c r="L358" t="str">
        <f t="shared" si="40"/>
        <v/>
      </c>
      <c r="M358" t="str" cm="1">
        <f t="array" ref="M358">_xlfn.IFS(ISNUMBER(_xlfn.XLOOKUP(C358,Tables!N:N,Tables!N:N)),IF(B358=0,K358,""),L358&lt;&gt;"",L358,TRUE,D358)</f>
        <v>00</v>
      </c>
      <c r="N358">
        <f t="shared" si="43"/>
        <v>0</v>
      </c>
    </row>
    <row r="359" spans="1:14" x14ac:dyDescent="0.45">
      <c r="A359" t="str">
        <f t="shared" si="37"/>
        <v>3435</v>
      </c>
      <c r="B359" t="s">
        <v>44</v>
      </c>
      <c r="C359">
        <f>COUNTIF(B$2:B359,"=0")</f>
        <v>7</v>
      </c>
      <c r="D359" t="str">
        <f>MID('input-output'!$I$9,(ROW(D359)-2)*2+1,2)</f>
        <v>FF</v>
      </c>
      <c r="E359" s="1" t="str">
        <f t="shared" si="36"/>
        <v/>
      </c>
      <c r="L359" t="str">
        <f t="shared" si="40"/>
        <v/>
      </c>
      <c r="M359" t="str" cm="1">
        <f t="array" ref="M359">_xlfn.IFS(ISNUMBER(_xlfn.XLOOKUP(C359,Tables!N:N,Tables!N:N)),IF(B359=0,K359,""),L359&lt;&gt;"",L359,TRUE,D359)</f>
        <v>FF</v>
      </c>
      <c r="N359">
        <f t="shared" si="43"/>
        <v>0</v>
      </c>
    </row>
    <row r="360" spans="1:14" x14ac:dyDescent="0.45">
      <c r="A360" t="str">
        <f t="shared" si="37"/>
        <v>3436</v>
      </c>
      <c r="B360" t="s">
        <v>45</v>
      </c>
      <c r="C360">
        <f>COUNTIF(B$2:B360,"=0")</f>
        <v>7</v>
      </c>
      <c r="D360" t="str">
        <f>MID('input-output'!$I$9,(ROW(D360)-2)*2+1,2)</f>
        <v>FF</v>
      </c>
      <c r="E360" s="1" t="str">
        <f t="shared" si="36"/>
        <v/>
      </c>
      <c r="L360" t="str">
        <f t="shared" si="40"/>
        <v/>
      </c>
      <c r="M360" t="str" cm="1">
        <f t="array" ref="M360">_xlfn.IFS(ISNUMBER(_xlfn.XLOOKUP(C360,Tables!N:N,Tables!N:N)),IF(B360=0,K360,""),L360&lt;&gt;"",L360,TRUE,D360)</f>
        <v>FF</v>
      </c>
      <c r="N360">
        <f t="shared" si="43"/>
        <v>0</v>
      </c>
    </row>
    <row r="361" spans="1:14" x14ac:dyDescent="0.45">
      <c r="A361" t="str">
        <f t="shared" si="37"/>
        <v>3437</v>
      </c>
      <c r="B361" t="s">
        <v>46</v>
      </c>
      <c r="C361">
        <f>COUNTIF(B$2:B361,"=0")</f>
        <v>7</v>
      </c>
      <c r="D361" t="str">
        <f>MID('input-output'!$I$9,(ROW(D361)-2)*2+1,2)</f>
        <v>FF</v>
      </c>
      <c r="E361" s="1" t="str">
        <f t="shared" si="36"/>
        <v/>
      </c>
      <c r="L361" t="str">
        <f t="shared" si="40"/>
        <v/>
      </c>
      <c r="M361" t="str" cm="1">
        <f t="array" ref="M361">_xlfn.IFS(ISNUMBER(_xlfn.XLOOKUP(C361,Tables!N:N,Tables!N:N)),IF(B361=0,K361,""),L361&lt;&gt;"",L361,TRUE,D361)</f>
        <v>FF</v>
      </c>
      <c r="N361">
        <f t="shared" si="43"/>
        <v>0</v>
      </c>
    </row>
    <row r="362" spans="1:14" x14ac:dyDescent="0.45">
      <c r="A362" t="str">
        <f t="shared" si="37"/>
        <v>3438</v>
      </c>
      <c r="B362" t="s">
        <v>47</v>
      </c>
      <c r="C362">
        <f>COUNTIF(B$2:B362,"=0")</f>
        <v>7</v>
      </c>
      <c r="D362" t="str">
        <f>MID('input-output'!$I$9,(ROW(D362)-2)*2+1,2)</f>
        <v>00</v>
      </c>
      <c r="E362" s="1" t="str">
        <f t="shared" si="36"/>
        <v/>
      </c>
      <c r="L362" t="str">
        <f t="shared" si="40"/>
        <v/>
      </c>
      <c r="M362" t="str" cm="1">
        <f t="array" ref="M362">_xlfn.IFS(ISNUMBER(_xlfn.XLOOKUP(C362,Tables!N:N,Tables!N:N)),IF(B362=0,K362,""),L362&lt;&gt;"",L362,TRUE,D362)</f>
        <v>00</v>
      </c>
      <c r="N362">
        <f t="shared" si="43"/>
        <v>0</v>
      </c>
    </row>
    <row r="363" spans="1:14" x14ac:dyDescent="0.45">
      <c r="A363" t="str">
        <f t="shared" si="37"/>
        <v>3439</v>
      </c>
      <c r="B363" t="s">
        <v>48</v>
      </c>
      <c r="C363">
        <f>COUNTIF(B$2:B363,"=0")</f>
        <v>7</v>
      </c>
      <c r="D363" t="str">
        <f>MID('input-output'!$I$9,(ROW(D363)-2)*2+1,2)</f>
        <v>00</v>
      </c>
      <c r="E363" s="1" t="str">
        <f t="shared" si="36"/>
        <v/>
      </c>
      <c r="L363" t="str">
        <f t="shared" si="40"/>
        <v/>
      </c>
      <c r="M363" t="str" cm="1">
        <f t="array" ref="M363">_xlfn.IFS(ISNUMBER(_xlfn.XLOOKUP(C363,Tables!N:N,Tables!N:N)),IF(B363=0,K363,""),L363&lt;&gt;"",L363,TRUE,D363)</f>
        <v>00</v>
      </c>
      <c r="N363">
        <f t="shared" si="43"/>
        <v>0</v>
      </c>
    </row>
    <row r="364" spans="1:14" x14ac:dyDescent="0.45">
      <c r="A364" t="str">
        <f t="shared" si="37"/>
        <v>343A</v>
      </c>
      <c r="B364" t="s">
        <v>49</v>
      </c>
      <c r="C364">
        <f>COUNTIF(B$2:B364,"=0")</f>
        <v>7</v>
      </c>
      <c r="D364" t="str">
        <f>MID('input-output'!$I$9,(ROW(D364)-2)*2+1,2)</f>
        <v>00</v>
      </c>
      <c r="E364" s="1" t="str">
        <f t="shared" si="36"/>
        <v/>
      </c>
      <c r="L364" t="str">
        <f t="shared" si="40"/>
        <v/>
      </c>
      <c r="M364" t="str" cm="1">
        <f t="array" ref="M364">_xlfn.IFS(ISNUMBER(_xlfn.XLOOKUP(C364,Tables!N:N,Tables!N:N)),IF(B364=0,K364,""),L364&lt;&gt;"",L364,TRUE,D364)</f>
        <v>00</v>
      </c>
      <c r="N364">
        <f t="shared" si="43"/>
        <v>0</v>
      </c>
    </row>
    <row r="365" spans="1:14" x14ac:dyDescent="0.45">
      <c r="A365" t="str">
        <f t="shared" si="37"/>
        <v>343B</v>
      </c>
      <c r="B365" t="s">
        <v>50</v>
      </c>
      <c r="C365">
        <f>COUNTIF(B$2:B365,"=0")</f>
        <v>7</v>
      </c>
      <c r="D365" t="str">
        <f>MID('input-output'!$I$9,(ROW(D365)-2)*2+1,2)</f>
        <v>00</v>
      </c>
      <c r="E365" s="1" t="str">
        <f t="shared" si="36"/>
        <v/>
      </c>
      <c r="L365" t="str">
        <f t="shared" si="40"/>
        <v/>
      </c>
      <c r="M365" t="str" cm="1">
        <f t="array" ref="M365">_xlfn.IFS(ISNUMBER(_xlfn.XLOOKUP(C365,Tables!N:N,Tables!N:N)),IF(B365=0,K365,""),L365&lt;&gt;"",L365,TRUE,D365)</f>
        <v>00</v>
      </c>
      <c r="N365">
        <f t="shared" si="43"/>
        <v>0</v>
      </c>
    </row>
    <row r="366" spans="1:14" x14ac:dyDescent="0.45">
      <c r="A366" t="str">
        <f t="shared" si="37"/>
        <v>343C</v>
      </c>
      <c r="B366">
        <v>0</v>
      </c>
      <c r="C366">
        <f>COUNTIF(B$2:B366,"=0")</f>
        <v>8</v>
      </c>
      <c r="D366" t="str">
        <f>MID('input-output'!$I$9,(ROW(D366)-2)*2+1,2)</f>
        <v>00</v>
      </c>
      <c r="E366" s="1" t="str">
        <f t="shared" si="36"/>
        <v>Name Low 1</v>
      </c>
      <c r="F366">
        <f>_xlfn.XLOOKUP(HEX2DEC(D367&amp;D366),Tables!A:A,Tables!C:C)</f>
        <v>0</v>
      </c>
      <c r="G366" s="2"/>
      <c r="J366" t="str">
        <f>IF(G366&lt;&gt;"",_xlfn.XLOOKUP(G366,Tables!C:C,Tables!B:B),"")</f>
        <v/>
      </c>
      <c r="L366" t="str">
        <f t="shared" si="40"/>
        <v/>
      </c>
      <c r="M366" t="str" cm="1">
        <f t="array" ref="M366">_xlfn.IFS(ISNUMBER(_xlfn.XLOOKUP(C366,Tables!N:N,Tables!N:N)),IF(B366=0,K366,""),L366&lt;&gt;"",L366,TRUE,D366)</f>
        <v>00</v>
      </c>
      <c r="N366">
        <f t="shared" si="43"/>
        <v>0</v>
      </c>
    </row>
    <row r="367" spans="1:14" x14ac:dyDescent="0.45">
      <c r="A367" t="str">
        <f t="shared" si="37"/>
        <v>343D</v>
      </c>
      <c r="B367">
        <v>1</v>
      </c>
      <c r="C367">
        <f>COUNTIF(B$2:B367,"=0")</f>
        <v>8</v>
      </c>
      <c r="D367" t="str">
        <f>MID('input-output'!$I$9,(ROW(D367)-2)*2+1,2)</f>
        <v>00</v>
      </c>
      <c r="E367" s="1" t="str">
        <f t="shared" si="36"/>
        <v>Name High 1</v>
      </c>
      <c r="L367" t="str">
        <f t="shared" si="40"/>
        <v/>
      </c>
      <c r="M367" t="str" cm="1">
        <f t="array" ref="M367">_xlfn.IFS(ISNUMBER(_xlfn.XLOOKUP(C367,Tables!N:N,Tables!N:N)),IF(B367=0,K367,""),L367&lt;&gt;"",L367,TRUE,D367)</f>
        <v>00</v>
      </c>
      <c r="N367">
        <f t="shared" si="43"/>
        <v>0</v>
      </c>
    </row>
    <row r="368" spans="1:14" x14ac:dyDescent="0.45">
      <c r="A368" t="str">
        <f t="shared" si="37"/>
        <v>343E</v>
      </c>
      <c r="B368">
        <v>2</v>
      </c>
      <c r="C368">
        <f>COUNTIF(B$2:B368,"=0")</f>
        <v>8</v>
      </c>
      <c r="D368" t="str">
        <f>MID('input-output'!$I$9,(ROW(D368)-2)*2+1,2)</f>
        <v>00</v>
      </c>
      <c r="E368" s="1" t="str">
        <f t="shared" si="36"/>
        <v>Name Low 2</v>
      </c>
      <c r="F368">
        <f>_xlfn.XLOOKUP(HEX2DEC(D369&amp;D368),Tables!A:A,Tables!C:C)</f>
        <v>0</v>
      </c>
      <c r="G368" s="2"/>
      <c r="J368" t="str">
        <f>IF(G368&lt;&gt;"",_xlfn.XLOOKUP(G368,Tables!C:C,Tables!B:B),"")</f>
        <v/>
      </c>
      <c r="L368" t="str">
        <f t="shared" si="40"/>
        <v/>
      </c>
      <c r="M368" t="str" cm="1">
        <f t="array" ref="M368">_xlfn.IFS(ISNUMBER(_xlfn.XLOOKUP(C368,Tables!N:N,Tables!N:N)),IF(B368=0,K368,""),L368&lt;&gt;"",L368,TRUE,D368)</f>
        <v>00</v>
      </c>
      <c r="N368">
        <f t="shared" si="43"/>
        <v>0</v>
      </c>
    </row>
    <row r="369" spans="1:14" x14ac:dyDescent="0.45">
      <c r="A369" t="str">
        <f t="shared" si="37"/>
        <v>343F</v>
      </c>
      <c r="B369" t="s">
        <v>2</v>
      </c>
      <c r="C369">
        <f>COUNTIF(B$2:B369,"=0")</f>
        <v>8</v>
      </c>
      <c r="D369" t="str">
        <f>MID('input-output'!$I$9,(ROW(D369)-2)*2+1,2)</f>
        <v>00</v>
      </c>
      <c r="E369" s="1" t="str">
        <f t="shared" si="36"/>
        <v>Name High 2</v>
      </c>
      <c r="L369" t="str">
        <f t="shared" si="40"/>
        <v/>
      </c>
      <c r="M369" t="str" cm="1">
        <f t="array" ref="M369">_xlfn.IFS(ISNUMBER(_xlfn.XLOOKUP(C369,Tables!N:N,Tables!N:N)),IF(B369=0,K369,""),L369&lt;&gt;"",L369,TRUE,D369)</f>
        <v>00</v>
      </c>
      <c r="N369">
        <f t="shared" si="43"/>
        <v>0</v>
      </c>
    </row>
    <row r="370" spans="1:14" x14ac:dyDescent="0.45">
      <c r="A370" t="str">
        <f t="shared" si="37"/>
        <v>3440</v>
      </c>
      <c r="B370" t="s">
        <v>3</v>
      </c>
      <c r="C370">
        <f>COUNTIF(B$2:B370,"=0")</f>
        <v>8</v>
      </c>
      <c r="D370" t="str">
        <f>MID('input-output'!$I$9,(ROW(D370)-2)*2+1,2)</f>
        <v>00</v>
      </c>
      <c r="E370" s="1" t="str">
        <f t="shared" ref="E370:E433" si="45">IF(E318="","",E318)</f>
        <v>Name Low 3</v>
      </c>
      <c r="F370">
        <f>_xlfn.XLOOKUP(HEX2DEC(D371&amp;D370),Tables!A:A,Tables!C:C)</f>
        <v>0</v>
      </c>
      <c r="G370" s="2"/>
      <c r="J370" t="str">
        <f>IF(G370&lt;&gt;"",_xlfn.XLOOKUP(G370,Tables!C:C,Tables!B:B),"")</f>
        <v/>
      </c>
      <c r="L370" t="str">
        <f t="shared" si="40"/>
        <v/>
      </c>
      <c r="M370" t="str" cm="1">
        <f t="array" ref="M370">_xlfn.IFS(ISNUMBER(_xlfn.XLOOKUP(C370,Tables!N:N,Tables!N:N)),IF(B370=0,K370,""),L370&lt;&gt;"",L370,TRUE,D370)</f>
        <v>00</v>
      </c>
      <c r="N370">
        <f t="shared" si="43"/>
        <v>0</v>
      </c>
    </row>
    <row r="371" spans="1:14" x14ac:dyDescent="0.45">
      <c r="A371" t="str">
        <f t="shared" si="37"/>
        <v>3441</v>
      </c>
      <c r="B371" t="s">
        <v>4</v>
      </c>
      <c r="C371">
        <f>COUNTIF(B$2:B371,"=0")</f>
        <v>8</v>
      </c>
      <c r="D371" t="str">
        <f>MID('input-output'!$I$9,(ROW(D371)-2)*2+1,2)</f>
        <v>00</v>
      </c>
      <c r="E371" s="1" t="str">
        <f t="shared" si="45"/>
        <v>Name High 3</v>
      </c>
      <c r="L371" t="str">
        <f t="shared" si="40"/>
        <v/>
      </c>
      <c r="M371" t="str" cm="1">
        <f t="array" ref="M371">_xlfn.IFS(ISNUMBER(_xlfn.XLOOKUP(C371,Tables!N:N,Tables!N:N)),IF(B371=0,K371,""),L371&lt;&gt;"",L371,TRUE,D371)</f>
        <v>00</v>
      </c>
      <c r="N371">
        <f t="shared" si="43"/>
        <v>0</v>
      </c>
    </row>
    <row r="372" spans="1:14" x14ac:dyDescent="0.45">
      <c r="A372" t="str">
        <f t="shared" si="37"/>
        <v>3442</v>
      </c>
      <c r="B372" t="s">
        <v>5</v>
      </c>
      <c r="C372">
        <f>COUNTIF(B$2:B372,"=0")</f>
        <v>8</v>
      </c>
      <c r="D372" t="str">
        <f>MID('input-output'!$I$9,(ROW(D372)-2)*2+1,2)</f>
        <v>00</v>
      </c>
      <c r="E372" s="1" t="str">
        <f t="shared" si="45"/>
        <v>Primary Monster Low</v>
      </c>
      <c r="F372">
        <f>_xlfn.XLOOKUP(HEX2DEC(D373&amp;D372),Tables!A:A,Tables!D:D)</f>
        <v>0</v>
      </c>
      <c r="G372" s="2"/>
      <c r="J372" t="str">
        <f>IF(G372&lt;&gt;"",_xlfn.XLOOKUP(G372,Tables!D:D,Tables!B:B),"")</f>
        <v/>
      </c>
      <c r="L372" t="str">
        <f t="shared" si="40"/>
        <v/>
      </c>
      <c r="M372" t="str" cm="1">
        <f t="array" ref="M372">_xlfn.IFS(ISNUMBER(_xlfn.XLOOKUP(C372,Tables!N:N,Tables!N:N)),IF(B372=0,K372,""),L372&lt;&gt;"",L372,TRUE,D372)</f>
        <v>00</v>
      </c>
      <c r="N372">
        <f t="shared" si="43"/>
        <v>0</v>
      </c>
    </row>
    <row r="373" spans="1:14" x14ac:dyDescent="0.45">
      <c r="A373" t="str">
        <f t="shared" si="37"/>
        <v>3443</v>
      </c>
      <c r="B373" t="s">
        <v>6</v>
      </c>
      <c r="C373">
        <f>COUNTIF(B$2:B373,"=0")</f>
        <v>8</v>
      </c>
      <c r="D373" t="str">
        <f>MID('input-output'!$I$9,(ROW(D373)-2)*2+1,2)</f>
        <v>00</v>
      </c>
      <c r="E373" s="1" t="str">
        <f t="shared" si="45"/>
        <v>Primary Monster High</v>
      </c>
      <c r="L373" t="str">
        <f t="shared" si="40"/>
        <v/>
      </c>
      <c r="M373" t="str" cm="1">
        <f t="array" ref="M373">_xlfn.IFS(ISNUMBER(_xlfn.XLOOKUP(C373,Tables!N:N,Tables!N:N)),IF(B373=0,K373,""),L373&lt;&gt;"",L373,TRUE,D373)</f>
        <v>00</v>
      </c>
      <c r="N373">
        <f t="shared" si="43"/>
        <v>0</v>
      </c>
    </row>
    <row r="374" spans="1:14" x14ac:dyDescent="0.45">
      <c r="A374" t="str">
        <f t="shared" si="37"/>
        <v>3444</v>
      </c>
      <c r="B374" t="s">
        <v>7</v>
      </c>
      <c r="C374">
        <f>COUNTIF(B$2:B374,"=0")</f>
        <v>8</v>
      </c>
      <c r="D374" t="str">
        <f>MID('input-output'!$I$9,(ROW(D374)-2)*2+1,2)</f>
        <v>00</v>
      </c>
      <c r="E374" s="1" t="str">
        <f t="shared" si="45"/>
        <v>Header Low</v>
      </c>
      <c r="F374">
        <f t="shared" ref="F374" si="46">HEX2DEC(D375&amp;D374)</f>
        <v>0</v>
      </c>
      <c r="G374" s="2"/>
      <c r="J374" t="str">
        <f t="shared" ref="J374" si="47">IF(G374&lt;&gt;"",DEC2HEX(G374),"")</f>
        <v/>
      </c>
      <c r="L374" t="str">
        <f t="shared" si="40"/>
        <v/>
      </c>
      <c r="M374" t="str" cm="1">
        <f t="array" ref="M374">_xlfn.IFS(ISNUMBER(_xlfn.XLOOKUP(C374,Tables!N:N,Tables!N:N)),IF(B374=0,K374,""),L374&lt;&gt;"",L374,TRUE,D374)</f>
        <v>00</v>
      </c>
      <c r="N374">
        <f t="shared" si="43"/>
        <v>0</v>
      </c>
    </row>
    <row r="375" spans="1:14" x14ac:dyDescent="0.45">
      <c r="A375" t="str">
        <f t="shared" si="37"/>
        <v>3445</v>
      </c>
      <c r="B375" t="s">
        <v>8</v>
      </c>
      <c r="C375">
        <f>COUNTIF(B$2:B375,"=0")</f>
        <v>8</v>
      </c>
      <c r="D375" t="str">
        <f>MID('input-output'!$I$9,(ROW(D375)-2)*2+1,2)</f>
        <v>00</v>
      </c>
      <c r="E375" s="1" t="str">
        <f t="shared" si="45"/>
        <v>Header High</v>
      </c>
      <c r="L375" t="str">
        <f t="shared" si="40"/>
        <v/>
      </c>
      <c r="M375" t="str" cm="1">
        <f t="array" ref="M375">_xlfn.IFS(ISNUMBER(_xlfn.XLOOKUP(C375,Tables!N:N,Tables!N:N)),IF(B375=0,K375,""),L375&lt;&gt;"",L375,TRUE,D375)</f>
        <v>00</v>
      </c>
      <c r="N375">
        <f t="shared" si="43"/>
        <v>0</v>
      </c>
    </row>
    <row r="376" spans="1:14" x14ac:dyDescent="0.45">
      <c r="A376" t="str">
        <f t="shared" si="37"/>
        <v>3446</v>
      </c>
      <c r="B376" t="s">
        <v>9</v>
      </c>
      <c r="C376">
        <f>COUNTIF(B$2:B376,"=0")</f>
        <v>8</v>
      </c>
      <c r="D376" t="str">
        <f>MID('input-output'!$I$9,(ROW(D376)-2)*2+1,2)</f>
        <v>00</v>
      </c>
      <c r="E376" s="1" t="str">
        <f t="shared" si="45"/>
        <v>Footer Low</v>
      </c>
      <c r="F376">
        <f t="shared" ref="F376" si="48">HEX2DEC(D377&amp;D376)</f>
        <v>0</v>
      </c>
      <c r="G376" s="2"/>
      <c r="J376" t="str">
        <f t="shared" ref="J376" si="49">IF(G376&lt;&gt;"",DEC2HEX(G376),"")</f>
        <v/>
      </c>
      <c r="L376" t="str">
        <f t="shared" si="40"/>
        <v/>
      </c>
      <c r="M376" t="str" cm="1">
        <f t="array" ref="M376">_xlfn.IFS(ISNUMBER(_xlfn.XLOOKUP(C376,Tables!N:N,Tables!N:N)),IF(B376=0,K376,""),L376&lt;&gt;"",L376,TRUE,D376)</f>
        <v>00</v>
      </c>
      <c r="N376">
        <f t="shared" si="43"/>
        <v>0</v>
      </c>
    </row>
    <row r="377" spans="1:14" x14ac:dyDescent="0.45">
      <c r="A377" t="str">
        <f t="shared" si="37"/>
        <v>3447</v>
      </c>
      <c r="B377" t="s">
        <v>10</v>
      </c>
      <c r="C377">
        <f>COUNTIF(B$2:B377,"=0")</f>
        <v>8</v>
      </c>
      <c r="D377" t="str">
        <f>MID('input-output'!$I$9,(ROW(D377)-2)*2+1,2)</f>
        <v>00</v>
      </c>
      <c r="E377" s="1" t="str">
        <f t="shared" si="45"/>
        <v>Footer High</v>
      </c>
      <c r="L377" t="str">
        <f t="shared" si="40"/>
        <v/>
      </c>
      <c r="M377" t="str" cm="1">
        <f t="array" ref="M377">_xlfn.IFS(ISNUMBER(_xlfn.XLOOKUP(C377,Tables!N:N,Tables!N:N)),IF(B377=0,K377,""),L377&lt;&gt;"",L377,TRUE,D377)</f>
        <v>00</v>
      </c>
      <c r="N377">
        <f t="shared" si="43"/>
        <v>0</v>
      </c>
    </row>
    <row r="378" spans="1:14" x14ac:dyDescent="0.45">
      <c r="A378" t="str">
        <f t="shared" si="37"/>
        <v>3448</v>
      </c>
      <c r="B378" t="s">
        <v>11</v>
      </c>
      <c r="C378">
        <f>COUNTIF(B$2:B378,"=0")</f>
        <v>8</v>
      </c>
      <c r="D378" t="str">
        <f>MID('input-output'!$I$9,(ROW(D378)-2)*2+1,2)</f>
        <v>00</v>
      </c>
      <c r="E378" s="1" t="str">
        <f t="shared" si="45"/>
        <v/>
      </c>
      <c r="L378" t="str">
        <f t="shared" si="40"/>
        <v/>
      </c>
      <c r="M378" t="str" cm="1">
        <f t="array" ref="M378">_xlfn.IFS(ISNUMBER(_xlfn.XLOOKUP(C378,Tables!N:N,Tables!N:N)),IF(B378=0,K378,""),L378&lt;&gt;"",L378,TRUE,D378)</f>
        <v>00</v>
      </c>
      <c r="N378">
        <f t="shared" si="43"/>
        <v>0</v>
      </c>
    </row>
    <row r="379" spans="1:14" x14ac:dyDescent="0.45">
      <c r="A379" t="str">
        <f t="shared" si="37"/>
        <v>3449</v>
      </c>
      <c r="B379" t="s">
        <v>12</v>
      </c>
      <c r="C379">
        <f>COUNTIF(B$2:B379,"=0")</f>
        <v>8</v>
      </c>
      <c r="D379" t="str">
        <f>MID('input-output'!$I$9,(ROW(D379)-2)*2+1,2)</f>
        <v>00</v>
      </c>
      <c r="E379" s="1" t="str">
        <f t="shared" si="45"/>
        <v/>
      </c>
      <c r="L379" t="str">
        <f t="shared" si="40"/>
        <v/>
      </c>
      <c r="M379" t="str" cm="1">
        <f t="array" ref="M379">_xlfn.IFS(ISNUMBER(_xlfn.XLOOKUP(C379,Tables!N:N,Tables!N:N)),IF(B379=0,K379,""),L379&lt;&gt;"",L379,TRUE,D379)</f>
        <v>00</v>
      </c>
      <c r="N379">
        <f t="shared" si="43"/>
        <v>0</v>
      </c>
    </row>
    <row r="380" spans="1:14" x14ac:dyDescent="0.45">
      <c r="A380" t="str">
        <f t="shared" si="37"/>
        <v>344A</v>
      </c>
      <c r="B380" t="s">
        <v>13</v>
      </c>
      <c r="C380">
        <f>COUNTIF(B$2:B380,"=0")</f>
        <v>8</v>
      </c>
      <c r="D380" t="str">
        <f>MID('input-output'!$I$9,(ROW(D380)-2)*2+1,2)</f>
        <v>00</v>
      </c>
      <c r="E380" s="1" t="str">
        <f t="shared" si="45"/>
        <v>Clears(seems to be written to 2 places)</v>
      </c>
      <c r="L380" t="str">
        <f t="shared" si="40"/>
        <v/>
      </c>
      <c r="M380" t="str" cm="1">
        <f t="array" ref="M380">_xlfn.IFS(ISNUMBER(_xlfn.XLOOKUP(C380,Tables!N:N,Tables!N:N)),IF(B380=0,K380,""),L380&lt;&gt;"",L380,TRUE,D380)</f>
        <v>00</v>
      </c>
      <c r="N380">
        <f t="shared" si="43"/>
        <v>0</v>
      </c>
    </row>
    <row r="381" spans="1:14" x14ac:dyDescent="0.45">
      <c r="A381" t="str">
        <f t="shared" si="37"/>
        <v>344B</v>
      </c>
      <c r="B381" t="s">
        <v>14</v>
      </c>
      <c r="C381">
        <f>COUNTIF(B$2:B381,"=0")</f>
        <v>8</v>
      </c>
      <c r="D381" t="str">
        <f>MID('input-output'!$I$9,(ROW(D381)-2)*2+1,2)</f>
        <v>00</v>
      </c>
      <c r="E381" s="1" t="str">
        <f t="shared" si="45"/>
        <v/>
      </c>
      <c r="L381" t="str">
        <f t="shared" si="40"/>
        <v/>
      </c>
      <c r="M381" t="str" cm="1">
        <f t="array" ref="M381">_xlfn.IFS(ISNUMBER(_xlfn.XLOOKUP(C381,Tables!N:N,Tables!N:N)),IF(B381=0,K381,""),L381&lt;&gt;"",L381,TRUE,D381)</f>
        <v>00</v>
      </c>
      <c r="N381">
        <f t="shared" si="43"/>
        <v>0</v>
      </c>
    </row>
    <row r="382" spans="1:14" x14ac:dyDescent="0.45">
      <c r="A382" t="str">
        <f t="shared" ref="A382:A445" si="50">DEC2HEX(1+HEX2DEC(A381))</f>
        <v>344C</v>
      </c>
      <c r="B382" t="s">
        <v>15</v>
      </c>
      <c r="C382">
        <f>COUNTIF(B$2:B382,"=0")</f>
        <v>8</v>
      </c>
      <c r="D382" t="str">
        <f>MID('input-output'!$I$9,(ROW(D382)-2)*2+1,2)</f>
        <v>00</v>
      </c>
      <c r="E382" s="1" t="str">
        <f t="shared" si="45"/>
        <v/>
      </c>
      <c r="L382" t="str">
        <f t="shared" si="40"/>
        <v/>
      </c>
      <c r="M382" t="str" cm="1">
        <f t="array" ref="M382">_xlfn.IFS(ISNUMBER(_xlfn.XLOOKUP(C382,Tables!N:N,Tables!N:N)),IF(B382=0,K382,""),L382&lt;&gt;"",L382,TRUE,D382)</f>
        <v>00</v>
      </c>
      <c r="N382">
        <f t="shared" si="43"/>
        <v>0</v>
      </c>
    </row>
    <row r="383" spans="1:14" x14ac:dyDescent="0.45">
      <c r="A383" t="str">
        <f t="shared" si="50"/>
        <v>344D</v>
      </c>
      <c r="B383" t="s">
        <v>16</v>
      </c>
      <c r="C383">
        <f>COUNTIF(B$2:B383,"=0")</f>
        <v>8</v>
      </c>
      <c r="D383" t="str">
        <f>MID('input-output'!$I$9,(ROW(D383)-2)*2+1,2)</f>
        <v>00</v>
      </c>
      <c r="E383" s="1" t="str">
        <f t="shared" si="45"/>
        <v/>
      </c>
      <c r="L383" t="str">
        <f t="shared" si="40"/>
        <v/>
      </c>
      <c r="M383" t="str" cm="1">
        <f t="array" ref="M383">_xlfn.IFS(ISNUMBER(_xlfn.XLOOKUP(C383,Tables!N:N,Tables!N:N)),IF(B383=0,K383,""),L383&lt;&gt;"",L383,TRUE,D383)</f>
        <v>00</v>
      </c>
      <c r="N383">
        <f t="shared" si="43"/>
        <v>0</v>
      </c>
    </row>
    <row r="384" spans="1:14" x14ac:dyDescent="0.45">
      <c r="A384" t="str">
        <f t="shared" si="50"/>
        <v>344E</v>
      </c>
      <c r="B384" t="s">
        <v>17</v>
      </c>
      <c r="C384">
        <f>COUNTIF(B$2:B384,"=0")</f>
        <v>8</v>
      </c>
      <c r="D384" t="str">
        <f>MID('input-output'!$I$9,(ROW(D384)-2)*2+1,2)</f>
        <v>00</v>
      </c>
      <c r="E384" s="1" t="str">
        <f t="shared" si="45"/>
        <v>Clears(seems to be written to 2 places)</v>
      </c>
      <c r="L384" t="str">
        <f t="shared" si="40"/>
        <v/>
      </c>
      <c r="M384" t="str" cm="1">
        <f t="array" ref="M384">_xlfn.IFS(ISNUMBER(_xlfn.XLOOKUP(C384,Tables!N:N,Tables!N:N)),IF(B384=0,K384,""),L384&lt;&gt;"",L384,TRUE,D384)</f>
        <v>00</v>
      </c>
      <c r="N384">
        <f t="shared" si="43"/>
        <v>0</v>
      </c>
    </row>
    <row r="385" spans="1:14" x14ac:dyDescent="0.45">
      <c r="A385" t="str">
        <f t="shared" si="50"/>
        <v>344F</v>
      </c>
      <c r="B385" t="s">
        <v>18</v>
      </c>
      <c r="C385">
        <f>COUNTIF(B$2:B385,"=0")</f>
        <v>8</v>
      </c>
      <c r="D385" t="str">
        <f>MID('input-output'!$I$9,(ROW(D385)-2)*2+1,2)</f>
        <v>00</v>
      </c>
      <c r="E385" s="1" t="str">
        <f t="shared" si="45"/>
        <v/>
      </c>
      <c r="L385" t="str">
        <f t="shared" si="40"/>
        <v/>
      </c>
      <c r="M385" t="str" cm="1">
        <f t="array" ref="M385">_xlfn.IFS(ISNUMBER(_xlfn.XLOOKUP(C385,Tables!N:N,Tables!N:N)),IF(B385=0,K385,""),L385&lt;&gt;"",L385,TRUE,D385)</f>
        <v>00</v>
      </c>
      <c r="N385">
        <f t="shared" si="43"/>
        <v>0</v>
      </c>
    </row>
    <row r="386" spans="1:14" x14ac:dyDescent="0.45">
      <c r="A386" t="str">
        <f t="shared" si="50"/>
        <v>3450</v>
      </c>
      <c r="B386" t="s">
        <v>19</v>
      </c>
      <c r="C386">
        <f>COUNTIF(B$2:B386,"=0")</f>
        <v>8</v>
      </c>
      <c r="D386" t="str">
        <f>MID('input-output'!$I$9,(ROW(D386)-2)*2+1,2)</f>
        <v>00</v>
      </c>
      <c r="E386" s="1" t="str">
        <f t="shared" si="45"/>
        <v>Not Sure</v>
      </c>
      <c r="L386" t="str">
        <f t="shared" si="40"/>
        <v/>
      </c>
      <c r="M386" t="str" cm="1">
        <f t="array" ref="M386">_xlfn.IFS(ISNUMBER(_xlfn.XLOOKUP(C386,Tables!N:N,Tables!N:N)),IF(B386=0,K386,""),L386&lt;&gt;"",L386,TRUE,D386)</f>
        <v>00</v>
      </c>
      <c r="N386">
        <f t="shared" si="43"/>
        <v>0</v>
      </c>
    </row>
    <row r="387" spans="1:14" x14ac:dyDescent="0.45">
      <c r="A387" t="str">
        <f t="shared" si="50"/>
        <v>3451</v>
      </c>
      <c r="B387" t="s">
        <v>20</v>
      </c>
      <c r="C387">
        <f>COUNTIF(B$2:B387,"=0")</f>
        <v>8</v>
      </c>
      <c r="D387" t="str">
        <f>MID('input-output'!$I$9,(ROW(D387)-2)*2+1,2)</f>
        <v>00</v>
      </c>
      <c r="E387" s="1" t="str">
        <f t="shared" si="45"/>
        <v/>
      </c>
      <c r="L387" t="str">
        <f t="shared" ref="L387:L450" si="51">IF(OR(J387&lt;&gt;"",LEN(J386)&gt;2),_xlfn.LET(_xlpm.exp,IF(LEN(J387)&gt;2,RIGHT(J387,2),IF(LEN(J386)&gt;2,LEFT(J386,LEN(J386)-2),J387)),IF(LEN(_xlpm.exp)=1,"0"&amp;_xlpm.exp,_xlpm.exp)),IF(AND(J386&lt;&gt;"",ISNUMBER(FIND("High",E387))),"00",IF(J387="","",J387)))</f>
        <v/>
      </c>
      <c r="M387" t="str" cm="1">
        <f t="array" ref="M387">_xlfn.IFS(ISNUMBER(_xlfn.XLOOKUP(C387,Tables!N:N,Tables!N:N)),IF(B387=0,K387,""),L387&lt;&gt;"",L387,TRUE,D387)</f>
        <v>00</v>
      </c>
      <c r="N387">
        <f t="shared" si="43"/>
        <v>0</v>
      </c>
    </row>
    <row r="388" spans="1:14" x14ac:dyDescent="0.45">
      <c r="A388" t="str">
        <f t="shared" si="50"/>
        <v>3452</v>
      </c>
      <c r="B388" t="s">
        <v>21</v>
      </c>
      <c r="C388">
        <f>COUNTIF(B$2:B388,"=0")</f>
        <v>8</v>
      </c>
      <c r="D388" t="str">
        <f>MID('input-output'!$I$9,(ROW(D388)-2)*2+1,2)</f>
        <v>00</v>
      </c>
      <c r="E388" s="1" t="str">
        <f t="shared" si="45"/>
        <v/>
      </c>
      <c r="L388" t="str">
        <f t="shared" si="51"/>
        <v/>
      </c>
      <c r="M388" t="str" cm="1">
        <f t="array" ref="M388">_xlfn.IFS(ISNUMBER(_xlfn.XLOOKUP(C388,Tables!N:N,Tables!N:N)),IF(B388=0,K388,""),L388&lt;&gt;"",L388,TRUE,D388)</f>
        <v>00</v>
      </c>
      <c r="N388">
        <f t="shared" ref="N388:N451" si="52">IF(L388="",0,_xlfn.LET(_xlpm.new,HEX2DEC(M388),_xlpm.old,HEX2DEC(D388),IF(_xlpm.new&lt;128,_xlpm.new,-128+_xlfn.BITAND(_xlpm.new,127))-IF(_xlpm.old&lt;128,_xlpm.old,-128+_xlfn.BITAND(_xlpm.old,127))))</f>
        <v>0</v>
      </c>
    </row>
    <row r="389" spans="1:14" x14ac:dyDescent="0.45">
      <c r="A389" t="str">
        <f t="shared" si="50"/>
        <v>3453</v>
      </c>
      <c r="B389" t="s">
        <v>22</v>
      </c>
      <c r="C389">
        <f>COUNTIF(B$2:B389,"=0")</f>
        <v>8</v>
      </c>
      <c r="D389" t="str">
        <f>MID('input-output'!$I$9,(ROW(D389)-2)*2+1,2)</f>
        <v>00</v>
      </c>
      <c r="E389" s="1" t="str">
        <f t="shared" si="45"/>
        <v/>
      </c>
      <c r="L389" t="str">
        <f t="shared" si="51"/>
        <v/>
      </c>
      <c r="M389" t="str" cm="1">
        <f t="array" ref="M389">_xlfn.IFS(ISNUMBER(_xlfn.XLOOKUP(C389,Tables!N:N,Tables!N:N)),IF(B389=0,K389,""),L389&lt;&gt;"",L389,TRUE,D389)</f>
        <v>00</v>
      </c>
      <c r="N389">
        <f t="shared" si="52"/>
        <v>0</v>
      </c>
    </row>
    <row r="390" spans="1:14" x14ac:dyDescent="0.45">
      <c r="A390" t="str">
        <f t="shared" si="50"/>
        <v>3454</v>
      </c>
      <c r="B390" t="s">
        <v>23</v>
      </c>
      <c r="C390">
        <f>COUNTIF(B$2:B390,"=0")</f>
        <v>8</v>
      </c>
      <c r="D390" t="str">
        <f>MID('input-output'!$I$9,(ROW(D390)-2)*2+1,2)</f>
        <v>00</v>
      </c>
      <c r="E390" s="1" t="str">
        <f t="shared" si="45"/>
        <v/>
      </c>
      <c r="L390" t="str">
        <f t="shared" si="51"/>
        <v/>
      </c>
      <c r="M390" t="str" cm="1">
        <f t="array" ref="M390">_xlfn.IFS(ISNUMBER(_xlfn.XLOOKUP(C390,Tables!N:N,Tables!N:N)),IF(B390=0,K390,""),L390&lt;&gt;"",L390,TRUE,D390)</f>
        <v>00</v>
      </c>
      <c r="N390">
        <f t="shared" si="52"/>
        <v>0</v>
      </c>
    </row>
    <row r="391" spans="1:14" x14ac:dyDescent="0.45">
      <c r="A391" t="str">
        <f t="shared" si="50"/>
        <v>3455</v>
      </c>
      <c r="B391" t="s">
        <v>24</v>
      </c>
      <c r="C391">
        <f>COUNTIF(B$2:B391,"=0")</f>
        <v>8</v>
      </c>
      <c r="D391" t="str">
        <f>MID('input-output'!$I$9,(ROW(D391)-2)*2+1,2)</f>
        <v>00</v>
      </c>
      <c r="E391" s="1" t="str">
        <f t="shared" si="45"/>
        <v/>
      </c>
      <c r="L391" t="str">
        <f t="shared" si="51"/>
        <v/>
      </c>
      <c r="M391" t="str" cm="1">
        <f t="array" ref="M391">_xlfn.IFS(ISNUMBER(_xlfn.XLOOKUP(C391,Tables!N:N,Tables!N:N)),IF(B391=0,K391,""),L391&lt;&gt;"",L391,TRUE,D391)</f>
        <v>00</v>
      </c>
      <c r="N391">
        <f t="shared" si="52"/>
        <v>0</v>
      </c>
    </row>
    <row r="392" spans="1:14" x14ac:dyDescent="0.45">
      <c r="A392" t="str">
        <f t="shared" si="50"/>
        <v>3456</v>
      </c>
      <c r="B392" t="s">
        <v>25</v>
      </c>
      <c r="C392">
        <f>COUNTIF(B$2:B392,"=0")</f>
        <v>8</v>
      </c>
      <c r="D392" t="str">
        <f>MID('input-output'!$I$9,(ROW(D392)-2)*2+1,2)</f>
        <v>00</v>
      </c>
      <c r="E392" s="1" t="str">
        <f t="shared" si="45"/>
        <v/>
      </c>
      <c r="L392" t="str">
        <f t="shared" si="51"/>
        <v/>
      </c>
      <c r="M392" t="str" cm="1">
        <f t="array" ref="M392">_xlfn.IFS(ISNUMBER(_xlfn.XLOOKUP(C392,Tables!N:N,Tables!N:N)),IF(B392=0,K392,""),L392&lt;&gt;"",L392,TRUE,D392)</f>
        <v>00</v>
      </c>
      <c r="N392">
        <f t="shared" si="52"/>
        <v>0</v>
      </c>
    </row>
    <row r="393" spans="1:14" x14ac:dyDescent="0.45">
      <c r="A393" t="str">
        <f t="shared" si="50"/>
        <v>3457</v>
      </c>
      <c r="B393" t="s">
        <v>26</v>
      </c>
      <c r="C393">
        <f>COUNTIF(B$2:B393,"=0")</f>
        <v>8</v>
      </c>
      <c r="D393" t="str">
        <f>MID('input-output'!$I$9,(ROW(D393)-2)*2+1,2)</f>
        <v>00</v>
      </c>
      <c r="E393" s="1" t="str">
        <f t="shared" si="45"/>
        <v/>
      </c>
      <c r="L393" t="str">
        <f t="shared" si="51"/>
        <v/>
      </c>
      <c r="M393" t="str" cm="1">
        <f t="array" ref="M393">_xlfn.IFS(ISNUMBER(_xlfn.XLOOKUP(C393,Tables!N:N,Tables!N:N)),IF(B393=0,K393,""),L393&lt;&gt;"",L393,TRUE,D393)</f>
        <v>00</v>
      </c>
      <c r="N393">
        <f t="shared" si="52"/>
        <v>0</v>
      </c>
    </row>
    <row r="394" spans="1:14" x14ac:dyDescent="0.45">
      <c r="A394" t="str">
        <f t="shared" si="50"/>
        <v>3458</v>
      </c>
      <c r="B394" t="s">
        <v>27</v>
      </c>
      <c r="C394">
        <f>COUNTIF(B$2:B394,"=0")</f>
        <v>8</v>
      </c>
      <c r="D394" t="str">
        <f>MID('input-output'!$I$9,(ROW(D394)-2)*2+1,2)</f>
        <v>00</v>
      </c>
      <c r="E394" s="1" t="str">
        <f t="shared" si="45"/>
        <v/>
      </c>
      <c r="L394" t="str">
        <f t="shared" si="51"/>
        <v/>
      </c>
      <c r="M394" t="str" cm="1">
        <f t="array" ref="M394">_xlfn.IFS(ISNUMBER(_xlfn.XLOOKUP(C394,Tables!N:N,Tables!N:N)),IF(B394=0,K394,""),L394&lt;&gt;"",L394,TRUE,D394)</f>
        <v>00</v>
      </c>
      <c r="N394">
        <f t="shared" si="52"/>
        <v>0</v>
      </c>
    </row>
    <row r="395" spans="1:14" x14ac:dyDescent="0.45">
      <c r="A395" t="str">
        <f t="shared" si="50"/>
        <v>3459</v>
      </c>
      <c r="B395" t="s">
        <v>28</v>
      </c>
      <c r="C395">
        <f>COUNTIF(B$2:B395,"=0")</f>
        <v>8</v>
      </c>
      <c r="D395" t="str">
        <f>MID('input-output'!$I$9,(ROW(D395)-2)*2+1,2)</f>
        <v>00</v>
      </c>
      <c r="E395" s="1" t="str">
        <f t="shared" si="45"/>
        <v/>
      </c>
      <c r="L395" t="str">
        <f t="shared" si="51"/>
        <v/>
      </c>
      <c r="M395" t="str" cm="1">
        <f t="array" ref="M395">_xlfn.IFS(ISNUMBER(_xlfn.XLOOKUP(C395,Tables!N:N,Tables!N:N)),IF(B395=0,K395,""),L395&lt;&gt;"",L395,TRUE,D395)</f>
        <v>00</v>
      </c>
      <c r="N395">
        <f t="shared" si="52"/>
        <v>0</v>
      </c>
    </row>
    <row r="396" spans="1:14" x14ac:dyDescent="0.45">
      <c r="A396" t="str">
        <f t="shared" si="50"/>
        <v>345A</v>
      </c>
      <c r="B396" t="s">
        <v>29</v>
      </c>
      <c r="C396">
        <f>COUNTIF(B$2:B396,"=0")</f>
        <v>8</v>
      </c>
      <c r="D396" t="str">
        <f>MID('input-output'!$I$9,(ROW(D396)-2)*2+1,2)</f>
        <v>00</v>
      </c>
      <c r="E396" s="1" t="str">
        <f t="shared" si="45"/>
        <v/>
      </c>
      <c r="L396" t="str">
        <f t="shared" si="51"/>
        <v/>
      </c>
      <c r="M396" t="str" cm="1">
        <f t="array" ref="M396">_xlfn.IFS(ISNUMBER(_xlfn.XLOOKUP(C396,Tables!N:N,Tables!N:N)),IF(B396=0,K396,""),L396&lt;&gt;"",L396,TRUE,D396)</f>
        <v>00</v>
      </c>
      <c r="N396">
        <f t="shared" si="52"/>
        <v>0</v>
      </c>
    </row>
    <row r="397" spans="1:14" x14ac:dyDescent="0.45">
      <c r="A397" t="str">
        <f t="shared" si="50"/>
        <v>345B</v>
      </c>
      <c r="B397" t="s">
        <v>30</v>
      </c>
      <c r="C397">
        <f>COUNTIF(B$2:B397,"=0")</f>
        <v>8</v>
      </c>
      <c r="D397" t="str">
        <f>MID('input-output'!$I$9,(ROW(D397)-2)*2+1,2)</f>
        <v>00</v>
      </c>
      <c r="E397" s="1" t="str">
        <f t="shared" si="45"/>
        <v/>
      </c>
      <c r="L397" t="str">
        <f t="shared" si="51"/>
        <v/>
      </c>
      <c r="M397" t="str" cm="1">
        <f t="array" ref="M397">_xlfn.IFS(ISNUMBER(_xlfn.XLOOKUP(C397,Tables!N:N,Tables!N:N)),IF(B397=0,K397,""),L397&lt;&gt;"",L397,TRUE,D397)</f>
        <v>00</v>
      </c>
      <c r="N397">
        <f t="shared" si="52"/>
        <v>0</v>
      </c>
    </row>
    <row r="398" spans="1:14" x14ac:dyDescent="0.45">
      <c r="A398" t="str">
        <f t="shared" si="50"/>
        <v>345C</v>
      </c>
      <c r="B398" t="s">
        <v>31</v>
      </c>
      <c r="C398">
        <f>COUNTIF(B$2:B398,"=0")</f>
        <v>8</v>
      </c>
      <c r="D398" t="str">
        <f>MID('input-output'!$I$9,(ROW(D398)-2)*2+1,2)</f>
        <v>00</v>
      </c>
      <c r="E398" s="1" t="str">
        <f t="shared" si="45"/>
        <v/>
      </c>
      <c r="L398" t="str">
        <f t="shared" si="51"/>
        <v/>
      </c>
      <c r="M398" t="str" cm="1">
        <f t="array" ref="M398">_xlfn.IFS(ISNUMBER(_xlfn.XLOOKUP(C398,Tables!N:N,Tables!N:N)),IF(B398=0,K398,""),L398&lt;&gt;"",L398,TRUE,D398)</f>
        <v>00</v>
      </c>
      <c r="N398">
        <f t="shared" si="52"/>
        <v>0</v>
      </c>
    </row>
    <row r="399" spans="1:14" x14ac:dyDescent="0.45">
      <c r="A399" t="str">
        <f t="shared" si="50"/>
        <v>345D</v>
      </c>
      <c r="B399" t="s">
        <v>32</v>
      </c>
      <c r="C399">
        <f>COUNTIF(B$2:B399,"=0")</f>
        <v>8</v>
      </c>
      <c r="D399" t="str">
        <f>MID('input-output'!$I$9,(ROW(D399)-2)*2+1,2)</f>
        <v>00</v>
      </c>
      <c r="E399" s="1" t="str">
        <f t="shared" si="45"/>
        <v/>
      </c>
      <c r="L399" t="str">
        <f t="shared" si="51"/>
        <v/>
      </c>
      <c r="M399" t="str" cm="1">
        <f t="array" ref="M399">_xlfn.IFS(ISNUMBER(_xlfn.XLOOKUP(C399,Tables!N:N,Tables!N:N)),IF(B399=0,K399,""),L399&lt;&gt;"",L399,TRUE,D399)</f>
        <v>00</v>
      </c>
      <c r="N399">
        <f t="shared" si="52"/>
        <v>0</v>
      </c>
    </row>
    <row r="400" spans="1:14" x14ac:dyDescent="0.45">
      <c r="A400" t="str">
        <f t="shared" si="50"/>
        <v>345E</v>
      </c>
      <c r="B400" t="s">
        <v>33</v>
      </c>
      <c r="C400">
        <f>COUNTIF(B$2:B400,"=0")</f>
        <v>8</v>
      </c>
      <c r="D400" t="str">
        <f>MID('input-output'!$I$9,(ROW(D400)-2)*2+1,2)</f>
        <v>00</v>
      </c>
      <c r="E400" s="1" t="str">
        <f t="shared" si="45"/>
        <v/>
      </c>
      <c r="L400" t="str">
        <f t="shared" si="51"/>
        <v/>
      </c>
      <c r="M400" t="str" cm="1">
        <f t="array" ref="M400">_xlfn.IFS(ISNUMBER(_xlfn.XLOOKUP(C400,Tables!N:N,Tables!N:N)),IF(B400=0,K400,""),L400&lt;&gt;"",L400,TRUE,D400)</f>
        <v>00</v>
      </c>
      <c r="N400">
        <f t="shared" si="52"/>
        <v>0</v>
      </c>
    </row>
    <row r="401" spans="1:14" x14ac:dyDescent="0.45">
      <c r="A401" t="str">
        <f t="shared" si="50"/>
        <v>345F</v>
      </c>
      <c r="B401" t="s">
        <v>34</v>
      </c>
      <c r="C401">
        <f>COUNTIF(B$2:B401,"=0")</f>
        <v>8</v>
      </c>
      <c r="D401" t="str">
        <f>MID('input-output'!$I$9,(ROW(D401)-2)*2+1,2)</f>
        <v>00</v>
      </c>
      <c r="E401" s="1" t="str">
        <f t="shared" si="45"/>
        <v/>
      </c>
      <c r="L401" t="str">
        <f t="shared" si="51"/>
        <v/>
      </c>
      <c r="M401" t="str" cm="1">
        <f t="array" ref="M401">_xlfn.IFS(ISNUMBER(_xlfn.XLOOKUP(C401,Tables!N:N,Tables!N:N)),IF(B401=0,K401,""),L401&lt;&gt;"",L401,TRUE,D401)</f>
        <v>00</v>
      </c>
      <c r="N401">
        <f t="shared" si="52"/>
        <v>0</v>
      </c>
    </row>
    <row r="402" spans="1:14" x14ac:dyDescent="0.45">
      <c r="A402" t="str">
        <f t="shared" si="50"/>
        <v>3460</v>
      </c>
      <c r="B402" t="s">
        <v>35</v>
      </c>
      <c r="C402">
        <f>COUNTIF(B$2:B402,"=0")</f>
        <v>8</v>
      </c>
      <c r="D402" t="str">
        <f>MID('input-output'!$I$9,(ROW(D402)-2)*2+1,2)</f>
        <v>00</v>
      </c>
      <c r="E402" s="1" t="str">
        <f t="shared" si="45"/>
        <v/>
      </c>
      <c r="L402" t="str">
        <f t="shared" si="51"/>
        <v/>
      </c>
      <c r="M402" t="str" cm="1">
        <f t="array" ref="M402">_xlfn.IFS(ISNUMBER(_xlfn.XLOOKUP(C402,Tables!N:N,Tables!N:N)),IF(B402=0,K402,""),L402&lt;&gt;"",L402,TRUE,D402)</f>
        <v>00</v>
      </c>
      <c r="N402">
        <f t="shared" si="52"/>
        <v>0</v>
      </c>
    </row>
    <row r="403" spans="1:14" x14ac:dyDescent="0.45">
      <c r="A403" t="str">
        <f t="shared" si="50"/>
        <v>3461</v>
      </c>
      <c r="B403" t="s">
        <v>36</v>
      </c>
      <c r="C403">
        <f>COUNTIF(B$2:B403,"=0")</f>
        <v>8</v>
      </c>
      <c r="D403" t="str">
        <f>MID('input-output'!$I$9,(ROW(D403)-2)*2+1,2)</f>
        <v>00</v>
      </c>
      <c r="E403" s="1" t="str">
        <f t="shared" si="45"/>
        <v/>
      </c>
      <c r="L403" t="str">
        <f t="shared" si="51"/>
        <v/>
      </c>
      <c r="M403" t="str" cm="1">
        <f t="array" ref="M403">_xlfn.IFS(ISNUMBER(_xlfn.XLOOKUP(C403,Tables!N:N,Tables!N:N)),IF(B403=0,K403,""),L403&lt;&gt;"",L403,TRUE,D403)</f>
        <v>00</v>
      </c>
      <c r="N403">
        <f t="shared" si="52"/>
        <v>0</v>
      </c>
    </row>
    <row r="404" spans="1:14" x14ac:dyDescent="0.45">
      <c r="A404" t="str">
        <f t="shared" si="50"/>
        <v>3462</v>
      </c>
      <c r="B404" t="s">
        <v>37</v>
      </c>
      <c r="C404">
        <f>COUNTIF(B$2:B404,"=0")</f>
        <v>8</v>
      </c>
      <c r="D404" t="str">
        <f>MID('input-output'!$I$9,(ROW(D404)-2)*2+1,2)</f>
        <v>00</v>
      </c>
      <c r="E404" s="1" t="str">
        <f t="shared" si="45"/>
        <v/>
      </c>
      <c r="L404" t="str">
        <f t="shared" si="51"/>
        <v/>
      </c>
      <c r="M404" t="str" cm="1">
        <f t="array" ref="M404">_xlfn.IFS(ISNUMBER(_xlfn.XLOOKUP(C404,Tables!N:N,Tables!N:N)),IF(B404=0,K404,""),L404&lt;&gt;"",L404,TRUE,D404)</f>
        <v>00</v>
      </c>
      <c r="N404">
        <f t="shared" si="52"/>
        <v>0</v>
      </c>
    </row>
    <row r="405" spans="1:14" x14ac:dyDescent="0.45">
      <c r="A405" t="str">
        <f t="shared" si="50"/>
        <v>3463</v>
      </c>
      <c r="B405" t="s">
        <v>38</v>
      </c>
      <c r="C405">
        <f>COUNTIF(B$2:B405,"=0")</f>
        <v>8</v>
      </c>
      <c r="D405" t="str">
        <f>MID('input-output'!$I$9,(ROW(D405)-2)*2+1,2)</f>
        <v>00</v>
      </c>
      <c r="E405" s="1" t="str">
        <f t="shared" si="45"/>
        <v/>
      </c>
      <c r="L405" t="str">
        <f t="shared" si="51"/>
        <v/>
      </c>
      <c r="M405" t="str" cm="1">
        <f t="array" ref="M405">_xlfn.IFS(ISNUMBER(_xlfn.XLOOKUP(C405,Tables!N:N,Tables!N:N)),IF(B405=0,K405,""),L405&lt;&gt;"",L405,TRUE,D405)</f>
        <v>00</v>
      </c>
      <c r="N405">
        <f t="shared" si="52"/>
        <v>0</v>
      </c>
    </row>
    <row r="406" spans="1:14" x14ac:dyDescent="0.45">
      <c r="A406" t="str">
        <f t="shared" si="50"/>
        <v>3464</v>
      </c>
      <c r="B406" t="s">
        <v>39</v>
      </c>
      <c r="C406">
        <f>COUNTIF(B$2:B406,"=0")</f>
        <v>8</v>
      </c>
      <c r="D406" t="str">
        <f>MID('input-output'!$I$9,(ROW(D406)-2)*2+1,2)</f>
        <v>01</v>
      </c>
      <c r="E406" s="1" t="str">
        <f t="shared" si="45"/>
        <v>Monster Level 1</v>
      </c>
      <c r="F406">
        <f t="shared" ref="F406:F409" si="53">HEX2DEC(D406)</f>
        <v>1</v>
      </c>
      <c r="G406" s="2"/>
      <c r="J406" t="str">
        <f t="shared" ref="J406:J461" si="54">IF(G406&lt;&gt;"",DEC2HEX(G406),"")</f>
        <v/>
      </c>
      <c r="L406" t="str">
        <f t="shared" si="51"/>
        <v/>
      </c>
      <c r="M406" t="str" cm="1">
        <f t="array" ref="M406">_xlfn.IFS(ISNUMBER(_xlfn.XLOOKUP(C406,Tables!N:N,Tables!N:N)),IF(B406=0,K406,""),L406&lt;&gt;"",L406,TRUE,D406)</f>
        <v>01</v>
      </c>
      <c r="N406">
        <f t="shared" si="52"/>
        <v>0</v>
      </c>
    </row>
    <row r="407" spans="1:14" x14ac:dyDescent="0.45">
      <c r="A407" t="str">
        <f t="shared" si="50"/>
        <v>3465</v>
      </c>
      <c r="B407" t="s">
        <v>40</v>
      </c>
      <c r="C407">
        <f>COUNTIF(B$2:B407,"=0")</f>
        <v>8</v>
      </c>
      <c r="D407" t="str">
        <f>MID('input-output'!$I$9,(ROW(D407)-2)*2+1,2)</f>
        <v>01</v>
      </c>
      <c r="E407" s="1" t="str">
        <f t="shared" si="45"/>
        <v>Monster Level 2</v>
      </c>
      <c r="F407">
        <f t="shared" si="53"/>
        <v>1</v>
      </c>
      <c r="G407" s="2"/>
      <c r="J407" t="str">
        <f t="shared" si="54"/>
        <v/>
      </c>
      <c r="L407" t="str">
        <f t="shared" si="51"/>
        <v/>
      </c>
      <c r="M407" t="str" cm="1">
        <f t="array" ref="M407">_xlfn.IFS(ISNUMBER(_xlfn.XLOOKUP(C407,Tables!N:N,Tables!N:N)),IF(B407=0,K407,""),L407&lt;&gt;"",L407,TRUE,D407)</f>
        <v>01</v>
      </c>
      <c r="N407">
        <f t="shared" si="52"/>
        <v>0</v>
      </c>
    </row>
    <row r="408" spans="1:14" x14ac:dyDescent="0.45">
      <c r="A408" t="str">
        <f t="shared" si="50"/>
        <v>3466</v>
      </c>
      <c r="B408" t="s">
        <v>41</v>
      </c>
      <c r="C408">
        <f>COUNTIF(B$2:B408,"=0")</f>
        <v>8</v>
      </c>
      <c r="D408" t="str">
        <f>MID('input-output'!$I$9,(ROW(D408)-2)*2+1,2)</f>
        <v>01</v>
      </c>
      <c r="E408" s="1" t="str">
        <f t="shared" si="45"/>
        <v>Monster Level 3</v>
      </c>
      <c r="F408">
        <f t="shared" si="53"/>
        <v>1</v>
      </c>
      <c r="G408" s="2"/>
      <c r="J408" t="str">
        <f t="shared" si="54"/>
        <v/>
      </c>
      <c r="L408" t="str">
        <f t="shared" si="51"/>
        <v/>
      </c>
      <c r="M408" t="str" cm="1">
        <f t="array" ref="M408">_xlfn.IFS(ISNUMBER(_xlfn.XLOOKUP(C408,Tables!N:N,Tables!N:N)),IF(B408=0,K408,""),L408&lt;&gt;"",L408,TRUE,D408)</f>
        <v>01</v>
      </c>
      <c r="N408">
        <f t="shared" si="52"/>
        <v>0</v>
      </c>
    </row>
    <row r="409" spans="1:14" x14ac:dyDescent="0.45">
      <c r="A409" t="str">
        <f t="shared" si="50"/>
        <v>3467</v>
      </c>
      <c r="B409" t="s">
        <v>42</v>
      </c>
      <c r="C409">
        <f>COUNTIF(B$2:B409,"=0")</f>
        <v>8</v>
      </c>
      <c r="D409" t="str">
        <f>MID('input-output'!$I$9,(ROW(D409)-2)*2+1,2)</f>
        <v>00</v>
      </c>
      <c r="E409" s="1" t="str">
        <f t="shared" si="45"/>
        <v>Boss Level</v>
      </c>
      <c r="F409">
        <f t="shared" si="53"/>
        <v>0</v>
      </c>
      <c r="G409" s="2"/>
      <c r="J409" t="str">
        <f t="shared" si="54"/>
        <v/>
      </c>
      <c r="L409" t="str">
        <f t="shared" si="51"/>
        <v/>
      </c>
      <c r="M409" t="str" cm="1">
        <f t="array" ref="M409">_xlfn.IFS(ISNUMBER(_xlfn.XLOOKUP(C409,Tables!N:N,Tables!N:N)),IF(B409=0,K409,""),L409&lt;&gt;"",L409,TRUE,D409)</f>
        <v>00</v>
      </c>
      <c r="N409">
        <f t="shared" si="52"/>
        <v>0</v>
      </c>
    </row>
    <row r="410" spans="1:14" x14ac:dyDescent="0.45">
      <c r="A410" t="str">
        <f t="shared" si="50"/>
        <v>3468</v>
      </c>
      <c r="B410" t="s">
        <v>43</v>
      </c>
      <c r="C410">
        <f>COUNTIF(B$2:B410,"=0")</f>
        <v>8</v>
      </c>
      <c r="D410" t="str">
        <f>MID('input-output'!$I$9,(ROW(D410)-2)*2+1,2)</f>
        <v>00</v>
      </c>
      <c r="E410" s="1" t="str">
        <f t="shared" si="45"/>
        <v/>
      </c>
      <c r="L410" t="str">
        <f t="shared" si="51"/>
        <v/>
      </c>
      <c r="M410" t="str" cm="1">
        <f t="array" ref="M410">_xlfn.IFS(ISNUMBER(_xlfn.XLOOKUP(C410,Tables!N:N,Tables!N:N)),IF(B410=0,K410,""),L410&lt;&gt;"",L410,TRUE,D410)</f>
        <v>00</v>
      </c>
      <c r="N410">
        <f t="shared" si="52"/>
        <v>0</v>
      </c>
    </row>
    <row r="411" spans="1:14" x14ac:dyDescent="0.45">
      <c r="A411" t="str">
        <f t="shared" si="50"/>
        <v>3469</v>
      </c>
      <c r="B411" t="s">
        <v>44</v>
      </c>
      <c r="C411">
        <f>COUNTIF(B$2:B411,"=0")</f>
        <v>8</v>
      </c>
      <c r="D411" t="str">
        <f>MID('input-output'!$I$9,(ROW(D411)-2)*2+1,2)</f>
        <v>FF</v>
      </c>
      <c r="E411" s="1" t="str">
        <f t="shared" si="45"/>
        <v/>
      </c>
      <c r="L411" t="str">
        <f t="shared" si="51"/>
        <v/>
      </c>
      <c r="M411" t="str" cm="1">
        <f t="array" ref="M411">_xlfn.IFS(ISNUMBER(_xlfn.XLOOKUP(C411,Tables!N:N,Tables!N:N)),IF(B411=0,K411,""),L411&lt;&gt;"",L411,TRUE,D411)</f>
        <v>FF</v>
      </c>
      <c r="N411">
        <f t="shared" si="52"/>
        <v>0</v>
      </c>
    </row>
    <row r="412" spans="1:14" x14ac:dyDescent="0.45">
      <c r="A412" t="str">
        <f t="shared" si="50"/>
        <v>346A</v>
      </c>
      <c r="B412" t="s">
        <v>45</v>
      </c>
      <c r="C412">
        <f>COUNTIF(B$2:B412,"=0")</f>
        <v>8</v>
      </c>
      <c r="D412" t="str">
        <f>MID('input-output'!$I$9,(ROW(D412)-2)*2+1,2)</f>
        <v>FF</v>
      </c>
      <c r="E412" s="1" t="str">
        <f t="shared" si="45"/>
        <v/>
      </c>
      <c r="L412" t="str">
        <f t="shared" si="51"/>
        <v/>
      </c>
      <c r="M412" t="str" cm="1">
        <f t="array" ref="M412">_xlfn.IFS(ISNUMBER(_xlfn.XLOOKUP(C412,Tables!N:N,Tables!N:N)),IF(B412=0,K412,""),L412&lt;&gt;"",L412,TRUE,D412)</f>
        <v>FF</v>
      </c>
      <c r="N412">
        <f t="shared" si="52"/>
        <v>0</v>
      </c>
    </row>
    <row r="413" spans="1:14" x14ac:dyDescent="0.45">
      <c r="A413" t="str">
        <f t="shared" si="50"/>
        <v>346B</v>
      </c>
      <c r="B413" t="s">
        <v>46</v>
      </c>
      <c r="C413">
        <f>COUNTIF(B$2:B413,"=0")</f>
        <v>8</v>
      </c>
      <c r="D413" t="str">
        <f>MID('input-output'!$I$9,(ROW(D413)-2)*2+1,2)</f>
        <v>FF</v>
      </c>
      <c r="E413" s="1" t="str">
        <f t="shared" si="45"/>
        <v/>
      </c>
      <c r="L413" t="str">
        <f t="shared" si="51"/>
        <v/>
      </c>
      <c r="M413" t="str" cm="1">
        <f t="array" ref="M413">_xlfn.IFS(ISNUMBER(_xlfn.XLOOKUP(C413,Tables!N:N,Tables!N:N)),IF(B413=0,K413,""),L413&lt;&gt;"",L413,TRUE,D413)</f>
        <v>FF</v>
      </c>
      <c r="N413">
        <f t="shared" si="52"/>
        <v>0</v>
      </c>
    </row>
    <row r="414" spans="1:14" x14ac:dyDescent="0.45">
      <c r="A414" t="str">
        <f t="shared" si="50"/>
        <v>346C</v>
      </c>
      <c r="B414" t="s">
        <v>47</v>
      </c>
      <c r="C414">
        <f>COUNTIF(B$2:B414,"=0")</f>
        <v>8</v>
      </c>
      <c r="D414" t="str">
        <f>MID('input-output'!$I$9,(ROW(D414)-2)*2+1,2)</f>
        <v>00</v>
      </c>
      <c r="E414" s="1" t="str">
        <f t="shared" si="45"/>
        <v/>
      </c>
      <c r="L414" t="str">
        <f t="shared" si="51"/>
        <v/>
      </c>
      <c r="M414" t="str" cm="1">
        <f t="array" ref="M414">_xlfn.IFS(ISNUMBER(_xlfn.XLOOKUP(C414,Tables!N:N,Tables!N:N)),IF(B414=0,K414,""),L414&lt;&gt;"",L414,TRUE,D414)</f>
        <v>00</v>
      </c>
      <c r="N414">
        <f t="shared" si="52"/>
        <v>0</v>
      </c>
    </row>
    <row r="415" spans="1:14" x14ac:dyDescent="0.45">
      <c r="A415" t="str">
        <f t="shared" si="50"/>
        <v>346D</v>
      </c>
      <c r="B415" t="s">
        <v>48</v>
      </c>
      <c r="C415">
        <f>COUNTIF(B$2:B415,"=0")</f>
        <v>8</v>
      </c>
      <c r="D415" t="str">
        <f>MID('input-output'!$I$9,(ROW(D415)-2)*2+1,2)</f>
        <v>00</v>
      </c>
      <c r="E415" s="1" t="str">
        <f t="shared" si="45"/>
        <v/>
      </c>
      <c r="L415" t="str">
        <f t="shared" si="51"/>
        <v/>
      </c>
      <c r="M415" t="str" cm="1">
        <f t="array" ref="M415">_xlfn.IFS(ISNUMBER(_xlfn.XLOOKUP(C415,Tables!N:N,Tables!N:N)),IF(B415=0,K415,""),L415&lt;&gt;"",L415,TRUE,D415)</f>
        <v>00</v>
      </c>
      <c r="N415">
        <f t="shared" si="52"/>
        <v>0</v>
      </c>
    </row>
    <row r="416" spans="1:14" x14ac:dyDescent="0.45">
      <c r="A416" t="str">
        <f t="shared" si="50"/>
        <v>346E</v>
      </c>
      <c r="B416" t="s">
        <v>49</v>
      </c>
      <c r="C416">
        <f>COUNTIF(B$2:B416,"=0")</f>
        <v>8</v>
      </c>
      <c r="D416" t="str">
        <f>MID('input-output'!$I$9,(ROW(D416)-2)*2+1,2)</f>
        <v>00</v>
      </c>
      <c r="E416" s="1" t="str">
        <f t="shared" si="45"/>
        <v/>
      </c>
      <c r="L416" t="str">
        <f t="shared" si="51"/>
        <v/>
      </c>
      <c r="M416" t="str" cm="1">
        <f t="array" ref="M416">_xlfn.IFS(ISNUMBER(_xlfn.XLOOKUP(C416,Tables!N:N,Tables!N:N)),IF(B416=0,K416,""),L416&lt;&gt;"",L416,TRUE,D416)</f>
        <v>00</v>
      </c>
      <c r="N416">
        <f t="shared" si="52"/>
        <v>0</v>
      </c>
    </row>
    <row r="417" spans="1:14" x14ac:dyDescent="0.45">
      <c r="A417" t="str">
        <f t="shared" si="50"/>
        <v>346F</v>
      </c>
      <c r="B417" t="s">
        <v>50</v>
      </c>
      <c r="C417">
        <f>COUNTIF(B$2:B417,"=0")</f>
        <v>8</v>
      </c>
      <c r="D417" t="str">
        <f>MID('input-output'!$I$9,(ROW(D417)-2)*2+1,2)</f>
        <v>00</v>
      </c>
      <c r="E417" s="1" t="str">
        <f t="shared" si="45"/>
        <v/>
      </c>
      <c r="L417" t="str">
        <f t="shared" si="51"/>
        <v/>
      </c>
      <c r="M417" t="str" cm="1">
        <f t="array" ref="M417">_xlfn.IFS(ISNUMBER(_xlfn.XLOOKUP(C417,Tables!N:N,Tables!N:N)),IF(B417=0,K417,""),L417&lt;&gt;"",L417,TRUE,D417)</f>
        <v>00</v>
      </c>
      <c r="N417">
        <f t="shared" si="52"/>
        <v>0</v>
      </c>
    </row>
    <row r="418" spans="1:14" x14ac:dyDescent="0.45">
      <c r="A418" t="str">
        <f t="shared" si="50"/>
        <v>3470</v>
      </c>
      <c r="B418">
        <v>0</v>
      </c>
      <c r="C418">
        <f>COUNTIF(B$2:B418,"=0")</f>
        <v>9</v>
      </c>
      <c r="D418" t="str">
        <f>MID('input-output'!$I$9,(ROW(D418)-2)*2+1,2)</f>
        <v>00</v>
      </c>
      <c r="E418" s="1" t="str">
        <f t="shared" si="45"/>
        <v>Name Low 1</v>
      </c>
      <c r="F418">
        <f>_xlfn.XLOOKUP(HEX2DEC(D419&amp;D418),Tables!A:A,Tables!C:C)</f>
        <v>0</v>
      </c>
      <c r="G418" s="2"/>
      <c r="J418" t="str">
        <f>IF(G418&lt;&gt;"",_xlfn.XLOOKUP(G418,Tables!C:C,Tables!B:B),"")</f>
        <v/>
      </c>
      <c r="L418" t="str">
        <f t="shared" si="51"/>
        <v/>
      </c>
      <c r="M418" t="str" cm="1">
        <f t="array" ref="M418">_xlfn.IFS(ISNUMBER(_xlfn.XLOOKUP(C418,Tables!N:N,Tables!N:N)),IF(B418=0,K418,""),L418&lt;&gt;"",L418,TRUE,D418)</f>
        <v>00</v>
      </c>
      <c r="N418">
        <f t="shared" si="52"/>
        <v>0</v>
      </c>
    </row>
    <row r="419" spans="1:14" x14ac:dyDescent="0.45">
      <c r="A419" t="str">
        <f t="shared" si="50"/>
        <v>3471</v>
      </c>
      <c r="B419">
        <v>1</v>
      </c>
      <c r="C419">
        <f>COUNTIF(B$2:B419,"=0")</f>
        <v>9</v>
      </c>
      <c r="D419" t="str">
        <f>MID('input-output'!$I$9,(ROW(D419)-2)*2+1,2)</f>
        <v>00</v>
      </c>
      <c r="E419" s="1" t="str">
        <f t="shared" si="45"/>
        <v>Name High 1</v>
      </c>
      <c r="L419" t="str">
        <f t="shared" si="51"/>
        <v/>
      </c>
      <c r="M419" t="str" cm="1">
        <f t="array" ref="M419">_xlfn.IFS(ISNUMBER(_xlfn.XLOOKUP(C419,Tables!N:N,Tables!N:N)),IF(B419=0,K419,""),L419&lt;&gt;"",L419,TRUE,D419)</f>
        <v>00</v>
      </c>
      <c r="N419">
        <f t="shared" si="52"/>
        <v>0</v>
      </c>
    </row>
    <row r="420" spans="1:14" x14ac:dyDescent="0.45">
      <c r="A420" t="str">
        <f t="shared" si="50"/>
        <v>3472</v>
      </c>
      <c r="B420">
        <v>2</v>
      </c>
      <c r="C420">
        <f>COUNTIF(B$2:B420,"=0")</f>
        <v>9</v>
      </c>
      <c r="D420" t="str">
        <f>MID('input-output'!$I$9,(ROW(D420)-2)*2+1,2)</f>
        <v>00</v>
      </c>
      <c r="E420" s="1" t="str">
        <f t="shared" si="45"/>
        <v>Name Low 2</v>
      </c>
      <c r="F420">
        <f>_xlfn.XLOOKUP(HEX2DEC(D421&amp;D420),Tables!A:A,Tables!C:C)</f>
        <v>0</v>
      </c>
      <c r="G420" s="2"/>
      <c r="J420" t="str">
        <f>IF(G420&lt;&gt;"",_xlfn.XLOOKUP(G420,Tables!C:C,Tables!B:B),"")</f>
        <v/>
      </c>
      <c r="L420" t="str">
        <f t="shared" si="51"/>
        <v/>
      </c>
      <c r="M420" t="str" cm="1">
        <f t="array" ref="M420">_xlfn.IFS(ISNUMBER(_xlfn.XLOOKUP(C420,Tables!N:N,Tables!N:N)),IF(B420=0,K420,""),L420&lt;&gt;"",L420,TRUE,D420)</f>
        <v>00</v>
      </c>
      <c r="N420">
        <f t="shared" si="52"/>
        <v>0</v>
      </c>
    </row>
    <row r="421" spans="1:14" x14ac:dyDescent="0.45">
      <c r="A421" t="str">
        <f t="shared" si="50"/>
        <v>3473</v>
      </c>
      <c r="B421" t="s">
        <v>2</v>
      </c>
      <c r="C421">
        <f>COUNTIF(B$2:B421,"=0")</f>
        <v>9</v>
      </c>
      <c r="D421" t="str">
        <f>MID('input-output'!$I$9,(ROW(D421)-2)*2+1,2)</f>
        <v>00</v>
      </c>
      <c r="E421" s="1" t="str">
        <f t="shared" si="45"/>
        <v>Name High 2</v>
      </c>
      <c r="L421" t="str">
        <f t="shared" si="51"/>
        <v/>
      </c>
      <c r="M421" t="str" cm="1">
        <f t="array" ref="M421">_xlfn.IFS(ISNUMBER(_xlfn.XLOOKUP(C421,Tables!N:N,Tables!N:N)),IF(B421=0,K421,""),L421&lt;&gt;"",L421,TRUE,D421)</f>
        <v>00</v>
      </c>
      <c r="N421">
        <f t="shared" si="52"/>
        <v>0</v>
      </c>
    </row>
    <row r="422" spans="1:14" x14ac:dyDescent="0.45">
      <c r="A422" t="str">
        <f t="shared" si="50"/>
        <v>3474</v>
      </c>
      <c r="B422" t="s">
        <v>3</v>
      </c>
      <c r="C422">
        <f>COUNTIF(B$2:B422,"=0")</f>
        <v>9</v>
      </c>
      <c r="D422" t="str">
        <f>MID('input-output'!$I$9,(ROW(D422)-2)*2+1,2)</f>
        <v>00</v>
      </c>
      <c r="E422" s="1" t="str">
        <f t="shared" si="45"/>
        <v>Name Low 3</v>
      </c>
      <c r="F422">
        <f>_xlfn.XLOOKUP(HEX2DEC(D423&amp;D422),Tables!A:A,Tables!C:C)</f>
        <v>0</v>
      </c>
      <c r="G422" s="2"/>
      <c r="J422" t="str">
        <f>IF(G422&lt;&gt;"",_xlfn.XLOOKUP(G422,Tables!C:C,Tables!B:B),"")</f>
        <v/>
      </c>
      <c r="L422" t="str">
        <f t="shared" si="51"/>
        <v/>
      </c>
      <c r="M422" t="str" cm="1">
        <f t="array" ref="M422">_xlfn.IFS(ISNUMBER(_xlfn.XLOOKUP(C422,Tables!N:N,Tables!N:N)),IF(B422=0,K422,""),L422&lt;&gt;"",L422,TRUE,D422)</f>
        <v>00</v>
      </c>
      <c r="N422">
        <f t="shared" si="52"/>
        <v>0</v>
      </c>
    </row>
    <row r="423" spans="1:14" x14ac:dyDescent="0.45">
      <c r="A423" t="str">
        <f t="shared" si="50"/>
        <v>3475</v>
      </c>
      <c r="B423" t="s">
        <v>4</v>
      </c>
      <c r="C423">
        <f>COUNTIF(B$2:B423,"=0")</f>
        <v>9</v>
      </c>
      <c r="D423" t="str">
        <f>MID('input-output'!$I$9,(ROW(D423)-2)*2+1,2)</f>
        <v>00</v>
      </c>
      <c r="E423" s="1" t="str">
        <f t="shared" si="45"/>
        <v>Name High 3</v>
      </c>
      <c r="L423" t="str">
        <f t="shared" si="51"/>
        <v/>
      </c>
      <c r="M423" t="str" cm="1">
        <f t="array" ref="M423">_xlfn.IFS(ISNUMBER(_xlfn.XLOOKUP(C423,Tables!N:N,Tables!N:N)),IF(B423=0,K423,""),L423&lt;&gt;"",L423,TRUE,D423)</f>
        <v>00</v>
      </c>
      <c r="N423">
        <f t="shared" si="52"/>
        <v>0</v>
      </c>
    </row>
    <row r="424" spans="1:14" x14ac:dyDescent="0.45">
      <c r="A424" t="str">
        <f t="shared" si="50"/>
        <v>3476</v>
      </c>
      <c r="B424" t="s">
        <v>5</v>
      </c>
      <c r="C424">
        <f>COUNTIF(B$2:B424,"=0")</f>
        <v>9</v>
      </c>
      <c r="D424" t="str">
        <f>MID('input-output'!$I$9,(ROW(D424)-2)*2+1,2)</f>
        <v>00</v>
      </c>
      <c r="E424" s="1" t="str">
        <f t="shared" si="45"/>
        <v>Primary Monster Low</v>
      </c>
      <c r="F424">
        <f>_xlfn.XLOOKUP(HEX2DEC(D425&amp;D424),Tables!A:A,Tables!D:D)</f>
        <v>0</v>
      </c>
      <c r="G424" s="2"/>
      <c r="J424" t="str">
        <f>IF(G424&lt;&gt;"",_xlfn.XLOOKUP(G424,Tables!D:D,Tables!B:B),"")</f>
        <v/>
      </c>
      <c r="L424" t="str">
        <f t="shared" si="51"/>
        <v/>
      </c>
      <c r="M424" t="str" cm="1">
        <f t="array" ref="M424">_xlfn.IFS(ISNUMBER(_xlfn.XLOOKUP(C424,Tables!N:N,Tables!N:N)),IF(B424=0,K424,""),L424&lt;&gt;"",L424,TRUE,D424)</f>
        <v>00</v>
      </c>
      <c r="N424">
        <f t="shared" si="52"/>
        <v>0</v>
      </c>
    </row>
    <row r="425" spans="1:14" x14ac:dyDescent="0.45">
      <c r="A425" t="str">
        <f t="shared" si="50"/>
        <v>3477</v>
      </c>
      <c r="B425" t="s">
        <v>6</v>
      </c>
      <c r="C425">
        <f>COUNTIF(B$2:B425,"=0")</f>
        <v>9</v>
      </c>
      <c r="D425" t="str">
        <f>MID('input-output'!$I$9,(ROW(D425)-2)*2+1,2)</f>
        <v>00</v>
      </c>
      <c r="E425" s="1" t="str">
        <f t="shared" si="45"/>
        <v>Primary Monster High</v>
      </c>
      <c r="L425" t="str">
        <f t="shared" si="51"/>
        <v/>
      </c>
      <c r="M425" t="str" cm="1">
        <f t="array" ref="M425">_xlfn.IFS(ISNUMBER(_xlfn.XLOOKUP(C425,Tables!N:N,Tables!N:N)),IF(B425=0,K425,""),L425&lt;&gt;"",L425,TRUE,D425)</f>
        <v>00</v>
      </c>
      <c r="N425">
        <f t="shared" si="52"/>
        <v>0</v>
      </c>
    </row>
    <row r="426" spans="1:14" x14ac:dyDescent="0.45">
      <c r="A426" t="str">
        <f t="shared" si="50"/>
        <v>3478</v>
      </c>
      <c r="B426" t="s">
        <v>7</v>
      </c>
      <c r="C426">
        <f>COUNTIF(B$2:B426,"=0")</f>
        <v>9</v>
      </c>
      <c r="D426" t="str">
        <f>MID('input-output'!$I$9,(ROW(D426)-2)*2+1,2)</f>
        <v>00</v>
      </c>
      <c r="E426" s="1" t="str">
        <f t="shared" si="45"/>
        <v>Header Low</v>
      </c>
      <c r="F426">
        <f t="shared" ref="F426" si="55">HEX2DEC(D427&amp;D426)</f>
        <v>0</v>
      </c>
      <c r="G426" s="2"/>
      <c r="J426" t="str">
        <f t="shared" ref="J426" si="56">IF(G426&lt;&gt;"",DEC2HEX(G426),"")</f>
        <v/>
      </c>
      <c r="L426" t="str">
        <f t="shared" si="51"/>
        <v/>
      </c>
      <c r="M426" t="str" cm="1">
        <f t="array" ref="M426">_xlfn.IFS(ISNUMBER(_xlfn.XLOOKUP(C426,Tables!N:N,Tables!N:N)),IF(B426=0,K426,""),L426&lt;&gt;"",L426,TRUE,D426)</f>
        <v>00</v>
      </c>
      <c r="N426">
        <f t="shared" si="52"/>
        <v>0</v>
      </c>
    </row>
    <row r="427" spans="1:14" x14ac:dyDescent="0.45">
      <c r="A427" t="str">
        <f t="shared" si="50"/>
        <v>3479</v>
      </c>
      <c r="B427" t="s">
        <v>8</v>
      </c>
      <c r="C427">
        <f>COUNTIF(B$2:B427,"=0")</f>
        <v>9</v>
      </c>
      <c r="D427" t="str">
        <f>MID('input-output'!$I$9,(ROW(D427)-2)*2+1,2)</f>
        <v>00</v>
      </c>
      <c r="E427" s="1" t="str">
        <f t="shared" si="45"/>
        <v>Header High</v>
      </c>
      <c r="L427" t="str">
        <f t="shared" si="51"/>
        <v/>
      </c>
      <c r="M427" t="str" cm="1">
        <f t="array" ref="M427">_xlfn.IFS(ISNUMBER(_xlfn.XLOOKUP(C427,Tables!N:N,Tables!N:N)),IF(B427=0,K427,""),L427&lt;&gt;"",L427,TRUE,D427)</f>
        <v>00</v>
      </c>
      <c r="N427">
        <f t="shared" si="52"/>
        <v>0</v>
      </c>
    </row>
    <row r="428" spans="1:14" x14ac:dyDescent="0.45">
      <c r="A428" t="str">
        <f t="shared" si="50"/>
        <v>347A</v>
      </c>
      <c r="B428" t="s">
        <v>9</v>
      </c>
      <c r="C428">
        <f>COUNTIF(B$2:B428,"=0")</f>
        <v>9</v>
      </c>
      <c r="D428" t="str">
        <f>MID('input-output'!$I$9,(ROW(D428)-2)*2+1,2)</f>
        <v>00</v>
      </c>
      <c r="E428" s="1" t="str">
        <f t="shared" si="45"/>
        <v>Footer Low</v>
      </c>
      <c r="F428">
        <f t="shared" ref="F428" si="57">HEX2DEC(D429&amp;D428)</f>
        <v>0</v>
      </c>
      <c r="G428" s="2"/>
      <c r="J428" t="str">
        <f t="shared" ref="J428" si="58">IF(G428&lt;&gt;"",DEC2HEX(G428),"")</f>
        <v/>
      </c>
      <c r="L428" t="str">
        <f t="shared" si="51"/>
        <v/>
      </c>
      <c r="M428" t="str" cm="1">
        <f t="array" ref="M428">_xlfn.IFS(ISNUMBER(_xlfn.XLOOKUP(C428,Tables!N:N,Tables!N:N)),IF(B428=0,K428,""),L428&lt;&gt;"",L428,TRUE,D428)</f>
        <v>00</v>
      </c>
      <c r="N428">
        <f t="shared" si="52"/>
        <v>0</v>
      </c>
    </row>
    <row r="429" spans="1:14" x14ac:dyDescent="0.45">
      <c r="A429" t="str">
        <f t="shared" si="50"/>
        <v>347B</v>
      </c>
      <c r="B429" t="s">
        <v>10</v>
      </c>
      <c r="C429">
        <f>COUNTIF(B$2:B429,"=0")</f>
        <v>9</v>
      </c>
      <c r="D429" t="str">
        <f>MID('input-output'!$I$9,(ROW(D429)-2)*2+1,2)</f>
        <v>00</v>
      </c>
      <c r="E429" s="1" t="str">
        <f t="shared" si="45"/>
        <v>Footer High</v>
      </c>
      <c r="L429" t="str">
        <f t="shared" si="51"/>
        <v/>
      </c>
      <c r="M429" t="str" cm="1">
        <f t="array" ref="M429">_xlfn.IFS(ISNUMBER(_xlfn.XLOOKUP(C429,Tables!N:N,Tables!N:N)),IF(B429=0,K429,""),L429&lt;&gt;"",L429,TRUE,D429)</f>
        <v>00</v>
      </c>
      <c r="N429">
        <f t="shared" si="52"/>
        <v>0</v>
      </c>
    </row>
    <row r="430" spans="1:14" x14ac:dyDescent="0.45">
      <c r="A430" t="str">
        <f t="shared" si="50"/>
        <v>347C</v>
      </c>
      <c r="B430" t="s">
        <v>11</v>
      </c>
      <c r="C430">
        <f>COUNTIF(B$2:B430,"=0")</f>
        <v>9</v>
      </c>
      <c r="D430" t="str">
        <f>MID('input-output'!$I$9,(ROW(D430)-2)*2+1,2)</f>
        <v>00</v>
      </c>
      <c r="E430" s="1" t="str">
        <f t="shared" si="45"/>
        <v/>
      </c>
      <c r="L430" t="str">
        <f t="shared" si="51"/>
        <v/>
      </c>
      <c r="M430" t="str" cm="1">
        <f t="array" ref="M430">_xlfn.IFS(ISNUMBER(_xlfn.XLOOKUP(C430,Tables!N:N,Tables!N:N)),IF(B430=0,K430,""),L430&lt;&gt;"",L430,TRUE,D430)</f>
        <v>00</v>
      </c>
      <c r="N430">
        <f t="shared" si="52"/>
        <v>0</v>
      </c>
    </row>
    <row r="431" spans="1:14" x14ac:dyDescent="0.45">
      <c r="A431" t="str">
        <f t="shared" si="50"/>
        <v>347D</v>
      </c>
      <c r="B431" t="s">
        <v>12</v>
      </c>
      <c r="C431">
        <f>COUNTIF(B$2:B431,"=0")</f>
        <v>9</v>
      </c>
      <c r="D431" t="str">
        <f>MID('input-output'!$I$9,(ROW(D431)-2)*2+1,2)</f>
        <v>00</v>
      </c>
      <c r="E431" s="1" t="str">
        <f t="shared" si="45"/>
        <v/>
      </c>
      <c r="L431" t="str">
        <f t="shared" si="51"/>
        <v/>
      </c>
      <c r="M431" t="str" cm="1">
        <f t="array" ref="M431">_xlfn.IFS(ISNUMBER(_xlfn.XLOOKUP(C431,Tables!N:N,Tables!N:N)),IF(B431=0,K431,""),L431&lt;&gt;"",L431,TRUE,D431)</f>
        <v>00</v>
      </c>
      <c r="N431">
        <f t="shared" si="52"/>
        <v>0</v>
      </c>
    </row>
    <row r="432" spans="1:14" x14ac:dyDescent="0.45">
      <c r="A432" t="str">
        <f t="shared" si="50"/>
        <v>347E</v>
      </c>
      <c r="B432" t="s">
        <v>13</v>
      </c>
      <c r="C432">
        <f>COUNTIF(B$2:B432,"=0")</f>
        <v>9</v>
      </c>
      <c r="D432" t="str">
        <f>MID('input-output'!$I$9,(ROW(D432)-2)*2+1,2)</f>
        <v>00</v>
      </c>
      <c r="E432" s="1" t="str">
        <f t="shared" si="45"/>
        <v>Clears(seems to be written to 2 places)</v>
      </c>
      <c r="L432" t="str">
        <f t="shared" si="51"/>
        <v/>
      </c>
      <c r="M432" t="str" cm="1">
        <f t="array" ref="M432">_xlfn.IFS(ISNUMBER(_xlfn.XLOOKUP(C432,Tables!N:N,Tables!N:N)),IF(B432=0,K432,""),L432&lt;&gt;"",L432,TRUE,D432)</f>
        <v>00</v>
      </c>
      <c r="N432">
        <f t="shared" si="52"/>
        <v>0</v>
      </c>
    </row>
    <row r="433" spans="1:14" x14ac:dyDescent="0.45">
      <c r="A433" t="str">
        <f t="shared" si="50"/>
        <v>347F</v>
      </c>
      <c r="B433" t="s">
        <v>14</v>
      </c>
      <c r="C433">
        <f>COUNTIF(B$2:B433,"=0")</f>
        <v>9</v>
      </c>
      <c r="D433" t="str">
        <f>MID('input-output'!$I$9,(ROW(D433)-2)*2+1,2)</f>
        <v>00</v>
      </c>
      <c r="E433" s="1" t="str">
        <f t="shared" si="45"/>
        <v/>
      </c>
      <c r="L433" t="str">
        <f t="shared" si="51"/>
        <v/>
      </c>
      <c r="M433" t="str" cm="1">
        <f t="array" ref="M433">_xlfn.IFS(ISNUMBER(_xlfn.XLOOKUP(C433,Tables!N:N,Tables!N:N)),IF(B433=0,K433,""),L433&lt;&gt;"",L433,TRUE,D433)</f>
        <v>00</v>
      </c>
      <c r="N433">
        <f t="shared" si="52"/>
        <v>0</v>
      </c>
    </row>
    <row r="434" spans="1:14" x14ac:dyDescent="0.45">
      <c r="A434" t="str">
        <f t="shared" si="50"/>
        <v>3480</v>
      </c>
      <c r="B434" t="s">
        <v>15</v>
      </c>
      <c r="C434">
        <f>COUNTIF(B$2:B434,"=0")</f>
        <v>9</v>
      </c>
      <c r="D434" t="str">
        <f>MID('input-output'!$I$9,(ROW(D434)-2)*2+1,2)</f>
        <v>00</v>
      </c>
      <c r="E434" s="1" t="str">
        <f t="shared" ref="E434:E497" si="59">IF(E382="","",E382)</f>
        <v/>
      </c>
      <c r="L434" t="str">
        <f t="shared" si="51"/>
        <v/>
      </c>
      <c r="M434" t="str" cm="1">
        <f t="array" ref="M434">_xlfn.IFS(ISNUMBER(_xlfn.XLOOKUP(C434,Tables!N:N,Tables!N:N)),IF(B434=0,K434,""),L434&lt;&gt;"",L434,TRUE,D434)</f>
        <v>00</v>
      </c>
      <c r="N434">
        <f t="shared" si="52"/>
        <v>0</v>
      </c>
    </row>
    <row r="435" spans="1:14" x14ac:dyDescent="0.45">
      <c r="A435" t="str">
        <f t="shared" si="50"/>
        <v>3481</v>
      </c>
      <c r="B435" t="s">
        <v>16</v>
      </c>
      <c r="C435">
        <f>COUNTIF(B$2:B435,"=0")</f>
        <v>9</v>
      </c>
      <c r="D435" t="str">
        <f>MID('input-output'!$I$9,(ROW(D435)-2)*2+1,2)</f>
        <v>00</v>
      </c>
      <c r="E435" s="1" t="str">
        <f t="shared" si="59"/>
        <v/>
      </c>
      <c r="L435" t="str">
        <f t="shared" si="51"/>
        <v/>
      </c>
      <c r="M435" t="str" cm="1">
        <f t="array" ref="M435">_xlfn.IFS(ISNUMBER(_xlfn.XLOOKUP(C435,Tables!N:N,Tables!N:N)),IF(B435=0,K435,""),L435&lt;&gt;"",L435,TRUE,D435)</f>
        <v>00</v>
      </c>
      <c r="N435">
        <f t="shared" si="52"/>
        <v>0</v>
      </c>
    </row>
    <row r="436" spans="1:14" x14ac:dyDescent="0.45">
      <c r="A436" t="str">
        <f t="shared" si="50"/>
        <v>3482</v>
      </c>
      <c r="B436" t="s">
        <v>17</v>
      </c>
      <c r="C436">
        <f>COUNTIF(B$2:B436,"=0")</f>
        <v>9</v>
      </c>
      <c r="D436" t="str">
        <f>MID('input-output'!$I$9,(ROW(D436)-2)*2+1,2)</f>
        <v>00</v>
      </c>
      <c r="E436" s="1" t="str">
        <f t="shared" si="59"/>
        <v>Clears(seems to be written to 2 places)</v>
      </c>
      <c r="L436" t="str">
        <f t="shared" si="51"/>
        <v/>
      </c>
      <c r="M436" t="str" cm="1">
        <f t="array" ref="M436">_xlfn.IFS(ISNUMBER(_xlfn.XLOOKUP(C436,Tables!N:N,Tables!N:N)),IF(B436=0,K436,""),L436&lt;&gt;"",L436,TRUE,D436)</f>
        <v>00</v>
      </c>
      <c r="N436">
        <f t="shared" si="52"/>
        <v>0</v>
      </c>
    </row>
    <row r="437" spans="1:14" x14ac:dyDescent="0.45">
      <c r="A437" t="str">
        <f t="shared" si="50"/>
        <v>3483</v>
      </c>
      <c r="B437" t="s">
        <v>18</v>
      </c>
      <c r="C437">
        <f>COUNTIF(B$2:B437,"=0")</f>
        <v>9</v>
      </c>
      <c r="D437" t="str">
        <f>MID('input-output'!$I$9,(ROW(D437)-2)*2+1,2)</f>
        <v>00</v>
      </c>
      <c r="E437" s="1" t="str">
        <f t="shared" si="59"/>
        <v/>
      </c>
      <c r="L437" t="str">
        <f t="shared" si="51"/>
        <v/>
      </c>
      <c r="M437" t="str" cm="1">
        <f t="array" ref="M437">_xlfn.IFS(ISNUMBER(_xlfn.XLOOKUP(C437,Tables!N:N,Tables!N:N)),IF(B437=0,K437,""),L437&lt;&gt;"",L437,TRUE,D437)</f>
        <v>00</v>
      </c>
      <c r="N437">
        <f t="shared" si="52"/>
        <v>0</v>
      </c>
    </row>
    <row r="438" spans="1:14" x14ac:dyDescent="0.45">
      <c r="A438" t="str">
        <f t="shared" si="50"/>
        <v>3484</v>
      </c>
      <c r="B438" t="s">
        <v>19</v>
      </c>
      <c r="C438">
        <f>COUNTIF(B$2:B438,"=0")</f>
        <v>9</v>
      </c>
      <c r="D438" t="str">
        <f>MID('input-output'!$I$9,(ROW(D438)-2)*2+1,2)</f>
        <v>00</v>
      </c>
      <c r="E438" s="1" t="str">
        <f t="shared" si="59"/>
        <v>Not Sure</v>
      </c>
      <c r="L438" t="str">
        <f t="shared" si="51"/>
        <v/>
      </c>
      <c r="M438" t="str" cm="1">
        <f t="array" ref="M438">_xlfn.IFS(ISNUMBER(_xlfn.XLOOKUP(C438,Tables!N:N,Tables!N:N)),IF(B438=0,K438,""),L438&lt;&gt;"",L438,TRUE,D438)</f>
        <v>00</v>
      </c>
      <c r="N438">
        <f t="shared" si="52"/>
        <v>0</v>
      </c>
    </row>
    <row r="439" spans="1:14" x14ac:dyDescent="0.45">
      <c r="A439" t="str">
        <f t="shared" si="50"/>
        <v>3485</v>
      </c>
      <c r="B439" t="s">
        <v>20</v>
      </c>
      <c r="C439">
        <f>COUNTIF(B$2:B439,"=0")</f>
        <v>9</v>
      </c>
      <c r="D439" t="str">
        <f>MID('input-output'!$I$9,(ROW(D439)-2)*2+1,2)</f>
        <v>00</v>
      </c>
      <c r="E439" s="1" t="str">
        <f t="shared" si="59"/>
        <v/>
      </c>
      <c r="L439" t="str">
        <f t="shared" si="51"/>
        <v/>
      </c>
      <c r="M439" t="str" cm="1">
        <f t="array" ref="M439">_xlfn.IFS(ISNUMBER(_xlfn.XLOOKUP(C439,Tables!N:N,Tables!N:N)),IF(B439=0,K439,""),L439&lt;&gt;"",L439,TRUE,D439)</f>
        <v>00</v>
      </c>
      <c r="N439">
        <f t="shared" si="52"/>
        <v>0</v>
      </c>
    </row>
    <row r="440" spans="1:14" x14ac:dyDescent="0.45">
      <c r="A440" t="str">
        <f t="shared" si="50"/>
        <v>3486</v>
      </c>
      <c r="B440" t="s">
        <v>21</v>
      </c>
      <c r="C440">
        <f>COUNTIF(B$2:B440,"=0")</f>
        <v>9</v>
      </c>
      <c r="D440" t="str">
        <f>MID('input-output'!$I$9,(ROW(D440)-2)*2+1,2)</f>
        <v>00</v>
      </c>
      <c r="E440" s="1" t="str">
        <f t="shared" si="59"/>
        <v/>
      </c>
      <c r="L440" t="str">
        <f t="shared" si="51"/>
        <v/>
      </c>
      <c r="M440" t="str" cm="1">
        <f t="array" ref="M440">_xlfn.IFS(ISNUMBER(_xlfn.XLOOKUP(C440,Tables!N:N,Tables!N:N)),IF(B440=0,K440,""),L440&lt;&gt;"",L440,TRUE,D440)</f>
        <v>00</v>
      </c>
      <c r="N440">
        <f t="shared" si="52"/>
        <v>0</v>
      </c>
    </row>
    <row r="441" spans="1:14" x14ac:dyDescent="0.45">
      <c r="A441" t="str">
        <f t="shared" si="50"/>
        <v>3487</v>
      </c>
      <c r="B441" t="s">
        <v>22</v>
      </c>
      <c r="C441">
        <f>COUNTIF(B$2:B441,"=0")</f>
        <v>9</v>
      </c>
      <c r="D441" t="str">
        <f>MID('input-output'!$I$9,(ROW(D441)-2)*2+1,2)</f>
        <v>00</v>
      </c>
      <c r="E441" s="1" t="str">
        <f t="shared" si="59"/>
        <v/>
      </c>
      <c r="L441" t="str">
        <f t="shared" si="51"/>
        <v/>
      </c>
      <c r="M441" t="str" cm="1">
        <f t="array" ref="M441">_xlfn.IFS(ISNUMBER(_xlfn.XLOOKUP(C441,Tables!N:N,Tables!N:N)),IF(B441=0,K441,""),L441&lt;&gt;"",L441,TRUE,D441)</f>
        <v>00</v>
      </c>
      <c r="N441">
        <f t="shared" si="52"/>
        <v>0</v>
      </c>
    </row>
    <row r="442" spans="1:14" x14ac:dyDescent="0.45">
      <c r="A442" t="str">
        <f t="shared" si="50"/>
        <v>3488</v>
      </c>
      <c r="B442" t="s">
        <v>23</v>
      </c>
      <c r="C442">
        <f>COUNTIF(B$2:B442,"=0")</f>
        <v>9</v>
      </c>
      <c r="D442" t="str">
        <f>MID('input-output'!$I$9,(ROW(D442)-2)*2+1,2)</f>
        <v>00</v>
      </c>
      <c r="E442" s="1" t="str">
        <f t="shared" si="59"/>
        <v/>
      </c>
      <c r="L442" t="str">
        <f t="shared" si="51"/>
        <v/>
      </c>
      <c r="M442" t="str" cm="1">
        <f t="array" ref="M442">_xlfn.IFS(ISNUMBER(_xlfn.XLOOKUP(C442,Tables!N:N,Tables!N:N)),IF(B442=0,K442,""),L442&lt;&gt;"",L442,TRUE,D442)</f>
        <v>00</v>
      </c>
      <c r="N442">
        <f t="shared" si="52"/>
        <v>0</v>
      </c>
    </row>
    <row r="443" spans="1:14" x14ac:dyDescent="0.45">
      <c r="A443" t="str">
        <f t="shared" si="50"/>
        <v>3489</v>
      </c>
      <c r="B443" t="s">
        <v>24</v>
      </c>
      <c r="C443">
        <f>COUNTIF(B$2:B443,"=0")</f>
        <v>9</v>
      </c>
      <c r="D443" t="str">
        <f>MID('input-output'!$I$9,(ROW(D443)-2)*2+1,2)</f>
        <v>00</v>
      </c>
      <c r="E443" s="1" t="str">
        <f t="shared" si="59"/>
        <v/>
      </c>
      <c r="L443" t="str">
        <f t="shared" si="51"/>
        <v/>
      </c>
      <c r="M443" t="str" cm="1">
        <f t="array" ref="M443">_xlfn.IFS(ISNUMBER(_xlfn.XLOOKUP(C443,Tables!N:N,Tables!N:N)),IF(B443=0,K443,""),L443&lt;&gt;"",L443,TRUE,D443)</f>
        <v>00</v>
      </c>
      <c r="N443">
        <f t="shared" si="52"/>
        <v>0</v>
      </c>
    </row>
    <row r="444" spans="1:14" x14ac:dyDescent="0.45">
      <c r="A444" t="str">
        <f t="shared" si="50"/>
        <v>348A</v>
      </c>
      <c r="B444" t="s">
        <v>25</v>
      </c>
      <c r="C444">
        <f>COUNTIF(B$2:B444,"=0")</f>
        <v>9</v>
      </c>
      <c r="D444" t="str">
        <f>MID('input-output'!$I$9,(ROW(D444)-2)*2+1,2)</f>
        <v>00</v>
      </c>
      <c r="E444" s="1" t="str">
        <f t="shared" si="59"/>
        <v/>
      </c>
      <c r="L444" t="str">
        <f t="shared" si="51"/>
        <v/>
      </c>
      <c r="M444" t="str" cm="1">
        <f t="array" ref="M444">_xlfn.IFS(ISNUMBER(_xlfn.XLOOKUP(C444,Tables!N:N,Tables!N:N)),IF(B444=0,K444,""),L444&lt;&gt;"",L444,TRUE,D444)</f>
        <v>00</v>
      </c>
      <c r="N444">
        <f t="shared" si="52"/>
        <v>0</v>
      </c>
    </row>
    <row r="445" spans="1:14" x14ac:dyDescent="0.45">
      <c r="A445" t="str">
        <f t="shared" si="50"/>
        <v>348B</v>
      </c>
      <c r="B445" t="s">
        <v>26</v>
      </c>
      <c r="C445">
        <f>COUNTIF(B$2:B445,"=0")</f>
        <v>9</v>
      </c>
      <c r="D445" t="str">
        <f>MID('input-output'!$I$9,(ROW(D445)-2)*2+1,2)</f>
        <v>00</v>
      </c>
      <c r="E445" s="1" t="str">
        <f t="shared" si="59"/>
        <v/>
      </c>
      <c r="L445" t="str">
        <f t="shared" si="51"/>
        <v/>
      </c>
      <c r="M445" t="str" cm="1">
        <f t="array" ref="M445">_xlfn.IFS(ISNUMBER(_xlfn.XLOOKUP(C445,Tables!N:N,Tables!N:N)),IF(B445=0,K445,""),L445&lt;&gt;"",L445,TRUE,D445)</f>
        <v>00</v>
      </c>
      <c r="N445">
        <f t="shared" si="52"/>
        <v>0</v>
      </c>
    </row>
    <row r="446" spans="1:14" x14ac:dyDescent="0.45">
      <c r="A446" t="str">
        <f t="shared" ref="A446:A509" si="60">DEC2HEX(1+HEX2DEC(A445))</f>
        <v>348C</v>
      </c>
      <c r="B446" t="s">
        <v>27</v>
      </c>
      <c r="C446">
        <f>COUNTIF(B$2:B446,"=0")</f>
        <v>9</v>
      </c>
      <c r="D446" t="str">
        <f>MID('input-output'!$I$9,(ROW(D446)-2)*2+1,2)</f>
        <v>00</v>
      </c>
      <c r="E446" s="1" t="str">
        <f t="shared" si="59"/>
        <v/>
      </c>
      <c r="L446" t="str">
        <f t="shared" si="51"/>
        <v/>
      </c>
      <c r="M446" t="str" cm="1">
        <f t="array" ref="M446">_xlfn.IFS(ISNUMBER(_xlfn.XLOOKUP(C446,Tables!N:N,Tables!N:N)),IF(B446=0,K446,""),L446&lt;&gt;"",L446,TRUE,D446)</f>
        <v>00</v>
      </c>
      <c r="N446">
        <f t="shared" si="52"/>
        <v>0</v>
      </c>
    </row>
    <row r="447" spans="1:14" x14ac:dyDescent="0.45">
      <c r="A447" t="str">
        <f t="shared" si="60"/>
        <v>348D</v>
      </c>
      <c r="B447" t="s">
        <v>28</v>
      </c>
      <c r="C447">
        <f>COUNTIF(B$2:B447,"=0")</f>
        <v>9</v>
      </c>
      <c r="D447" t="str">
        <f>MID('input-output'!$I$9,(ROW(D447)-2)*2+1,2)</f>
        <v>00</v>
      </c>
      <c r="E447" s="1" t="str">
        <f t="shared" si="59"/>
        <v/>
      </c>
      <c r="L447" t="str">
        <f t="shared" si="51"/>
        <v/>
      </c>
      <c r="M447" t="str" cm="1">
        <f t="array" ref="M447">_xlfn.IFS(ISNUMBER(_xlfn.XLOOKUP(C447,Tables!N:N,Tables!N:N)),IF(B447=0,K447,""),L447&lt;&gt;"",L447,TRUE,D447)</f>
        <v>00</v>
      </c>
      <c r="N447">
        <f t="shared" si="52"/>
        <v>0</v>
      </c>
    </row>
    <row r="448" spans="1:14" x14ac:dyDescent="0.45">
      <c r="A448" t="str">
        <f t="shared" si="60"/>
        <v>348E</v>
      </c>
      <c r="B448" t="s">
        <v>29</v>
      </c>
      <c r="C448">
        <f>COUNTIF(B$2:B448,"=0")</f>
        <v>9</v>
      </c>
      <c r="D448" t="str">
        <f>MID('input-output'!$I$9,(ROW(D448)-2)*2+1,2)</f>
        <v>00</v>
      </c>
      <c r="E448" s="1" t="str">
        <f t="shared" si="59"/>
        <v/>
      </c>
      <c r="L448" t="str">
        <f t="shared" si="51"/>
        <v/>
      </c>
      <c r="M448" t="str" cm="1">
        <f t="array" ref="M448">_xlfn.IFS(ISNUMBER(_xlfn.XLOOKUP(C448,Tables!N:N,Tables!N:N)),IF(B448=0,K448,""),L448&lt;&gt;"",L448,TRUE,D448)</f>
        <v>00</v>
      </c>
      <c r="N448">
        <f t="shared" si="52"/>
        <v>0</v>
      </c>
    </row>
    <row r="449" spans="1:14" x14ac:dyDescent="0.45">
      <c r="A449" t="str">
        <f t="shared" si="60"/>
        <v>348F</v>
      </c>
      <c r="B449" t="s">
        <v>30</v>
      </c>
      <c r="C449">
        <f>COUNTIF(B$2:B449,"=0")</f>
        <v>9</v>
      </c>
      <c r="D449" t="str">
        <f>MID('input-output'!$I$9,(ROW(D449)-2)*2+1,2)</f>
        <v>00</v>
      </c>
      <c r="E449" s="1" t="str">
        <f t="shared" si="59"/>
        <v/>
      </c>
      <c r="L449" t="str">
        <f t="shared" si="51"/>
        <v/>
      </c>
      <c r="M449" t="str" cm="1">
        <f t="array" ref="M449">_xlfn.IFS(ISNUMBER(_xlfn.XLOOKUP(C449,Tables!N:N,Tables!N:N)),IF(B449=0,K449,""),L449&lt;&gt;"",L449,TRUE,D449)</f>
        <v>00</v>
      </c>
      <c r="N449">
        <f t="shared" si="52"/>
        <v>0</v>
      </c>
    </row>
    <row r="450" spans="1:14" x14ac:dyDescent="0.45">
      <c r="A450" t="str">
        <f t="shared" si="60"/>
        <v>3490</v>
      </c>
      <c r="B450" t="s">
        <v>31</v>
      </c>
      <c r="C450">
        <f>COUNTIF(B$2:B450,"=0")</f>
        <v>9</v>
      </c>
      <c r="D450" t="str">
        <f>MID('input-output'!$I$9,(ROW(D450)-2)*2+1,2)</f>
        <v>00</v>
      </c>
      <c r="E450" s="1" t="str">
        <f t="shared" si="59"/>
        <v/>
      </c>
      <c r="L450" t="str">
        <f t="shared" si="51"/>
        <v/>
      </c>
      <c r="M450" t="str" cm="1">
        <f t="array" ref="M450">_xlfn.IFS(ISNUMBER(_xlfn.XLOOKUP(C450,Tables!N:N,Tables!N:N)),IF(B450=0,K450,""),L450&lt;&gt;"",L450,TRUE,D450)</f>
        <v>00</v>
      </c>
      <c r="N450">
        <f t="shared" si="52"/>
        <v>0</v>
      </c>
    </row>
    <row r="451" spans="1:14" x14ac:dyDescent="0.45">
      <c r="A451" t="str">
        <f t="shared" si="60"/>
        <v>3491</v>
      </c>
      <c r="B451" t="s">
        <v>32</v>
      </c>
      <c r="C451">
        <f>COUNTIF(B$2:B451,"=0")</f>
        <v>9</v>
      </c>
      <c r="D451" t="str">
        <f>MID('input-output'!$I$9,(ROW(D451)-2)*2+1,2)</f>
        <v>00</v>
      </c>
      <c r="E451" s="1" t="str">
        <f t="shared" si="59"/>
        <v/>
      </c>
      <c r="L451" t="str">
        <f t="shared" ref="L451:L514" si="61">IF(OR(J451&lt;&gt;"",LEN(J450)&gt;2),_xlfn.LET(_xlpm.exp,IF(LEN(J451)&gt;2,RIGHT(J451,2),IF(LEN(J450)&gt;2,LEFT(J450,LEN(J450)-2),J451)),IF(LEN(_xlpm.exp)=1,"0"&amp;_xlpm.exp,_xlpm.exp)),IF(AND(J450&lt;&gt;"",ISNUMBER(FIND("High",E451))),"00",IF(J451="","",J451)))</f>
        <v/>
      </c>
      <c r="M451" t="str" cm="1">
        <f t="array" ref="M451">_xlfn.IFS(ISNUMBER(_xlfn.XLOOKUP(C451,Tables!N:N,Tables!N:N)),IF(B451=0,K451,""),L451&lt;&gt;"",L451,TRUE,D451)</f>
        <v>00</v>
      </c>
      <c r="N451">
        <f t="shared" si="52"/>
        <v>0</v>
      </c>
    </row>
    <row r="452" spans="1:14" x14ac:dyDescent="0.45">
      <c r="A452" t="str">
        <f t="shared" si="60"/>
        <v>3492</v>
      </c>
      <c r="B452" t="s">
        <v>33</v>
      </c>
      <c r="C452">
        <f>COUNTIF(B$2:B452,"=0")</f>
        <v>9</v>
      </c>
      <c r="D452" t="str">
        <f>MID('input-output'!$I$9,(ROW(D452)-2)*2+1,2)</f>
        <v>00</v>
      </c>
      <c r="E452" s="1" t="str">
        <f t="shared" si="59"/>
        <v/>
      </c>
      <c r="L452" t="str">
        <f t="shared" si="61"/>
        <v/>
      </c>
      <c r="M452" t="str" cm="1">
        <f t="array" ref="M452">_xlfn.IFS(ISNUMBER(_xlfn.XLOOKUP(C452,Tables!N:N,Tables!N:N)),IF(B452=0,K452,""),L452&lt;&gt;"",L452,TRUE,D452)</f>
        <v>00</v>
      </c>
      <c r="N452">
        <f t="shared" ref="N452:N515" si="62">IF(L452="",0,_xlfn.LET(_xlpm.new,HEX2DEC(M452),_xlpm.old,HEX2DEC(D452),IF(_xlpm.new&lt;128,_xlpm.new,-128+_xlfn.BITAND(_xlpm.new,127))-IF(_xlpm.old&lt;128,_xlpm.old,-128+_xlfn.BITAND(_xlpm.old,127))))</f>
        <v>0</v>
      </c>
    </row>
    <row r="453" spans="1:14" x14ac:dyDescent="0.45">
      <c r="A453" t="str">
        <f t="shared" si="60"/>
        <v>3493</v>
      </c>
      <c r="B453" t="s">
        <v>34</v>
      </c>
      <c r="C453">
        <f>COUNTIF(B$2:B453,"=0")</f>
        <v>9</v>
      </c>
      <c r="D453" t="str">
        <f>MID('input-output'!$I$9,(ROW(D453)-2)*2+1,2)</f>
        <v>00</v>
      </c>
      <c r="E453" s="1" t="str">
        <f t="shared" si="59"/>
        <v/>
      </c>
      <c r="L453" t="str">
        <f t="shared" si="61"/>
        <v/>
      </c>
      <c r="M453" t="str" cm="1">
        <f t="array" ref="M453">_xlfn.IFS(ISNUMBER(_xlfn.XLOOKUP(C453,Tables!N:N,Tables!N:N)),IF(B453=0,K453,""),L453&lt;&gt;"",L453,TRUE,D453)</f>
        <v>00</v>
      </c>
      <c r="N453">
        <f t="shared" si="62"/>
        <v>0</v>
      </c>
    </row>
    <row r="454" spans="1:14" x14ac:dyDescent="0.45">
      <c r="A454" t="str">
        <f t="shared" si="60"/>
        <v>3494</v>
      </c>
      <c r="B454" t="s">
        <v>35</v>
      </c>
      <c r="C454">
        <f>COUNTIF(B$2:B454,"=0")</f>
        <v>9</v>
      </c>
      <c r="D454" t="str">
        <f>MID('input-output'!$I$9,(ROW(D454)-2)*2+1,2)</f>
        <v>00</v>
      </c>
      <c r="E454" s="1" t="str">
        <f t="shared" si="59"/>
        <v/>
      </c>
      <c r="L454" t="str">
        <f t="shared" si="61"/>
        <v/>
      </c>
      <c r="M454" t="str" cm="1">
        <f t="array" ref="M454">_xlfn.IFS(ISNUMBER(_xlfn.XLOOKUP(C454,Tables!N:N,Tables!N:N)),IF(B454=0,K454,""),L454&lt;&gt;"",L454,TRUE,D454)</f>
        <v>00</v>
      </c>
      <c r="N454">
        <f t="shared" si="62"/>
        <v>0</v>
      </c>
    </row>
    <row r="455" spans="1:14" x14ac:dyDescent="0.45">
      <c r="A455" t="str">
        <f t="shared" si="60"/>
        <v>3495</v>
      </c>
      <c r="B455" t="s">
        <v>36</v>
      </c>
      <c r="C455">
        <f>COUNTIF(B$2:B455,"=0")</f>
        <v>9</v>
      </c>
      <c r="D455" t="str">
        <f>MID('input-output'!$I$9,(ROW(D455)-2)*2+1,2)</f>
        <v>00</v>
      </c>
      <c r="E455" s="1" t="str">
        <f t="shared" si="59"/>
        <v/>
      </c>
      <c r="L455" t="str">
        <f t="shared" si="61"/>
        <v/>
      </c>
      <c r="M455" t="str" cm="1">
        <f t="array" ref="M455">_xlfn.IFS(ISNUMBER(_xlfn.XLOOKUP(C455,Tables!N:N,Tables!N:N)),IF(B455=0,K455,""),L455&lt;&gt;"",L455,TRUE,D455)</f>
        <v>00</v>
      </c>
      <c r="N455">
        <f t="shared" si="62"/>
        <v>0</v>
      </c>
    </row>
    <row r="456" spans="1:14" x14ac:dyDescent="0.45">
      <c r="A456" t="str">
        <f t="shared" si="60"/>
        <v>3496</v>
      </c>
      <c r="B456" t="s">
        <v>37</v>
      </c>
      <c r="C456">
        <f>COUNTIF(B$2:B456,"=0")</f>
        <v>9</v>
      </c>
      <c r="D456" t="str">
        <f>MID('input-output'!$I$9,(ROW(D456)-2)*2+1,2)</f>
        <v>00</v>
      </c>
      <c r="E456" s="1" t="str">
        <f t="shared" si="59"/>
        <v/>
      </c>
      <c r="L456" t="str">
        <f t="shared" si="61"/>
        <v/>
      </c>
      <c r="M456" t="str" cm="1">
        <f t="array" ref="M456">_xlfn.IFS(ISNUMBER(_xlfn.XLOOKUP(C456,Tables!N:N,Tables!N:N)),IF(B456=0,K456,""),L456&lt;&gt;"",L456,TRUE,D456)</f>
        <v>00</v>
      </c>
      <c r="N456">
        <f t="shared" si="62"/>
        <v>0</v>
      </c>
    </row>
    <row r="457" spans="1:14" x14ac:dyDescent="0.45">
      <c r="A457" t="str">
        <f t="shared" si="60"/>
        <v>3497</v>
      </c>
      <c r="B457" t="s">
        <v>38</v>
      </c>
      <c r="C457">
        <f>COUNTIF(B$2:B457,"=0")</f>
        <v>9</v>
      </c>
      <c r="D457" t="str">
        <f>MID('input-output'!$I$9,(ROW(D457)-2)*2+1,2)</f>
        <v>00</v>
      </c>
      <c r="E457" s="1" t="str">
        <f t="shared" si="59"/>
        <v/>
      </c>
      <c r="L457" t="str">
        <f t="shared" si="61"/>
        <v/>
      </c>
      <c r="M457" t="str" cm="1">
        <f t="array" ref="M457">_xlfn.IFS(ISNUMBER(_xlfn.XLOOKUP(C457,Tables!N:N,Tables!N:N)),IF(B457=0,K457,""),L457&lt;&gt;"",L457,TRUE,D457)</f>
        <v>00</v>
      </c>
      <c r="N457">
        <f t="shared" si="62"/>
        <v>0</v>
      </c>
    </row>
    <row r="458" spans="1:14" x14ac:dyDescent="0.45">
      <c r="A458" t="str">
        <f t="shared" si="60"/>
        <v>3498</v>
      </c>
      <c r="B458" t="s">
        <v>39</v>
      </c>
      <c r="C458">
        <f>COUNTIF(B$2:B458,"=0")</f>
        <v>9</v>
      </c>
      <c r="D458" t="str">
        <f>MID('input-output'!$I$9,(ROW(D458)-2)*2+1,2)</f>
        <v>01</v>
      </c>
      <c r="E458" s="1" t="str">
        <f t="shared" si="59"/>
        <v>Monster Level 1</v>
      </c>
      <c r="F458">
        <f t="shared" ref="F458:F461" si="63">HEX2DEC(D458)</f>
        <v>1</v>
      </c>
      <c r="G458" s="2"/>
      <c r="J458" t="str">
        <f t="shared" si="54"/>
        <v/>
      </c>
      <c r="L458" t="str">
        <f t="shared" si="61"/>
        <v/>
      </c>
      <c r="M458" t="str" cm="1">
        <f t="array" ref="M458">_xlfn.IFS(ISNUMBER(_xlfn.XLOOKUP(C458,Tables!N:N,Tables!N:N)),IF(B458=0,K458,""),L458&lt;&gt;"",L458,TRUE,D458)</f>
        <v>01</v>
      </c>
      <c r="N458">
        <f t="shared" si="62"/>
        <v>0</v>
      </c>
    </row>
    <row r="459" spans="1:14" x14ac:dyDescent="0.45">
      <c r="A459" t="str">
        <f t="shared" si="60"/>
        <v>3499</v>
      </c>
      <c r="B459" t="s">
        <v>40</v>
      </c>
      <c r="C459">
        <f>COUNTIF(B$2:B459,"=0")</f>
        <v>9</v>
      </c>
      <c r="D459" t="str">
        <f>MID('input-output'!$I$9,(ROW(D459)-2)*2+1,2)</f>
        <v>01</v>
      </c>
      <c r="E459" s="1" t="str">
        <f t="shared" si="59"/>
        <v>Monster Level 2</v>
      </c>
      <c r="F459">
        <f t="shared" si="63"/>
        <v>1</v>
      </c>
      <c r="G459" s="2"/>
      <c r="J459" t="str">
        <f t="shared" si="54"/>
        <v/>
      </c>
      <c r="L459" t="str">
        <f t="shared" si="61"/>
        <v/>
      </c>
      <c r="M459" t="str" cm="1">
        <f t="array" ref="M459">_xlfn.IFS(ISNUMBER(_xlfn.XLOOKUP(C459,Tables!N:N,Tables!N:N)),IF(B459=0,K459,""),L459&lt;&gt;"",L459,TRUE,D459)</f>
        <v>01</v>
      </c>
      <c r="N459">
        <f t="shared" si="62"/>
        <v>0</v>
      </c>
    </row>
    <row r="460" spans="1:14" x14ac:dyDescent="0.45">
      <c r="A460" t="str">
        <f t="shared" si="60"/>
        <v>349A</v>
      </c>
      <c r="B460" t="s">
        <v>41</v>
      </c>
      <c r="C460">
        <f>COUNTIF(B$2:B460,"=0")</f>
        <v>9</v>
      </c>
      <c r="D460" t="str">
        <f>MID('input-output'!$I$9,(ROW(D460)-2)*2+1,2)</f>
        <v>01</v>
      </c>
      <c r="E460" s="1" t="str">
        <f t="shared" si="59"/>
        <v>Monster Level 3</v>
      </c>
      <c r="F460">
        <f t="shared" si="63"/>
        <v>1</v>
      </c>
      <c r="G460" s="2"/>
      <c r="J460" t="str">
        <f t="shared" si="54"/>
        <v/>
      </c>
      <c r="L460" t="str">
        <f t="shared" si="61"/>
        <v/>
      </c>
      <c r="M460" t="str" cm="1">
        <f t="array" ref="M460">_xlfn.IFS(ISNUMBER(_xlfn.XLOOKUP(C460,Tables!N:N,Tables!N:N)),IF(B460=0,K460,""),L460&lt;&gt;"",L460,TRUE,D460)</f>
        <v>01</v>
      </c>
      <c r="N460">
        <f t="shared" si="62"/>
        <v>0</v>
      </c>
    </row>
    <row r="461" spans="1:14" x14ac:dyDescent="0.45">
      <c r="A461" t="str">
        <f t="shared" si="60"/>
        <v>349B</v>
      </c>
      <c r="B461" t="s">
        <v>42</v>
      </c>
      <c r="C461">
        <f>COUNTIF(B$2:B461,"=0")</f>
        <v>9</v>
      </c>
      <c r="D461" t="str">
        <f>MID('input-output'!$I$9,(ROW(D461)-2)*2+1,2)</f>
        <v>00</v>
      </c>
      <c r="E461" s="1" t="str">
        <f t="shared" si="59"/>
        <v>Boss Level</v>
      </c>
      <c r="F461">
        <f t="shared" si="63"/>
        <v>0</v>
      </c>
      <c r="G461" s="2"/>
      <c r="J461" t="str">
        <f t="shared" si="54"/>
        <v/>
      </c>
      <c r="L461" t="str">
        <f t="shared" si="61"/>
        <v/>
      </c>
      <c r="M461" t="str" cm="1">
        <f t="array" ref="M461">_xlfn.IFS(ISNUMBER(_xlfn.XLOOKUP(C461,Tables!N:N,Tables!N:N)),IF(B461=0,K461,""),L461&lt;&gt;"",L461,TRUE,D461)</f>
        <v>00</v>
      </c>
      <c r="N461">
        <f t="shared" si="62"/>
        <v>0</v>
      </c>
    </row>
    <row r="462" spans="1:14" x14ac:dyDescent="0.45">
      <c r="A462" t="str">
        <f t="shared" si="60"/>
        <v>349C</v>
      </c>
      <c r="B462" t="s">
        <v>43</v>
      </c>
      <c r="C462">
        <f>COUNTIF(B$2:B462,"=0")</f>
        <v>9</v>
      </c>
      <c r="D462" t="str">
        <f>MID('input-output'!$I$9,(ROW(D462)-2)*2+1,2)</f>
        <v>00</v>
      </c>
      <c r="E462" s="1" t="str">
        <f t="shared" si="59"/>
        <v/>
      </c>
      <c r="L462" t="str">
        <f t="shared" si="61"/>
        <v/>
      </c>
      <c r="M462" t="str" cm="1">
        <f t="array" ref="M462">_xlfn.IFS(ISNUMBER(_xlfn.XLOOKUP(C462,Tables!N:N,Tables!N:N)),IF(B462=0,K462,""),L462&lt;&gt;"",L462,TRUE,D462)</f>
        <v>00</v>
      </c>
      <c r="N462">
        <f t="shared" si="62"/>
        <v>0</v>
      </c>
    </row>
    <row r="463" spans="1:14" x14ac:dyDescent="0.45">
      <c r="A463" t="str">
        <f t="shared" si="60"/>
        <v>349D</v>
      </c>
      <c r="B463" t="s">
        <v>44</v>
      </c>
      <c r="C463">
        <f>COUNTIF(B$2:B463,"=0")</f>
        <v>9</v>
      </c>
      <c r="D463" t="str">
        <f>MID('input-output'!$I$9,(ROW(D463)-2)*2+1,2)</f>
        <v>FF</v>
      </c>
      <c r="E463" s="1" t="str">
        <f t="shared" si="59"/>
        <v/>
      </c>
      <c r="L463" t="str">
        <f t="shared" si="61"/>
        <v/>
      </c>
      <c r="M463" t="str" cm="1">
        <f t="array" ref="M463">_xlfn.IFS(ISNUMBER(_xlfn.XLOOKUP(C463,Tables!N:N,Tables!N:N)),IF(B463=0,K463,""),L463&lt;&gt;"",L463,TRUE,D463)</f>
        <v>FF</v>
      </c>
      <c r="N463">
        <f t="shared" si="62"/>
        <v>0</v>
      </c>
    </row>
    <row r="464" spans="1:14" x14ac:dyDescent="0.45">
      <c r="A464" t="str">
        <f t="shared" si="60"/>
        <v>349E</v>
      </c>
      <c r="B464" t="s">
        <v>45</v>
      </c>
      <c r="C464">
        <f>COUNTIF(B$2:B464,"=0")</f>
        <v>9</v>
      </c>
      <c r="D464" t="str">
        <f>MID('input-output'!$I$9,(ROW(D464)-2)*2+1,2)</f>
        <v>FF</v>
      </c>
      <c r="E464" s="1" t="str">
        <f t="shared" si="59"/>
        <v/>
      </c>
      <c r="L464" t="str">
        <f t="shared" si="61"/>
        <v/>
      </c>
      <c r="M464" t="str" cm="1">
        <f t="array" ref="M464">_xlfn.IFS(ISNUMBER(_xlfn.XLOOKUP(C464,Tables!N:N,Tables!N:N)),IF(B464=0,K464,""),L464&lt;&gt;"",L464,TRUE,D464)</f>
        <v>FF</v>
      </c>
      <c r="N464">
        <f t="shared" si="62"/>
        <v>0</v>
      </c>
    </row>
    <row r="465" spans="1:14" x14ac:dyDescent="0.45">
      <c r="A465" t="str">
        <f t="shared" si="60"/>
        <v>349F</v>
      </c>
      <c r="B465" t="s">
        <v>46</v>
      </c>
      <c r="C465">
        <f>COUNTIF(B$2:B465,"=0")</f>
        <v>9</v>
      </c>
      <c r="D465" t="str">
        <f>MID('input-output'!$I$9,(ROW(D465)-2)*2+1,2)</f>
        <v>FF</v>
      </c>
      <c r="E465" s="1" t="str">
        <f t="shared" si="59"/>
        <v/>
      </c>
      <c r="L465" t="str">
        <f t="shared" si="61"/>
        <v/>
      </c>
      <c r="M465" t="str" cm="1">
        <f t="array" ref="M465">_xlfn.IFS(ISNUMBER(_xlfn.XLOOKUP(C465,Tables!N:N,Tables!N:N)),IF(B465=0,K465,""),L465&lt;&gt;"",L465,TRUE,D465)</f>
        <v>FF</v>
      </c>
      <c r="N465">
        <f t="shared" si="62"/>
        <v>0</v>
      </c>
    </row>
    <row r="466" spans="1:14" x14ac:dyDescent="0.45">
      <c r="A466" t="str">
        <f t="shared" si="60"/>
        <v>34A0</v>
      </c>
      <c r="B466" t="s">
        <v>47</v>
      </c>
      <c r="C466">
        <f>COUNTIF(B$2:B466,"=0")</f>
        <v>9</v>
      </c>
      <c r="D466" t="str">
        <f>MID('input-output'!$I$9,(ROW(D466)-2)*2+1,2)</f>
        <v>00</v>
      </c>
      <c r="E466" s="1" t="str">
        <f t="shared" si="59"/>
        <v/>
      </c>
      <c r="L466" t="str">
        <f t="shared" si="61"/>
        <v/>
      </c>
      <c r="M466" t="str" cm="1">
        <f t="array" ref="M466">_xlfn.IFS(ISNUMBER(_xlfn.XLOOKUP(C466,Tables!N:N,Tables!N:N)),IF(B466=0,K466,""),L466&lt;&gt;"",L466,TRUE,D466)</f>
        <v>00</v>
      </c>
      <c r="N466">
        <f t="shared" si="62"/>
        <v>0</v>
      </c>
    </row>
    <row r="467" spans="1:14" x14ac:dyDescent="0.45">
      <c r="A467" t="str">
        <f t="shared" si="60"/>
        <v>34A1</v>
      </c>
      <c r="B467" t="s">
        <v>48</v>
      </c>
      <c r="C467">
        <f>COUNTIF(B$2:B467,"=0")</f>
        <v>9</v>
      </c>
      <c r="D467" t="str">
        <f>MID('input-output'!$I$9,(ROW(D467)-2)*2+1,2)</f>
        <v>00</v>
      </c>
      <c r="E467" s="1" t="str">
        <f t="shared" si="59"/>
        <v/>
      </c>
      <c r="L467" t="str">
        <f t="shared" si="61"/>
        <v/>
      </c>
      <c r="M467" t="str" cm="1">
        <f t="array" ref="M467">_xlfn.IFS(ISNUMBER(_xlfn.XLOOKUP(C467,Tables!N:N,Tables!N:N)),IF(B467=0,K467,""),L467&lt;&gt;"",L467,TRUE,D467)</f>
        <v>00</v>
      </c>
      <c r="N467">
        <f t="shared" si="62"/>
        <v>0</v>
      </c>
    </row>
    <row r="468" spans="1:14" x14ac:dyDescent="0.45">
      <c r="A468" t="str">
        <f t="shared" si="60"/>
        <v>34A2</v>
      </c>
      <c r="B468" t="s">
        <v>49</v>
      </c>
      <c r="C468">
        <f>COUNTIF(B$2:B468,"=0")</f>
        <v>9</v>
      </c>
      <c r="D468" t="str">
        <f>MID('input-output'!$I$9,(ROW(D468)-2)*2+1,2)</f>
        <v>00</v>
      </c>
      <c r="E468" s="1" t="str">
        <f t="shared" si="59"/>
        <v/>
      </c>
      <c r="L468" t="str">
        <f t="shared" si="61"/>
        <v/>
      </c>
      <c r="M468" t="str" cm="1">
        <f t="array" ref="M468">_xlfn.IFS(ISNUMBER(_xlfn.XLOOKUP(C468,Tables!N:N,Tables!N:N)),IF(B468=0,K468,""),L468&lt;&gt;"",L468,TRUE,D468)</f>
        <v>00</v>
      </c>
      <c r="N468">
        <f t="shared" si="62"/>
        <v>0</v>
      </c>
    </row>
    <row r="469" spans="1:14" x14ac:dyDescent="0.45">
      <c r="A469" t="str">
        <f t="shared" si="60"/>
        <v>34A3</v>
      </c>
      <c r="B469" t="s">
        <v>50</v>
      </c>
      <c r="C469">
        <f>COUNTIF(B$2:B469,"=0")</f>
        <v>9</v>
      </c>
      <c r="D469" t="str">
        <f>MID('input-output'!$I$9,(ROW(D469)-2)*2+1,2)</f>
        <v>00</v>
      </c>
      <c r="E469" s="1" t="str">
        <f t="shared" si="59"/>
        <v/>
      </c>
      <c r="L469" t="str">
        <f t="shared" si="61"/>
        <v/>
      </c>
      <c r="M469" t="str" cm="1">
        <f t="array" ref="M469">_xlfn.IFS(ISNUMBER(_xlfn.XLOOKUP(C469,Tables!N:N,Tables!N:N)),IF(B469=0,K469,""),L469&lt;&gt;"",L469,TRUE,D469)</f>
        <v>00</v>
      </c>
      <c r="N469">
        <f t="shared" si="62"/>
        <v>0</v>
      </c>
    </row>
    <row r="470" spans="1:14" x14ac:dyDescent="0.45">
      <c r="A470" t="str">
        <f t="shared" si="60"/>
        <v>34A4</v>
      </c>
      <c r="B470">
        <v>0</v>
      </c>
      <c r="C470">
        <f>COUNTIF(B$2:B470,"=0")</f>
        <v>10</v>
      </c>
      <c r="D470" t="str">
        <f>MID('input-output'!$I$9,(ROW(D470)-2)*2+1,2)</f>
        <v>00</v>
      </c>
      <c r="E470" s="1" t="str">
        <f t="shared" si="59"/>
        <v>Name Low 1</v>
      </c>
      <c r="F470">
        <f>_xlfn.XLOOKUP(HEX2DEC(D471&amp;D470),Tables!A:A,Tables!C:C)</f>
        <v>0</v>
      </c>
      <c r="G470" s="2"/>
      <c r="J470" t="str">
        <f>IF(G470&lt;&gt;"",_xlfn.XLOOKUP(G470,Tables!C:C,Tables!B:B),"")</f>
        <v/>
      </c>
      <c r="L470" t="str">
        <f t="shared" si="61"/>
        <v/>
      </c>
      <c r="M470" t="str" cm="1">
        <f t="array" ref="M470">_xlfn.IFS(ISNUMBER(_xlfn.XLOOKUP(C470,Tables!N:N,Tables!N:N)),IF(B470=0,K470,""),L470&lt;&gt;"",L470,TRUE,D470)</f>
        <v>00</v>
      </c>
      <c r="N470">
        <f t="shared" si="62"/>
        <v>0</v>
      </c>
    </row>
    <row r="471" spans="1:14" x14ac:dyDescent="0.45">
      <c r="A471" t="str">
        <f t="shared" si="60"/>
        <v>34A5</v>
      </c>
      <c r="B471">
        <v>1</v>
      </c>
      <c r="C471">
        <f>COUNTIF(B$2:B471,"=0")</f>
        <v>10</v>
      </c>
      <c r="D471" t="str">
        <f>MID('input-output'!$I$9,(ROW(D471)-2)*2+1,2)</f>
        <v>00</v>
      </c>
      <c r="E471" s="1" t="str">
        <f t="shared" si="59"/>
        <v>Name High 1</v>
      </c>
      <c r="L471" t="str">
        <f t="shared" si="61"/>
        <v/>
      </c>
      <c r="M471" t="str" cm="1">
        <f t="array" ref="M471">_xlfn.IFS(ISNUMBER(_xlfn.XLOOKUP(C471,Tables!N:N,Tables!N:N)),IF(B471=0,K471,""),L471&lt;&gt;"",L471,TRUE,D471)</f>
        <v>00</v>
      </c>
      <c r="N471">
        <f t="shared" si="62"/>
        <v>0</v>
      </c>
    </row>
    <row r="472" spans="1:14" x14ac:dyDescent="0.45">
      <c r="A472" t="str">
        <f t="shared" si="60"/>
        <v>34A6</v>
      </c>
      <c r="B472">
        <v>2</v>
      </c>
      <c r="C472">
        <f>COUNTIF(B$2:B472,"=0")</f>
        <v>10</v>
      </c>
      <c r="D472" t="str">
        <f>MID('input-output'!$I$9,(ROW(D472)-2)*2+1,2)</f>
        <v>00</v>
      </c>
      <c r="E472" s="1" t="str">
        <f t="shared" si="59"/>
        <v>Name Low 2</v>
      </c>
      <c r="F472">
        <f>_xlfn.XLOOKUP(HEX2DEC(D473&amp;D472),Tables!A:A,Tables!C:C)</f>
        <v>0</v>
      </c>
      <c r="G472" s="2"/>
      <c r="J472" t="str">
        <f>IF(G472&lt;&gt;"",_xlfn.XLOOKUP(G472,Tables!C:C,Tables!B:B),"")</f>
        <v/>
      </c>
      <c r="L472" t="str">
        <f t="shared" si="61"/>
        <v/>
      </c>
      <c r="M472" t="str" cm="1">
        <f t="array" ref="M472">_xlfn.IFS(ISNUMBER(_xlfn.XLOOKUP(C472,Tables!N:N,Tables!N:N)),IF(B472=0,K472,""),L472&lt;&gt;"",L472,TRUE,D472)</f>
        <v>00</v>
      </c>
      <c r="N472">
        <f t="shared" si="62"/>
        <v>0</v>
      </c>
    </row>
    <row r="473" spans="1:14" x14ac:dyDescent="0.45">
      <c r="A473" t="str">
        <f t="shared" si="60"/>
        <v>34A7</v>
      </c>
      <c r="B473" t="s">
        <v>2</v>
      </c>
      <c r="C473">
        <f>COUNTIF(B$2:B473,"=0")</f>
        <v>10</v>
      </c>
      <c r="D473" t="str">
        <f>MID('input-output'!$I$9,(ROW(D473)-2)*2+1,2)</f>
        <v>00</v>
      </c>
      <c r="E473" s="1" t="str">
        <f t="shared" si="59"/>
        <v>Name High 2</v>
      </c>
      <c r="L473" t="str">
        <f t="shared" si="61"/>
        <v/>
      </c>
      <c r="M473" t="str" cm="1">
        <f t="array" ref="M473">_xlfn.IFS(ISNUMBER(_xlfn.XLOOKUP(C473,Tables!N:N,Tables!N:N)),IF(B473=0,K473,""),L473&lt;&gt;"",L473,TRUE,D473)</f>
        <v>00</v>
      </c>
      <c r="N473">
        <f t="shared" si="62"/>
        <v>0</v>
      </c>
    </row>
    <row r="474" spans="1:14" x14ac:dyDescent="0.45">
      <c r="A474" t="str">
        <f t="shared" si="60"/>
        <v>34A8</v>
      </c>
      <c r="B474" t="s">
        <v>3</v>
      </c>
      <c r="C474">
        <f>COUNTIF(B$2:B474,"=0")</f>
        <v>10</v>
      </c>
      <c r="D474" t="str">
        <f>MID('input-output'!$I$9,(ROW(D474)-2)*2+1,2)</f>
        <v>00</v>
      </c>
      <c r="E474" s="1" t="str">
        <f t="shared" si="59"/>
        <v>Name Low 3</v>
      </c>
      <c r="F474">
        <f>_xlfn.XLOOKUP(HEX2DEC(D475&amp;D474),Tables!A:A,Tables!C:C)</f>
        <v>0</v>
      </c>
      <c r="G474" s="2"/>
      <c r="J474" t="str">
        <f>IF(G474&lt;&gt;"",_xlfn.XLOOKUP(G474,Tables!C:C,Tables!B:B),"")</f>
        <v/>
      </c>
      <c r="L474" t="str">
        <f t="shared" si="61"/>
        <v/>
      </c>
      <c r="M474" t="str" cm="1">
        <f t="array" ref="M474">_xlfn.IFS(ISNUMBER(_xlfn.XLOOKUP(C474,Tables!N:N,Tables!N:N)),IF(B474=0,K474,""),L474&lt;&gt;"",L474,TRUE,D474)</f>
        <v>00</v>
      </c>
      <c r="N474">
        <f t="shared" si="62"/>
        <v>0</v>
      </c>
    </row>
    <row r="475" spans="1:14" x14ac:dyDescent="0.45">
      <c r="A475" t="str">
        <f t="shared" si="60"/>
        <v>34A9</v>
      </c>
      <c r="B475" t="s">
        <v>4</v>
      </c>
      <c r="C475">
        <f>COUNTIF(B$2:B475,"=0")</f>
        <v>10</v>
      </c>
      <c r="D475" t="str">
        <f>MID('input-output'!$I$9,(ROW(D475)-2)*2+1,2)</f>
        <v>00</v>
      </c>
      <c r="E475" s="1" t="str">
        <f t="shared" si="59"/>
        <v>Name High 3</v>
      </c>
      <c r="L475" t="str">
        <f t="shared" si="61"/>
        <v/>
      </c>
      <c r="M475" t="str" cm="1">
        <f t="array" ref="M475">_xlfn.IFS(ISNUMBER(_xlfn.XLOOKUP(C475,Tables!N:N,Tables!N:N)),IF(B475=0,K475,""),L475&lt;&gt;"",L475,TRUE,D475)</f>
        <v>00</v>
      </c>
      <c r="N475">
        <f t="shared" si="62"/>
        <v>0</v>
      </c>
    </row>
    <row r="476" spans="1:14" x14ac:dyDescent="0.45">
      <c r="A476" t="str">
        <f t="shared" si="60"/>
        <v>34AA</v>
      </c>
      <c r="B476" t="s">
        <v>5</v>
      </c>
      <c r="C476">
        <f>COUNTIF(B$2:B476,"=0")</f>
        <v>10</v>
      </c>
      <c r="D476" t="str">
        <f>MID('input-output'!$I$9,(ROW(D476)-2)*2+1,2)</f>
        <v>00</v>
      </c>
      <c r="E476" s="1" t="str">
        <f t="shared" si="59"/>
        <v>Primary Monster Low</v>
      </c>
      <c r="F476">
        <f>_xlfn.XLOOKUP(HEX2DEC(D477&amp;D476),Tables!A:A,Tables!D:D)</f>
        <v>0</v>
      </c>
      <c r="G476" s="2"/>
      <c r="J476" t="str">
        <f>IF(G476&lt;&gt;"",_xlfn.XLOOKUP(G476,Tables!D:D,Tables!B:B),"")</f>
        <v/>
      </c>
      <c r="L476" t="str">
        <f t="shared" si="61"/>
        <v/>
      </c>
      <c r="M476" t="str" cm="1">
        <f t="array" ref="M476">_xlfn.IFS(ISNUMBER(_xlfn.XLOOKUP(C476,Tables!N:N,Tables!N:N)),IF(B476=0,K476,""),L476&lt;&gt;"",L476,TRUE,D476)</f>
        <v>00</v>
      </c>
      <c r="N476">
        <f t="shared" si="62"/>
        <v>0</v>
      </c>
    </row>
    <row r="477" spans="1:14" x14ac:dyDescent="0.45">
      <c r="A477" t="str">
        <f t="shared" si="60"/>
        <v>34AB</v>
      </c>
      <c r="B477" t="s">
        <v>6</v>
      </c>
      <c r="C477">
        <f>COUNTIF(B$2:B477,"=0")</f>
        <v>10</v>
      </c>
      <c r="D477" t="str">
        <f>MID('input-output'!$I$9,(ROW(D477)-2)*2+1,2)</f>
        <v>00</v>
      </c>
      <c r="E477" s="1" t="str">
        <f t="shared" si="59"/>
        <v>Primary Monster High</v>
      </c>
      <c r="L477" t="str">
        <f t="shared" si="61"/>
        <v/>
      </c>
      <c r="M477" t="str" cm="1">
        <f t="array" ref="M477">_xlfn.IFS(ISNUMBER(_xlfn.XLOOKUP(C477,Tables!N:N,Tables!N:N)),IF(B477=0,K477,""),L477&lt;&gt;"",L477,TRUE,D477)</f>
        <v>00</v>
      </c>
      <c r="N477">
        <f t="shared" si="62"/>
        <v>0</v>
      </c>
    </row>
    <row r="478" spans="1:14" x14ac:dyDescent="0.45">
      <c r="A478" t="str">
        <f t="shared" si="60"/>
        <v>34AC</v>
      </c>
      <c r="B478" t="s">
        <v>7</v>
      </c>
      <c r="C478">
        <f>COUNTIF(B$2:B478,"=0")</f>
        <v>10</v>
      </c>
      <c r="D478" t="str">
        <f>MID('input-output'!$I$9,(ROW(D478)-2)*2+1,2)</f>
        <v>00</v>
      </c>
      <c r="E478" s="1" t="str">
        <f t="shared" si="59"/>
        <v>Header Low</v>
      </c>
      <c r="F478">
        <f t="shared" ref="F478" si="64">HEX2DEC(D479&amp;D478)</f>
        <v>0</v>
      </c>
      <c r="G478" s="2"/>
      <c r="J478" t="str">
        <f t="shared" ref="J478" si="65">IF(G478&lt;&gt;"",DEC2HEX(G478),"")</f>
        <v/>
      </c>
      <c r="L478" t="str">
        <f t="shared" si="61"/>
        <v/>
      </c>
      <c r="M478" t="str" cm="1">
        <f t="array" ref="M478">_xlfn.IFS(ISNUMBER(_xlfn.XLOOKUP(C478,Tables!N:N,Tables!N:N)),IF(B478=0,K478,""),L478&lt;&gt;"",L478,TRUE,D478)</f>
        <v>00</v>
      </c>
      <c r="N478">
        <f t="shared" si="62"/>
        <v>0</v>
      </c>
    </row>
    <row r="479" spans="1:14" x14ac:dyDescent="0.45">
      <c r="A479" t="str">
        <f t="shared" si="60"/>
        <v>34AD</v>
      </c>
      <c r="B479" t="s">
        <v>8</v>
      </c>
      <c r="C479">
        <f>COUNTIF(B$2:B479,"=0")</f>
        <v>10</v>
      </c>
      <c r="D479" t="str">
        <f>MID('input-output'!$I$9,(ROW(D479)-2)*2+1,2)</f>
        <v>00</v>
      </c>
      <c r="E479" s="1" t="str">
        <f t="shared" si="59"/>
        <v>Header High</v>
      </c>
      <c r="L479" t="str">
        <f t="shared" si="61"/>
        <v/>
      </c>
      <c r="M479" t="str" cm="1">
        <f t="array" ref="M479">_xlfn.IFS(ISNUMBER(_xlfn.XLOOKUP(C479,Tables!N:N,Tables!N:N)),IF(B479=0,K479,""),L479&lt;&gt;"",L479,TRUE,D479)</f>
        <v>00</v>
      </c>
      <c r="N479">
        <f t="shared" si="62"/>
        <v>0</v>
      </c>
    </row>
    <row r="480" spans="1:14" x14ac:dyDescent="0.45">
      <c r="A480" t="str">
        <f t="shared" si="60"/>
        <v>34AE</v>
      </c>
      <c r="B480" t="s">
        <v>9</v>
      </c>
      <c r="C480">
        <f>COUNTIF(B$2:B480,"=0")</f>
        <v>10</v>
      </c>
      <c r="D480" t="str">
        <f>MID('input-output'!$I$9,(ROW(D480)-2)*2+1,2)</f>
        <v>00</v>
      </c>
      <c r="E480" s="1" t="str">
        <f t="shared" si="59"/>
        <v>Footer Low</v>
      </c>
      <c r="F480">
        <f t="shared" ref="F480" si="66">HEX2DEC(D481&amp;D480)</f>
        <v>0</v>
      </c>
      <c r="G480" s="2"/>
      <c r="J480" t="str">
        <f t="shared" ref="J480" si="67">IF(G480&lt;&gt;"",DEC2HEX(G480),"")</f>
        <v/>
      </c>
      <c r="L480" t="str">
        <f t="shared" si="61"/>
        <v/>
      </c>
      <c r="M480" t="str" cm="1">
        <f t="array" ref="M480">_xlfn.IFS(ISNUMBER(_xlfn.XLOOKUP(C480,Tables!N:N,Tables!N:N)),IF(B480=0,K480,""),L480&lt;&gt;"",L480,TRUE,D480)</f>
        <v>00</v>
      </c>
      <c r="N480">
        <f t="shared" si="62"/>
        <v>0</v>
      </c>
    </row>
    <row r="481" spans="1:14" x14ac:dyDescent="0.45">
      <c r="A481" t="str">
        <f t="shared" si="60"/>
        <v>34AF</v>
      </c>
      <c r="B481" t="s">
        <v>10</v>
      </c>
      <c r="C481">
        <f>COUNTIF(B$2:B481,"=0")</f>
        <v>10</v>
      </c>
      <c r="D481" t="str">
        <f>MID('input-output'!$I$9,(ROW(D481)-2)*2+1,2)</f>
        <v>00</v>
      </c>
      <c r="E481" s="1" t="str">
        <f t="shared" si="59"/>
        <v>Footer High</v>
      </c>
      <c r="L481" t="str">
        <f t="shared" si="61"/>
        <v/>
      </c>
      <c r="M481" t="str" cm="1">
        <f t="array" ref="M481">_xlfn.IFS(ISNUMBER(_xlfn.XLOOKUP(C481,Tables!N:N,Tables!N:N)),IF(B481=0,K481,""),L481&lt;&gt;"",L481,TRUE,D481)</f>
        <v>00</v>
      </c>
      <c r="N481">
        <f t="shared" si="62"/>
        <v>0</v>
      </c>
    </row>
    <row r="482" spans="1:14" x14ac:dyDescent="0.45">
      <c r="A482" t="str">
        <f t="shared" si="60"/>
        <v>34B0</v>
      </c>
      <c r="B482" t="s">
        <v>11</v>
      </c>
      <c r="C482">
        <f>COUNTIF(B$2:B482,"=0")</f>
        <v>10</v>
      </c>
      <c r="D482" t="str">
        <f>MID('input-output'!$I$9,(ROW(D482)-2)*2+1,2)</f>
        <v>00</v>
      </c>
      <c r="E482" s="1" t="str">
        <f t="shared" si="59"/>
        <v/>
      </c>
      <c r="L482" t="str">
        <f t="shared" si="61"/>
        <v/>
      </c>
      <c r="M482" t="str" cm="1">
        <f t="array" ref="M482">_xlfn.IFS(ISNUMBER(_xlfn.XLOOKUP(C482,Tables!N:N,Tables!N:N)),IF(B482=0,K482,""),L482&lt;&gt;"",L482,TRUE,D482)</f>
        <v>00</v>
      </c>
      <c r="N482">
        <f t="shared" si="62"/>
        <v>0</v>
      </c>
    </row>
    <row r="483" spans="1:14" x14ac:dyDescent="0.45">
      <c r="A483" t="str">
        <f t="shared" si="60"/>
        <v>34B1</v>
      </c>
      <c r="B483" t="s">
        <v>12</v>
      </c>
      <c r="C483">
        <f>COUNTIF(B$2:B483,"=0")</f>
        <v>10</v>
      </c>
      <c r="D483" t="str">
        <f>MID('input-output'!$I$9,(ROW(D483)-2)*2+1,2)</f>
        <v>00</v>
      </c>
      <c r="E483" s="1" t="str">
        <f t="shared" si="59"/>
        <v/>
      </c>
      <c r="L483" t="str">
        <f t="shared" si="61"/>
        <v/>
      </c>
      <c r="M483" t="str" cm="1">
        <f t="array" ref="M483">_xlfn.IFS(ISNUMBER(_xlfn.XLOOKUP(C483,Tables!N:N,Tables!N:N)),IF(B483=0,K483,""),L483&lt;&gt;"",L483,TRUE,D483)</f>
        <v>00</v>
      </c>
      <c r="N483">
        <f t="shared" si="62"/>
        <v>0</v>
      </c>
    </row>
    <row r="484" spans="1:14" x14ac:dyDescent="0.45">
      <c r="A484" t="str">
        <f t="shared" si="60"/>
        <v>34B2</v>
      </c>
      <c r="B484" t="s">
        <v>13</v>
      </c>
      <c r="C484">
        <f>COUNTIF(B$2:B484,"=0")</f>
        <v>10</v>
      </c>
      <c r="D484" t="str">
        <f>MID('input-output'!$I$9,(ROW(D484)-2)*2+1,2)</f>
        <v>00</v>
      </c>
      <c r="E484" s="1" t="str">
        <f t="shared" si="59"/>
        <v>Clears(seems to be written to 2 places)</v>
      </c>
      <c r="L484" t="str">
        <f t="shared" si="61"/>
        <v/>
      </c>
      <c r="M484" t="str" cm="1">
        <f t="array" ref="M484">_xlfn.IFS(ISNUMBER(_xlfn.XLOOKUP(C484,Tables!N:N,Tables!N:N)),IF(B484=0,K484,""),L484&lt;&gt;"",L484,TRUE,D484)</f>
        <v>00</v>
      </c>
      <c r="N484">
        <f t="shared" si="62"/>
        <v>0</v>
      </c>
    </row>
    <row r="485" spans="1:14" x14ac:dyDescent="0.45">
      <c r="A485" t="str">
        <f t="shared" si="60"/>
        <v>34B3</v>
      </c>
      <c r="B485" t="s">
        <v>14</v>
      </c>
      <c r="C485">
        <f>COUNTIF(B$2:B485,"=0")</f>
        <v>10</v>
      </c>
      <c r="D485" t="str">
        <f>MID('input-output'!$I$9,(ROW(D485)-2)*2+1,2)</f>
        <v>00</v>
      </c>
      <c r="E485" s="1" t="str">
        <f t="shared" si="59"/>
        <v/>
      </c>
      <c r="L485" t="str">
        <f t="shared" si="61"/>
        <v/>
      </c>
      <c r="M485" t="str" cm="1">
        <f t="array" ref="M485">_xlfn.IFS(ISNUMBER(_xlfn.XLOOKUP(C485,Tables!N:N,Tables!N:N)),IF(B485=0,K485,""),L485&lt;&gt;"",L485,TRUE,D485)</f>
        <v>00</v>
      </c>
      <c r="N485">
        <f t="shared" si="62"/>
        <v>0</v>
      </c>
    </row>
    <row r="486" spans="1:14" x14ac:dyDescent="0.45">
      <c r="A486" t="str">
        <f t="shared" si="60"/>
        <v>34B4</v>
      </c>
      <c r="B486" t="s">
        <v>15</v>
      </c>
      <c r="C486">
        <f>COUNTIF(B$2:B486,"=0")</f>
        <v>10</v>
      </c>
      <c r="D486" t="str">
        <f>MID('input-output'!$I$9,(ROW(D486)-2)*2+1,2)</f>
        <v>00</v>
      </c>
      <c r="E486" s="1" t="str">
        <f t="shared" si="59"/>
        <v/>
      </c>
      <c r="L486" t="str">
        <f t="shared" si="61"/>
        <v/>
      </c>
      <c r="M486" t="str" cm="1">
        <f t="array" ref="M486">_xlfn.IFS(ISNUMBER(_xlfn.XLOOKUP(C486,Tables!N:N,Tables!N:N)),IF(B486=0,K486,""),L486&lt;&gt;"",L486,TRUE,D486)</f>
        <v>00</v>
      </c>
      <c r="N486">
        <f t="shared" si="62"/>
        <v>0</v>
      </c>
    </row>
    <row r="487" spans="1:14" x14ac:dyDescent="0.45">
      <c r="A487" t="str">
        <f t="shared" si="60"/>
        <v>34B5</v>
      </c>
      <c r="B487" t="s">
        <v>16</v>
      </c>
      <c r="C487">
        <f>COUNTIF(B$2:B487,"=0")</f>
        <v>10</v>
      </c>
      <c r="D487" t="str">
        <f>MID('input-output'!$I$9,(ROW(D487)-2)*2+1,2)</f>
        <v>00</v>
      </c>
      <c r="E487" s="1" t="str">
        <f t="shared" si="59"/>
        <v/>
      </c>
      <c r="L487" t="str">
        <f t="shared" si="61"/>
        <v/>
      </c>
      <c r="M487" t="str" cm="1">
        <f t="array" ref="M487">_xlfn.IFS(ISNUMBER(_xlfn.XLOOKUP(C487,Tables!N:N,Tables!N:N)),IF(B487=0,K487,""),L487&lt;&gt;"",L487,TRUE,D487)</f>
        <v>00</v>
      </c>
      <c r="N487">
        <f t="shared" si="62"/>
        <v>0</v>
      </c>
    </row>
    <row r="488" spans="1:14" x14ac:dyDescent="0.45">
      <c r="A488" t="str">
        <f t="shared" si="60"/>
        <v>34B6</v>
      </c>
      <c r="B488" t="s">
        <v>17</v>
      </c>
      <c r="C488">
        <f>COUNTIF(B$2:B488,"=0")</f>
        <v>10</v>
      </c>
      <c r="D488" t="str">
        <f>MID('input-output'!$I$9,(ROW(D488)-2)*2+1,2)</f>
        <v>00</v>
      </c>
      <c r="E488" s="1" t="str">
        <f t="shared" si="59"/>
        <v>Clears(seems to be written to 2 places)</v>
      </c>
      <c r="L488" t="str">
        <f t="shared" si="61"/>
        <v/>
      </c>
      <c r="M488" t="str" cm="1">
        <f t="array" ref="M488">_xlfn.IFS(ISNUMBER(_xlfn.XLOOKUP(C488,Tables!N:N,Tables!N:N)),IF(B488=0,K488,""),L488&lt;&gt;"",L488,TRUE,D488)</f>
        <v>00</v>
      </c>
      <c r="N488">
        <f t="shared" si="62"/>
        <v>0</v>
      </c>
    </row>
    <row r="489" spans="1:14" x14ac:dyDescent="0.45">
      <c r="A489" t="str">
        <f t="shared" si="60"/>
        <v>34B7</v>
      </c>
      <c r="B489" t="s">
        <v>18</v>
      </c>
      <c r="C489">
        <f>COUNTIF(B$2:B489,"=0")</f>
        <v>10</v>
      </c>
      <c r="D489" t="str">
        <f>MID('input-output'!$I$9,(ROW(D489)-2)*2+1,2)</f>
        <v>00</v>
      </c>
      <c r="E489" s="1" t="str">
        <f t="shared" si="59"/>
        <v/>
      </c>
      <c r="L489" t="str">
        <f t="shared" si="61"/>
        <v/>
      </c>
      <c r="M489" t="str" cm="1">
        <f t="array" ref="M489">_xlfn.IFS(ISNUMBER(_xlfn.XLOOKUP(C489,Tables!N:N,Tables!N:N)),IF(B489=0,K489,""),L489&lt;&gt;"",L489,TRUE,D489)</f>
        <v>00</v>
      </c>
      <c r="N489">
        <f t="shared" si="62"/>
        <v>0</v>
      </c>
    </row>
    <row r="490" spans="1:14" x14ac:dyDescent="0.45">
      <c r="A490" t="str">
        <f t="shared" si="60"/>
        <v>34B8</v>
      </c>
      <c r="B490" t="s">
        <v>19</v>
      </c>
      <c r="C490">
        <f>COUNTIF(B$2:B490,"=0")</f>
        <v>10</v>
      </c>
      <c r="D490" t="str">
        <f>MID('input-output'!$I$9,(ROW(D490)-2)*2+1,2)</f>
        <v>00</v>
      </c>
      <c r="E490" s="1" t="str">
        <f t="shared" si="59"/>
        <v>Not Sure</v>
      </c>
      <c r="L490" t="str">
        <f t="shared" si="61"/>
        <v/>
      </c>
      <c r="M490" t="str" cm="1">
        <f t="array" ref="M490">_xlfn.IFS(ISNUMBER(_xlfn.XLOOKUP(C490,Tables!N:N,Tables!N:N)),IF(B490=0,K490,""),L490&lt;&gt;"",L490,TRUE,D490)</f>
        <v>00</v>
      </c>
      <c r="N490">
        <f t="shared" si="62"/>
        <v>0</v>
      </c>
    </row>
    <row r="491" spans="1:14" x14ac:dyDescent="0.45">
      <c r="A491" t="str">
        <f t="shared" si="60"/>
        <v>34B9</v>
      </c>
      <c r="B491" t="s">
        <v>20</v>
      </c>
      <c r="C491">
        <f>COUNTIF(B$2:B491,"=0")</f>
        <v>10</v>
      </c>
      <c r="D491" t="str">
        <f>MID('input-output'!$I$9,(ROW(D491)-2)*2+1,2)</f>
        <v>00</v>
      </c>
      <c r="E491" s="1" t="str">
        <f t="shared" si="59"/>
        <v/>
      </c>
      <c r="L491" t="str">
        <f t="shared" si="61"/>
        <v/>
      </c>
      <c r="M491" t="str" cm="1">
        <f t="array" ref="M491">_xlfn.IFS(ISNUMBER(_xlfn.XLOOKUP(C491,Tables!N:N,Tables!N:N)),IF(B491=0,K491,""),L491&lt;&gt;"",L491,TRUE,D491)</f>
        <v>00</v>
      </c>
      <c r="N491">
        <f t="shared" si="62"/>
        <v>0</v>
      </c>
    </row>
    <row r="492" spans="1:14" x14ac:dyDescent="0.45">
      <c r="A492" t="str">
        <f t="shared" si="60"/>
        <v>34BA</v>
      </c>
      <c r="B492" t="s">
        <v>21</v>
      </c>
      <c r="C492">
        <f>COUNTIF(B$2:B492,"=0")</f>
        <v>10</v>
      </c>
      <c r="D492" t="str">
        <f>MID('input-output'!$I$9,(ROW(D492)-2)*2+1,2)</f>
        <v>00</v>
      </c>
      <c r="E492" s="1" t="str">
        <f t="shared" si="59"/>
        <v/>
      </c>
      <c r="L492" t="str">
        <f t="shared" si="61"/>
        <v/>
      </c>
      <c r="M492" t="str" cm="1">
        <f t="array" ref="M492">_xlfn.IFS(ISNUMBER(_xlfn.XLOOKUP(C492,Tables!N:N,Tables!N:N)),IF(B492=0,K492,""),L492&lt;&gt;"",L492,TRUE,D492)</f>
        <v>00</v>
      </c>
      <c r="N492">
        <f t="shared" si="62"/>
        <v>0</v>
      </c>
    </row>
    <row r="493" spans="1:14" x14ac:dyDescent="0.45">
      <c r="A493" t="str">
        <f t="shared" si="60"/>
        <v>34BB</v>
      </c>
      <c r="B493" t="s">
        <v>22</v>
      </c>
      <c r="C493">
        <f>COUNTIF(B$2:B493,"=0")</f>
        <v>10</v>
      </c>
      <c r="D493" t="str">
        <f>MID('input-output'!$I$9,(ROW(D493)-2)*2+1,2)</f>
        <v>00</v>
      </c>
      <c r="E493" s="1" t="str">
        <f t="shared" si="59"/>
        <v/>
      </c>
      <c r="L493" t="str">
        <f t="shared" si="61"/>
        <v/>
      </c>
      <c r="M493" t="str" cm="1">
        <f t="array" ref="M493">_xlfn.IFS(ISNUMBER(_xlfn.XLOOKUP(C493,Tables!N:N,Tables!N:N)),IF(B493=0,K493,""),L493&lt;&gt;"",L493,TRUE,D493)</f>
        <v>00</v>
      </c>
      <c r="N493">
        <f t="shared" si="62"/>
        <v>0</v>
      </c>
    </row>
    <row r="494" spans="1:14" x14ac:dyDescent="0.45">
      <c r="A494" t="str">
        <f t="shared" si="60"/>
        <v>34BC</v>
      </c>
      <c r="B494" t="s">
        <v>23</v>
      </c>
      <c r="C494">
        <f>COUNTIF(B$2:B494,"=0")</f>
        <v>10</v>
      </c>
      <c r="D494" t="str">
        <f>MID('input-output'!$I$9,(ROW(D494)-2)*2+1,2)</f>
        <v>00</v>
      </c>
      <c r="E494" s="1" t="str">
        <f t="shared" si="59"/>
        <v/>
      </c>
      <c r="L494" t="str">
        <f t="shared" si="61"/>
        <v/>
      </c>
      <c r="M494" t="str" cm="1">
        <f t="array" ref="M494">_xlfn.IFS(ISNUMBER(_xlfn.XLOOKUP(C494,Tables!N:N,Tables!N:N)),IF(B494=0,K494,""),L494&lt;&gt;"",L494,TRUE,D494)</f>
        <v>00</v>
      </c>
      <c r="N494">
        <f t="shared" si="62"/>
        <v>0</v>
      </c>
    </row>
    <row r="495" spans="1:14" x14ac:dyDescent="0.45">
      <c r="A495" t="str">
        <f t="shared" si="60"/>
        <v>34BD</v>
      </c>
      <c r="B495" t="s">
        <v>24</v>
      </c>
      <c r="C495">
        <f>COUNTIF(B$2:B495,"=0")</f>
        <v>10</v>
      </c>
      <c r="D495" t="str">
        <f>MID('input-output'!$I$9,(ROW(D495)-2)*2+1,2)</f>
        <v>00</v>
      </c>
      <c r="E495" s="1" t="str">
        <f t="shared" si="59"/>
        <v/>
      </c>
      <c r="L495" t="str">
        <f t="shared" si="61"/>
        <v/>
      </c>
      <c r="M495" t="str" cm="1">
        <f t="array" ref="M495">_xlfn.IFS(ISNUMBER(_xlfn.XLOOKUP(C495,Tables!N:N,Tables!N:N)),IF(B495=0,K495,""),L495&lt;&gt;"",L495,TRUE,D495)</f>
        <v>00</v>
      </c>
      <c r="N495">
        <f t="shared" si="62"/>
        <v>0</v>
      </c>
    </row>
    <row r="496" spans="1:14" x14ac:dyDescent="0.45">
      <c r="A496" t="str">
        <f t="shared" si="60"/>
        <v>34BE</v>
      </c>
      <c r="B496" t="s">
        <v>25</v>
      </c>
      <c r="C496">
        <f>COUNTIF(B$2:B496,"=0")</f>
        <v>10</v>
      </c>
      <c r="D496" t="str">
        <f>MID('input-output'!$I$9,(ROW(D496)-2)*2+1,2)</f>
        <v>00</v>
      </c>
      <c r="E496" s="1" t="str">
        <f t="shared" si="59"/>
        <v/>
      </c>
      <c r="L496" t="str">
        <f t="shared" si="61"/>
        <v/>
      </c>
      <c r="M496" t="str" cm="1">
        <f t="array" ref="M496">_xlfn.IFS(ISNUMBER(_xlfn.XLOOKUP(C496,Tables!N:N,Tables!N:N)),IF(B496=0,K496,""),L496&lt;&gt;"",L496,TRUE,D496)</f>
        <v>00</v>
      </c>
      <c r="N496">
        <f t="shared" si="62"/>
        <v>0</v>
      </c>
    </row>
    <row r="497" spans="1:14" x14ac:dyDescent="0.45">
      <c r="A497" t="str">
        <f t="shared" si="60"/>
        <v>34BF</v>
      </c>
      <c r="B497" t="s">
        <v>26</v>
      </c>
      <c r="C497">
        <f>COUNTIF(B$2:B497,"=0")</f>
        <v>10</v>
      </c>
      <c r="D497" t="str">
        <f>MID('input-output'!$I$9,(ROW(D497)-2)*2+1,2)</f>
        <v>00</v>
      </c>
      <c r="E497" s="1" t="str">
        <f t="shared" si="59"/>
        <v/>
      </c>
      <c r="L497" t="str">
        <f t="shared" si="61"/>
        <v/>
      </c>
      <c r="M497" t="str" cm="1">
        <f t="array" ref="M497">_xlfn.IFS(ISNUMBER(_xlfn.XLOOKUP(C497,Tables!N:N,Tables!N:N)),IF(B497=0,K497,""),L497&lt;&gt;"",L497,TRUE,D497)</f>
        <v>00</v>
      </c>
      <c r="N497">
        <f t="shared" si="62"/>
        <v>0</v>
      </c>
    </row>
    <row r="498" spans="1:14" x14ac:dyDescent="0.45">
      <c r="A498" t="str">
        <f t="shared" si="60"/>
        <v>34C0</v>
      </c>
      <c r="B498" t="s">
        <v>27</v>
      </c>
      <c r="C498">
        <f>COUNTIF(B$2:B498,"=0")</f>
        <v>10</v>
      </c>
      <c r="D498" t="str">
        <f>MID('input-output'!$I$9,(ROW(D498)-2)*2+1,2)</f>
        <v>00</v>
      </c>
      <c r="E498" s="1" t="str">
        <f t="shared" ref="E498:E561" si="68">IF(E446="","",E446)</f>
        <v/>
      </c>
      <c r="L498" t="str">
        <f t="shared" si="61"/>
        <v/>
      </c>
      <c r="M498" t="str" cm="1">
        <f t="array" ref="M498">_xlfn.IFS(ISNUMBER(_xlfn.XLOOKUP(C498,Tables!N:N,Tables!N:N)),IF(B498=0,K498,""),L498&lt;&gt;"",L498,TRUE,D498)</f>
        <v>00</v>
      </c>
      <c r="N498">
        <f t="shared" si="62"/>
        <v>0</v>
      </c>
    </row>
    <row r="499" spans="1:14" x14ac:dyDescent="0.45">
      <c r="A499" t="str">
        <f t="shared" si="60"/>
        <v>34C1</v>
      </c>
      <c r="B499" t="s">
        <v>28</v>
      </c>
      <c r="C499">
        <f>COUNTIF(B$2:B499,"=0")</f>
        <v>10</v>
      </c>
      <c r="D499" t="str">
        <f>MID('input-output'!$I$9,(ROW(D499)-2)*2+1,2)</f>
        <v>00</v>
      </c>
      <c r="E499" s="1" t="str">
        <f t="shared" si="68"/>
        <v/>
      </c>
      <c r="L499" t="str">
        <f t="shared" si="61"/>
        <v/>
      </c>
      <c r="M499" t="str" cm="1">
        <f t="array" ref="M499">_xlfn.IFS(ISNUMBER(_xlfn.XLOOKUP(C499,Tables!N:N,Tables!N:N)),IF(B499=0,K499,""),L499&lt;&gt;"",L499,TRUE,D499)</f>
        <v>00</v>
      </c>
      <c r="N499">
        <f t="shared" si="62"/>
        <v>0</v>
      </c>
    </row>
    <row r="500" spans="1:14" x14ac:dyDescent="0.45">
      <c r="A500" t="str">
        <f t="shared" si="60"/>
        <v>34C2</v>
      </c>
      <c r="B500" t="s">
        <v>29</v>
      </c>
      <c r="C500">
        <f>COUNTIF(B$2:B500,"=0")</f>
        <v>10</v>
      </c>
      <c r="D500" t="str">
        <f>MID('input-output'!$I$9,(ROW(D500)-2)*2+1,2)</f>
        <v>00</v>
      </c>
      <c r="E500" s="1" t="str">
        <f t="shared" si="68"/>
        <v/>
      </c>
      <c r="L500" t="str">
        <f t="shared" si="61"/>
        <v/>
      </c>
      <c r="M500" t="str" cm="1">
        <f t="array" ref="M500">_xlfn.IFS(ISNUMBER(_xlfn.XLOOKUP(C500,Tables!N:N,Tables!N:N)),IF(B500=0,K500,""),L500&lt;&gt;"",L500,TRUE,D500)</f>
        <v>00</v>
      </c>
      <c r="N500">
        <f t="shared" si="62"/>
        <v>0</v>
      </c>
    </row>
    <row r="501" spans="1:14" x14ac:dyDescent="0.45">
      <c r="A501" t="str">
        <f t="shared" si="60"/>
        <v>34C3</v>
      </c>
      <c r="B501" t="s">
        <v>30</v>
      </c>
      <c r="C501">
        <f>COUNTIF(B$2:B501,"=0")</f>
        <v>10</v>
      </c>
      <c r="D501" t="str">
        <f>MID('input-output'!$I$9,(ROW(D501)-2)*2+1,2)</f>
        <v>00</v>
      </c>
      <c r="E501" s="1" t="str">
        <f t="shared" si="68"/>
        <v/>
      </c>
      <c r="L501" t="str">
        <f t="shared" si="61"/>
        <v/>
      </c>
      <c r="M501" t="str" cm="1">
        <f t="array" ref="M501">_xlfn.IFS(ISNUMBER(_xlfn.XLOOKUP(C501,Tables!N:N,Tables!N:N)),IF(B501=0,K501,""),L501&lt;&gt;"",L501,TRUE,D501)</f>
        <v>00</v>
      </c>
      <c r="N501">
        <f t="shared" si="62"/>
        <v>0</v>
      </c>
    </row>
    <row r="502" spans="1:14" x14ac:dyDescent="0.45">
      <c r="A502" t="str">
        <f t="shared" si="60"/>
        <v>34C4</v>
      </c>
      <c r="B502" t="s">
        <v>31</v>
      </c>
      <c r="C502">
        <f>COUNTIF(B$2:B502,"=0")</f>
        <v>10</v>
      </c>
      <c r="D502" t="str">
        <f>MID('input-output'!$I$9,(ROW(D502)-2)*2+1,2)</f>
        <v>00</v>
      </c>
      <c r="E502" s="1" t="str">
        <f t="shared" si="68"/>
        <v/>
      </c>
      <c r="L502" t="str">
        <f t="shared" si="61"/>
        <v/>
      </c>
      <c r="M502" t="str" cm="1">
        <f t="array" ref="M502">_xlfn.IFS(ISNUMBER(_xlfn.XLOOKUP(C502,Tables!N:N,Tables!N:N)),IF(B502=0,K502,""),L502&lt;&gt;"",L502,TRUE,D502)</f>
        <v>00</v>
      </c>
      <c r="N502">
        <f t="shared" si="62"/>
        <v>0</v>
      </c>
    </row>
    <row r="503" spans="1:14" x14ac:dyDescent="0.45">
      <c r="A503" t="str">
        <f t="shared" si="60"/>
        <v>34C5</v>
      </c>
      <c r="B503" t="s">
        <v>32</v>
      </c>
      <c r="C503">
        <f>COUNTIF(B$2:B503,"=0")</f>
        <v>10</v>
      </c>
      <c r="D503" t="str">
        <f>MID('input-output'!$I$9,(ROW(D503)-2)*2+1,2)</f>
        <v>00</v>
      </c>
      <c r="E503" s="1" t="str">
        <f t="shared" si="68"/>
        <v/>
      </c>
      <c r="L503" t="str">
        <f t="shared" si="61"/>
        <v/>
      </c>
      <c r="M503" t="str" cm="1">
        <f t="array" ref="M503">_xlfn.IFS(ISNUMBER(_xlfn.XLOOKUP(C503,Tables!N:N,Tables!N:N)),IF(B503=0,K503,""),L503&lt;&gt;"",L503,TRUE,D503)</f>
        <v>00</v>
      </c>
      <c r="N503">
        <f t="shared" si="62"/>
        <v>0</v>
      </c>
    </row>
    <row r="504" spans="1:14" x14ac:dyDescent="0.45">
      <c r="A504" t="str">
        <f t="shared" si="60"/>
        <v>34C6</v>
      </c>
      <c r="B504" t="s">
        <v>33</v>
      </c>
      <c r="C504">
        <f>COUNTIF(B$2:B504,"=0")</f>
        <v>10</v>
      </c>
      <c r="D504" t="str">
        <f>MID('input-output'!$I$9,(ROW(D504)-2)*2+1,2)</f>
        <v>00</v>
      </c>
      <c r="E504" s="1" t="str">
        <f t="shared" si="68"/>
        <v/>
      </c>
      <c r="L504" t="str">
        <f t="shared" si="61"/>
        <v/>
      </c>
      <c r="M504" t="str" cm="1">
        <f t="array" ref="M504">_xlfn.IFS(ISNUMBER(_xlfn.XLOOKUP(C504,Tables!N:N,Tables!N:N)),IF(B504=0,K504,""),L504&lt;&gt;"",L504,TRUE,D504)</f>
        <v>00</v>
      </c>
      <c r="N504">
        <f t="shared" si="62"/>
        <v>0</v>
      </c>
    </row>
    <row r="505" spans="1:14" x14ac:dyDescent="0.45">
      <c r="A505" t="str">
        <f t="shared" si="60"/>
        <v>34C7</v>
      </c>
      <c r="B505" t="s">
        <v>34</v>
      </c>
      <c r="C505">
        <f>COUNTIF(B$2:B505,"=0")</f>
        <v>10</v>
      </c>
      <c r="D505" t="str">
        <f>MID('input-output'!$I$9,(ROW(D505)-2)*2+1,2)</f>
        <v>00</v>
      </c>
      <c r="E505" s="1" t="str">
        <f t="shared" si="68"/>
        <v/>
      </c>
      <c r="L505" t="str">
        <f t="shared" si="61"/>
        <v/>
      </c>
      <c r="M505" t="str" cm="1">
        <f t="array" ref="M505">_xlfn.IFS(ISNUMBER(_xlfn.XLOOKUP(C505,Tables!N:N,Tables!N:N)),IF(B505=0,K505,""),L505&lt;&gt;"",L505,TRUE,D505)</f>
        <v>00</v>
      </c>
      <c r="N505">
        <f t="shared" si="62"/>
        <v>0</v>
      </c>
    </row>
    <row r="506" spans="1:14" x14ac:dyDescent="0.45">
      <c r="A506" t="str">
        <f t="shared" si="60"/>
        <v>34C8</v>
      </c>
      <c r="B506" t="s">
        <v>35</v>
      </c>
      <c r="C506">
        <f>COUNTIF(B$2:B506,"=0")</f>
        <v>10</v>
      </c>
      <c r="D506" t="str">
        <f>MID('input-output'!$I$9,(ROW(D506)-2)*2+1,2)</f>
        <v>00</v>
      </c>
      <c r="E506" s="1" t="str">
        <f t="shared" si="68"/>
        <v/>
      </c>
      <c r="L506" t="str">
        <f t="shared" si="61"/>
        <v/>
      </c>
      <c r="M506" t="str" cm="1">
        <f t="array" ref="M506">_xlfn.IFS(ISNUMBER(_xlfn.XLOOKUP(C506,Tables!N:N,Tables!N:N)),IF(B506=0,K506,""),L506&lt;&gt;"",L506,TRUE,D506)</f>
        <v>00</v>
      </c>
      <c r="N506">
        <f t="shared" si="62"/>
        <v>0</v>
      </c>
    </row>
    <row r="507" spans="1:14" x14ac:dyDescent="0.45">
      <c r="A507" t="str">
        <f t="shared" si="60"/>
        <v>34C9</v>
      </c>
      <c r="B507" t="s">
        <v>36</v>
      </c>
      <c r="C507">
        <f>COUNTIF(B$2:B507,"=0")</f>
        <v>10</v>
      </c>
      <c r="D507" t="str">
        <f>MID('input-output'!$I$9,(ROW(D507)-2)*2+1,2)</f>
        <v>00</v>
      </c>
      <c r="E507" s="1" t="str">
        <f t="shared" si="68"/>
        <v/>
      </c>
      <c r="L507" t="str">
        <f t="shared" si="61"/>
        <v/>
      </c>
      <c r="M507" t="str" cm="1">
        <f t="array" ref="M507">_xlfn.IFS(ISNUMBER(_xlfn.XLOOKUP(C507,Tables!N:N,Tables!N:N)),IF(B507=0,K507,""),L507&lt;&gt;"",L507,TRUE,D507)</f>
        <v>00</v>
      </c>
      <c r="N507">
        <f t="shared" si="62"/>
        <v>0</v>
      </c>
    </row>
    <row r="508" spans="1:14" x14ac:dyDescent="0.45">
      <c r="A508" t="str">
        <f t="shared" si="60"/>
        <v>34CA</v>
      </c>
      <c r="B508" t="s">
        <v>37</v>
      </c>
      <c r="C508">
        <f>COUNTIF(B$2:B508,"=0")</f>
        <v>10</v>
      </c>
      <c r="D508" t="str">
        <f>MID('input-output'!$I$9,(ROW(D508)-2)*2+1,2)</f>
        <v>00</v>
      </c>
      <c r="E508" s="1" t="str">
        <f t="shared" si="68"/>
        <v/>
      </c>
      <c r="L508" t="str">
        <f t="shared" si="61"/>
        <v/>
      </c>
      <c r="M508" t="str" cm="1">
        <f t="array" ref="M508">_xlfn.IFS(ISNUMBER(_xlfn.XLOOKUP(C508,Tables!N:N,Tables!N:N)),IF(B508=0,K508,""),L508&lt;&gt;"",L508,TRUE,D508)</f>
        <v>00</v>
      </c>
      <c r="N508">
        <f t="shared" si="62"/>
        <v>0</v>
      </c>
    </row>
    <row r="509" spans="1:14" x14ac:dyDescent="0.45">
      <c r="A509" t="str">
        <f t="shared" si="60"/>
        <v>34CB</v>
      </c>
      <c r="B509" t="s">
        <v>38</v>
      </c>
      <c r="C509">
        <f>COUNTIF(B$2:B509,"=0")</f>
        <v>10</v>
      </c>
      <c r="D509" t="str">
        <f>MID('input-output'!$I$9,(ROW(D509)-2)*2+1,2)</f>
        <v>00</v>
      </c>
      <c r="E509" s="1" t="str">
        <f t="shared" si="68"/>
        <v/>
      </c>
      <c r="L509" t="str">
        <f t="shared" si="61"/>
        <v/>
      </c>
      <c r="M509" t="str" cm="1">
        <f t="array" ref="M509">_xlfn.IFS(ISNUMBER(_xlfn.XLOOKUP(C509,Tables!N:N,Tables!N:N)),IF(B509=0,K509,""),L509&lt;&gt;"",L509,TRUE,D509)</f>
        <v>00</v>
      </c>
      <c r="N509">
        <f t="shared" si="62"/>
        <v>0</v>
      </c>
    </row>
    <row r="510" spans="1:14" x14ac:dyDescent="0.45">
      <c r="A510" t="str">
        <f t="shared" ref="A510:A573" si="69">DEC2HEX(1+HEX2DEC(A509))</f>
        <v>34CC</v>
      </c>
      <c r="B510" t="s">
        <v>39</v>
      </c>
      <c r="C510">
        <f>COUNTIF(B$2:B510,"=0")</f>
        <v>10</v>
      </c>
      <c r="D510" t="str">
        <f>MID('input-output'!$I$9,(ROW(D510)-2)*2+1,2)</f>
        <v>01</v>
      </c>
      <c r="E510" s="1" t="str">
        <f t="shared" si="68"/>
        <v>Monster Level 1</v>
      </c>
      <c r="F510">
        <f t="shared" ref="F510:F513" si="70">HEX2DEC(D510)</f>
        <v>1</v>
      </c>
      <c r="G510" s="2"/>
      <c r="J510" t="str">
        <f t="shared" ref="J510:J565" si="71">IF(G510&lt;&gt;"",DEC2HEX(G510),"")</f>
        <v/>
      </c>
      <c r="L510" t="str">
        <f t="shared" si="61"/>
        <v/>
      </c>
      <c r="M510" t="str" cm="1">
        <f t="array" ref="M510">_xlfn.IFS(ISNUMBER(_xlfn.XLOOKUP(C510,Tables!N:N,Tables!N:N)),IF(B510=0,K510,""),L510&lt;&gt;"",L510,TRUE,D510)</f>
        <v>01</v>
      </c>
      <c r="N510">
        <f t="shared" si="62"/>
        <v>0</v>
      </c>
    </row>
    <row r="511" spans="1:14" x14ac:dyDescent="0.45">
      <c r="A511" t="str">
        <f t="shared" si="69"/>
        <v>34CD</v>
      </c>
      <c r="B511" t="s">
        <v>40</v>
      </c>
      <c r="C511">
        <f>COUNTIF(B$2:B511,"=0")</f>
        <v>10</v>
      </c>
      <c r="D511" t="str">
        <f>MID('input-output'!$I$9,(ROW(D511)-2)*2+1,2)</f>
        <v>01</v>
      </c>
      <c r="E511" s="1" t="str">
        <f t="shared" si="68"/>
        <v>Monster Level 2</v>
      </c>
      <c r="F511">
        <f t="shared" si="70"/>
        <v>1</v>
      </c>
      <c r="G511" s="2"/>
      <c r="J511" t="str">
        <f t="shared" si="71"/>
        <v/>
      </c>
      <c r="L511" t="str">
        <f t="shared" si="61"/>
        <v/>
      </c>
      <c r="M511" t="str" cm="1">
        <f t="array" ref="M511">_xlfn.IFS(ISNUMBER(_xlfn.XLOOKUP(C511,Tables!N:N,Tables!N:N)),IF(B511=0,K511,""),L511&lt;&gt;"",L511,TRUE,D511)</f>
        <v>01</v>
      </c>
      <c r="N511">
        <f t="shared" si="62"/>
        <v>0</v>
      </c>
    </row>
    <row r="512" spans="1:14" x14ac:dyDescent="0.45">
      <c r="A512" t="str">
        <f t="shared" si="69"/>
        <v>34CE</v>
      </c>
      <c r="B512" t="s">
        <v>41</v>
      </c>
      <c r="C512">
        <f>COUNTIF(B$2:B512,"=0")</f>
        <v>10</v>
      </c>
      <c r="D512" t="str">
        <f>MID('input-output'!$I$9,(ROW(D512)-2)*2+1,2)</f>
        <v>01</v>
      </c>
      <c r="E512" s="1" t="str">
        <f t="shared" si="68"/>
        <v>Monster Level 3</v>
      </c>
      <c r="F512">
        <f t="shared" si="70"/>
        <v>1</v>
      </c>
      <c r="G512" s="2"/>
      <c r="J512" t="str">
        <f t="shared" si="71"/>
        <v/>
      </c>
      <c r="L512" t="str">
        <f t="shared" si="61"/>
        <v/>
      </c>
      <c r="M512" t="str" cm="1">
        <f t="array" ref="M512">_xlfn.IFS(ISNUMBER(_xlfn.XLOOKUP(C512,Tables!N:N,Tables!N:N)),IF(B512=0,K512,""),L512&lt;&gt;"",L512,TRUE,D512)</f>
        <v>01</v>
      </c>
      <c r="N512">
        <f t="shared" si="62"/>
        <v>0</v>
      </c>
    </row>
    <row r="513" spans="1:14" x14ac:dyDescent="0.45">
      <c r="A513" t="str">
        <f t="shared" si="69"/>
        <v>34CF</v>
      </c>
      <c r="B513" t="s">
        <v>42</v>
      </c>
      <c r="C513">
        <f>COUNTIF(B$2:B513,"=0")</f>
        <v>10</v>
      </c>
      <c r="D513" t="str">
        <f>MID('input-output'!$I$9,(ROW(D513)-2)*2+1,2)</f>
        <v>00</v>
      </c>
      <c r="E513" s="1" t="str">
        <f t="shared" si="68"/>
        <v>Boss Level</v>
      </c>
      <c r="F513">
        <f t="shared" si="70"/>
        <v>0</v>
      </c>
      <c r="G513" s="2"/>
      <c r="J513" t="str">
        <f t="shared" si="71"/>
        <v/>
      </c>
      <c r="L513" t="str">
        <f t="shared" si="61"/>
        <v/>
      </c>
      <c r="M513" t="str" cm="1">
        <f t="array" ref="M513">_xlfn.IFS(ISNUMBER(_xlfn.XLOOKUP(C513,Tables!N:N,Tables!N:N)),IF(B513=0,K513,""),L513&lt;&gt;"",L513,TRUE,D513)</f>
        <v>00</v>
      </c>
      <c r="N513">
        <f t="shared" si="62"/>
        <v>0</v>
      </c>
    </row>
    <row r="514" spans="1:14" x14ac:dyDescent="0.45">
      <c r="A514" t="str">
        <f t="shared" si="69"/>
        <v>34D0</v>
      </c>
      <c r="B514" t="s">
        <v>43</v>
      </c>
      <c r="C514">
        <f>COUNTIF(B$2:B514,"=0")</f>
        <v>10</v>
      </c>
      <c r="D514" t="str">
        <f>MID('input-output'!$I$9,(ROW(D514)-2)*2+1,2)</f>
        <v>00</v>
      </c>
      <c r="E514" s="1" t="str">
        <f t="shared" si="68"/>
        <v/>
      </c>
      <c r="L514" t="str">
        <f t="shared" si="61"/>
        <v/>
      </c>
      <c r="M514" t="str" cm="1">
        <f t="array" ref="M514">_xlfn.IFS(ISNUMBER(_xlfn.XLOOKUP(C514,Tables!N:N,Tables!N:N)),IF(B514=0,K514,""),L514&lt;&gt;"",L514,TRUE,D514)</f>
        <v>00</v>
      </c>
      <c r="N514">
        <f t="shared" si="62"/>
        <v>0</v>
      </c>
    </row>
    <row r="515" spans="1:14" x14ac:dyDescent="0.45">
      <c r="A515" t="str">
        <f t="shared" si="69"/>
        <v>34D1</v>
      </c>
      <c r="B515" t="s">
        <v>44</v>
      </c>
      <c r="C515">
        <f>COUNTIF(B$2:B515,"=0")</f>
        <v>10</v>
      </c>
      <c r="D515" t="str">
        <f>MID('input-output'!$I$9,(ROW(D515)-2)*2+1,2)</f>
        <v>FF</v>
      </c>
      <c r="E515" s="1" t="str">
        <f t="shared" si="68"/>
        <v/>
      </c>
      <c r="L515" t="str">
        <f t="shared" ref="L515:L578" si="72">IF(OR(J515&lt;&gt;"",LEN(J514)&gt;2),_xlfn.LET(_xlpm.exp,IF(LEN(J515)&gt;2,RIGHT(J515,2),IF(LEN(J514)&gt;2,LEFT(J514,LEN(J514)-2),J515)),IF(LEN(_xlpm.exp)=1,"0"&amp;_xlpm.exp,_xlpm.exp)),IF(AND(J514&lt;&gt;"",ISNUMBER(FIND("High",E515))),"00",IF(J515="","",J515)))</f>
        <v/>
      </c>
      <c r="M515" t="str" cm="1">
        <f t="array" ref="M515">_xlfn.IFS(ISNUMBER(_xlfn.XLOOKUP(C515,Tables!N:N,Tables!N:N)),IF(B515=0,K515,""),L515&lt;&gt;"",L515,TRUE,D515)</f>
        <v>FF</v>
      </c>
      <c r="N515">
        <f t="shared" si="62"/>
        <v>0</v>
      </c>
    </row>
    <row r="516" spans="1:14" x14ac:dyDescent="0.45">
      <c r="A516" t="str">
        <f t="shared" si="69"/>
        <v>34D2</v>
      </c>
      <c r="B516" t="s">
        <v>45</v>
      </c>
      <c r="C516">
        <f>COUNTIF(B$2:B516,"=0")</f>
        <v>10</v>
      </c>
      <c r="D516" t="str">
        <f>MID('input-output'!$I$9,(ROW(D516)-2)*2+1,2)</f>
        <v>FF</v>
      </c>
      <c r="E516" s="1" t="str">
        <f t="shared" si="68"/>
        <v/>
      </c>
      <c r="L516" t="str">
        <f t="shared" si="72"/>
        <v/>
      </c>
      <c r="M516" t="str" cm="1">
        <f t="array" ref="M516">_xlfn.IFS(ISNUMBER(_xlfn.XLOOKUP(C516,Tables!N:N,Tables!N:N)),IF(B516=0,K516,""),L516&lt;&gt;"",L516,TRUE,D516)</f>
        <v>FF</v>
      </c>
      <c r="N516">
        <f t="shared" ref="N516:N579" si="73">IF(L516="",0,_xlfn.LET(_xlpm.new,HEX2DEC(M516),_xlpm.old,HEX2DEC(D516),IF(_xlpm.new&lt;128,_xlpm.new,-128+_xlfn.BITAND(_xlpm.new,127))-IF(_xlpm.old&lt;128,_xlpm.old,-128+_xlfn.BITAND(_xlpm.old,127))))</f>
        <v>0</v>
      </c>
    </row>
    <row r="517" spans="1:14" x14ac:dyDescent="0.45">
      <c r="A517" t="str">
        <f t="shared" si="69"/>
        <v>34D3</v>
      </c>
      <c r="B517" t="s">
        <v>46</v>
      </c>
      <c r="C517">
        <f>COUNTIF(B$2:B517,"=0")</f>
        <v>10</v>
      </c>
      <c r="D517" t="str">
        <f>MID('input-output'!$I$9,(ROW(D517)-2)*2+1,2)</f>
        <v>FF</v>
      </c>
      <c r="E517" s="1" t="str">
        <f t="shared" si="68"/>
        <v/>
      </c>
      <c r="L517" t="str">
        <f t="shared" si="72"/>
        <v/>
      </c>
      <c r="M517" t="str" cm="1">
        <f t="array" ref="M517">_xlfn.IFS(ISNUMBER(_xlfn.XLOOKUP(C517,Tables!N:N,Tables!N:N)),IF(B517=0,K517,""),L517&lt;&gt;"",L517,TRUE,D517)</f>
        <v>FF</v>
      </c>
      <c r="N517">
        <f t="shared" si="73"/>
        <v>0</v>
      </c>
    </row>
    <row r="518" spans="1:14" x14ac:dyDescent="0.45">
      <c r="A518" t="str">
        <f t="shared" si="69"/>
        <v>34D4</v>
      </c>
      <c r="B518" t="s">
        <v>47</v>
      </c>
      <c r="C518">
        <f>COUNTIF(B$2:B518,"=0")</f>
        <v>10</v>
      </c>
      <c r="D518" t="str">
        <f>MID('input-output'!$I$9,(ROW(D518)-2)*2+1,2)</f>
        <v>00</v>
      </c>
      <c r="E518" s="1" t="str">
        <f t="shared" si="68"/>
        <v/>
      </c>
      <c r="L518" t="str">
        <f t="shared" si="72"/>
        <v/>
      </c>
      <c r="M518" t="str" cm="1">
        <f t="array" ref="M518">_xlfn.IFS(ISNUMBER(_xlfn.XLOOKUP(C518,Tables!N:N,Tables!N:N)),IF(B518=0,K518,""),L518&lt;&gt;"",L518,TRUE,D518)</f>
        <v>00</v>
      </c>
      <c r="N518">
        <f t="shared" si="73"/>
        <v>0</v>
      </c>
    </row>
    <row r="519" spans="1:14" x14ac:dyDescent="0.45">
      <c r="A519" t="str">
        <f t="shared" si="69"/>
        <v>34D5</v>
      </c>
      <c r="B519" t="s">
        <v>48</v>
      </c>
      <c r="C519">
        <f>COUNTIF(B$2:B519,"=0")</f>
        <v>10</v>
      </c>
      <c r="D519" t="str">
        <f>MID('input-output'!$I$9,(ROW(D519)-2)*2+1,2)</f>
        <v>00</v>
      </c>
      <c r="E519" s="1" t="str">
        <f t="shared" si="68"/>
        <v/>
      </c>
      <c r="L519" t="str">
        <f t="shared" si="72"/>
        <v/>
      </c>
      <c r="M519" t="str" cm="1">
        <f t="array" ref="M519">_xlfn.IFS(ISNUMBER(_xlfn.XLOOKUP(C519,Tables!N:N,Tables!N:N)),IF(B519=0,K519,""),L519&lt;&gt;"",L519,TRUE,D519)</f>
        <v>00</v>
      </c>
      <c r="N519">
        <f t="shared" si="73"/>
        <v>0</v>
      </c>
    </row>
    <row r="520" spans="1:14" x14ac:dyDescent="0.45">
      <c r="A520" t="str">
        <f t="shared" si="69"/>
        <v>34D6</v>
      </c>
      <c r="B520" t="s">
        <v>49</v>
      </c>
      <c r="C520">
        <f>COUNTIF(B$2:B520,"=0")</f>
        <v>10</v>
      </c>
      <c r="D520" t="str">
        <f>MID('input-output'!$I$9,(ROW(D520)-2)*2+1,2)</f>
        <v>00</v>
      </c>
      <c r="E520" s="1" t="str">
        <f t="shared" si="68"/>
        <v/>
      </c>
      <c r="L520" t="str">
        <f t="shared" si="72"/>
        <v/>
      </c>
      <c r="M520" t="str" cm="1">
        <f t="array" ref="M520">_xlfn.IFS(ISNUMBER(_xlfn.XLOOKUP(C520,Tables!N:N,Tables!N:N)),IF(B520=0,K520,""),L520&lt;&gt;"",L520,TRUE,D520)</f>
        <v>00</v>
      </c>
      <c r="N520">
        <f t="shared" si="73"/>
        <v>0</v>
      </c>
    </row>
    <row r="521" spans="1:14" x14ac:dyDescent="0.45">
      <c r="A521" t="str">
        <f t="shared" si="69"/>
        <v>34D7</v>
      </c>
      <c r="B521" t="s">
        <v>50</v>
      </c>
      <c r="C521">
        <f>COUNTIF(B$2:B521,"=0")</f>
        <v>10</v>
      </c>
      <c r="D521" t="str">
        <f>MID('input-output'!$I$9,(ROW(D521)-2)*2+1,2)</f>
        <v>00</v>
      </c>
      <c r="E521" s="1" t="str">
        <f t="shared" si="68"/>
        <v/>
      </c>
      <c r="L521" t="str">
        <f t="shared" si="72"/>
        <v/>
      </c>
      <c r="M521" t="str" cm="1">
        <f t="array" ref="M521">_xlfn.IFS(ISNUMBER(_xlfn.XLOOKUP(C521,Tables!N:N,Tables!N:N)),IF(B521=0,K521,""),L521&lt;&gt;"",L521,TRUE,D521)</f>
        <v>00</v>
      </c>
      <c r="N521">
        <f t="shared" si="73"/>
        <v>0</v>
      </c>
    </row>
    <row r="522" spans="1:14" x14ac:dyDescent="0.45">
      <c r="A522" t="str">
        <f t="shared" si="69"/>
        <v>34D8</v>
      </c>
      <c r="B522">
        <v>0</v>
      </c>
      <c r="C522">
        <f>COUNTIF(B$2:B522,"=0")</f>
        <v>11</v>
      </c>
      <c r="D522" t="str">
        <f>MID('input-output'!$I$9,(ROW(D522)-2)*2+1,2)</f>
        <v>00</v>
      </c>
      <c r="E522" s="1" t="str">
        <f t="shared" si="68"/>
        <v>Name Low 1</v>
      </c>
      <c r="F522">
        <f>_xlfn.XLOOKUP(HEX2DEC(D523&amp;D522),Tables!A:A,Tables!C:C)</f>
        <v>0</v>
      </c>
      <c r="G522" s="2"/>
      <c r="J522" t="str">
        <f>IF(G522&lt;&gt;"",_xlfn.XLOOKUP(G522,Tables!C:C,Tables!B:B),"")</f>
        <v/>
      </c>
      <c r="L522" t="str">
        <f t="shared" si="72"/>
        <v/>
      </c>
      <c r="M522" t="str" cm="1">
        <f t="array" ref="M522">_xlfn.IFS(ISNUMBER(_xlfn.XLOOKUP(C522,Tables!N:N,Tables!N:N)),IF(B522=0,K522,""),L522&lt;&gt;"",L522,TRUE,D522)</f>
        <v>00</v>
      </c>
      <c r="N522">
        <f t="shared" si="73"/>
        <v>0</v>
      </c>
    </row>
    <row r="523" spans="1:14" x14ac:dyDescent="0.45">
      <c r="A523" t="str">
        <f t="shared" si="69"/>
        <v>34D9</v>
      </c>
      <c r="B523">
        <v>1</v>
      </c>
      <c r="C523">
        <f>COUNTIF(B$2:B523,"=0")</f>
        <v>11</v>
      </c>
      <c r="D523" t="str">
        <f>MID('input-output'!$I$9,(ROW(D523)-2)*2+1,2)</f>
        <v>00</v>
      </c>
      <c r="E523" s="1" t="str">
        <f t="shared" si="68"/>
        <v>Name High 1</v>
      </c>
      <c r="L523" t="str">
        <f t="shared" si="72"/>
        <v/>
      </c>
      <c r="M523" t="str" cm="1">
        <f t="array" ref="M523">_xlfn.IFS(ISNUMBER(_xlfn.XLOOKUP(C523,Tables!N:N,Tables!N:N)),IF(B523=0,K523,""),L523&lt;&gt;"",L523,TRUE,D523)</f>
        <v>00</v>
      </c>
      <c r="N523">
        <f t="shared" si="73"/>
        <v>0</v>
      </c>
    </row>
    <row r="524" spans="1:14" x14ac:dyDescent="0.45">
      <c r="A524" t="str">
        <f t="shared" si="69"/>
        <v>34DA</v>
      </c>
      <c r="B524">
        <v>2</v>
      </c>
      <c r="C524">
        <f>COUNTIF(B$2:B524,"=0")</f>
        <v>11</v>
      </c>
      <c r="D524" t="str">
        <f>MID('input-output'!$I$9,(ROW(D524)-2)*2+1,2)</f>
        <v>00</v>
      </c>
      <c r="E524" s="1" t="str">
        <f t="shared" si="68"/>
        <v>Name Low 2</v>
      </c>
      <c r="F524">
        <f>_xlfn.XLOOKUP(HEX2DEC(D525&amp;D524),Tables!A:A,Tables!C:C)</f>
        <v>0</v>
      </c>
      <c r="G524" s="2"/>
      <c r="J524" t="str">
        <f>IF(G524&lt;&gt;"",_xlfn.XLOOKUP(G524,Tables!C:C,Tables!B:B),"")</f>
        <v/>
      </c>
      <c r="L524" t="str">
        <f t="shared" si="72"/>
        <v/>
      </c>
      <c r="M524" t="str" cm="1">
        <f t="array" ref="M524">_xlfn.IFS(ISNUMBER(_xlfn.XLOOKUP(C524,Tables!N:N,Tables!N:N)),IF(B524=0,K524,""),L524&lt;&gt;"",L524,TRUE,D524)</f>
        <v>00</v>
      </c>
      <c r="N524">
        <f t="shared" si="73"/>
        <v>0</v>
      </c>
    </row>
    <row r="525" spans="1:14" x14ac:dyDescent="0.45">
      <c r="A525" t="str">
        <f t="shared" si="69"/>
        <v>34DB</v>
      </c>
      <c r="B525" t="s">
        <v>2</v>
      </c>
      <c r="C525">
        <f>COUNTIF(B$2:B525,"=0")</f>
        <v>11</v>
      </c>
      <c r="D525" t="str">
        <f>MID('input-output'!$I$9,(ROW(D525)-2)*2+1,2)</f>
        <v>00</v>
      </c>
      <c r="E525" s="1" t="str">
        <f t="shared" si="68"/>
        <v>Name High 2</v>
      </c>
      <c r="L525" t="str">
        <f t="shared" si="72"/>
        <v/>
      </c>
      <c r="M525" t="str" cm="1">
        <f t="array" ref="M525">_xlfn.IFS(ISNUMBER(_xlfn.XLOOKUP(C525,Tables!N:N,Tables!N:N)),IF(B525=0,K525,""),L525&lt;&gt;"",L525,TRUE,D525)</f>
        <v>00</v>
      </c>
      <c r="N525">
        <f t="shared" si="73"/>
        <v>0</v>
      </c>
    </row>
    <row r="526" spans="1:14" x14ac:dyDescent="0.45">
      <c r="A526" t="str">
        <f t="shared" si="69"/>
        <v>34DC</v>
      </c>
      <c r="B526" t="s">
        <v>3</v>
      </c>
      <c r="C526">
        <f>COUNTIF(B$2:B526,"=0")</f>
        <v>11</v>
      </c>
      <c r="D526" t="str">
        <f>MID('input-output'!$I$9,(ROW(D526)-2)*2+1,2)</f>
        <v>00</v>
      </c>
      <c r="E526" s="1" t="str">
        <f t="shared" si="68"/>
        <v>Name Low 3</v>
      </c>
      <c r="F526">
        <f>_xlfn.XLOOKUP(HEX2DEC(D527&amp;D526),Tables!A:A,Tables!C:C)</f>
        <v>0</v>
      </c>
      <c r="G526" s="2"/>
      <c r="J526" t="str">
        <f>IF(G526&lt;&gt;"",_xlfn.XLOOKUP(G526,Tables!C:C,Tables!B:B),"")</f>
        <v/>
      </c>
      <c r="L526" t="str">
        <f t="shared" si="72"/>
        <v/>
      </c>
      <c r="M526" t="str" cm="1">
        <f t="array" ref="M526">_xlfn.IFS(ISNUMBER(_xlfn.XLOOKUP(C526,Tables!N:N,Tables!N:N)),IF(B526=0,K526,""),L526&lt;&gt;"",L526,TRUE,D526)</f>
        <v>00</v>
      </c>
      <c r="N526">
        <f t="shared" si="73"/>
        <v>0</v>
      </c>
    </row>
    <row r="527" spans="1:14" x14ac:dyDescent="0.45">
      <c r="A527" t="str">
        <f t="shared" si="69"/>
        <v>34DD</v>
      </c>
      <c r="B527" t="s">
        <v>4</v>
      </c>
      <c r="C527">
        <f>COUNTIF(B$2:B527,"=0")</f>
        <v>11</v>
      </c>
      <c r="D527" t="str">
        <f>MID('input-output'!$I$9,(ROW(D527)-2)*2+1,2)</f>
        <v>00</v>
      </c>
      <c r="E527" s="1" t="str">
        <f t="shared" si="68"/>
        <v>Name High 3</v>
      </c>
      <c r="L527" t="str">
        <f t="shared" si="72"/>
        <v/>
      </c>
      <c r="M527" t="str" cm="1">
        <f t="array" ref="M527">_xlfn.IFS(ISNUMBER(_xlfn.XLOOKUP(C527,Tables!N:N,Tables!N:N)),IF(B527=0,K527,""),L527&lt;&gt;"",L527,TRUE,D527)</f>
        <v>00</v>
      </c>
      <c r="N527">
        <f t="shared" si="73"/>
        <v>0</v>
      </c>
    </row>
    <row r="528" spans="1:14" x14ac:dyDescent="0.45">
      <c r="A528" t="str">
        <f t="shared" si="69"/>
        <v>34DE</v>
      </c>
      <c r="B528" t="s">
        <v>5</v>
      </c>
      <c r="C528">
        <f>COUNTIF(B$2:B528,"=0")</f>
        <v>11</v>
      </c>
      <c r="D528" t="str">
        <f>MID('input-output'!$I$9,(ROW(D528)-2)*2+1,2)</f>
        <v>00</v>
      </c>
      <c r="E528" s="1" t="str">
        <f t="shared" si="68"/>
        <v>Primary Monster Low</v>
      </c>
      <c r="F528">
        <f>_xlfn.XLOOKUP(HEX2DEC(D529&amp;D528),Tables!A:A,Tables!D:D)</f>
        <v>0</v>
      </c>
      <c r="G528" s="2"/>
      <c r="J528" t="str">
        <f>IF(G528&lt;&gt;"",_xlfn.XLOOKUP(G528,Tables!D:D,Tables!B:B),"")</f>
        <v/>
      </c>
      <c r="L528" t="str">
        <f t="shared" si="72"/>
        <v/>
      </c>
      <c r="M528" t="str" cm="1">
        <f t="array" ref="M528">_xlfn.IFS(ISNUMBER(_xlfn.XLOOKUP(C528,Tables!N:N,Tables!N:N)),IF(B528=0,K528,""),L528&lt;&gt;"",L528,TRUE,D528)</f>
        <v>00</v>
      </c>
      <c r="N528">
        <f t="shared" si="73"/>
        <v>0</v>
      </c>
    </row>
    <row r="529" spans="1:14" x14ac:dyDescent="0.45">
      <c r="A529" t="str">
        <f t="shared" si="69"/>
        <v>34DF</v>
      </c>
      <c r="B529" t="s">
        <v>6</v>
      </c>
      <c r="C529">
        <f>COUNTIF(B$2:B529,"=0")</f>
        <v>11</v>
      </c>
      <c r="D529" t="str">
        <f>MID('input-output'!$I$9,(ROW(D529)-2)*2+1,2)</f>
        <v>00</v>
      </c>
      <c r="E529" s="1" t="str">
        <f t="shared" si="68"/>
        <v>Primary Monster High</v>
      </c>
      <c r="L529" t="str">
        <f t="shared" si="72"/>
        <v/>
      </c>
      <c r="M529" t="str" cm="1">
        <f t="array" ref="M529">_xlfn.IFS(ISNUMBER(_xlfn.XLOOKUP(C529,Tables!N:N,Tables!N:N)),IF(B529=0,K529,""),L529&lt;&gt;"",L529,TRUE,D529)</f>
        <v>00</v>
      </c>
      <c r="N529">
        <f t="shared" si="73"/>
        <v>0</v>
      </c>
    </row>
    <row r="530" spans="1:14" x14ac:dyDescent="0.45">
      <c r="A530" t="str">
        <f t="shared" si="69"/>
        <v>34E0</v>
      </c>
      <c r="B530" t="s">
        <v>7</v>
      </c>
      <c r="C530">
        <f>COUNTIF(B$2:B530,"=0")</f>
        <v>11</v>
      </c>
      <c r="D530" t="str">
        <f>MID('input-output'!$I$9,(ROW(D530)-2)*2+1,2)</f>
        <v>00</v>
      </c>
      <c r="E530" s="1" t="str">
        <f t="shared" si="68"/>
        <v>Header Low</v>
      </c>
      <c r="F530">
        <f t="shared" ref="F530" si="74">HEX2DEC(D531&amp;D530)</f>
        <v>0</v>
      </c>
      <c r="G530" s="2"/>
      <c r="J530" t="str">
        <f t="shared" ref="J530" si="75">IF(G530&lt;&gt;"",DEC2HEX(G530),"")</f>
        <v/>
      </c>
      <c r="L530" t="str">
        <f t="shared" si="72"/>
        <v/>
      </c>
      <c r="M530" t="str" cm="1">
        <f t="array" ref="M530">_xlfn.IFS(ISNUMBER(_xlfn.XLOOKUP(C530,Tables!N:N,Tables!N:N)),IF(B530=0,K530,""),L530&lt;&gt;"",L530,TRUE,D530)</f>
        <v>00</v>
      </c>
      <c r="N530">
        <f t="shared" si="73"/>
        <v>0</v>
      </c>
    </row>
    <row r="531" spans="1:14" x14ac:dyDescent="0.45">
      <c r="A531" t="str">
        <f t="shared" si="69"/>
        <v>34E1</v>
      </c>
      <c r="B531" t="s">
        <v>8</v>
      </c>
      <c r="C531">
        <f>COUNTIF(B$2:B531,"=0")</f>
        <v>11</v>
      </c>
      <c r="D531" t="str">
        <f>MID('input-output'!$I$9,(ROW(D531)-2)*2+1,2)</f>
        <v>00</v>
      </c>
      <c r="E531" s="1" t="str">
        <f t="shared" si="68"/>
        <v>Header High</v>
      </c>
      <c r="L531" t="str">
        <f t="shared" si="72"/>
        <v/>
      </c>
      <c r="M531" t="str" cm="1">
        <f t="array" ref="M531">_xlfn.IFS(ISNUMBER(_xlfn.XLOOKUP(C531,Tables!N:N,Tables!N:N)),IF(B531=0,K531,""),L531&lt;&gt;"",L531,TRUE,D531)</f>
        <v>00</v>
      </c>
      <c r="N531">
        <f t="shared" si="73"/>
        <v>0</v>
      </c>
    </row>
    <row r="532" spans="1:14" x14ac:dyDescent="0.45">
      <c r="A532" t="str">
        <f t="shared" si="69"/>
        <v>34E2</v>
      </c>
      <c r="B532" t="s">
        <v>9</v>
      </c>
      <c r="C532">
        <f>COUNTIF(B$2:B532,"=0")</f>
        <v>11</v>
      </c>
      <c r="D532" t="str">
        <f>MID('input-output'!$I$9,(ROW(D532)-2)*2+1,2)</f>
        <v>00</v>
      </c>
      <c r="E532" s="1" t="str">
        <f t="shared" si="68"/>
        <v>Footer Low</v>
      </c>
      <c r="F532">
        <f t="shared" ref="F532" si="76">HEX2DEC(D533&amp;D532)</f>
        <v>0</v>
      </c>
      <c r="G532" s="2"/>
      <c r="J532" t="str">
        <f t="shared" ref="J532" si="77">IF(G532&lt;&gt;"",DEC2HEX(G532),"")</f>
        <v/>
      </c>
      <c r="L532" t="str">
        <f t="shared" si="72"/>
        <v/>
      </c>
      <c r="M532" t="str" cm="1">
        <f t="array" ref="M532">_xlfn.IFS(ISNUMBER(_xlfn.XLOOKUP(C532,Tables!N:N,Tables!N:N)),IF(B532=0,K532,""),L532&lt;&gt;"",L532,TRUE,D532)</f>
        <v>00</v>
      </c>
      <c r="N532">
        <f t="shared" si="73"/>
        <v>0</v>
      </c>
    </row>
    <row r="533" spans="1:14" x14ac:dyDescent="0.45">
      <c r="A533" t="str">
        <f t="shared" si="69"/>
        <v>34E3</v>
      </c>
      <c r="B533" t="s">
        <v>10</v>
      </c>
      <c r="C533">
        <f>COUNTIF(B$2:B533,"=0")</f>
        <v>11</v>
      </c>
      <c r="D533" t="str">
        <f>MID('input-output'!$I$9,(ROW(D533)-2)*2+1,2)</f>
        <v>00</v>
      </c>
      <c r="E533" s="1" t="str">
        <f t="shared" si="68"/>
        <v>Footer High</v>
      </c>
      <c r="L533" t="str">
        <f t="shared" si="72"/>
        <v/>
      </c>
      <c r="M533" t="str" cm="1">
        <f t="array" ref="M533">_xlfn.IFS(ISNUMBER(_xlfn.XLOOKUP(C533,Tables!N:N,Tables!N:N)),IF(B533=0,K533,""),L533&lt;&gt;"",L533,TRUE,D533)</f>
        <v>00</v>
      </c>
      <c r="N533">
        <f t="shared" si="73"/>
        <v>0</v>
      </c>
    </row>
    <row r="534" spans="1:14" x14ac:dyDescent="0.45">
      <c r="A534" t="str">
        <f t="shared" si="69"/>
        <v>34E4</v>
      </c>
      <c r="B534" t="s">
        <v>11</v>
      </c>
      <c r="C534">
        <f>COUNTIF(B$2:B534,"=0")</f>
        <v>11</v>
      </c>
      <c r="D534" t="str">
        <f>MID('input-output'!$I$9,(ROW(D534)-2)*2+1,2)</f>
        <v>00</v>
      </c>
      <c r="E534" s="1" t="str">
        <f t="shared" si="68"/>
        <v/>
      </c>
      <c r="L534" t="str">
        <f t="shared" si="72"/>
        <v/>
      </c>
      <c r="M534" t="str" cm="1">
        <f t="array" ref="M534">_xlfn.IFS(ISNUMBER(_xlfn.XLOOKUP(C534,Tables!N:N,Tables!N:N)),IF(B534=0,K534,""),L534&lt;&gt;"",L534,TRUE,D534)</f>
        <v>00</v>
      </c>
      <c r="N534">
        <f t="shared" si="73"/>
        <v>0</v>
      </c>
    </row>
    <row r="535" spans="1:14" x14ac:dyDescent="0.45">
      <c r="A535" t="str">
        <f t="shared" si="69"/>
        <v>34E5</v>
      </c>
      <c r="B535" t="s">
        <v>12</v>
      </c>
      <c r="C535">
        <f>COUNTIF(B$2:B535,"=0")</f>
        <v>11</v>
      </c>
      <c r="D535" t="str">
        <f>MID('input-output'!$I$9,(ROW(D535)-2)*2+1,2)</f>
        <v>00</v>
      </c>
      <c r="E535" s="1" t="str">
        <f t="shared" si="68"/>
        <v/>
      </c>
      <c r="L535" t="str">
        <f t="shared" si="72"/>
        <v/>
      </c>
      <c r="M535" t="str" cm="1">
        <f t="array" ref="M535">_xlfn.IFS(ISNUMBER(_xlfn.XLOOKUP(C535,Tables!N:N,Tables!N:N)),IF(B535=0,K535,""),L535&lt;&gt;"",L535,TRUE,D535)</f>
        <v>00</v>
      </c>
      <c r="N535">
        <f t="shared" si="73"/>
        <v>0</v>
      </c>
    </row>
    <row r="536" spans="1:14" x14ac:dyDescent="0.45">
      <c r="A536" t="str">
        <f t="shared" si="69"/>
        <v>34E6</v>
      </c>
      <c r="B536" t="s">
        <v>13</v>
      </c>
      <c r="C536">
        <f>COUNTIF(B$2:B536,"=0")</f>
        <v>11</v>
      </c>
      <c r="D536" t="str">
        <f>MID('input-output'!$I$9,(ROW(D536)-2)*2+1,2)</f>
        <v>00</v>
      </c>
      <c r="E536" s="1" t="str">
        <f t="shared" si="68"/>
        <v>Clears(seems to be written to 2 places)</v>
      </c>
      <c r="L536" t="str">
        <f t="shared" si="72"/>
        <v/>
      </c>
      <c r="M536" t="str" cm="1">
        <f t="array" ref="M536">_xlfn.IFS(ISNUMBER(_xlfn.XLOOKUP(C536,Tables!N:N,Tables!N:N)),IF(B536=0,K536,""),L536&lt;&gt;"",L536,TRUE,D536)</f>
        <v>00</v>
      </c>
      <c r="N536">
        <f t="shared" si="73"/>
        <v>0</v>
      </c>
    </row>
    <row r="537" spans="1:14" x14ac:dyDescent="0.45">
      <c r="A537" t="str">
        <f t="shared" si="69"/>
        <v>34E7</v>
      </c>
      <c r="B537" t="s">
        <v>14</v>
      </c>
      <c r="C537">
        <f>COUNTIF(B$2:B537,"=0")</f>
        <v>11</v>
      </c>
      <c r="D537" t="str">
        <f>MID('input-output'!$I$9,(ROW(D537)-2)*2+1,2)</f>
        <v>00</v>
      </c>
      <c r="E537" s="1" t="str">
        <f t="shared" si="68"/>
        <v/>
      </c>
      <c r="L537" t="str">
        <f t="shared" si="72"/>
        <v/>
      </c>
      <c r="M537" t="str" cm="1">
        <f t="array" ref="M537">_xlfn.IFS(ISNUMBER(_xlfn.XLOOKUP(C537,Tables!N:N,Tables!N:N)),IF(B537=0,K537,""),L537&lt;&gt;"",L537,TRUE,D537)</f>
        <v>00</v>
      </c>
      <c r="N537">
        <f t="shared" si="73"/>
        <v>0</v>
      </c>
    </row>
    <row r="538" spans="1:14" x14ac:dyDescent="0.45">
      <c r="A538" t="str">
        <f t="shared" si="69"/>
        <v>34E8</v>
      </c>
      <c r="B538" t="s">
        <v>15</v>
      </c>
      <c r="C538">
        <f>COUNTIF(B$2:B538,"=0")</f>
        <v>11</v>
      </c>
      <c r="D538" t="str">
        <f>MID('input-output'!$I$9,(ROW(D538)-2)*2+1,2)</f>
        <v>00</v>
      </c>
      <c r="E538" s="1" t="str">
        <f t="shared" si="68"/>
        <v/>
      </c>
      <c r="L538" t="str">
        <f t="shared" si="72"/>
        <v/>
      </c>
      <c r="M538" t="str" cm="1">
        <f t="array" ref="M538">_xlfn.IFS(ISNUMBER(_xlfn.XLOOKUP(C538,Tables!N:N,Tables!N:N)),IF(B538=0,K538,""),L538&lt;&gt;"",L538,TRUE,D538)</f>
        <v>00</v>
      </c>
      <c r="N538">
        <f t="shared" si="73"/>
        <v>0</v>
      </c>
    </row>
    <row r="539" spans="1:14" x14ac:dyDescent="0.45">
      <c r="A539" t="str">
        <f t="shared" si="69"/>
        <v>34E9</v>
      </c>
      <c r="B539" t="s">
        <v>16</v>
      </c>
      <c r="C539">
        <f>COUNTIF(B$2:B539,"=0")</f>
        <v>11</v>
      </c>
      <c r="D539" t="str">
        <f>MID('input-output'!$I$9,(ROW(D539)-2)*2+1,2)</f>
        <v>00</v>
      </c>
      <c r="E539" s="1" t="str">
        <f t="shared" si="68"/>
        <v/>
      </c>
      <c r="L539" t="str">
        <f t="shared" si="72"/>
        <v/>
      </c>
      <c r="M539" t="str" cm="1">
        <f t="array" ref="M539">_xlfn.IFS(ISNUMBER(_xlfn.XLOOKUP(C539,Tables!N:N,Tables!N:N)),IF(B539=0,K539,""),L539&lt;&gt;"",L539,TRUE,D539)</f>
        <v>00</v>
      </c>
      <c r="N539">
        <f t="shared" si="73"/>
        <v>0</v>
      </c>
    </row>
    <row r="540" spans="1:14" x14ac:dyDescent="0.45">
      <c r="A540" t="str">
        <f t="shared" si="69"/>
        <v>34EA</v>
      </c>
      <c r="B540" t="s">
        <v>17</v>
      </c>
      <c r="C540">
        <f>COUNTIF(B$2:B540,"=0")</f>
        <v>11</v>
      </c>
      <c r="D540" t="str">
        <f>MID('input-output'!$I$9,(ROW(D540)-2)*2+1,2)</f>
        <v>00</v>
      </c>
      <c r="E540" s="1" t="str">
        <f t="shared" si="68"/>
        <v>Clears(seems to be written to 2 places)</v>
      </c>
      <c r="L540" t="str">
        <f t="shared" si="72"/>
        <v/>
      </c>
      <c r="M540" t="str" cm="1">
        <f t="array" ref="M540">_xlfn.IFS(ISNUMBER(_xlfn.XLOOKUP(C540,Tables!N:N,Tables!N:N)),IF(B540=0,K540,""),L540&lt;&gt;"",L540,TRUE,D540)</f>
        <v>00</v>
      </c>
      <c r="N540">
        <f t="shared" si="73"/>
        <v>0</v>
      </c>
    </row>
    <row r="541" spans="1:14" x14ac:dyDescent="0.45">
      <c r="A541" t="str">
        <f t="shared" si="69"/>
        <v>34EB</v>
      </c>
      <c r="B541" t="s">
        <v>18</v>
      </c>
      <c r="C541">
        <f>COUNTIF(B$2:B541,"=0")</f>
        <v>11</v>
      </c>
      <c r="D541" t="str">
        <f>MID('input-output'!$I$9,(ROW(D541)-2)*2+1,2)</f>
        <v>00</v>
      </c>
      <c r="E541" s="1" t="str">
        <f t="shared" si="68"/>
        <v/>
      </c>
      <c r="L541" t="str">
        <f t="shared" si="72"/>
        <v/>
      </c>
      <c r="M541" t="str" cm="1">
        <f t="array" ref="M541">_xlfn.IFS(ISNUMBER(_xlfn.XLOOKUP(C541,Tables!N:N,Tables!N:N)),IF(B541=0,K541,""),L541&lt;&gt;"",L541,TRUE,D541)</f>
        <v>00</v>
      </c>
      <c r="N541">
        <f t="shared" si="73"/>
        <v>0</v>
      </c>
    </row>
    <row r="542" spans="1:14" x14ac:dyDescent="0.45">
      <c r="A542" t="str">
        <f t="shared" si="69"/>
        <v>34EC</v>
      </c>
      <c r="B542" t="s">
        <v>19</v>
      </c>
      <c r="C542">
        <f>COUNTIF(B$2:B542,"=0")</f>
        <v>11</v>
      </c>
      <c r="D542" t="str">
        <f>MID('input-output'!$I$9,(ROW(D542)-2)*2+1,2)</f>
        <v>00</v>
      </c>
      <c r="E542" s="1" t="str">
        <f t="shared" si="68"/>
        <v>Not Sure</v>
      </c>
      <c r="L542" t="str">
        <f t="shared" si="72"/>
        <v/>
      </c>
      <c r="M542" t="str" cm="1">
        <f t="array" ref="M542">_xlfn.IFS(ISNUMBER(_xlfn.XLOOKUP(C542,Tables!N:N,Tables!N:N)),IF(B542=0,K542,""),L542&lt;&gt;"",L542,TRUE,D542)</f>
        <v>00</v>
      </c>
      <c r="N542">
        <f t="shared" si="73"/>
        <v>0</v>
      </c>
    </row>
    <row r="543" spans="1:14" x14ac:dyDescent="0.45">
      <c r="A543" t="str">
        <f t="shared" si="69"/>
        <v>34ED</v>
      </c>
      <c r="B543" t="s">
        <v>20</v>
      </c>
      <c r="C543">
        <f>COUNTIF(B$2:B543,"=0")</f>
        <v>11</v>
      </c>
      <c r="D543" t="str">
        <f>MID('input-output'!$I$9,(ROW(D543)-2)*2+1,2)</f>
        <v>00</v>
      </c>
      <c r="E543" s="1" t="str">
        <f t="shared" si="68"/>
        <v/>
      </c>
      <c r="L543" t="str">
        <f t="shared" si="72"/>
        <v/>
      </c>
      <c r="M543" t="str" cm="1">
        <f t="array" ref="M543">_xlfn.IFS(ISNUMBER(_xlfn.XLOOKUP(C543,Tables!N:N,Tables!N:N)),IF(B543=0,K543,""),L543&lt;&gt;"",L543,TRUE,D543)</f>
        <v>00</v>
      </c>
      <c r="N543">
        <f t="shared" si="73"/>
        <v>0</v>
      </c>
    </row>
    <row r="544" spans="1:14" x14ac:dyDescent="0.45">
      <c r="A544" t="str">
        <f t="shared" si="69"/>
        <v>34EE</v>
      </c>
      <c r="B544" t="s">
        <v>21</v>
      </c>
      <c r="C544">
        <f>COUNTIF(B$2:B544,"=0")</f>
        <v>11</v>
      </c>
      <c r="D544" t="str">
        <f>MID('input-output'!$I$9,(ROW(D544)-2)*2+1,2)</f>
        <v>00</v>
      </c>
      <c r="E544" s="1" t="str">
        <f t="shared" si="68"/>
        <v/>
      </c>
      <c r="L544" t="str">
        <f t="shared" si="72"/>
        <v/>
      </c>
      <c r="M544" t="str" cm="1">
        <f t="array" ref="M544">_xlfn.IFS(ISNUMBER(_xlfn.XLOOKUP(C544,Tables!N:N,Tables!N:N)),IF(B544=0,K544,""),L544&lt;&gt;"",L544,TRUE,D544)</f>
        <v>00</v>
      </c>
      <c r="N544">
        <f t="shared" si="73"/>
        <v>0</v>
      </c>
    </row>
    <row r="545" spans="1:14" x14ac:dyDescent="0.45">
      <c r="A545" t="str">
        <f t="shared" si="69"/>
        <v>34EF</v>
      </c>
      <c r="B545" t="s">
        <v>22</v>
      </c>
      <c r="C545">
        <f>COUNTIF(B$2:B545,"=0")</f>
        <v>11</v>
      </c>
      <c r="D545" t="str">
        <f>MID('input-output'!$I$9,(ROW(D545)-2)*2+1,2)</f>
        <v>00</v>
      </c>
      <c r="E545" s="1" t="str">
        <f t="shared" si="68"/>
        <v/>
      </c>
      <c r="L545" t="str">
        <f t="shared" si="72"/>
        <v/>
      </c>
      <c r="M545" t="str" cm="1">
        <f t="array" ref="M545">_xlfn.IFS(ISNUMBER(_xlfn.XLOOKUP(C545,Tables!N:N,Tables!N:N)),IF(B545=0,K545,""),L545&lt;&gt;"",L545,TRUE,D545)</f>
        <v>00</v>
      </c>
      <c r="N545">
        <f t="shared" si="73"/>
        <v>0</v>
      </c>
    </row>
    <row r="546" spans="1:14" x14ac:dyDescent="0.45">
      <c r="A546" t="str">
        <f t="shared" si="69"/>
        <v>34F0</v>
      </c>
      <c r="B546" t="s">
        <v>23</v>
      </c>
      <c r="C546">
        <f>COUNTIF(B$2:B546,"=0")</f>
        <v>11</v>
      </c>
      <c r="D546" t="str">
        <f>MID('input-output'!$I$9,(ROW(D546)-2)*2+1,2)</f>
        <v>00</v>
      </c>
      <c r="E546" s="1" t="str">
        <f t="shared" si="68"/>
        <v/>
      </c>
      <c r="L546" t="str">
        <f t="shared" si="72"/>
        <v/>
      </c>
      <c r="M546" t="str" cm="1">
        <f t="array" ref="M546">_xlfn.IFS(ISNUMBER(_xlfn.XLOOKUP(C546,Tables!N:N,Tables!N:N)),IF(B546=0,K546,""),L546&lt;&gt;"",L546,TRUE,D546)</f>
        <v>00</v>
      </c>
      <c r="N546">
        <f t="shared" si="73"/>
        <v>0</v>
      </c>
    </row>
    <row r="547" spans="1:14" x14ac:dyDescent="0.45">
      <c r="A547" t="str">
        <f t="shared" si="69"/>
        <v>34F1</v>
      </c>
      <c r="B547" t="s">
        <v>24</v>
      </c>
      <c r="C547">
        <f>COUNTIF(B$2:B547,"=0")</f>
        <v>11</v>
      </c>
      <c r="D547" t="str">
        <f>MID('input-output'!$I$9,(ROW(D547)-2)*2+1,2)</f>
        <v>00</v>
      </c>
      <c r="E547" s="1" t="str">
        <f t="shared" si="68"/>
        <v/>
      </c>
      <c r="L547" t="str">
        <f t="shared" si="72"/>
        <v/>
      </c>
      <c r="M547" t="str" cm="1">
        <f t="array" ref="M547">_xlfn.IFS(ISNUMBER(_xlfn.XLOOKUP(C547,Tables!N:N,Tables!N:N)),IF(B547=0,K547,""),L547&lt;&gt;"",L547,TRUE,D547)</f>
        <v>00</v>
      </c>
      <c r="N547">
        <f t="shared" si="73"/>
        <v>0</v>
      </c>
    </row>
    <row r="548" spans="1:14" x14ac:dyDescent="0.45">
      <c r="A548" t="str">
        <f t="shared" si="69"/>
        <v>34F2</v>
      </c>
      <c r="B548" t="s">
        <v>25</v>
      </c>
      <c r="C548">
        <f>COUNTIF(B$2:B548,"=0")</f>
        <v>11</v>
      </c>
      <c r="D548" t="str">
        <f>MID('input-output'!$I$9,(ROW(D548)-2)*2+1,2)</f>
        <v>00</v>
      </c>
      <c r="E548" s="1" t="str">
        <f t="shared" si="68"/>
        <v/>
      </c>
      <c r="L548" t="str">
        <f t="shared" si="72"/>
        <v/>
      </c>
      <c r="M548" t="str" cm="1">
        <f t="array" ref="M548">_xlfn.IFS(ISNUMBER(_xlfn.XLOOKUP(C548,Tables!N:N,Tables!N:N)),IF(B548=0,K548,""),L548&lt;&gt;"",L548,TRUE,D548)</f>
        <v>00</v>
      </c>
      <c r="N548">
        <f t="shared" si="73"/>
        <v>0</v>
      </c>
    </row>
    <row r="549" spans="1:14" x14ac:dyDescent="0.45">
      <c r="A549" t="str">
        <f t="shared" si="69"/>
        <v>34F3</v>
      </c>
      <c r="B549" t="s">
        <v>26</v>
      </c>
      <c r="C549">
        <f>COUNTIF(B$2:B549,"=0")</f>
        <v>11</v>
      </c>
      <c r="D549" t="str">
        <f>MID('input-output'!$I$9,(ROW(D549)-2)*2+1,2)</f>
        <v>00</v>
      </c>
      <c r="E549" s="1" t="str">
        <f t="shared" si="68"/>
        <v/>
      </c>
      <c r="L549" t="str">
        <f t="shared" si="72"/>
        <v/>
      </c>
      <c r="M549" t="str" cm="1">
        <f t="array" ref="M549">_xlfn.IFS(ISNUMBER(_xlfn.XLOOKUP(C549,Tables!N:N,Tables!N:N)),IF(B549=0,K549,""),L549&lt;&gt;"",L549,TRUE,D549)</f>
        <v>00</v>
      </c>
      <c r="N549">
        <f t="shared" si="73"/>
        <v>0</v>
      </c>
    </row>
    <row r="550" spans="1:14" x14ac:dyDescent="0.45">
      <c r="A550" t="str">
        <f t="shared" si="69"/>
        <v>34F4</v>
      </c>
      <c r="B550" t="s">
        <v>27</v>
      </c>
      <c r="C550">
        <f>COUNTIF(B$2:B550,"=0")</f>
        <v>11</v>
      </c>
      <c r="D550" t="str">
        <f>MID('input-output'!$I$9,(ROW(D550)-2)*2+1,2)</f>
        <v>00</v>
      </c>
      <c r="E550" s="1" t="str">
        <f t="shared" si="68"/>
        <v/>
      </c>
      <c r="L550" t="str">
        <f t="shared" si="72"/>
        <v/>
      </c>
      <c r="M550" t="str" cm="1">
        <f t="array" ref="M550">_xlfn.IFS(ISNUMBER(_xlfn.XLOOKUP(C550,Tables!N:N,Tables!N:N)),IF(B550=0,K550,""),L550&lt;&gt;"",L550,TRUE,D550)</f>
        <v>00</v>
      </c>
      <c r="N550">
        <f t="shared" si="73"/>
        <v>0</v>
      </c>
    </row>
    <row r="551" spans="1:14" x14ac:dyDescent="0.45">
      <c r="A551" t="str">
        <f t="shared" si="69"/>
        <v>34F5</v>
      </c>
      <c r="B551" t="s">
        <v>28</v>
      </c>
      <c r="C551">
        <f>COUNTIF(B$2:B551,"=0")</f>
        <v>11</v>
      </c>
      <c r="D551" t="str">
        <f>MID('input-output'!$I$9,(ROW(D551)-2)*2+1,2)</f>
        <v>00</v>
      </c>
      <c r="E551" s="1" t="str">
        <f t="shared" si="68"/>
        <v/>
      </c>
      <c r="L551" t="str">
        <f t="shared" si="72"/>
        <v/>
      </c>
      <c r="M551" t="str" cm="1">
        <f t="array" ref="M551">_xlfn.IFS(ISNUMBER(_xlfn.XLOOKUP(C551,Tables!N:N,Tables!N:N)),IF(B551=0,K551,""),L551&lt;&gt;"",L551,TRUE,D551)</f>
        <v>00</v>
      </c>
      <c r="N551">
        <f t="shared" si="73"/>
        <v>0</v>
      </c>
    </row>
    <row r="552" spans="1:14" x14ac:dyDescent="0.45">
      <c r="A552" t="str">
        <f t="shared" si="69"/>
        <v>34F6</v>
      </c>
      <c r="B552" t="s">
        <v>29</v>
      </c>
      <c r="C552">
        <f>COUNTIF(B$2:B552,"=0")</f>
        <v>11</v>
      </c>
      <c r="D552" t="str">
        <f>MID('input-output'!$I$9,(ROW(D552)-2)*2+1,2)</f>
        <v>00</v>
      </c>
      <c r="E552" s="1" t="str">
        <f t="shared" si="68"/>
        <v/>
      </c>
      <c r="L552" t="str">
        <f t="shared" si="72"/>
        <v/>
      </c>
      <c r="M552" t="str" cm="1">
        <f t="array" ref="M552">_xlfn.IFS(ISNUMBER(_xlfn.XLOOKUP(C552,Tables!N:N,Tables!N:N)),IF(B552=0,K552,""),L552&lt;&gt;"",L552,TRUE,D552)</f>
        <v>00</v>
      </c>
      <c r="N552">
        <f t="shared" si="73"/>
        <v>0</v>
      </c>
    </row>
    <row r="553" spans="1:14" x14ac:dyDescent="0.45">
      <c r="A553" t="str">
        <f t="shared" si="69"/>
        <v>34F7</v>
      </c>
      <c r="B553" t="s">
        <v>30</v>
      </c>
      <c r="C553">
        <f>COUNTIF(B$2:B553,"=0")</f>
        <v>11</v>
      </c>
      <c r="D553" t="str">
        <f>MID('input-output'!$I$9,(ROW(D553)-2)*2+1,2)</f>
        <v>00</v>
      </c>
      <c r="E553" s="1" t="str">
        <f t="shared" si="68"/>
        <v/>
      </c>
      <c r="L553" t="str">
        <f t="shared" si="72"/>
        <v/>
      </c>
      <c r="M553" t="str" cm="1">
        <f t="array" ref="M553">_xlfn.IFS(ISNUMBER(_xlfn.XLOOKUP(C553,Tables!N:N,Tables!N:N)),IF(B553=0,K553,""),L553&lt;&gt;"",L553,TRUE,D553)</f>
        <v>00</v>
      </c>
      <c r="N553">
        <f t="shared" si="73"/>
        <v>0</v>
      </c>
    </row>
    <row r="554" spans="1:14" x14ac:dyDescent="0.45">
      <c r="A554" t="str">
        <f t="shared" si="69"/>
        <v>34F8</v>
      </c>
      <c r="B554" t="s">
        <v>31</v>
      </c>
      <c r="C554">
        <f>COUNTIF(B$2:B554,"=0")</f>
        <v>11</v>
      </c>
      <c r="D554" t="str">
        <f>MID('input-output'!$I$9,(ROW(D554)-2)*2+1,2)</f>
        <v>00</v>
      </c>
      <c r="E554" s="1" t="str">
        <f t="shared" si="68"/>
        <v/>
      </c>
      <c r="L554" t="str">
        <f t="shared" si="72"/>
        <v/>
      </c>
      <c r="M554" t="str" cm="1">
        <f t="array" ref="M554">_xlfn.IFS(ISNUMBER(_xlfn.XLOOKUP(C554,Tables!N:N,Tables!N:N)),IF(B554=0,K554,""),L554&lt;&gt;"",L554,TRUE,D554)</f>
        <v>00</v>
      </c>
      <c r="N554">
        <f t="shared" si="73"/>
        <v>0</v>
      </c>
    </row>
    <row r="555" spans="1:14" x14ac:dyDescent="0.45">
      <c r="A555" t="str">
        <f t="shared" si="69"/>
        <v>34F9</v>
      </c>
      <c r="B555" t="s">
        <v>32</v>
      </c>
      <c r="C555">
        <f>COUNTIF(B$2:B555,"=0")</f>
        <v>11</v>
      </c>
      <c r="D555" t="str">
        <f>MID('input-output'!$I$9,(ROW(D555)-2)*2+1,2)</f>
        <v>00</v>
      </c>
      <c r="E555" s="1" t="str">
        <f t="shared" si="68"/>
        <v/>
      </c>
      <c r="L555" t="str">
        <f t="shared" si="72"/>
        <v/>
      </c>
      <c r="M555" t="str" cm="1">
        <f t="array" ref="M555">_xlfn.IFS(ISNUMBER(_xlfn.XLOOKUP(C555,Tables!N:N,Tables!N:N)),IF(B555=0,K555,""),L555&lt;&gt;"",L555,TRUE,D555)</f>
        <v>00</v>
      </c>
      <c r="N555">
        <f t="shared" si="73"/>
        <v>0</v>
      </c>
    </row>
    <row r="556" spans="1:14" x14ac:dyDescent="0.45">
      <c r="A556" t="str">
        <f t="shared" si="69"/>
        <v>34FA</v>
      </c>
      <c r="B556" t="s">
        <v>33</v>
      </c>
      <c r="C556">
        <f>COUNTIF(B$2:B556,"=0")</f>
        <v>11</v>
      </c>
      <c r="D556" t="str">
        <f>MID('input-output'!$I$9,(ROW(D556)-2)*2+1,2)</f>
        <v>00</v>
      </c>
      <c r="E556" s="1" t="str">
        <f t="shared" si="68"/>
        <v/>
      </c>
      <c r="L556" t="str">
        <f t="shared" si="72"/>
        <v/>
      </c>
      <c r="M556" t="str" cm="1">
        <f t="array" ref="M556">_xlfn.IFS(ISNUMBER(_xlfn.XLOOKUP(C556,Tables!N:N,Tables!N:N)),IF(B556=0,K556,""),L556&lt;&gt;"",L556,TRUE,D556)</f>
        <v>00</v>
      </c>
      <c r="N556">
        <f t="shared" si="73"/>
        <v>0</v>
      </c>
    </row>
    <row r="557" spans="1:14" x14ac:dyDescent="0.45">
      <c r="A557" t="str">
        <f t="shared" si="69"/>
        <v>34FB</v>
      </c>
      <c r="B557" t="s">
        <v>34</v>
      </c>
      <c r="C557">
        <f>COUNTIF(B$2:B557,"=0")</f>
        <v>11</v>
      </c>
      <c r="D557" t="str">
        <f>MID('input-output'!$I$9,(ROW(D557)-2)*2+1,2)</f>
        <v>00</v>
      </c>
      <c r="E557" s="1" t="str">
        <f t="shared" si="68"/>
        <v/>
      </c>
      <c r="L557" t="str">
        <f t="shared" si="72"/>
        <v/>
      </c>
      <c r="M557" t="str" cm="1">
        <f t="array" ref="M557">_xlfn.IFS(ISNUMBER(_xlfn.XLOOKUP(C557,Tables!N:N,Tables!N:N)),IF(B557=0,K557,""),L557&lt;&gt;"",L557,TRUE,D557)</f>
        <v>00</v>
      </c>
      <c r="N557">
        <f t="shared" si="73"/>
        <v>0</v>
      </c>
    </row>
    <row r="558" spans="1:14" x14ac:dyDescent="0.45">
      <c r="A558" t="str">
        <f t="shared" si="69"/>
        <v>34FC</v>
      </c>
      <c r="B558" t="s">
        <v>35</v>
      </c>
      <c r="C558">
        <f>COUNTIF(B$2:B558,"=0")</f>
        <v>11</v>
      </c>
      <c r="D558" t="str">
        <f>MID('input-output'!$I$9,(ROW(D558)-2)*2+1,2)</f>
        <v>00</v>
      </c>
      <c r="E558" s="1" t="str">
        <f t="shared" si="68"/>
        <v/>
      </c>
      <c r="L558" t="str">
        <f t="shared" si="72"/>
        <v/>
      </c>
      <c r="M558" t="str" cm="1">
        <f t="array" ref="M558">_xlfn.IFS(ISNUMBER(_xlfn.XLOOKUP(C558,Tables!N:N,Tables!N:N)),IF(B558=0,K558,""),L558&lt;&gt;"",L558,TRUE,D558)</f>
        <v>00</v>
      </c>
      <c r="N558">
        <f t="shared" si="73"/>
        <v>0</v>
      </c>
    </row>
    <row r="559" spans="1:14" x14ac:dyDescent="0.45">
      <c r="A559" t="str">
        <f t="shared" si="69"/>
        <v>34FD</v>
      </c>
      <c r="B559" t="s">
        <v>36</v>
      </c>
      <c r="C559">
        <f>COUNTIF(B$2:B559,"=0")</f>
        <v>11</v>
      </c>
      <c r="D559" t="str">
        <f>MID('input-output'!$I$9,(ROW(D559)-2)*2+1,2)</f>
        <v>00</v>
      </c>
      <c r="E559" s="1" t="str">
        <f t="shared" si="68"/>
        <v/>
      </c>
      <c r="L559" t="str">
        <f t="shared" si="72"/>
        <v/>
      </c>
      <c r="M559" t="str" cm="1">
        <f t="array" ref="M559">_xlfn.IFS(ISNUMBER(_xlfn.XLOOKUP(C559,Tables!N:N,Tables!N:N)),IF(B559=0,K559,""),L559&lt;&gt;"",L559,TRUE,D559)</f>
        <v>00</v>
      </c>
      <c r="N559">
        <f t="shared" si="73"/>
        <v>0</v>
      </c>
    </row>
    <row r="560" spans="1:14" x14ac:dyDescent="0.45">
      <c r="A560" t="str">
        <f t="shared" si="69"/>
        <v>34FE</v>
      </c>
      <c r="B560" t="s">
        <v>37</v>
      </c>
      <c r="C560">
        <f>COUNTIF(B$2:B560,"=0")</f>
        <v>11</v>
      </c>
      <c r="D560" t="str">
        <f>MID('input-output'!$I$9,(ROW(D560)-2)*2+1,2)</f>
        <v>00</v>
      </c>
      <c r="E560" s="1" t="str">
        <f t="shared" si="68"/>
        <v/>
      </c>
      <c r="L560" t="str">
        <f t="shared" si="72"/>
        <v/>
      </c>
      <c r="M560" t="str" cm="1">
        <f t="array" ref="M560">_xlfn.IFS(ISNUMBER(_xlfn.XLOOKUP(C560,Tables!N:N,Tables!N:N)),IF(B560=0,K560,""),L560&lt;&gt;"",L560,TRUE,D560)</f>
        <v>00</v>
      </c>
      <c r="N560">
        <f t="shared" si="73"/>
        <v>0</v>
      </c>
    </row>
    <row r="561" spans="1:14" x14ac:dyDescent="0.45">
      <c r="A561" t="str">
        <f t="shared" si="69"/>
        <v>34FF</v>
      </c>
      <c r="B561" t="s">
        <v>38</v>
      </c>
      <c r="C561">
        <f>COUNTIF(B$2:B561,"=0")</f>
        <v>11</v>
      </c>
      <c r="D561" t="str">
        <f>MID('input-output'!$I$9,(ROW(D561)-2)*2+1,2)</f>
        <v>00</v>
      </c>
      <c r="E561" s="1" t="str">
        <f t="shared" si="68"/>
        <v/>
      </c>
      <c r="L561" t="str">
        <f t="shared" si="72"/>
        <v/>
      </c>
      <c r="M561" t="str" cm="1">
        <f t="array" ref="M561">_xlfn.IFS(ISNUMBER(_xlfn.XLOOKUP(C561,Tables!N:N,Tables!N:N)),IF(B561=0,K561,""),L561&lt;&gt;"",L561,TRUE,D561)</f>
        <v>00</v>
      </c>
      <c r="N561">
        <f t="shared" si="73"/>
        <v>0</v>
      </c>
    </row>
    <row r="562" spans="1:14" x14ac:dyDescent="0.45">
      <c r="A562" t="str">
        <f t="shared" si="69"/>
        <v>3500</v>
      </c>
      <c r="B562" t="s">
        <v>39</v>
      </c>
      <c r="C562">
        <f>COUNTIF(B$2:B562,"=0")</f>
        <v>11</v>
      </c>
      <c r="D562" t="str">
        <f>MID('input-output'!$I$9,(ROW(D562)-2)*2+1,2)</f>
        <v>01</v>
      </c>
      <c r="E562" s="1" t="str">
        <f t="shared" ref="E562:E625" si="78">IF(E510="","",E510)</f>
        <v>Monster Level 1</v>
      </c>
      <c r="F562">
        <f t="shared" ref="F562:F565" si="79">HEX2DEC(D562)</f>
        <v>1</v>
      </c>
      <c r="G562" s="2"/>
      <c r="J562" t="str">
        <f t="shared" si="71"/>
        <v/>
      </c>
      <c r="L562" t="str">
        <f t="shared" si="72"/>
        <v/>
      </c>
      <c r="M562" t="str" cm="1">
        <f t="array" ref="M562">_xlfn.IFS(ISNUMBER(_xlfn.XLOOKUP(C562,Tables!N:N,Tables!N:N)),IF(B562=0,K562,""),L562&lt;&gt;"",L562,TRUE,D562)</f>
        <v>01</v>
      </c>
      <c r="N562">
        <f t="shared" si="73"/>
        <v>0</v>
      </c>
    </row>
    <row r="563" spans="1:14" x14ac:dyDescent="0.45">
      <c r="A563" t="str">
        <f t="shared" si="69"/>
        <v>3501</v>
      </c>
      <c r="B563" t="s">
        <v>40</v>
      </c>
      <c r="C563">
        <f>COUNTIF(B$2:B563,"=0")</f>
        <v>11</v>
      </c>
      <c r="D563" t="str">
        <f>MID('input-output'!$I$9,(ROW(D563)-2)*2+1,2)</f>
        <v>01</v>
      </c>
      <c r="E563" s="1" t="str">
        <f t="shared" si="78"/>
        <v>Monster Level 2</v>
      </c>
      <c r="F563">
        <f t="shared" si="79"/>
        <v>1</v>
      </c>
      <c r="G563" s="2"/>
      <c r="J563" t="str">
        <f t="shared" si="71"/>
        <v/>
      </c>
      <c r="L563" t="str">
        <f t="shared" si="72"/>
        <v/>
      </c>
      <c r="M563" t="str" cm="1">
        <f t="array" ref="M563">_xlfn.IFS(ISNUMBER(_xlfn.XLOOKUP(C563,Tables!N:N,Tables!N:N)),IF(B563=0,K563,""),L563&lt;&gt;"",L563,TRUE,D563)</f>
        <v>01</v>
      </c>
      <c r="N563">
        <f t="shared" si="73"/>
        <v>0</v>
      </c>
    </row>
    <row r="564" spans="1:14" x14ac:dyDescent="0.45">
      <c r="A564" t="str">
        <f t="shared" si="69"/>
        <v>3502</v>
      </c>
      <c r="B564" t="s">
        <v>41</v>
      </c>
      <c r="C564">
        <f>COUNTIF(B$2:B564,"=0")</f>
        <v>11</v>
      </c>
      <c r="D564" t="str">
        <f>MID('input-output'!$I$9,(ROW(D564)-2)*2+1,2)</f>
        <v>01</v>
      </c>
      <c r="E564" s="1" t="str">
        <f t="shared" si="78"/>
        <v>Monster Level 3</v>
      </c>
      <c r="F564">
        <f t="shared" si="79"/>
        <v>1</v>
      </c>
      <c r="G564" s="2"/>
      <c r="J564" t="str">
        <f t="shared" si="71"/>
        <v/>
      </c>
      <c r="L564" t="str">
        <f t="shared" si="72"/>
        <v/>
      </c>
      <c r="M564" t="str" cm="1">
        <f t="array" ref="M564">_xlfn.IFS(ISNUMBER(_xlfn.XLOOKUP(C564,Tables!N:N,Tables!N:N)),IF(B564=0,K564,""),L564&lt;&gt;"",L564,TRUE,D564)</f>
        <v>01</v>
      </c>
      <c r="N564">
        <f t="shared" si="73"/>
        <v>0</v>
      </c>
    </row>
    <row r="565" spans="1:14" x14ac:dyDescent="0.45">
      <c r="A565" t="str">
        <f t="shared" si="69"/>
        <v>3503</v>
      </c>
      <c r="B565" t="s">
        <v>42</v>
      </c>
      <c r="C565">
        <f>COUNTIF(B$2:B565,"=0")</f>
        <v>11</v>
      </c>
      <c r="D565" t="str">
        <f>MID('input-output'!$I$9,(ROW(D565)-2)*2+1,2)</f>
        <v>00</v>
      </c>
      <c r="E565" s="1" t="str">
        <f t="shared" si="78"/>
        <v>Boss Level</v>
      </c>
      <c r="F565">
        <f t="shared" si="79"/>
        <v>0</v>
      </c>
      <c r="G565" s="2"/>
      <c r="J565" t="str">
        <f t="shared" si="71"/>
        <v/>
      </c>
      <c r="L565" t="str">
        <f t="shared" si="72"/>
        <v/>
      </c>
      <c r="M565" t="str" cm="1">
        <f t="array" ref="M565">_xlfn.IFS(ISNUMBER(_xlfn.XLOOKUP(C565,Tables!N:N,Tables!N:N)),IF(B565=0,K565,""),L565&lt;&gt;"",L565,TRUE,D565)</f>
        <v>00</v>
      </c>
      <c r="N565">
        <f t="shared" si="73"/>
        <v>0</v>
      </c>
    </row>
    <row r="566" spans="1:14" x14ac:dyDescent="0.45">
      <c r="A566" t="str">
        <f t="shared" si="69"/>
        <v>3504</v>
      </c>
      <c r="B566" t="s">
        <v>43</v>
      </c>
      <c r="C566">
        <f>COUNTIF(B$2:B566,"=0")</f>
        <v>11</v>
      </c>
      <c r="D566" t="str">
        <f>MID('input-output'!$I$9,(ROW(D566)-2)*2+1,2)</f>
        <v>00</v>
      </c>
      <c r="E566" s="1" t="str">
        <f t="shared" si="78"/>
        <v/>
      </c>
      <c r="L566" t="str">
        <f t="shared" si="72"/>
        <v/>
      </c>
      <c r="M566" t="str" cm="1">
        <f t="array" ref="M566">_xlfn.IFS(ISNUMBER(_xlfn.XLOOKUP(C566,Tables!N:N,Tables!N:N)),IF(B566=0,K566,""),L566&lt;&gt;"",L566,TRUE,D566)</f>
        <v>00</v>
      </c>
      <c r="N566">
        <f t="shared" si="73"/>
        <v>0</v>
      </c>
    </row>
    <row r="567" spans="1:14" x14ac:dyDescent="0.45">
      <c r="A567" t="str">
        <f t="shared" si="69"/>
        <v>3505</v>
      </c>
      <c r="B567" t="s">
        <v>44</v>
      </c>
      <c r="C567">
        <f>COUNTIF(B$2:B567,"=0")</f>
        <v>11</v>
      </c>
      <c r="D567" t="str">
        <f>MID('input-output'!$I$9,(ROW(D567)-2)*2+1,2)</f>
        <v>FF</v>
      </c>
      <c r="E567" s="1" t="str">
        <f t="shared" si="78"/>
        <v/>
      </c>
      <c r="L567" t="str">
        <f t="shared" si="72"/>
        <v/>
      </c>
      <c r="M567" t="str" cm="1">
        <f t="array" ref="M567">_xlfn.IFS(ISNUMBER(_xlfn.XLOOKUP(C567,Tables!N:N,Tables!N:N)),IF(B567=0,K567,""),L567&lt;&gt;"",L567,TRUE,D567)</f>
        <v>FF</v>
      </c>
      <c r="N567">
        <f t="shared" si="73"/>
        <v>0</v>
      </c>
    </row>
    <row r="568" spans="1:14" x14ac:dyDescent="0.45">
      <c r="A568" t="str">
        <f t="shared" si="69"/>
        <v>3506</v>
      </c>
      <c r="B568" t="s">
        <v>45</v>
      </c>
      <c r="C568">
        <f>COUNTIF(B$2:B568,"=0")</f>
        <v>11</v>
      </c>
      <c r="D568" t="str">
        <f>MID('input-output'!$I$9,(ROW(D568)-2)*2+1,2)</f>
        <v>FF</v>
      </c>
      <c r="E568" s="1" t="str">
        <f t="shared" si="78"/>
        <v/>
      </c>
      <c r="L568" t="str">
        <f t="shared" si="72"/>
        <v/>
      </c>
      <c r="M568" t="str" cm="1">
        <f t="array" ref="M568">_xlfn.IFS(ISNUMBER(_xlfn.XLOOKUP(C568,Tables!N:N,Tables!N:N)),IF(B568=0,K568,""),L568&lt;&gt;"",L568,TRUE,D568)</f>
        <v>FF</v>
      </c>
      <c r="N568">
        <f t="shared" si="73"/>
        <v>0</v>
      </c>
    </row>
    <row r="569" spans="1:14" x14ac:dyDescent="0.45">
      <c r="A569" t="str">
        <f t="shared" si="69"/>
        <v>3507</v>
      </c>
      <c r="B569" t="s">
        <v>46</v>
      </c>
      <c r="C569">
        <f>COUNTIF(B$2:B569,"=0")</f>
        <v>11</v>
      </c>
      <c r="D569" t="str">
        <f>MID('input-output'!$I$9,(ROW(D569)-2)*2+1,2)</f>
        <v>FF</v>
      </c>
      <c r="E569" s="1" t="str">
        <f t="shared" si="78"/>
        <v/>
      </c>
      <c r="L569" t="str">
        <f t="shared" si="72"/>
        <v/>
      </c>
      <c r="M569" t="str" cm="1">
        <f t="array" ref="M569">_xlfn.IFS(ISNUMBER(_xlfn.XLOOKUP(C569,Tables!N:N,Tables!N:N)),IF(B569=0,K569,""),L569&lt;&gt;"",L569,TRUE,D569)</f>
        <v>FF</v>
      </c>
      <c r="N569">
        <f t="shared" si="73"/>
        <v>0</v>
      </c>
    </row>
    <row r="570" spans="1:14" x14ac:dyDescent="0.45">
      <c r="A570" t="str">
        <f t="shared" si="69"/>
        <v>3508</v>
      </c>
      <c r="B570" t="s">
        <v>47</v>
      </c>
      <c r="C570">
        <f>COUNTIF(B$2:B570,"=0")</f>
        <v>11</v>
      </c>
      <c r="D570" t="str">
        <f>MID('input-output'!$I$9,(ROW(D570)-2)*2+1,2)</f>
        <v>00</v>
      </c>
      <c r="E570" s="1" t="str">
        <f t="shared" si="78"/>
        <v/>
      </c>
      <c r="L570" t="str">
        <f t="shared" si="72"/>
        <v/>
      </c>
      <c r="M570" t="str" cm="1">
        <f t="array" ref="M570">_xlfn.IFS(ISNUMBER(_xlfn.XLOOKUP(C570,Tables!N:N,Tables!N:N)),IF(B570=0,K570,""),L570&lt;&gt;"",L570,TRUE,D570)</f>
        <v>00</v>
      </c>
      <c r="N570">
        <f t="shared" si="73"/>
        <v>0</v>
      </c>
    </row>
    <row r="571" spans="1:14" x14ac:dyDescent="0.45">
      <c r="A571" t="str">
        <f t="shared" si="69"/>
        <v>3509</v>
      </c>
      <c r="B571" t="s">
        <v>48</v>
      </c>
      <c r="C571">
        <f>COUNTIF(B$2:B571,"=0")</f>
        <v>11</v>
      </c>
      <c r="D571" t="str">
        <f>MID('input-output'!$I$9,(ROW(D571)-2)*2+1,2)</f>
        <v>00</v>
      </c>
      <c r="E571" s="1" t="str">
        <f t="shared" si="78"/>
        <v/>
      </c>
      <c r="L571" t="str">
        <f t="shared" si="72"/>
        <v/>
      </c>
      <c r="M571" t="str" cm="1">
        <f t="array" ref="M571">_xlfn.IFS(ISNUMBER(_xlfn.XLOOKUP(C571,Tables!N:N,Tables!N:N)),IF(B571=0,K571,""),L571&lt;&gt;"",L571,TRUE,D571)</f>
        <v>00</v>
      </c>
      <c r="N571">
        <f t="shared" si="73"/>
        <v>0</v>
      </c>
    </row>
    <row r="572" spans="1:14" x14ac:dyDescent="0.45">
      <c r="A572" t="str">
        <f t="shared" si="69"/>
        <v>350A</v>
      </c>
      <c r="B572" t="s">
        <v>49</v>
      </c>
      <c r="C572">
        <f>COUNTIF(B$2:B572,"=0")</f>
        <v>11</v>
      </c>
      <c r="D572" t="str">
        <f>MID('input-output'!$I$9,(ROW(D572)-2)*2+1,2)</f>
        <v>00</v>
      </c>
      <c r="E572" s="1" t="str">
        <f t="shared" si="78"/>
        <v/>
      </c>
      <c r="L572" t="str">
        <f t="shared" si="72"/>
        <v/>
      </c>
      <c r="M572" t="str" cm="1">
        <f t="array" ref="M572">_xlfn.IFS(ISNUMBER(_xlfn.XLOOKUP(C572,Tables!N:N,Tables!N:N)),IF(B572=0,K572,""),L572&lt;&gt;"",L572,TRUE,D572)</f>
        <v>00</v>
      </c>
      <c r="N572">
        <f t="shared" si="73"/>
        <v>0</v>
      </c>
    </row>
    <row r="573" spans="1:14" x14ac:dyDescent="0.45">
      <c r="A573" t="str">
        <f t="shared" si="69"/>
        <v>350B</v>
      </c>
      <c r="B573" t="s">
        <v>50</v>
      </c>
      <c r="C573">
        <f>COUNTIF(B$2:B573,"=0")</f>
        <v>11</v>
      </c>
      <c r="D573" t="str">
        <f>MID('input-output'!$I$9,(ROW(D573)-2)*2+1,2)</f>
        <v>00</v>
      </c>
      <c r="E573" s="1" t="str">
        <f t="shared" si="78"/>
        <v/>
      </c>
      <c r="L573" t="str">
        <f t="shared" si="72"/>
        <v/>
      </c>
      <c r="M573" t="str" cm="1">
        <f t="array" ref="M573">_xlfn.IFS(ISNUMBER(_xlfn.XLOOKUP(C573,Tables!N:N,Tables!N:N)),IF(B573=0,K573,""),L573&lt;&gt;"",L573,TRUE,D573)</f>
        <v>00</v>
      </c>
      <c r="N573">
        <f t="shared" si="73"/>
        <v>0</v>
      </c>
    </row>
    <row r="574" spans="1:14" x14ac:dyDescent="0.45">
      <c r="A574" t="str">
        <f t="shared" ref="A574:A637" si="80">DEC2HEX(1+HEX2DEC(A573))</f>
        <v>350C</v>
      </c>
      <c r="B574">
        <v>0</v>
      </c>
      <c r="C574">
        <f>COUNTIF(B$2:B574,"=0")</f>
        <v>12</v>
      </c>
      <c r="D574" t="str">
        <f>MID('input-output'!$I$9,(ROW(D574)-2)*2+1,2)</f>
        <v>00</v>
      </c>
      <c r="E574" s="1" t="str">
        <f t="shared" si="78"/>
        <v>Name Low 1</v>
      </c>
      <c r="F574">
        <f>_xlfn.XLOOKUP(HEX2DEC(D575&amp;D574),Tables!A:A,Tables!C:C)</f>
        <v>0</v>
      </c>
      <c r="G574" s="2"/>
      <c r="J574" t="str">
        <f>IF(G574&lt;&gt;"",_xlfn.XLOOKUP(G574,Tables!C:C,Tables!B:B),"")</f>
        <v/>
      </c>
      <c r="L574" t="str">
        <f t="shared" si="72"/>
        <v/>
      </c>
      <c r="M574" t="str" cm="1">
        <f t="array" ref="M574">_xlfn.IFS(ISNUMBER(_xlfn.XLOOKUP(C574,Tables!N:N,Tables!N:N)),IF(B574=0,K574,""),L574&lt;&gt;"",L574,TRUE,D574)</f>
        <v>00</v>
      </c>
      <c r="N574">
        <f t="shared" si="73"/>
        <v>0</v>
      </c>
    </row>
    <row r="575" spans="1:14" x14ac:dyDescent="0.45">
      <c r="A575" t="str">
        <f t="shared" si="80"/>
        <v>350D</v>
      </c>
      <c r="B575">
        <v>1</v>
      </c>
      <c r="C575">
        <f>COUNTIF(B$2:B575,"=0")</f>
        <v>12</v>
      </c>
      <c r="D575" t="str">
        <f>MID('input-output'!$I$9,(ROW(D575)-2)*2+1,2)</f>
        <v>00</v>
      </c>
      <c r="E575" s="1" t="str">
        <f t="shared" si="78"/>
        <v>Name High 1</v>
      </c>
      <c r="L575" t="str">
        <f t="shared" si="72"/>
        <v/>
      </c>
      <c r="M575" t="str" cm="1">
        <f t="array" ref="M575">_xlfn.IFS(ISNUMBER(_xlfn.XLOOKUP(C575,Tables!N:N,Tables!N:N)),IF(B575=0,K575,""),L575&lt;&gt;"",L575,TRUE,D575)</f>
        <v>00</v>
      </c>
      <c r="N575">
        <f t="shared" si="73"/>
        <v>0</v>
      </c>
    </row>
    <row r="576" spans="1:14" x14ac:dyDescent="0.45">
      <c r="A576" t="str">
        <f t="shared" si="80"/>
        <v>350E</v>
      </c>
      <c r="B576">
        <v>2</v>
      </c>
      <c r="C576">
        <f>COUNTIF(B$2:B576,"=0")</f>
        <v>12</v>
      </c>
      <c r="D576" t="str">
        <f>MID('input-output'!$I$9,(ROW(D576)-2)*2+1,2)</f>
        <v>00</v>
      </c>
      <c r="E576" s="1" t="str">
        <f t="shared" si="78"/>
        <v>Name Low 2</v>
      </c>
      <c r="F576">
        <f>_xlfn.XLOOKUP(HEX2DEC(D577&amp;D576),Tables!A:A,Tables!C:C)</f>
        <v>0</v>
      </c>
      <c r="G576" s="2"/>
      <c r="J576" t="str">
        <f>IF(G576&lt;&gt;"",_xlfn.XLOOKUP(G576,Tables!C:C,Tables!B:B),"")</f>
        <v/>
      </c>
      <c r="L576" t="str">
        <f t="shared" si="72"/>
        <v/>
      </c>
      <c r="M576" t="str" cm="1">
        <f t="array" ref="M576">_xlfn.IFS(ISNUMBER(_xlfn.XLOOKUP(C576,Tables!N:N,Tables!N:N)),IF(B576=0,K576,""),L576&lt;&gt;"",L576,TRUE,D576)</f>
        <v>00</v>
      </c>
      <c r="N576">
        <f t="shared" si="73"/>
        <v>0</v>
      </c>
    </row>
    <row r="577" spans="1:14" x14ac:dyDescent="0.45">
      <c r="A577" t="str">
        <f t="shared" si="80"/>
        <v>350F</v>
      </c>
      <c r="B577" t="s">
        <v>2</v>
      </c>
      <c r="C577">
        <f>COUNTIF(B$2:B577,"=0")</f>
        <v>12</v>
      </c>
      <c r="D577" t="str">
        <f>MID('input-output'!$I$9,(ROW(D577)-2)*2+1,2)</f>
        <v>00</v>
      </c>
      <c r="E577" s="1" t="str">
        <f t="shared" si="78"/>
        <v>Name High 2</v>
      </c>
      <c r="L577" t="str">
        <f t="shared" si="72"/>
        <v/>
      </c>
      <c r="M577" t="str" cm="1">
        <f t="array" ref="M577">_xlfn.IFS(ISNUMBER(_xlfn.XLOOKUP(C577,Tables!N:N,Tables!N:N)),IF(B577=0,K577,""),L577&lt;&gt;"",L577,TRUE,D577)</f>
        <v>00</v>
      </c>
      <c r="N577">
        <f t="shared" si="73"/>
        <v>0</v>
      </c>
    </row>
    <row r="578" spans="1:14" x14ac:dyDescent="0.45">
      <c r="A578" t="str">
        <f t="shared" si="80"/>
        <v>3510</v>
      </c>
      <c r="B578" t="s">
        <v>3</v>
      </c>
      <c r="C578">
        <f>COUNTIF(B$2:B578,"=0")</f>
        <v>12</v>
      </c>
      <c r="D578" t="str">
        <f>MID('input-output'!$I$9,(ROW(D578)-2)*2+1,2)</f>
        <v>00</v>
      </c>
      <c r="E578" s="1" t="str">
        <f t="shared" si="78"/>
        <v>Name Low 3</v>
      </c>
      <c r="F578">
        <f>_xlfn.XLOOKUP(HEX2DEC(D579&amp;D578),Tables!A:A,Tables!C:C)</f>
        <v>0</v>
      </c>
      <c r="G578" s="2"/>
      <c r="J578" t="str">
        <f>IF(G578&lt;&gt;"",_xlfn.XLOOKUP(G578,Tables!C:C,Tables!B:B),"")</f>
        <v/>
      </c>
      <c r="L578" t="str">
        <f t="shared" si="72"/>
        <v/>
      </c>
      <c r="M578" t="str" cm="1">
        <f t="array" ref="M578">_xlfn.IFS(ISNUMBER(_xlfn.XLOOKUP(C578,Tables!N:N,Tables!N:N)),IF(B578=0,K578,""),L578&lt;&gt;"",L578,TRUE,D578)</f>
        <v>00</v>
      </c>
      <c r="N578">
        <f t="shared" si="73"/>
        <v>0</v>
      </c>
    </row>
    <row r="579" spans="1:14" x14ac:dyDescent="0.45">
      <c r="A579" t="str">
        <f t="shared" si="80"/>
        <v>3511</v>
      </c>
      <c r="B579" t="s">
        <v>4</v>
      </c>
      <c r="C579">
        <f>COUNTIF(B$2:B579,"=0")</f>
        <v>12</v>
      </c>
      <c r="D579" t="str">
        <f>MID('input-output'!$I$9,(ROW(D579)-2)*2+1,2)</f>
        <v>00</v>
      </c>
      <c r="E579" s="1" t="str">
        <f t="shared" si="78"/>
        <v>Name High 3</v>
      </c>
      <c r="L579" t="str">
        <f t="shared" ref="L579:L642" si="81">IF(OR(J579&lt;&gt;"",LEN(J578)&gt;2),_xlfn.LET(_xlpm.exp,IF(LEN(J579)&gt;2,RIGHT(J579,2),IF(LEN(J578)&gt;2,LEFT(J578,LEN(J578)-2),J579)),IF(LEN(_xlpm.exp)=1,"0"&amp;_xlpm.exp,_xlpm.exp)),IF(AND(J578&lt;&gt;"",ISNUMBER(FIND("High",E579))),"00",IF(J579="","",J579)))</f>
        <v/>
      </c>
      <c r="M579" t="str" cm="1">
        <f t="array" ref="M579">_xlfn.IFS(ISNUMBER(_xlfn.XLOOKUP(C579,Tables!N:N,Tables!N:N)),IF(B579=0,K579,""),L579&lt;&gt;"",L579,TRUE,D579)</f>
        <v>00</v>
      </c>
      <c r="N579">
        <f t="shared" si="73"/>
        <v>0</v>
      </c>
    </row>
    <row r="580" spans="1:14" x14ac:dyDescent="0.45">
      <c r="A580" t="str">
        <f t="shared" si="80"/>
        <v>3512</v>
      </c>
      <c r="B580" t="s">
        <v>5</v>
      </c>
      <c r="C580">
        <f>COUNTIF(B$2:B580,"=0")</f>
        <v>12</v>
      </c>
      <c r="D580" t="str">
        <f>MID('input-output'!$I$9,(ROW(D580)-2)*2+1,2)</f>
        <v>00</v>
      </c>
      <c r="E580" s="1" t="str">
        <f t="shared" si="78"/>
        <v>Primary Monster Low</v>
      </c>
      <c r="F580">
        <f>_xlfn.XLOOKUP(HEX2DEC(D581&amp;D580),Tables!A:A,Tables!D:D)</f>
        <v>0</v>
      </c>
      <c r="G580" s="2"/>
      <c r="J580" t="str">
        <f>IF(G580&lt;&gt;"",_xlfn.XLOOKUP(G580,Tables!D:D,Tables!B:B),"")</f>
        <v/>
      </c>
      <c r="L580" t="str">
        <f t="shared" si="81"/>
        <v/>
      </c>
      <c r="M580" t="str" cm="1">
        <f t="array" ref="M580">_xlfn.IFS(ISNUMBER(_xlfn.XLOOKUP(C580,Tables!N:N,Tables!N:N)),IF(B580=0,K580,""),L580&lt;&gt;"",L580,TRUE,D580)</f>
        <v>00</v>
      </c>
      <c r="N580">
        <f t="shared" ref="N580:N643" si="82">IF(L580="",0,_xlfn.LET(_xlpm.new,HEX2DEC(M580),_xlpm.old,HEX2DEC(D580),IF(_xlpm.new&lt;128,_xlpm.new,-128+_xlfn.BITAND(_xlpm.new,127))-IF(_xlpm.old&lt;128,_xlpm.old,-128+_xlfn.BITAND(_xlpm.old,127))))</f>
        <v>0</v>
      </c>
    </row>
    <row r="581" spans="1:14" x14ac:dyDescent="0.45">
      <c r="A581" t="str">
        <f t="shared" si="80"/>
        <v>3513</v>
      </c>
      <c r="B581" t="s">
        <v>6</v>
      </c>
      <c r="C581">
        <f>COUNTIF(B$2:B581,"=0")</f>
        <v>12</v>
      </c>
      <c r="D581" t="str">
        <f>MID('input-output'!$I$9,(ROW(D581)-2)*2+1,2)</f>
        <v>00</v>
      </c>
      <c r="E581" s="1" t="str">
        <f t="shared" si="78"/>
        <v>Primary Monster High</v>
      </c>
      <c r="L581" t="str">
        <f t="shared" si="81"/>
        <v/>
      </c>
      <c r="M581" t="str" cm="1">
        <f t="array" ref="M581">_xlfn.IFS(ISNUMBER(_xlfn.XLOOKUP(C581,Tables!N:N,Tables!N:N)),IF(B581=0,K581,""),L581&lt;&gt;"",L581,TRUE,D581)</f>
        <v>00</v>
      </c>
      <c r="N581">
        <f t="shared" si="82"/>
        <v>0</v>
      </c>
    </row>
    <row r="582" spans="1:14" x14ac:dyDescent="0.45">
      <c r="A582" t="str">
        <f t="shared" si="80"/>
        <v>3514</v>
      </c>
      <c r="B582" t="s">
        <v>7</v>
      </c>
      <c r="C582">
        <f>COUNTIF(B$2:B582,"=0")</f>
        <v>12</v>
      </c>
      <c r="D582" t="str">
        <f>MID('input-output'!$I$9,(ROW(D582)-2)*2+1,2)</f>
        <v>00</v>
      </c>
      <c r="E582" s="1" t="str">
        <f t="shared" si="78"/>
        <v>Header Low</v>
      </c>
      <c r="F582">
        <f t="shared" ref="F582" si="83">HEX2DEC(D583&amp;D582)</f>
        <v>0</v>
      </c>
      <c r="G582" s="2"/>
      <c r="J582" t="str">
        <f t="shared" ref="J582" si="84">IF(G582&lt;&gt;"",DEC2HEX(G582),"")</f>
        <v/>
      </c>
      <c r="L582" t="str">
        <f t="shared" si="81"/>
        <v/>
      </c>
      <c r="M582" t="str" cm="1">
        <f t="array" ref="M582">_xlfn.IFS(ISNUMBER(_xlfn.XLOOKUP(C582,Tables!N:N,Tables!N:N)),IF(B582=0,K582,""),L582&lt;&gt;"",L582,TRUE,D582)</f>
        <v>00</v>
      </c>
      <c r="N582">
        <f t="shared" si="82"/>
        <v>0</v>
      </c>
    </row>
    <row r="583" spans="1:14" x14ac:dyDescent="0.45">
      <c r="A583" t="str">
        <f t="shared" si="80"/>
        <v>3515</v>
      </c>
      <c r="B583" t="s">
        <v>8</v>
      </c>
      <c r="C583">
        <f>COUNTIF(B$2:B583,"=0")</f>
        <v>12</v>
      </c>
      <c r="D583" t="str">
        <f>MID('input-output'!$I$9,(ROW(D583)-2)*2+1,2)</f>
        <v>00</v>
      </c>
      <c r="E583" s="1" t="str">
        <f t="shared" si="78"/>
        <v>Header High</v>
      </c>
      <c r="L583" t="str">
        <f t="shared" si="81"/>
        <v/>
      </c>
      <c r="M583" t="str" cm="1">
        <f t="array" ref="M583">_xlfn.IFS(ISNUMBER(_xlfn.XLOOKUP(C583,Tables!N:N,Tables!N:N)),IF(B583=0,K583,""),L583&lt;&gt;"",L583,TRUE,D583)</f>
        <v>00</v>
      </c>
      <c r="N583">
        <f t="shared" si="82"/>
        <v>0</v>
      </c>
    </row>
    <row r="584" spans="1:14" x14ac:dyDescent="0.45">
      <c r="A584" t="str">
        <f t="shared" si="80"/>
        <v>3516</v>
      </c>
      <c r="B584" t="s">
        <v>9</v>
      </c>
      <c r="C584">
        <f>COUNTIF(B$2:B584,"=0")</f>
        <v>12</v>
      </c>
      <c r="D584" t="str">
        <f>MID('input-output'!$I$9,(ROW(D584)-2)*2+1,2)</f>
        <v>00</v>
      </c>
      <c r="E584" s="1" t="str">
        <f t="shared" si="78"/>
        <v>Footer Low</v>
      </c>
      <c r="F584">
        <f t="shared" ref="F584" si="85">HEX2DEC(D585&amp;D584)</f>
        <v>0</v>
      </c>
      <c r="G584" s="2"/>
      <c r="J584" t="str">
        <f t="shared" ref="J584" si="86">IF(G584&lt;&gt;"",DEC2HEX(G584),"")</f>
        <v/>
      </c>
      <c r="L584" t="str">
        <f t="shared" si="81"/>
        <v/>
      </c>
      <c r="M584" t="str" cm="1">
        <f t="array" ref="M584">_xlfn.IFS(ISNUMBER(_xlfn.XLOOKUP(C584,Tables!N:N,Tables!N:N)),IF(B584=0,K584,""),L584&lt;&gt;"",L584,TRUE,D584)</f>
        <v>00</v>
      </c>
      <c r="N584">
        <f t="shared" si="82"/>
        <v>0</v>
      </c>
    </row>
    <row r="585" spans="1:14" x14ac:dyDescent="0.45">
      <c r="A585" t="str">
        <f t="shared" si="80"/>
        <v>3517</v>
      </c>
      <c r="B585" t="s">
        <v>10</v>
      </c>
      <c r="C585">
        <f>COUNTIF(B$2:B585,"=0")</f>
        <v>12</v>
      </c>
      <c r="D585" t="str">
        <f>MID('input-output'!$I$9,(ROW(D585)-2)*2+1,2)</f>
        <v>00</v>
      </c>
      <c r="E585" s="1" t="str">
        <f t="shared" si="78"/>
        <v>Footer High</v>
      </c>
      <c r="L585" t="str">
        <f t="shared" si="81"/>
        <v/>
      </c>
      <c r="M585" t="str" cm="1">
        <f t="array" ref="M585">_xlfn.IFS(ISNUMBER(_xlfn.XLOOKUP(C585,Tables!N:N,Tables!N:N)),IF(B585=0,K585,""),L585&lt;&gt;"",L585,TRUE,D585)</f>
        <v>00</v>
      </c>
      <c r="N585">
        <f t="shared" si="82"/>
        <v>0</v>
      </c>
    </row>
    <row r="586" spans="1:14" x14ac:dyDescent="0.45">
      <c r="A586" t="str">
        <f t="shared" si="80"/>
        <v>3518</v>
      </c>
      <c r="B586" t="s">
        <v>11</v>
      </c>
      <c r="C586">
        <f>COUNTIF(B$2:B586,"=0")</f>
        <v>12</v>
      </c>
      <c r="D586" t="str">
        <f>MID('input-output'!$I$9,(ROW(D586)-2)*2+1,2)</f>
        <v>00</v>
      </c>
      <c r="E586" s="1" t="str">
        <f t="shared" si="78"/>
        <v/>
      </c>
      <c r="L586" t="str">
        <f t="shared" si="81"/>
        <v/>
      </c>
      <c r="M586" t="str" cm="1">
        <f t="array" ref="M586">_xlfn.IFS(ISNUMBER(_xlfn.XLOOKUP(C586,Tables!N:N,Tables!N:N)),IF(B586=0,K586,""),L586&lt;&gt;"",L586,TRUE,D586)</f>
        <v>00</v>
      </c>
      <c r="N586">
        <f t="shared" si="82"/>
        <v>0</v>
      </c>
    </row>
    <row r="587" spans="1:14" x14ac:dyDescent="0.45">
      <c r="A587" t="str">
        <f t="shared" si="80"/>
        <v>3519</v>
      </c>
      <c r="B587" t="s">
        <v>12</v>
      </c>
      <c r="C587">
        <f>COUNTIF(B$2:B587,"=0")</f>
        <v>12</v>
      </c>
      <c r="D587" t="str">
        <f>MID('input-output'!$I$9,(ROW(D587)-2)*2+1,2)</f>
        <v>00</v>
      </c>
      <c r="E587" s="1" t="str">
        <f t="shared" si="78"/>
        <v/>
      </c>
      <c r="L587" t="str">
        <f t="shared" si="81"/>
        <v/>
      </c>
      <c r="M587" t="str" cm="1">
        <f t="array" ref="M587">_xlfn.IFS(ISNUMBER(_xlfn.XLOOKUP(C587,Tables!N:N,Tables!N:N)),IF(B587=0,K587,""),L587&lt;&gt;"",L587,TRUE,D587)</f>
        <v>00</v>
      </c>
      <c r="N587">
        <f t="shared" si="82"/>
        <v>0</v>
      </c>
    </row>
    <row r="588" spans="1:14" x14ac:dyDescent="0.45">
      <c r="A588" t="str">
        <f t="shared" si="80"/>
        <v>351A</v>
      </c>
      <c r="B588" t="s">
        <v>13</v>
      </c>
      <c r="C588">
        <f>COUNTIF(B$2:B588,"=0")</f>
        <v>12</v>
      </c>
      <c r="D588" t="str">
        <f>MID('input-output'!$I$9,(ROW(D588)-2)*2+1,2)</f>
        <v>00</v>
      </c>
      <c r="E588" s="1" t="str">
        <f t="shared" si="78"/>
        <v>Clears(seems to be written to 2 places)</v>
      </c>
      <c r="L588" t="str">
        <f t="shared" si="81"/>
        <v/>
      </c>
      <c r="M588" t="str" cm="1">
        <f t="array" ref="M588">_xlfn.IFS(ISNUMBER(_xlfn.XLOOKUP(C588,Tables!N:N,Tables!N:N)),IF(B588=0,K588,""),L588&lt;&gt;"",L588,TRUE,D588)</f>
        <v>00</v>
      </c>
      <c r="N588">
        <f t="shared" si="82"/>
        <v>0</v>
      </c>
    </row>
    <row r="589" spans="1:14" x14ac:dyDescent="0.45">
      <c r="A589" t="str">
        <f t="shared" si="80"/>
        <v>351B</v>
      </c>
      <c r="B589" t="s">
        <v>14</v>
      </c>
      <c r="C589">
        <f>COUNTIF(B$2:B589,"=0")</f>
        <v>12</v>
      </c>
      <c r="D589" t="str">
        <f>MID('input-output'!$I$9,(ROW(D589)-2)*2+1,2)</f>
        <v>00</v>
      </c>
      <c r="E589" s="1" t="str">
        <f t="shared" si="78"/>
        <v/>
      </c>
      <c r="L589" t="str">
        <f t="shared" si="81"/>
        <v/>
      </c>
      <c r="M589" t="str" cm="1">
        <f t="array" ref="M589">_xlfn.IFS(ISNUMBER(_xlfn.XLOOKUP(C589,Tables!N:N,Tables!N:N)),IF(B589=0,K589,""),L589&lt;&gt;"",L589,TRUE,D589)</f>
        <v>00</v>
      </c>
      <c r="N589">
        <f t="shared" si="82"/>
        <v>0</v>
      </c>
    </row>
    <row r="590" spans="1:14" x14ac:dyDescent="0.45">
      <c r="A590" t="str">
        <f t="shared" si="80"/>
        <v>351C</v>
      </c>
      <c r="B590" t="s">
        <v>15</v>
      </c>
      <c r="C590">
        <f>COUNTIF(B$2:B590,"=0")</f>
        <v>12</v>
      </c>
      <c r="D590" t="str">
        <f>MID('input-output'!$I$9,(ROW(D590)-2)*2+1,2)</f>
        <v>00</v>
      </c>
      <c r="E590" s="1" t="str">
        <f t="shared" si="78"/>
        <v/>
      </c>
      <c r="L590" t="str">
        <f t="shared" si="81"/>
        <v/>
      </c>
      <c r="M590" t="str" cm="1">
        <f t="array" ref="M590">_xlfn.IFS(ISNUMBER(_xlfn.XLOOKUP(C590,Tables!N:N,Tables!N:N)),IF(B590=0,K590,""),L590&lt;&gt;"",L590,TRUE,D590)</f>
        <v>00</v>
      </c>
      <c r="N590">
        <f t="shared" si="82"/>
        <v>0</v>
      </c>
    </row>
    <row r="591" spans="1:14" x14ac:dyDescent="0.45">
      <c r="A591" t="str">
        <f t="shared" si="80"/>
        <v>351D</v>
      </c>
      <c r="B591" t="s">
        <v>16</v>
      </c>
      <c r="C591">
        <f>COUNTIF(B$2:B591,"=0")</f>
        <v>12</v>
      </c>
      <c r="D591" t="str">
        <f>MID('input-output'!$I$9,(ROW(D591)-2)*2+1,2)</f>
        <v>00</v>
      </c>
      <c r="E591" s="1" t="str">
        <f t="shared" si="78"/>
        <v/>
      </c>
      <c r="L591" t="str">
        <f t="shared" si="81"/>
        <v/>
      </c>
      <c r="M591" t="str" cm="1">
        <f t="array" ref="M591">_xlfn.IFS(ISNUMBER(_xlfn.XLOOKUP(C591,Tables!N:N,Tables!N:N)),IF(B591=0,K591,""),L591&lt;&gt;"",L591,TRUE,D591)</f>
        <v>00</v>
      </c>
      <c r="N591">
        <f t="shared" si="82"/>
        <v>0</v>
      </c>
    </row>
    <row r="592" spans="1:14" x14ac:dyDescent="0.45">
      <c r="A592" t="str">
        <f t="shared" si="80"/>
        <v>351E</v>
      </c>
      <c r="B592" t="s">
        <v>17</v>
      </c>
      <c r="C592">
        <f>COUNTIF(B$2:B592,"=0")</f>
        <v>12</v>
      </c>
      <c r="D592" t="str">
        <f>MID('input-output'!$I$9,(ROW(D592)-2)*2+1,2)</f>
        <v>00</v>
      </c>
      <c r="E592" s="1" t="str">
        <f t="shared" si="78"/>
        <v>Clears(seems to be written to 2 places)</v>
      </c>
      <c r="L592" t="str">
        <f t="shared" si="81"/>
        <v/>
      </c>
      <c r="M592" t="str" cm="1">
        <f t="array" ref="M592">_xlfn.IFS(ISNUMBER(_xlfn.XLOOKUP(C592,Tables!N:N,Tables!N:N)),IF(B592=0,K592,""),L592&lt;&gt;"",L592,TRUE,D592)</f>
        <v>00</v>
      </c>
      <c r="N592">
        <f t="shared" si="82"/>
        <v>0</v>
      </c>
    </row>
    <row r="593" spans="1:14" x14ac:dyDescent="0.45">
      <c r="A593" t="str">
        <f t="shared" si="80"/>
        <v>351F</v>
      </c>
      <c r="B593" t="s">
        <v>18</v>
      </c>
      <c r="C593">
        <f>COUNTIF(B$2:B593,"=0")</f>
        <v>12</v>
      </c>
      <c r="D593" t="str">
        <f>MID('input-output'!$I$9,(ROW(D593)-2)*2+1,2)</f>
        <v>00</v>
      </c>
      <c r="E593" s="1" t="str">
        <f t="shared" si="78"/>
        <v/>
      </c>
      <c r="L593" t="str">
        <f t="shared" si="81"/>
        <v/>
      </c>
      <c r="M593" t="str" cm="1">
        <f t="array" ref="M593">_xlfn.IFS(ISNUMBER(_xlfn.XLOOKUP(C593,Tables!N:N,Tables!N:N)),IF(B593=0,K593,""),L593&lt;&gt;"",L593,TRUE,D593)</f>
        <v>00</v>
      </c>
      <c r="N593">
        <f t="shared" si="82"/>
        <v>0</v>
      </c>
    </row>
    <row r="594" spans="1:14" x14ac:dyDescent="0.45">
      <c r="A594" t="str">
        <f t="shared" si="80"/>
        <v>3520</v>
      </c>
      <c r="B594" t="s">
        <v>19</v>
      </c>
      <c r="C594">
        <f>COUNTIF(B$2:B594,"=0")</f>
        <v>12</v>
      </c>
      <c r="D594" t="str">
        <f>MID('input-output'!$I$9,(ROW(D594)-2)*2+1,2)</f>
        <v>00</v>
      </c>
      <c r="E594" s="1" t="str">
        <f t="shared" si="78"/>
        <v>Not Sure</v>
      </c>
      <c r="L594" t="str">
        <f t="shared" si="81"/>
        <v/>
      </c>
      <c r="M594" t="str" cm="1">
        <f t="array" ref="M594">_xlfn.IFS(ISNUMBER(_xlfn.XLOOKUP(C594,Tables!N:N,Tables!N:N)),IF(B594=0,K594,""),L594&lt;&gt;"",L594,TRUE,D594)</f>
        <v>00</v>
      </c>
      <c r="N594">
        <f t="shared" si="82"/>
        <v>0</v>
      </c>
    </row>
    <row r="595" spans="1:14" x14ac:dyDescent="0.45">
      <c r="A595" t="str">
        <f t="shared" si="80"/>
        <v>3521</v>
      </c>
      <c r="B595" t="s">
        <v>20</v>
      </c>
      <c r="C595">
        <f>COUNTIF(B$2:B595,"=0")</f>
        <v>12</v>
      </c>
      <c r="D595" t="str">
        <f>MID('input-output'!$I$9,(ROW(D595)-2)*2+1,2)</f>
        <v>00</v>
      </c>
      <c r="E595" s="1" t="str">
        <f t="shared" si="78"/>
        <v/>
      </c>
      <c r="L595" t="str">
        <f t="shared" si="81"/>
        <v/>
      </c>
      <c r="M595" t="str" cm="1">
        <f t="array" ref="M595">_xlfn.IFS(ISNUMBER(_xlfn.XLOOKUP(C595,Tables!N:N,Tables!N:N)),IF(B595=0,K595,""),L595&lt;&gt;"",L595,TRUE,D595)</f>
        <v>00</v>
      </c>
      <c r="N595">
        <f t="shared" si="82"/>
        <v>0</v>
      </c>
    </row>
    <row r="596" spans="1:14" x14ac:dyDescent="0.45">
      <c r="A596" t="str">
        <f t="shared" si="80"/>
        <v>3522</v>
      </c>
      <c r="B596" t="s">
        <v>21</v>
      </c>
      <c r="C596">
        <f>COUNTIF(B$2:B596,"=0")</f>
        <v>12</v>
      </c>
      <c r="D596" t="str">
        <f>MID('input-output'!$I$9,(ROW(D596)-2)*2+1,2)</f>
        <v>00</v>
      </c>
      <c r="E596" s="1" t="str">
        <f t="shared" si="78"/>
        <v/>
      </c>
      <c r="L596" t="str">
        <f t="shared" si="81"/>
        <v/>
      </c>
      <c r="M596" t="str" cm="1">
        <f t="array" ref="M596">_xlfn.IFS(ISNUMBER(_xlfn.XLOOKUP(C596,Tables!N:N,Tables!N:N)),IF(B596=0,K596,""),L596&lt;&gt;"",L596,TRUE,D596)</f>
        <v>00</v>
      </c>
      <c r="N596">
        <f t="shared" si="82"/>
        <v>0</v>
      </c>
    </row>
    <row r="597" spans="1:14" x14ac:dyDescent="0.45">
      <c r="A597" t="str">
        <f t="shared" si="80"/>
        <v>3523</v>
      </c>
      <c r="B597" t="s">
        <v>22</v>
      </c>
      <c r="C597">
        <f>COUNTIF(B$2:B597,"=0")</f>
        <v>12</v>
      </c>
      <c r="D597" t="str">
        <f>MID('input-output'!$I$9,(ROW(D597)-2)*2+1,2)</f>
        <v>00</v>
      </c>
      <c r="E597" s="1" t="str">
        <f t="shared" si="78"/>
        <v/>
      </c>
      <c r="L597" t="str">
        <f t="shared" si="81"/>
        <v/>
      </c>
      <c r="M597" t="str" cm="1">
        <f t="array" ref="M597">_xlfn.IFS(ISNUMBER(_xlfn.XLOOKUP(C597,Tables!N:N,Tables!N:N)),IF(B597=0,K597,""),L597&lt;&gt;"",L597,TRUE,D597)</f>
        <v>00</v>
      </c>
      <c r="N597">
        <f t="shared" si="82"/>
        <v>0</v>
      </c>
    </row>
    <row r="598" spans="1:14" x14ac:dyDescent="0.45">
      <c r="A598" t="str">
        <f t="shared" si="80"/>
        <v>3524</v>
      </c>
      <c r="B598" t="s">
        <v>23</v>
      </c>
      <c r="C598">
        <f>COUNTIF(B$2:B598,"=0")</f>
        <v>12</v>
      </c>
      <c r="D598" t="str">
        <f>MID('input-output'!$I$9,(ROW(D598)-2)*2+1,2)</f>
        <v>00</v>
      </c>
      <c r="E598" s="1" t="str">
        <f t="shared" si="78"/>
        <v/>
      </c>
      <c r="L598" t="str">
        <f t="shared" si="81"/>
        <v/>
      </c>
      <c r="M598" t="str" cm="1">
        <f t="array" ref="M598">_xlfn.IFS(ISNUMBER(_xlfn.XLOOKUP(C598,Tables!N:N,Tables!N:N)),IF(B598=0,K598,""),L598&lt;&gt;"",L598,TRUE,D598)</f>
        <v>00</v>
      </c>
      <c r="N598">
        <f t="shared" si="82"/>
        <v>0</v>
      </c>
    </row>
    <row r="599" spans="1:14" x14ac:dyDescent="0.45">
      <c r="A599" t="str">
        <f t="shared" si="80"/>
        <v>3525</v>
      </c>
      <c r="B599" t="s">
        <v>24</v>
      </c>
      <c r="C599">
        <f>COUNTIF(B$2:B599,"=0")</f>
        <v>12</v>
      </c>
      <c r="D599" t="str">
        <f>MID('input-output'!$I$9,(ROW(D599)-2)*2+1,2)</f>
        <v>00</v>
      </c>
      <c r="E599" s="1" t="str">
        <f t="shared" si="78"/>
        <v/>
      </c>
      <c r="L599" t="str">
        <f t="shared" si="81"/>
        <v/>
      </c>
      <c r="M599" t="str" cm="1">
        <f t="array" ref="M599">_xlfn.IFS(ISNUMBER(_xlfn.XLOOKUP(C599,Tables!N:N,Tables!N:N)),IF(B599=0,K599,""),L599&lt;&gt;"",L599,TRUE,D599)</f>
        <v>00</v>
      </c>
      <c r="N599">
        <f t="shared" si="82"/>
        <v>0</v>
      </c>
    </row>
    <row r="600" spans="1:14" x14ac:dyDescent="0.45">
      <c r="A600" t="str">
        <f t="shared" si="80"/>
        <v>3526</v>
      </c>
      <c r="B600" t="s">
        <v>25</v>
      </c>
      <c r="C600">
        <f>COUNTIF(B$2:B600,"=0")</f>
        <v>12</v>
      </c>
      <c r="D600" t="str">
        <f>MID('input-output'!$I$9,(ROW(D600)-2)*2+1,2)</f>
        <v>00</v>
      </c>
      <c r="E600" s="1" t="str">
        <f t="shared" si="78"/>
        <v/>
      </c>
      <c r="L600" t="str">
        <f t="shared" si="81"/>
        <v/>
      </c>
      <c r="M600" t="str" cm="1">
        <f t="array" ref="M600">_xlfn.IFS(ISNUMBER(_xlfn.XLOOKUP(C600,Tables!N:N,Tables!N:N)),IF(B600=0,K600,""),L600&lt;&gt;"",L600,TRUE,D600)</f>
        <v>00</v>
      </c>
      <c r="N600">
        <f t="shared" si="82"/>
        <v>0</v>
      </c>
    </row>
    <row r="601" spans="1:14" x14ac:dyDescent="0.45">
      <c r="A601" t="str">
        <f t="shared" si="80"/>
        <v>3527</v>
      </c>
      <c r="B601" t="s">
        <v>26</v>
      </c>
      <c r="C601">
        <f>COUNTIF(B$2:B601,"=0")</f>
        <v>12</v>
      </c>
      <c r="D601" t="str">
        <f>MID('input-output'!$I$9,(ROW(D601)-2)*2+1,2)</f>
        <v>00</v>
      </c>
      <c r="E601" s="1" t="str">
        <f t="shared" si="78"/>
        <v/>
      </c>
      <c r="L601" t="str">
        <f t="shared" si="81"/>
        <v/>
      </c>
      <c r="M601" t="str" cm="1">
        <f t="array" ref="M601">_xlfn.IFS(ISNUMBER(_xlfn.XLOOKUP(C601,Tables!N:N,Tables!N:N)),IF(B601=0,K601,""),L601&lt;&gt;"",L601,TRUE,D601)</f>
        <v>00</v>
      </c>
      <c r="N601">
        <f t="shared" si="82"/>
        <v>0</v>
      </c>
    </row>
    <row r="602" spans="1:14" x14ac:dyDescent="0.45">
      <c r="A602" t="str">
        <f t="shared" si="80"/>
        <v>3528</v>
      </c>
      <c r="B602" t="s">
        <v>27</v>
      </c>
      <c r="C602">
        <f>COUNTIF(B$2:B602,"=0")</f>
        <v>12</v>
      </c>
      <c r="D602" t="str">
        <f>MID('input-output'!$I$9,(ROW(D602)-2)*2+1,2)</f>
        <v>00</v>
      </c>
      <c r="E602" s="1" t="str">
        <f t="shared" si="78"/>
        <v/>
      </c>
      <c r="L602" t="str">
        <f t="shared" si="81"/>
        <v/>
      </c>
      <c r="M602" t="str" cm="1">
        <f t="array" ref="M602">_xlfn.IFS(ISNUMBER(_xlfn.XLOOKUP(C602,Tables!N:N,Tables!N:N)),IF(B602=0,K602,""),L602&lt;&gt;"",L602,TRUE,D602)</f>
        <v>00</v>
      </c>
      <c r="N602">
        <f t="shared" si="82"/>
        <v>0</v>
      </c>
    </row>
    <row r="603" spans="1:14" x14ac:dyDescent="0.45">
      <c r="A603" t="str">
        <f t="shared" si="80"/>
        <v>3529</v>
      </c>
      <c r="B603" t="s">
        <v>28</v>
      </c>
      <c r="C603">
        <f>COUNTIF(B$2:B603,"=0")</f>
        <v>12</v>
      </c>
      <c r="D603" t="str">
        <f>MID('input-output'!$I$9,(ROW(D603)-2)*2+1,2)</f>
        <v>00</v>
      </c>
      <c r="E603" s="1" t="str">
        <f t="shared" si="78"/>
        <v/>
      </c>
      <c r="L603" t="str">
        <f t="shared" si="81"/>
        <v/>
      </c>
      <c r="M603" t="str" cm="1">
        <f t="array" ref="M603">_xlfn.IFS(ISNUMBER(_xlfn.XLOOKUP(C603,Tables!N:N,Tables!N:N)),IF(B603=0,K603,""),L603&lt;&gt;"",L603,TRUE,D603)</f>
        <v>00</v>
      </c>
      <c r="N603">
        <f t="shared" si="82"/>
        <v>0</v>
      </c>
    </row>
    <row r="604" spans="1:14" x14ac:dyDescent="0.45">
      <c r="A604" t="str">
        <f t="shared" si="80"/>
        <v>352A</v>
      </c>
      <c r="B604" t="s">
        <v>29</v>
      </c>
      <c r="C604">
        <f>COUNTIF(B$2:B604,"=0")</f>
        <v>12</v>
      </c>
      <c r="D604" t="str">
        <f>MID('input-output'!$I$9,(ROW(D604)-2)*2+1,2)</f>
        <v>00</v>
      </c>
      <c r="E604" s="1" t="str">
        <f t="shared" si="78"/>
        <v/>
      </c>
      <c r="L604" t="str">
        <f t="shared" si="81"/>
        <v/>
      </c>
      <c r="M604" t="str" cm="1">
        <f t="array" ref="M604">_xlfn.IFS(ISNUMBER(_xlfn.XLOOKUP(C604,Tables!N:N,Tables!N:N)),IF(B604=0,K604,""),L604&lt;&gt;"",L604,TRUE,D604)</f>
        <v>00</v>
      </c>
      <c r="N604">
        <f t="shared" si="82"/>
        <v>0</v>
      </c>
    </row>
    <row r="605" spans="1:14" x14ac:dyDescent="0.45">
      <c r="A605" t="str">
        <f t="shared" si="80"/>
        <v>352B</v>
      </c>
      <c r="B605" t="s">
        <v>30</v>
      </c>
      <c r="C605">
        <f>COUNTIF(B$2:B605,"=0")</f>
        <v>12</v>
      </c>
      <c r="D605" t="str">
        <f>MID('input-output'!$I$9,(ROW(D605)-2)*2+1,2)</f>
        <v>00</v>
      </c>
      <c r="E605" s="1" t="str">
        <f t="shared" si="78"/>
        <v/>
      </c>
      <c r="L605" t="str">
        <f t="shared" si="81"/>
        <v/>
      </c>
      <c r="M605" t="str" cm="1">
        <f t="array" ref="M605">_xlfn.IFS(ISNUMBER(_xlfn.XLOOKUP(C605,Tables!N:N,Tables!N:N)),IF(B605=0,K605,""),L605&lt;&gt;"",L605,TRUE,D605)</f>
        <v>00</v>
      </c>
      <c r="N605">
        <f t="shared" si="82"/>
        <v>0</v>
      </c>
    </row>
    <row r="606" spans="1:14" x14ac:dyDescent="0.45">
      <c r="A606" t="str">
        <f t="shared" si="80"/>
        <v>352C</v>
      </c>
      <c r="B606" t="s">
        <v>31</v>
      </c>
      <c r="C606">
        <f>COUNTIF(B$2:B606,"=0")</f>
        <v>12</v>
      </c>
      <c r="D606" t="str">
        <f>MID('input-output'!$I$9,(ROW(D606)-2)*2+1,2)</f>
        <v>00</v>
      </c>
      <c r="E606" s="1" t="str">
        <f t="shared" si="78"/>
        <v/>
      </c>
      <c r="L606" t="str">
        <f t="shared" si="81"/>
        <v/>
      </c>
      <c r="M606" t="str" cm="1">
        <f t="array" ref="M606">_xlfn.IFS(ISNUMBER(_xlfn.XLOOKUP(C606,Tables!N:N,Tables!N:N)),IF(B606=0,K606,""),L606&lt;&gt;"",L606,TRUE,D606)</f>
        <v>00</v>
      </c>
      <c r="N606">
        <f t="shared" si="82"/>
        <v>0</v>
      </c>
    </row>
    <row r="607" spans="1:14" x14ac:dyDescent="0.45">
      <c r="A607" t="str">
        <f t="shared" si="80"/>
        <v>352D</v>
      </c>
      <c r="B607" t="s">
        <v>32</v>
      </c>
      <c r="C607">
        <f>COUNTIF(B$2:B607,"=0")</f>
        <v>12</v>
      </c>
      <c r="D607" t="str">
        <f>MID('input-output'!$I$9,(ROW(D607)-2)*2+1,2)</f>
        <v>00</v>
      </c>
      <c r="E607" s="1" t="str">
        <f t="shared" si="78"/>
        <v/>
      </c>
      <c r="L607" t="str">
        <f t="shared" si="81"/>
        <v/>
      </c>
      <c r="M607" t="str" cm="1">
        <f t="array" ref="M607">_xlfn.IFS(ISNUMBER(_xlfn.XLOOKUP(C607,Tables!N:N,Tables!N:N)),IF(B607=0,K607,""),L607&lt;&gt;"",L607,TRUE,D607)</f>
        <v>00</v>
      </c>
      <c r="N607">
        <f t="shared" si="82"/>
        <v>0</v>
      </c>
    </row>
    <row r="608" spans="1:14" x14ac:dyDescent="0.45">
      <c r="A608" t="str">
        <f t="shared" si="80"/>
        <v>352E</v>
      </c>
      <c r="B608" t="s">
        <v>33</v>
      </c>
      <c r="C608">
        <f>COUNTIF(B$2:B608,"=0")</f>
        <v>12</v>
      </c>
      <c r="D608" t="str">
        <f>MID('input-output'!$I$9,(ROW(D608)-2)*2+1,2)</f>
        <v>00</v>
      </c>
      <c r="E608" s="1" t="str">
        <f t="shared" si="78"/>
        <v/>
      </c>
      <c r="L608" t="str">
        <f t="shared" si="81"/>
        <v/>
      </c>
      <c r="M608" t="str" cm="1">
        <f t="array" ref="M608">_xlfn.IFS(ISNUMBER(_xlfn.XLOOKUP(C608,Tables!N:N,Tables!N:N)),IF(B608=0,K608,""),L608&lt;&gt;"",L608,TRUE,D608)</f>
        <v>00</v>
      </c>
      <c r="N608">
        <f t="shared" si="82"/>
        <v>0</v>
      </c>
    </row>
    <row r="609" spans="1:14" x14ac:dyDescent="0.45">
      <c r="A609" t="str">
        <f t="shared" si="80"/>
        <v>352F</v>
      </c>
      <c r="B609" t="s">
        <v>34</v>
      </c>
      <c r="C609">
        <f>COUNTIF(B$2:B609,"=0")</f>
        <v>12</v>
      </c>
      <c r="D609" t="str">
        <f>MID('input-output'!$I$9,(ROW(D609)-2)*2+1,2)</f>
        <v>00</v>
      </c>
      <c r="E609" s="1" t="str">
        <f t="shared" si="78"/>
        <v/>
      </c>
      <c r="L609" t="str">
        <f t="shared" si="81"/>
        <v/>
      </c>
      <c r="M609" t="str" cm="1">
        <f t="array" ref="M609">_xlfn.IFS(ISNUMBER(_xlfn.XLOOKUP(C609,Tables!N:N,Tables!N:N)),IF(B609=0,K609,""),L609&lt;&gt;"",L609,TRUE,D609)</f>
        <v>00</v>
      </c>
      <c r="N609">
        <f t="shared" si="82"/>
        <v>0</v>
      </c>
    </row>
    <row r="610" spans="1:14" x14ac:dyDescent="0.45">
      <c r="A610" t="str">
        <f t="shared" si="80"/>
        <v>3530</v>
      </c>
      <c r="B610" t="s">
        <v>35</v>
      </c>
      <c r="C610">
        <f>COUNTIF(B$2:B610,"=0")</f>
        <v>12</v>
      </c>
      <c r="D610" t="str">
        <f>MID('input-output'!$I$9,(ROW(D610)-2)*2+1,2)</f>
        <v>00</v>
      </c>
      <c r="E610" s="1" t="str">
        <f t="shared" si="78"/>
        <v/>
      </c>
      <c r="L610" t="str">
        <f t="shared" si="81"/>
        <v/>
      </c>
      <c r="M610" t="str" cm="1">
        <f t="array" ref="M610">_xlfn.IFS(ISNUMBER(_xlfn.XLOOKUP(C610,Tables!N:N,Tables!N:N)),IF(B610=0,K610,""),L610&lt;&gt;"",L610,TRUE,D610)</f>
        <v>00</v>
      </c>
      <c r="N610">
        <f t="shared" si="82"/>
        <v>0</v>
      </c>
    </row>
    <row r="611" spans="1:14" x14ac:dyDescent="0.45">
      <c r="A611" t="str">
        <f t="shared" si="80"/>
        <v>3531</v>
      </c>
      <c r="B611" t="s">
        <v>36</v>
      </c>
      <c r="C611">
        <f>COUNTIF(B$2:B611,"=0")</f>
        <v>12</v>
      </c>
      <c r="D611" t="str">
        <f>MID('input-output'!$I$9,(ROW(D611)-2)*2+1,2)</f>
        <v>00</v>
      </c>
      <c r="E611" s="1" t="str">
        <f t="shared" si="78"/>
        <v/>
      </c>
      <c r="L611" t="str">
        <f t="shared" si="81"/>
        <v/>
      </c>
      <c r="M611" t="str" cm="1">
        <f t="array" ref="M611">_xlfn.IFS(ISNUMBER(_xlfn.XLOOKUP(C611,Tables!N:N,Tables!N:N)),IF(B611=0,K611,""),L611&lt;&gt;"",L611,TRUE,D611)</f>
        <v>00</v>
      </c>
      <c r="N611">
        <f t="shared" si="82"/>
        <v>0</v>
      </c>
    </row>
    <row r="612" spans="1:14" x14ac:dyDescent="0.45">
      <c r="A612" t="str">
        <f t="shared" si="80"/>
        <v>3532</v>
      </c>
      <c r="B612" t="s">
        <v>37</v>
      </c>
      <c r="C612">
        <f>COUNTIF(B$2:B612,"=0")</f>
        <v>12</v>
      </c>
      <c r="D612" t="str">
        <f>MID('input-output'!$I$9,(ROW(D612)-2)*2+1,2)</f>
        <v>00</v>
      </c>
      <c r="E612" s="1" t="str">
        <f t="shared" si="78"/>
        <v/>
      </c>
      <c r="L612" t="str">
        <f t="shared" si="81"/>
        <v/>
      </c>
      <c r="M612" t="str" cm="1">
        <f t="array" ref="M612">_xlfn.IFS(ISNUMBER(_xlfn.XLOOKUP(C612,Tables!N:N,Tables!N:N)),IF(B612=0,K612,""),L612&lt;&gt;"",L612,TRUE,D612)</f>
        <v>00</v>
      </c>
      <c r="N612">
        <f t="shared" si="82"/>
        <v>0</v>
      </c>
    </row>
    <row r="613" spans="1:14" x14ac:dyDescent="0.45">
      <c r="A613" t="str">
        <f t="shared" si="80"/>
        <v>3533</v>
      </c>
      <c r="B613" t="s">
        <v>38</v>
      </c>
      <c r="C613">
        <f>COUNTIF(B$2:B613,"=0")</f>
        <v>12</v>
      </c>
      <c r="D613" t="str">
        <f>MID('input-output'!$I$9,(ROW(D613)-2)*2+1,2)</f>
        <v>00</v>
      </c>
      <c r="E613" s="1" t="str">
        <f t="shared" si="78"/>
        <v/>
      </c>
      <c r="L613" t="str">
        <f t="shared" si="81"/>
        <v/>
      </c>
      <c r="M613" t="str" cm="1">
        <f t="array" ref="M613">_xlfn.IFS(ISNUMBER(_xlfn.XLOOKUP(C613,Tables!N:N,Tables!N:N)),IF(B613=0,K613,""),L613&lt;&gt;"",L613,TRUE,D613)</f>
        <v>00</v>
      </c>
      <c r="N613">
        <f t="shared" si="82"/>
        <v>0</v>
      </c>
    </row>
    <row r="614" spans="1:14" x14ac:dyDescent="0.45">
      <c r="A614" t="str">
        <f t="shared" si="80"/>
        <v>3534</v>
      </c>
      <c r="B614" t="s">
        <v>39</v>
      </c>
      <c r="C614">
        <f>COUNTIF(B$2:B614,"=0")</f>
        <v>12</v>
      </c>
      <c r="D614" t="str">
        <f>MID('input-output'!$I$9,(ROW(D614)-2)*2+1,2)</f>
        <v>01</v>
      </c>
      <c r="E614" s="1" t="str">
        <f t="shared" si="78"/>
        <v>Monster Level 1</v>
      </c>
      <c r="F614">
        <f t="shared" ref="F614:F617" si="87">HEX2DEC(D614)</f>
        <v>1</v>
      </c>
      <c r="G614" s="2"/>
      <c r="J614" t="str">
        <f t="shared" ref="J614:J669" si="88">IF(G614&lt;&gt;"",DEC2HEX(G614),"")</f>
        <v/>
      </c>
      <c r="L614" t="str">
        <f t="shared" si="81"/>
        <v/>
      </c>
      <c r="M614" t="str" cm="1">
        <f t="array" ref="M614">_xlfn.IFS(ISNUMBER(_xlfn.XLOOKUP(C614,Tables!N:N,Tables!N:N)),IF(B614=0,K614,""),L614&lt;&gt;"",L614,TRUE,D614)</f>
        <v>01</v>
      </c>
      <c r="N614">
        <f t="shared" si="82"/>
        <v>0</v>
      </c>
    </row>
    <row r="615" spans="1:14" x14ac:dyDescent="0.45">
      <c r="A615" t="str">
        <f t="shared" si="80"/>
        <v>3535</v>
      </c>
      <c r="B615" t="s">
        <v>40</v>
      </c>
      <c r="C615">
        <f>COUNTIF(B$2:B615,"=0")</f>
        <v>12</v>
      </c>
      <c r="D615" t="str">
        <f>MID('input-output'!$I$9,(ROW(D615)-2)*2+1,2)</f>
        <v>01</v>
      </c>
      <c r="E615" s="1" t="str">
        <f t="shared" si="78"/>
        <v>Monster Level 2</v>
      </c>
      <c r="F615">
        <f t="shared" si="87"/>
        <v>1</v>
      </c>
      <c r="G615" s="2"/>
      <c r="J615" t="str">
        <f t="shared" si="88"/>
        <v/>
      </c>
      <c r="L615" t="str">
        <f t="shared" si="81"/>
        <v/>
      </c>
      <c r="M615" t="str" cm="1">
        <f t="array" ref="M615">_xlfn.IFS(ISNUMBER(_xlfn.XLOOKUP(C615,Tables!N:N,Tables!N:N)),IF(B615=0,K615,""),L615&lt;&gt;"",L615,TRUE,D615)</f>
        <v>01</v>
      </c>
      <c r="N615">
        <f t="shared" si="82"/>
        <v>0</v>
      </c>
    </row>
    <row r="616" spans="1:14" x14ac:dyDescent="0.45">
      <c r="A616" t="str">
        <f t="shared" si="80"/>
        <v>3536</v>
      </c>
      <c r="B616" t="s">
        <v>41</v>
      </c>
      <c r="C616">
        <f>COUNTIF(B$2:B616,"=0")</f>
        <v>12</v>
      </c>
      <c r="D616" t="str">
        <f>MID('input-output'!$I$9,(ROW(D616)-2)*2+1,2)</f>
        <v>01</v>
      </c>
      <c r="E616" s="1" t="str">
        <f t="shared" si="78"/>
        <v>Monster Level 3</v>
      </c>
      <c r="F616">
        <f t="shared" si="87"/>
        <v>1</v>
      </c>
      <c r="G616" s="2"/>
      <c r="J616" t="str">
        <f t="shared" si="88"/>
        <v/>
      </c>
      <c r="L616" t="str">
        <f t="shared" si="81"/>
        <v/>
      </c>
      <c r="M616" t="str" cm="1">
        <f t="array" ref="M616">_xlfn.IFS(ISNUMBER(_xlfn.XLOOKUP(C616,Tables!N:N,Tables!N:N)),IF(B616=0,K616,""),L616&lt;&gt;"",L616,TRUE,D616)</f>
        <v>01</v>
      </c>
      <c r="N616">
        <f t="shared" si="82"/>
        <v>0</v>
      </c>
    </row>
    <row r="617" spans="1:14" x14ac:dyDescent="0.45">
      <c r="A617" t="str">
        <f t="shared" si="80"/>
        <v>3537</v>
      </c>
      <c r="B617" t="s">
        <v>42</v>
      </c>
      <c r="C617">
        <f>COUNTIF(B$2:B617,"=0")</f>
        <v>12</v>
      </c>
      <c r="D617" t="str">
        <f>MID('input-output'!$I$9,(ROW(D617)-2)*2+1,2)</f>
        <v>00</v>
      </c>
      <c r="E617" s="1" t="str">
        <f t="shared" si="78"/>
        <v>Boss Level</v>
      </c>
      <c r="F617">
        <f t="shared" si="87"/>
        <v>0</v>
      </c>
      <c r="G617" s="2"/>
      <c r="J617" t="str">
        <f t="shared" si="88"/>
        <v/>
      </c>
      <c r="L617" t="str">
        <f t="shared" si="81"/>
        <v/>
      </c>
      <c r="M617" t="str" cm="1">
        <f t="array" ref="M617">_xlfn.IFS(ISNUMBER(_xlfn.XLOOKUP(C617,Tables!N:N,Tables!N:N)),IF(B617=0,K617,""),L617&lt;&gt;"",L617,TRUE,D617)</f>
        <v>00</v>
      </c>
      <c r="N617">
        <f t="shared" si="82"/>
        <v>0</v>
      </c>
    </row>
    <row r="618" spans="1:14" x14ac:dyDescent="0.45">
      <c r="A618" t="str">
        <f t="shared" si="80"/>
        <v>3538</v>
      </c>
      <c r="B618" t="s">
        <v>43</v>
      </c>
      <c r="C618">
        <f>COUNTIF(B$2:B618,"=0")</f>
        <v>12</v>
      </c>
      <c r="D618" t="str">
        <f>MID('input-output'!$I$9,(ROW(D618)-2)*2+1,2)</f>
        <v>00</v>
      </c>
      <c r="E618" s="1" t="str">
        <f t="shared" si="78"/>
        <v/>
      </c>
      <c r="L618" t="str">
        <f t="shared" si="81"/>
        <v/>
      </c>
      <c r="M618" t="str" cm="1">
        <f t="array" ref="M618">_xlfn.IFS(ISNUMBER(_xlfn.XLOOKUP(C618,Tables!N:N,Tables!N:N)),IF(B618=0,K618,""),L618&lt;&gt;"",L618,TRUE,D618)</f>
        <v>00</v>
      </c>
      <c r="N618">
        <f t="shared" si="82"/>
        <v>0</v>
      </c>
    </row>
    <row r="619" spans="1:14" x14ac:dyDescent="0.45">
      <c r="A619" t="str">
        <f t="shared" si="80"/>
        <v>3539</v>
      </c>
      <c r="B619" t="s">
        <v>44</v>
      </c>
      <c r="C619">
        <f>COUNTIF(B$2:B619,"=0")</f>
        <v>12</v>
      </c>
      <c r="D619" t="str">
        <f>MID('input-output'!$I$9,(ROW(D619)-2)*2+1,2)</f>
        <v>FF</v>
      </c>
      <c r="E619" s="1" t="str">
        <f t="shared" si="78"/>
        <v/>
      </c>
      <c r="L619" t="str">
        <f t="shared" si="81"/>
        <v/>
      </c>
      <c r="M619" t="str" cm="1">
        <f t="array" ref="M619">_xlfn.IFS(ISNUMBER(_xlfn.XLOOKUP(C619,Tables!N:N,Tables!N:N)),IF(B619=0,K619,""),L619&lt;&gt;"",L619,TRUE,D619)</f>
        <v>FF</v>
      </c>
      <c r="N619">
        <f t="shared" si="82"/>
        <v>0</v>
      </c>
    </row>
    <row r="620" spans="1:14" x14ac:dyDescent="0.45">
      <c r="A620" t="str">
        <f t="shared" si="80"/>
        <v>353A</v>
      </c>
      <c r="B620" t="s">
        <v>45</v>
      </c>
      <c r="C620">
        <f>COUNTIF(B$2:B620,"=0")</f>
        <v>12</v>
      </c>
      <c r="D620" t="str">
        <f>MID('input-output'!$I$9,(ROW(D620)-2)*2+1,2)</f>
        <v>FF</v>
      </c>
      <c r="E620" s="1" t="str">
        <f t="shared" si="78"/>
        <v/>
      </c>
      <c r="L620" t="str">
        <f t="shared" si="81"/>
        <v/>
      </c>
      <c r="M620" t="str" cm="1">
        <f t="array" ref="M620">_xlfn.IFS(ISNUMBER(_xlfn.XLOOKUP(C620,Tables!N:N,Tables!N:N)),IF(B620=0,K620,""),L620&lt;&gt;"",L620,TRUE,D620)</f>
        <v>FF</v>
      </c>
      <c r="N620">
        <f t="shared" si="82"/>
        <v>0</v>
      </c>
    </row>
    <row r="621" spans="1:14" x14ac:dyDescent="0.45">
      <c r="A621" t="str">
        <f t="shared" si="80"/>
        <v>353B</v>
      </c>
      <c r="B621" t="s">
        <v>46</v>
      </c>
      <c r="C621">
        <f>COUNTIF(B$2:B621,"=0")</f>
        <v>12</v>
      </c>
      <c r="D621" t="str">
        <f>MID('input-output'!$I$9,(ROW(D621)-2)*2+1,2)</f>
        <v>FF</v>
      </c>
      <c r="E621" s="1" t="str">
        <f t="shared" si="78"/>
        <v/>
      </c>
      <c r="L621" t="str">
        <f t="shared" si="81"/>
        <v/>
      </c>
      <c r="M621" t="str" cm="1">
        <f t="array" ref="M621">_xlfn.IFS(ISNUMBER(_xlfn.XLOOKUP(C621,Tables!N:N,Tables!N:N)),IF(B621=0,K621,""),L621&lt;&gt;"",L621,TRUE,D621)</f>
        <v>FF</v>
      </c>
      <c r="N621">
        <f t="shared" si="82"/>
        <v>0</v>
      </c>
    </row>
    <row r="622" spans="1:14" x14ac:dyDescent="0.45">
      <c r="A622" t="str">
        <f t="shared" si="80"/>
        <v>353C</v>
      </c>
      <c r="B622" t="s">
        <v>47</v>
      </c>
      <c r="C622">
        <f>COUNTIF(B$2:B622,"=0")</f>
        <v>12</v>
      </c>
      <c r="D622" t="str">
        <f>MID('input-output'!$I$9,(ROW(D622)-2)*2+1,2)</f>
        <v>00</v>
      </c>
      <c r="E622" s="1" t="str">
        <f t="shared" si="78"/>
        <v/>
      </c>
      <c r="L622" t="str">
        <f t="shared" si="81"/>
        <v/>
      </c>
      <c r="M622" t="str" cm="1">
        <f t="array" ref="M622">_xlfn.IFS(ISNUMBER(_xlfn.XLOOKUP(C622,Tables!N:N,Tables!N:N)),IF(B622=0,K622,""),L622&lt;&gt;"",L622,TRUE,D622)</f>
        <v>00</v>
      </c>
      <c r="N622">
        <f t="shared" si="82"/>
        <v>0</v>
      </c>
    </row>
    <row r="623" spans="1:14" x14ac:dyDescent="0.45">
      <c r="A623" t="str">
        <f t="shared" si="80"/>
        <v>353D</v>
      </c>
      <c r="B623" t="s">
        <v>48</v>
      </c>
      <c r="C623">
        <f>COUNTIF(B$2:B623,"=0")</f>
        <v>12</v>
      </c>
      <c r="D623" t="str">
        <f>MID('input-output'!$I$9,(ROW(D623)-2)*2+1,2)</f>
        <v>00</v>
      </c>
      <c r="E623" s="1" t="str">
        <f t="shared" si="78"/>
        <v/>
      </c>
      <c r="L623" t="str">
        <f t="shared" si="81"/>
        <v/>
      </c>
      <c r="M623" t="str" cm="1">
        <f t="array" ref="M623">_xlfn.IFS(ISNUMBER(_xlfn.XLOOKUP(C623,Tables!N:N,Tables!N:N)),IF(B623=0,K623,""),L623&lt;&gt;"",L623,TRUE,D623)</f>
        <v>00</v>
      </c>
      <c r="N623">
        <f t="shared" si="82"/>
        <v>0</v>
      </c>
    </row>
    <row r="624" spans="1:14" x14ac:dyDescent="0.45">
      <c r="A624" t="str">
        <f t="shared" si="80"/>
        <v>353E</v>
      </c>
      <c r="B624" t="s">
        <v>49</v>
      </c>
      <c r="C624">
        <f>COUNTIF(B$2:B624,"=0")</f>
        <v>12</v>
      </c>
      <c r="D624" t="str">
        <f>MID('input-output'!$I$9,(ROW(D624)-2)*2+1,2)</f>
        <v>00</v>
      </c>
      <c r="E624" s="1" t="str">
        <f t="shared" si="78"/>
        <v/>
      </c>
      <c r="L624" t="str">
        <f t="shared" si="81"/>
        <v/>
      </c>
      <c r="M624" t="str" cm="1">
        <f t="array" ref="M624">_xlfn.IFS(ISNUMBER(_xlfn.XLOOKUP(C624,Tables!N:N,Tables!N:N)),IF(B624=0,K624,""),L624&lt;&gt;"",L624,TRUE,D624)</f>
        <v>00</v>
      </c>
      <c r="N624">
        <f t="shared" si="82"/>
        <v>0</v>
      </c>
    </row>
    <row r="625" spans="1:14" x14ac:dyDescent="0.45">
      <c r="A625" t="str">
        <f t="shared" si="80"/>
        <v>353F</v>
      </c>
      <c r="B625" t="s">
        <v>50</v>
      </c>
      <c r="C625">
        <f>COUNTIF(B$2:B625,"=0")</f>
        <v>12</v>
      </c>
      <c r="D625" t="str">
        <f>MID('input-output'!$I$9,(ROW(D625)-2)*2+1,2)</f>
        <v>00</v>
      </c>
      <c r="E625" s="1" t="str">
        <f t="shared" si="78"/>
        <v/>
      </c>
      <c r="L625" t="str">
        <f t="shared" si="81"/>
        <v/>
      </c>
      <c r="M625" t="str" cm="1">
        <f t="array" ref="M625">_xlfn.IFS(ISNUMBER(_xlfn.XLOOKUP(C625,Tables!N:N,Tables!N:N)),IF(B625=0,K625,""),L625&lt;&gt;"",L625,TRUE,D625)</f>
        <v>00</v>
      </c>
      <c r="N625">
        <f t="shared" si="82"/>
        <v>0</v>
      </c>
    </row>
    <row r="626" spans="1:14" x14ac:dyDescent="0.45">
      <c r="A626" t="str">
        <f t="shared" si="80"/>
        <v>3540</v>
      </c>
      <c r="B626">
        <v>0</v>
      </c>
      <c r="C626">
        <f>COUNTIF(B$2:B626,"=0")</f>
        <v>13</v>
      </c>
      <c r="D626" t="str">
        <f>MID('input-output'!$I$9,(ROW(D626)-2)*2+1,2)</f>
        <v>00</v>
      </c>
      <c r="E626" s="1" t="str">
        <f t="shared" ref="E626:E689" si="89">IF(E574="","",E574)</f>
        <v>Name Low 1</v>
      </c>
      <c r="F626">
        <f>_xlfn.XLOOKUP(HEX2DEC(D627&amp;D626),Tables!A:A,Tables!C:C)</f>
        <v>0</v>
      </c>
      <c r="G626" s="2"/>
      <c r="J626" t="str">
        <f>IF(G626&lt;&gt;"",_xlfn.XLOOKUP(G626,Tables!C:C,Tables!B:B),"")</f>
        <v/>
      </c>
      <c r="L626" t="str">
        <f t="shared" si="81"/>
        <v/>
      </c>
      <c r="M626" t="str" cm="1">
        <f t="array" ref="M626">_xlfn.IFS(ISNUMBER(_xlfn.XLOOKUP(C626,Tables!N:N,Tables!N:N)),IF(B626=0,K626,""),L626&lt;&gt;"",L626,TRUE,D626)</f>
        <v>00</v>
      </c>
      <c r="N626">
        <f t="shared" si="82"/>
        <v>0</v>
      </c>
    </row>
    <row r="627" spans="1:14" x14ac:dyDescent="0.45">
      <c r="A627" t="str">
        <f t="shared" si="80"/>
        <v>3541</v>
      </c>
      <c r="B627">
        <v>1</v>
      </c>
      <c r="C627">
        <f>COUNTIF(B$2:B627,"=0")</f>
        <v>13</v>
      </c>
      <c r="D627" t="str">
        <f>MID('input-output'!$I$9,(ROW(D627)-2)*2+1,2)</f>
        <v>00</v>
      </c>
      <c r="E627" s="1" t="str">
        <f t="shared" si="89"/>
        <v>Name High 1</v>
      </c>
      <c r="L627" t="str">
        <f t="shared" si="81"/>
        <v/>
      </c>
      <c r="M627" t="str" cm="1">
        <f t="array" ref="M627">_xlfn.IFS(ISNUMBER(_xlfn.XLOOKUP(C627,Tables!N:N,Tables!N:N)),IF(B627=0,K627,""),L627&lt;&gt;"",L627,TRUE,D627)</f>
        <v>00</v>
      </c>
      <c r="N627">
        <f t="shared" si="82"/>
        <v>0</v>
      </c>
    </row>
    <row r="628" spans="1:14" x14ac:dyDescent="0.45">
      <c r="A628" t="str">
        <f t="shared" si="80"/>
        <v>3542</v>
      </c>
      <c r="B628">
        <v>2</v>
      </c>
      <c r="C628">
        <f>COUNTIF(B$2:B628,"=0")</f>
        <v>13</v>
      </c>
      <c r="D628" t="str">
        <f>MID('input-output'!$I$9,(ROW(D628)-2)*2+1,2)</f>
        <v>00</v>
      </c>
      <c r="E628" s="1" t="str">
        <f t="shared" si="89"/>
        <v>Name Low 2</v>
      </c>
      <c r="F628">
        <f>_xlfn.XLOOKUP(HEX2DEC(D629&amp;D628),Tables!A:A,Tables!C:C)</f>
        <v>0</v>
      </c>
      <c r="G628" s="2"/>
      <c r="J628" t="str">
        <f>IF(G628&lt;&gt;"",_xlfn.XLOOKUP(G628,Tables!C:C,Tables!B:B),"")</f>
        <v/>
      </c>
      <c r="L628" t="str">
        <f t="shared" si="81"/>
        <v/>
      </c>
      <c r="M628" t="str" cm="1">
        <f t="array" ref="M628">_xlfn.IFS(ISNUMBER(_xlfn.XLOOKUP(C628,Tables!N:N,Tables!N:N)),IF(B628=0,K628,""),L628&lt;&gt;"",L628,TRUE,D628)</f>
        <v>00</v>
      </c>
      <c r="N628">
        <f t="shared" si="82"/>
        <v>0</v>
      </c>
    </row>
    <row r="629" spans="1:14" x14ac:dyDescent="0.45">
      <c r="A629" t="str">
        <f t="shared" si="80"/>
        <v>3543</v>
      </c>
      <c r="B629" t="s">
        <v>2</v>
      </c>
      <c r="C629">
        <f>COUNTIF(B$2:B629,"=0")</f>
        <v>13</v>
      </c>
      <c r="D629" t="str">
        <f>MID('input-output'!$I$9,(ROW(D629)-2)*2+1,2)</f>
        <v>00</v>
      </c>
      <c r="E629" s="1" t="str">
        <f t="shared" si="89"/>
        <v>Name High 2</v>
      </c>
      <c r="L629" t="str">
        <f t="shared" si="81"/>
        <v/>
      </c>
      <c r="M629" t="str" cm="1">
        <f t="array" ref="M629">_xlfn.IFS(ISNUMBER(_xlfn.XLOOKUP(C629,Tables!N:N,Tables!N:N)),IF(B629=0,K629,""),L629&lt;&gt;"",L629,TRUE,D629)</f>
        <v>00</v>
      </c>
      <c r="N629">
        <f t="shared" si="82"/>
        <v>0</v>
      </c>
    </row>
    <row r="630" spans="1:14" x14ac:dyDescent="0.45">
      <c r="A630" t="str">
        <f t="shared" si="80"/>
        <v>3544</v>
      </c>
      <c r="B630" t="s">
        <v>3</v>
      </c>
      <c r="C630">
        <f>COUNTIF(B$2:B630,"=0")</f>
        <v>13</v>
      </c>
      <c r="D630" t="str">
        <f>MID('input-output'!$I$9,(ROW(D630)-2)*2+1,2)</f>
        <v>00</v>
      </c>
      <c r="E630" s="1" t="str">
        <f t="shared" si="89"/>
        <v>Name Low 3</v>
      </c>
      <c r="F630">
        <f>_xlfn.XLOOKUP(HEX2DEC(D631&amp;D630),Tables!A:A,Tables!C:C)</f>
        <v>0</v>
      </c>
      <c r="G630" s="2"/>
      <c r="J630" t="str">
        <f>IF(G630&lt;&gt;"",_xlfn.XLOOKUP(G630,Tables!C:C,Tables!B:B),"")</f>
        <v/>
      </c>
      <c r="L630" t="str">
        <f t="shared" si="81"/>
        <v/>
      </c>
      <c r="M630" t="str" cm="1">
        <f t="array" ref="M630">_xlfn.IFS(ISNUMBER(_xlfn.XLOOKUP(C630,Tables!N:N,Tables!N:N)),IF(B630=0,K630,""),L630&lt;&gt;"",L630,TRUE,D630)</f>
        <v>00</v>
      </c>
      <c r="N630">
        <f t="shared" si="82"/>
        <v>0</v>
      </c>
    </row>
    <row r="631" spans="1:14" x14ac:dyDescent="0.45">
      <c r="A631" t="str">
        <f t="shared" si="80"/>
        <v>3545</v>
      </c>
      <c r="B631" t="s">
        <v>4</v>
      </c>
      <c r="C631">
        <f>COUNTIF(B$2:B631,"=0")</f>
        <v>13</v>
      </c>
      <c r="D631" t="str">
        <f>MID('input-output'!$I$9,(ROW(D631)-2)*2+1,2)</f>
        <v>00</v>
      </c>
      <c r="E631" s="1" t="str">
        <f t="shared" si="89"/>
        <v>Name High 3</v>
      </c>
      <c r="L631" t="str">
        <f t="shared" si="81"/>
        <v/>
      </c>
      <c r="M631" t="str" cm="1">
        <f t="array" ref="M631">_xlfn.IFS(ISNUMBER(_xlfn.XLOOKUP(C631,Tables!N:N,Tables!N:N)),IF(B631=0,K631,""),L631&lt;&gt;"",L631,TRUE,D631)</f>
        <v>00</v>
      </c>
      <c r="N631">
        <f t="shared" si="82"/>
        <v>0</v>
      </c>
    </row>
    <row r="632" spans="1:14" x14ac:dyDescent="0.45">
      <c r="A632" t="str">
        <f t="shared" si="80"/>
        <v>3546</v>
      </c>
      <c r="B632" t="s">
        <v>5</v>
      </c>
      <c r="C632">
        <f>COUNTIF(B$2:B632,"=0")</f>
        <v>13</v>
      </c>
      <c r="D632" t="str">
        <f>MID('input-output'!$I$9,(ROW(D632)-2)*2+1,2)</f>
        <v>00</v>
      </c>
      <c r="E632" s="1" t="str">
        <f t="shared" si="89"/>
        <v>Primary Monster Low</v>
      </c>
      <c r="F632">
        <f>_xlfn.XLOOKUP(HEX2DEC(D633&amp;D632),Tables!A:A,Tables!D:D)</f>
        <v>0</v>
      </c>
      <c r="G632" s="2"/>
      <c r="J632" t="str">
        <f>IF(G632&lt;&gt;"",_xlfn.XLOOKUP(G632,Tables!D:D,Tables!B:B),"")</f>
        <v/>
      </c>
      <c r="L632" t="str">
        <f t="shared" si="81"/>
        <v/>
      </c>
      <c r="M632" t="str" cm="1">
        <f t="array" ref="M632">_xlfn.IFS(ISNUMBER(_xlfn.XLOOKUP(C632,Tables!N:N,Tables!N:N)),IF(B632=0,K632,""),L632&lt;&gt;"",L632,TRUE,D632)</f>
        <v>00</v>
      </c>
      <c r="N632">
        <f t="shared" si="82"/>
        <v>0</v>
      </c>
    </row>
    <row r="633" spans="1:14" x14ac:dyDescent="0.45">
      <c r="A633" t="str">
        <f t="shared" si="80"/>
        <v>3547</v>
      </c>
      <c r="B633" t="s">
        <v>6</v>
      </c>
      <c r="C633">
        <f>COUNTIF(B$2:B633,"=0")</f>
        <v>13</v>
      </c>
      <c r="D633" t="str">
        <f>MID('input-output'!$I$9,(ROW(D633)-2)*2+1,2)</f>
        <v>00</v>
      </c>
      <c r="E633" s="1" t="str">
        <f t="shared" si="89"/>
        <v>Primary Monster High</v>
      </c>
      <c r="L633" t="str">
        <f t="shared" si="81"/>
        <v/>
      </c>
      <c r="M633" t="str" cm="1">
        <f t="array" ref="M633">_xlfn.IFS(ISNUMBER(_xlfn.XLOOKUP(C633,Tables!N:N,Tables!N:N)),IF(B633=0,K633,""),L633&lt;&gt;"",L633,TRUE,D633)</f>
        <v>00</v>
      </c>
      <c r="N633">
        <f t="shared" si="82"/>
        <v>0</v>
      </c>
    </row>
    <row r="634" spans="1:14" x14ac:dyDescent="0.45">
      <c r="A634" t="str">
        <f t="shared" si="80"/>
        <v>3548</v>
      </c>
      <c r="B634" t="s">
        <v>7</v>
      </c>
      <c r="C634">
        <f>COUNTIF(B$2:B634,"=0")</f>
        <v>13</v>
      </c>
      <c r="D634" t="str">
        <f>MID('input-output'!$I$9,(ROW(D634)-2)*2+1,2)</f>
        <v>00</v>
      </c>
      <c r="E634" s="1" t="str">
        <f t="shared" si="89"/>
        <v>Header Low</v>
      </c>
      <c r="F634">
        <f t="shared" ref="F634" si="90">HEX2DEC(D635&amp;D634)</f>
        <v>0</v>
      </c>
      <c r="G634" s="2"/>
      <c r="J634" t="str">
        <f t="shared" ref="J634" si="91">IF(G634&lt;&gt;"",DEC2HEX(G634),"")</f>
        <v/>
      </c>
      <c r="L634" t="str">
        <f t="shared" si="81"/>
        <v/>
      </c>
      <c r="M634" t="str" cm="1">
        <f t="array" ref="M634">_xlfn.IFS(ISNUMBER(_xlfn.XLOOKUP(C634,Tables!N:N,Tables!N:N)),IF(B634=0,K634,""),L634&lt;&gt;"",L634,TRUE,D634)</f>
        <v>00</v>
      </c>
      <c r="N634">
        <f t="shared" si="82"/>
        <v>0</v>
      </c>
    </row>
    <row r="635" spans="1:14" x14ac:dyDescent="0.45">
      <c r="A635" t="str">
        <f t="shared" si="80"/>
        <v>3549</v>
      </c>
      <c r="B635" t="s">
        <v>8</v>
      </c>
      <c r="C635">
        <f>COUNTIF(B$2:B635,"=0")</f>
        <v>13</v>
      </c>
      <c r="D635" t="str">
        <f>MID('input-output'!$I$9,(ROW(D635)-2)*2+1,2)</f>
        <v>00</v>
      </c>
      <c r="E635" s="1" t="str">
        <f t="shared" si="89"/>
        <v>Header High</v>
      </c>
      <c r="L635" t="str">
        <f t="shared" si="81"/>
        <v/>
      </c>
      <c r="M635" t="str" cm="1">
        <f t="array" ref="M635">_xlfn.IFS(ISNUMBER(_xlfn.XLOOKUP(C635,Tables!N:N,Tables!N:N)),IF(B635=0,K635,""),L635&lt;&gt;"",L635,TRUE,D635)</f>
        <v>00</v>
      </c>
      <c r="N635">
        <f t="shared" si="82"/>
        <v>0</v>
      </c>
    </row>
    <row r="636" spans="1:14" x14ac:dyDescent="0.45">
      <c r="A636" t="str">
        <f t="shared" si="80"/>
        <v>354A</v>
      </c>
      <c r="B636" t="s">
        <v>9</v>
      </c>
      <c r="C636">
        <f>COUNTIF(B$2:B636,"=0")</f>
        <v>13</v>
      </c>
      <c r="D636" t="str">
        <f>MID('input-output'!$I$9,(ROW(D636)-2)*2+1,2)</f>
        <v>00</v>
      </c>
      <c r="E636" s="1" t="str">
        <f t="shared" si="89"/>
        <v>Footer Low</v>
      </c>
      <c r="F636">
        <f t="shared" ref="F636" si="92">HEX2DEC(D637&amp;D636)</f>
        <v>0</v>
      </c>
      <c r="G636" s="2"/>
      <c r="J636" t="str">
        <f t="shared" ref="J636" si="93">IF(G636&lt;&gt;"",DEC2HEX(G636),"")</f>
        <v/>
      </c>
      <c r="L636" t="str">
        <f t="shared" si="81"/>
        <v/>
      </c>
      <c r="M636" t="str" cm="1">
        <f t="array" ref="M636">_xlfn.IFS(ISNUMBER(_xlfn.XLOOKUP(C636,Tables!N:N,Tables!N:N)),IF(B636=0,K636,""),L636&lt;&gt;"",L636,TRUE,D636)</f>
        <v>00</v>
      </c>
      <c r="N636">
        <f t="shared" si="82"/>
        <v>0</v>
      </c>
    </row>
    <row r="637" spans="1:14" x14ac:dyDescent="0.45">
      <c r="A637" t="str">
        <f t="shared" si="80"/>
        <v>354B</v>
      </c>
      <c r="B637" t="s">
        <v>10</v>
      </c>
      <c r="C637">
        <f>COUNTIF(B$2:B637,"=0")</f>
        <v>13</v>
      </c>
      <c r="D637" t="str">
        <f>MID('input-output'!$I$9,(ROW(D637)-2)*2+1,2)</f>
        <v>00</v>
      </c>
      <c r="E637" s="1" t="str">
        <f t="shared" si="89"/>
        <v>Footer High</v>
      </c>
      <c r="L637" t="str">
        <f t="shared" si="81"/>
        <v/>
      </c>
      <c r="M637" t="str" cm="1">
        <f t="array" ref="M637">_xlfn.IFS(ISNUMBER(_xlfn.XLOOKUP(C637,Tables!N:N,Tables!N:N)),IF(B637=0,K637,""),L637&lt;&gt;"",L637,TRUE,D637)</f>
        <v>00</v>
      </c>
      <c r="N637">
        <f t="shared" si="82"/>
        <v>0</v>
      </c>
    </row>
    <row r="638" spans="1:14" x14ac:dyDescent="0.45">
      <c r="A638" t="str">
        <f t="shared" ref="A638:A701" si="94">DEC2HEX(1+HEX2DEC(A637))</f>
        <v>354C</v>
      </c>
      <c r="B638" t="s">
        <v>11</v>
      </c>
      <c r="C638">
        <f>COUNTIF(B$2:B638,"=0")</f>
        <v>13</v>
      </c>
      <c r="D638" t="str">
        <f>MID('input-output'!$I$9,(ROW(D638)-2)*2+1,2)</f>
        <v>00</v>
      </c>
      <c r="E638" s="1" t="str">
        <f t="shared" si="89"/>
        <v/>
      </c>
      <c r="L638" t="str">
        <f t="shared" si="81"/>
        <v/>
      </c>
      <c r="M638" t="str" cm="1">
        <f t="array" ref="M638">_xlfn.IFS(ISNUMBER(_xlfn.XLOOKUP(C638,Tables!N:N,Tables!N:N)),IF(B638=0,K638,""),L638&lt;&gt;"",L638,TRUE,D638)</f>
        <v>00</v>
      </c>
      <c r="N638">
        <f t="shared" si="82"/>
        <v>0</v>
      </c>
    </row>
    <row r="639" spans="1:14" x14ac:dyDescent="0.45">
      <c r="A639" t="str">
        <f t="shared" si="94"/>
        <v>354D</v>
      </c>
      <c r="B639" t="s">
        <v>12</v>
      </c>
      <c r="C639">
        <f>COUNTIF(B$2:B639,"=0")</f>
        <v>13</v>
      </c>
      <c r="D639" t="str">
        <f>MID('input-output'!$I$9,(ROW(D639)-2)*2+1,2)</f>
        <v>00</v>
      </c>
      <c r="E639" s="1" t="str">
        <f t="shared" si="89"/>
        <v/>
      </c>
      <c r="L639" t="str">
        <f t="shared" si="81"/>
        <v/>
      </c>
      <c r="M639" t="str" cm="1">
        <f t="array" ref="M639">_xlfn.IFS(ISNUMBER(_xlfn.XLOOKUP(C639,Tables!N:N,Tables!N:N)),IF(B639=0,K639,""),L639&lt;&gt;"",L639,TRUE,D639)</f>
        <v>00</v>
      </c>
      <c r="N639">
        <f t="shared" si="82"/>
        <v>0</v>
      </c>
    </row>
    <row r="640" spans="1:14" x14ac:dyDescent="0.45">
      <c r="A640" t="str">
        <f t="shared" si="94"/>
        <v>354E</v>
      </c>
      <c r="B640" t="s">
        <v>13</v>
      </c>
      <c r="C640">
        <f>COUNTIF(B$2:B640,"=0")</f>
        <v>13</v>
      </c>
      <c r="D640" t="str">
        <f>MID('input-output'!$I$9,(ROW(D640)-2)*2+1,2)</f>
        <v>00</v>
      </c>
      <c r="E640" s="1" t="str">
        <f t="shared" si="89"/>
        <v>Clears(seems to be written to 2 places)</v>
      </c>
      <c r="L640" t="str">
        <f t="shared" si="81"/>
        <v/>
      </c>
      <c r="M640" t="str" cm="1">
        <f t="array" ref="M640">_xlfn.IFS(ISNUMBER(_xlfn.XLOOKUP(C640,Tables!N:N,Tables!N:N)),IF(B640=0,K640,""),L640&lt;&gt;"",L640,TRUE,D640)</f>
        <v>00</v>
      </c>
      <c r="N640">
        <f t="shared" si="82"/>
        <v>0</v>
      </c>
    </row>
    <row r="641" spans="1:14" x14ac:dyDescent="0.45">
      <c r="A641" t="str">
        <f t="shared" si="94"/>
        <v>354F</v>
      </c>
      <c r="B641" t="s">
        <v>14</v>
      </c>
      <c r="C641">
        <f>COUNTIF(B$2:B641,"=0")</f>
        <v>13</v>
      </c>
      <c r="D641" t="str">
        <f>MID('input-output'!$I$9,(ROW(D641)-2)*2+1,2)</f>
        <v>00</v>
      </c>
      <c r="E641" s="1" t="str">
        <f t="shared" si="89"/>
        <v/>
      </c>
      <c r="L641" t="str">
        <f t="shared" si="81"/>
        <v/>
      </c>
      <c r="M641" t="str" cm="1">
        <f t="array" ref="M641">_xlfn.IFS(ISNUMBER(_xlfn.XLOOKUP(C641,Tables!N:N,Tables!N:N)),IF(B641=0,K641,""),L641&lt;&gt;"",L641,TRUE,D641)</f>
        <v>00</v>
      </c>
      <c r="N641">
        <f t="shared" si="82"/>
        <v>0</v>
      </c>
    </row>
    <row r="642" spans="1:14" x14ac:dyDescent="0.45">
      <c r="A642" t="str">
        <f t="shared" si="94"/>
        <v>3550</v>
      </c>
      <c r="B642" t="s">
        <v>15</v>
      </c>
      <c r="C642">
        <f>COUNTIF(B$2:B642,"=0")</f>
        <v>13</v>
      </c>
      <c r="D642" t="str">
        <f>MID('input-output'!$I$9,(ROW(D642)-2)*2+1,2)</f>
        <v>00</v>
      </c>
      <c r="E642" s="1" t="str">
        <f t="shared" si="89"/>
        <v/>
      </c>
      <c r="L642" t="str">
        <f t="shared" si="81"/>
        <v/>
      </c>
      <c r="M642" t="str" cm="1">
        <f t="array" ref="M642">_xlfn.IFS(ISNUMBER(_xlfn.XLOOKUP(C642,Tables!N:N,Tables!N:N)),IF(B642=0,K642,""),L642&lt;&gt;"",L642,TRUE,D642)</f>
        <v>00</v>
      </c>
      <c r="N642">
        <f t="shared" si="82"/>
        <v>0</v>
      </c>
    </row>
    <row r="643" spans="1:14" x14ac:dyDescent="0.45">
      <c r="A643" t="str">
        <f t="shared" si="94"/>
        <v>3551</v>
      </c>
      <c r="B643" t="s">
        <v>16</v>
      </c>
      <c r="C643">
        <f>COUNTIF(B$2:B643,"=0")</f>
        <v>13</v>
      </c>
      <c r="D643" t="str">
        <f>MID('input-output'!$I$9,(ROW(D643)-2)*2+1,2)</f>
        <v>00</v>
      </c>
      <c r="E643" s="1" t="str">
        <f t="shared" si="89"/>
        <v/>
      </c>
      <c r="L643" t="str">
        <f t="shared" ref="L643:L706" si="95">IF(OR(J643&lt;&gt;"",LEN(J642)&gt;2),_xlfn.LET(_xlpm.exp,IF(LEN(J643)&gt;2,RIGHT(J643,2),IF(LEN(J642)&gt;2,LEFT(J642,LEN(J642)-2),J643)),IF(LEN(_xlpm.exp)=1,"0"&amp;_xlpm.exp,_xlpm.exp)),IF(AND(J642&lt;&gt;"",ISNUMBER(FIND("High",E643))),"00",IF(J643="","",J643)))</f>
        <v/>
      </c>
      <c r="M643" t="str" cm="1">
        <f t="array" ref="M643">_xlfn.IFS(ISNUMBER(_xlfn.XLOOKUP(C643,Tables!N:N,Tables!N:N)),IF(B643=0,K643,""),L643&lt;&gt;"",L643,TRUE,D643)</f>
        <v>00</v>
      </c>
      <c r="N643">
        <f t="shared" si="82"/>
        <v>0</v>
      </c>
    </row>
    <row r="644" spans="1:14" x14ac:dyDescent="0.45">
      <c r="A644" t="str">
        <f t="shared" si="94"/>
        <v>3552</v>
      </c>
      <c r="B644" t="s">
        <v>17</v>
      </c>
      <c r="C644">
        <f>COUNTIF(B$2:B644,"=0")</f>
        <v>13</v>
      </c>
      <c r="D644" t="str">
        <f>MID('input-output'!$I$9,(ROW(D644)-2)*2+1,2)</f>
        <v>00</v>
      </c>
      <c r="E644" s="1" t="str">
        <f t="shared" si="89"/>
        <v>Clears(seems to be written to 2 places)</v>
      </c>
      <c r="L644" t="str">
        <f t="shared" si="95"/>
        <v/>
      </c>
      <c r="M644" t="str" cm="1">
        <f t="array" ref="M644">_xlfn.IFS(ISNUMBER(_xlfn.XLOOKUP(C644,Tables!N:N,Tables!N:N)),IF(B644=0,K644,""),L644&lt;&gt;"",L644,TRUE,D644)</f>
        <v>00</v>
      </c>
      <c r="N644">
        <f t="shared" ref="N644:N707" si="96">IF(L644="",0,_xlfn.LET(_xlpm.new,HEX2DEC(M644),_xlpm.old,HEX2DEC(D644),IF(_xlpm.new&lt;128,_xlpm.new,-128+_xlfn.BITAND(_xlpm.new,127))-IF(_xlpm.old&lt;128,_xlpm.old,-128+_xlfn.BITAND(_xlpm.old,127))))</f>
        <v>0</v>
      </c>
    </row>
    <row r="645" spans="1:14" x14ac:dyDescent="0.45">
      <c r="A645" t="str">
        <f t="shared" si="94"/>
        <v>3553</v>
      </c>
      <c r="B645" t="s">
        <v>18</v>
      </c>
      <c r="C645">
        <f>COUNTIF(B$2:B645,"=0")</f>
        <v>13</v>
      </c>
      <c r="D645" t="str">
        <f>MID('input-output'!$I$9,(ROW(D645)-2)*2+1,2)</f>
        <v>00</v>
      </c>
      <c r="E645" s="1" t="str">
        <f t="shared" si="89"/>
        <v/>
      </c>
      <c r="L645" t="str">
        <f t="shared" si="95"/>
        <v/>
      </c>
      <c r="M645" t="str" cm="1">
        <f t="array" ref="M645">_xlfn.IFS(ISNUMBER(_xlfn.XLOOKUP(C645,Tables!N:N,Tables!N:N)),IF(B645=0,K645,""),L645&lt;&gt;"",L645,TRUE,D645)</f>
        <v>00</v>
      </c>
      <c r="N645">
        <f t="shared" si="96"/>
        <v>0</v>
      </c>
    </row>
    <row r="646" spans="1:14" x14ac:dyDescent="0.45">
      <c r="A646" t="str">
        <f t="shared" si="94"/>
        <v>3554</v>
      </c>
      <c r="B646" t="s">
        <v>19</v>
      </c>
      <c r="C646">
        <f>COUNTIF(B$2:B646,"=0")</f>
        <v>13</v>
      </c>
      <c r="D646" t="str">
        <f>MID('input-output'!$I$9,(ROW(D646)-2)*2+1,2)</f>
        <v>00</v>
      </c>
      <c r="E646" s="1" t="str">
        <f t="shared" si="89"/>
        <v>Not Sure</v>
      </c>
      <c r="L646" t="str">
        <f t="shared" si="95"/>
        <v/>
      </c>
      <c r="M646" t="str" cm="1">
        <f t="array" ref="M646">_xlfn.IFS(ISNUMBER(_xlfn.XLOOKUP(C646,Tables!N:N,Tables!N:N)),IF(B646=0,K646,""),L646&lt;&gt;"",L646,TRUE,D646)</f>
        <v>00</v>
      </c>
      <c r="N646">
        <f t="shared" si="96"/>
        <v>0</v>
      </c>
    </row>
    <row r="647" spans="1:14" x14ac:dyDescent="0.45">
      <c r="A647" t="str">
        <f t="shared" si="94"/>
        <v>3555</v>
      </c>
      <c r="B647" t="s">
        <v>20</v>
      </c>
      <c r="C647">
        <f>COUNTIF(B$2:B647,"=0")</f>
        <v>13</v>
      </c>
      <c r="D647" t="str">
        <f>MID('input-output'!$I$9,(ROW(D647)-2)*2+1,2)</f>
        <v>00</v>
      </c>
      <c r="E647" s="1" t="str">
        <f t="shared" si="89"/>
        <v/>
      </c>
      <c r="L647" t="str">
        <f t="shared" si="95"/>
        <v/>
      </c>
      <c r="M647" t="str" cm="1">
        <f t="array" ref="M647">_xlfn.IFS(ISNUMBER(_xlfn.XLOOKUP(C647,Tables!N:N,Tables!N:N)),IF(B647=0,K647,""),L647&lt;&gt;"",L647,TRUE,D647)</f>
        <v>00</v>
      </c>
      <c r="N647">
        <f t="shared" si="96"/>
        <v>0</v>
      </c>
    </row>
    <row r="648" spans="1:14" x14ac:dyDescent="0.45">
      <c r="A648" t="str">
        <f t="shared" si="94"/>
        <v>3556</v>
      </c>
      <c r="B648" t="s">
        <v>21</v>
      </c>
      <c r="C648">
        <f>COUNTIF(B$2:B648,"=0")</f>
        <v>13</v>
      </c>
      <c r="D648" t="str">
        <f>MID('input-output'!$I$9,(ROW(D648)-2)*2+1,2)</f>
        <v>00</v>
      </c>
      <c r="E648" s="1" t="str">
        <f t="shared" si="89"/>
        <v/>
      </c>
      <c r="L648" t="str">
        <f t="shared" si="95"/>
        <v/>
      </c>
      <c r="M648" t="str" cm="1">
        <f t="array" ref="M648">_xlfn.IFS(ISNUMBER(_xlfn.XLOOKUP(C648,Tables!N:N,Tables!N:N)),IF(B648=0,K648,""),L648&lt;&gt;"",L648,TRUE,D648)</f>
        <v>00</v>
      </c>
      <c r="N648">
        <f t="shared" si="96"/>
        <v>0</v>
      </c>
    </row>
    <row r="649" spans="1:14" x14ac:dyDescent="0.45">
      <c r="A649" t="str">
        <f t="shared" si="94"/>
        <v>3557</v>
      </c>
      <c r="B649" t="s">
        <v>22</v>
      </c>
      <c r="C649">
        <f>COUNTIF(B$2:B649,"=0")</f>
        <v>13</v>
      </c>
      <c r="D649" t="str">
        <f>MID('input-output'!$I$9,(ROW(D649)-2)*2+1,2)</f>
        <v>00</v>
      </c>
      <c r="E649" s="1" t="str">
        <f t="shared" si="89"/>
        <v/>
      </c>
      <c r="L649" t="str">
        <f t="shared" si="95"/>
        <v/>
      </c>
      <c r="M649" t="str" cm="1">
        <f t="array" ref="M649">_xlfn.IFS(ISNUMBER(_xlfn.XLOOKUP(C649,Tables!N:N,Tables!N:N)),IF(B649=0,K649,""),L649&lt;&gt;"",L649,TRUE,D649)</f>
        <v>00</v>
      </c>
      <c r="N649">
        <f t="shared" si="96"/>
        <v>0</v>
      </c>
    </row>
    <row r="650" spans="1:14" x14ac:dyDescent="0.45">
      <c r="A650" t="str">
        <f t="shared" si="94"/>
        <v>3558</v>
      </c>
      <c r="B650" t="s">
        <v>23</v>
      </c>
      <c r="C650">
        <f>COUNTIF(B$2:B650,"=0")</f>
        <v>13</v>
      </c>
      <c r="D650" t="str">
        <f>MID('input-output'!$I$9,(ROW(D650)-2)*2+1,2)</f>
        <v>00</v>
      </c>
      <c r="E650" s="1" t="str">
        <f t="shared" si="89"/>
        <v/>
      </c>
      <c r="L650" t="str">
        <f t="shared" si="95"/>
        <v/>
      </c>
      <c r="M650" t="str" cm="1">
        <f t="array" ref="M650">_xlfn.IFS(ISNUMBER(_xlfn.XLOOKUP(C650,Tables!N:N,Tables!N:N)),IF(B650=0,K650,""),L650&lt;&gt;"",L650,TRUE,D650)</f>
        <v>00</v>
      </c>
      <c r="N650">
        <f t="shared" si="96"/>
        <v>0</v>
      </c>
    </row>
    <row r="651" spans="1:14" x14ac:dyDescent="0.45">
      <c r="A651" t="str">
        <f t="shared" si="94"/>
        <v>3559</v>
      </c>
      <c r="B651" t="s">
        <v>24</v>
      </c>
      <c r="C651">
        <f>COUNTIF(B$2:B651,"=0")</f>
        <v>13</v>
      </c>
      <c r="D651" t="str">
        <f>MID('input-output'!$I$9,(ROW(D651)-2)*2+1,2)</f>
        <v>00</v>
      </c>
      <c r="E651" s="1" t="str">
        <f t="shared" si="89"/>
        <v/>
      </c>
      <c r="L651" t="str">
        <f t="shared" si="95"/>
        <v/>
      </c>
      <c r="M651" t="str" cm="1">
        <f t="array" ref="M651">_xlfn.IFS(ISNUMBER(_xlfn.XLOOKUP(C651,Tables!N:N,Tables!N:N)),IF(B651=0,K651,""),L651&lt;&gt;"",L651,TRUE,D651)</f>
        <v>00</v>
      </c>
      <c r="N651">
        <f t="shared" si="96"/>
        <v>0</v>
      </c>
    </row>
    <row r="652" spans="1:14" x14ac:dyDescent="0.45">
      <c r="A652" t="str">
        <f t="shared" si="94"/>
        <v>355A</v>
      </c>
      <c r="B652" t="s">
        <v>25</v>
      </c>
      <c r="C652">
        <f>COUNTIF(B$2:B652,"=0")</f>
        <v>13</v>
      </c>
      <c r="D652" t="str">
        <f>MID('input-output'!$I$9,(ROW(D652)-2)*2+1,2)</f>
        <v>00</v>
      </c>
      <c r="E652" s="1" t="str">
        <f t="shared" si="89"/>
        <v/>
      </c>
      <c r="L652" t="str">
        <f t="shared" si="95"/>
        <v/>
      </c>
      <c r="M652" t="str" cm="1">
        <f t="array" ref="M652">_xlfn.IFS(ISNUMBER(_xlfn.XLOOKUP(C652,Tables!N:N,Tables!N:N)),IF(B652=0,K652,""),L652&lt;&gt;"",L652,TRUE,D652)</f>
        <v>00</v>
      </c>
      <c r="N652">
        <f t="shared" si="96"/>
        <v>0</v>
      </c>
    </row>
    <row r="653" spans="1:14" x14ac:dyDescent="0.45">
      <c r="A653" t="str">
        <f t="shared" si="94"/>
        <v>355B</v>
      </c>
      <c r="B653" t="s">
        <v>26</v>
      </c>
      <c r="C653">
        <f>COUNTIF(B$2:B653,"=0")</f>
        <v>13</v>
      </c>
      <c r="D653" t="str">
        <f>MID('input-output'!$I$9,(ROW(D653)-2)*2+1,2)</f>
        <v>00</v>
      </c>
      <c r="E653" s="1" t="str">
        <f t="shared" si="89"/>
        <v/>
      </c>
      <c r="L653" t="str">
        <f t="shared" si="95"/>
        <v/>
      </c>
      <c r="M653" t="str" cm="1">
        <f t="array" ref="M653">_xlfn.IFS(ISNUMBER(_xlfn.XLOOKUP(C653,Tables!N:N,Tables!N:N)),IF(B653=0,K653,""),L653&lt;&gt;"",L653,TRUE,D653)</f>
        <v>00</v>
      </c>
      <c r="N653">
        <f t="shared" si="96"/>
        <v>0</v>
      </c>
    </row>
    <row r="654" spans="1:14" x14ac:dyDescent="0.45">
      <c r="A654" t="str">
        <f t="shared" si="94"/>
        <v>355C</v>
      </c>
      <c r="B654" t="s">
        <v>27</v>
      </c>
      <c r="C654">
        <f>COUNTIF(B$2:B654,"=0")</f>
        <v>13</v>
      </c>
      <c r="D654" t="str">
        <f>MID('input-output'!$I$9,(ROW(D654)-2)*2+1,2)</f>
        <v>00</v>
      </c>
      <c r="E654" s="1" t="str">
        <f t="shared" si="89"/>
        <v/>
      </c>
      <c r="L654" t="str">
        <f t="shared" si="95"/>
        <v/>
      </c>
      <c r="M654" t="str" cm="1">
        <f t="array" ref="M654">_xlfn.IFS(ISNUMBER(_xlfn.XLOOKUP(C654,Tables!N:N,Tables!N:N)),IF(B654=0,K654,""),L654&lt;&gt;"",L654,TRUE,D654)</f>
        <v>00</v>
      </c>
      <c r="N654">
        <f t="shared" si="96"/>
        <v>0</v>
      </c>
    </row>
    <row r="655" spans="1:14" x14ac:dyDescent="0.45">
      <c r="A655" t="str">
        <f t="shared" si="94"/>
        <v>355D</v>
      </c>
      <c r="B655" t="s">
        <v>28</v>
      </c>
      <c r="C655">
        <f>COUNTIF(B$2:B655,"=0")</f>
        <v>13</v>
      </c>
      <c r="D655" t="str">
        <f>MID('input-output'!$I$9,(ROW(D655)-2)*2+1,2)</f>
        <v>00</v>
      </c>
      <c r="E655" s="1" t="str">
        <f t="shared" si="89"/>
        <v/>
      </c>
      <c r="L655" t="str">
        <f t="shared" si="95"/>
        <v/>
      </c>
      <c r="M655" t="str" cm="1">
        <f t="array" ref="M655">_xlfn.IFS(ISNUMBER(_xlfn.XLOOKUP(C655,Tables!N:N,Tables!N:N)),IF(B655=0,K655,""),L655&lt;&gt;"",L655,TRUE,D655)</f>
        <v>00</v>
      </c>
      <c r="N655">
        <f t="shared" si="96"/>
        <v>0</v>
      </c>
    </row>
    <row r="656" spans="1:14" x14ac:dyDescent="0.45">
      <c r="A656" t="str">
        <f t="shared" si="94"/>
        <v>355E</v>
      </c>
      <c r="B656" t="s">
        <v>29</v>
      </c>
      <c r="C656">
        <f>COUNTIF(B$2:B656,"=0")</f>
        <v>13</v>
      </c>
      <c r="D656" t="str">
        <f>MID('input-output'!$I$9,(ROW(D656)-2)*2+1,2)</f>
        <v>00</v>
      </c>
      <c r="E656" s="1" t="str">
        <f t="shared" si="89"/>
        <v/>
      </c>
      <c r="L656" t="str">
        <f t="shared" si="95"/>
        <v/>
      </c>
      <c r="M656" t="str" cm="1">
        <f t="array" ref="M656">_xlfn.IFS(ISNUMBER(_xlfn.XLOOKUP(C656,Tables!N:N,Tables!N:N)),IF(B656=0,K656,""),L656&lt;&gt;"",L656,TRUE,D656)</f>
        <v>00</v>
      </c>
      <c r="N656">
        <f t="shared" si="96"/>
        <v>0</v>
      </c>
    </row>
    <row r="657" spans="1:14" x14ac:dyDescent="0.45">
      <c r="A657" t="str">
        <f t="shared" si="94"/>
        <v>355F</v>
      </c>
      <c r="B657" t="s">
        <v>30</v>
      </c>
      <c r="C657">
        <f>COUNTIF(B$2:B657,"=0")</f>
        <v>13</v>
      </c>
      <c r="D657" t="str">
        <f>MID('input-output'!$I$9,(ROW(D657)-2)*2+1,2)</f>
        <v>00</v>
      </c>
      <c r="E657" s="1" t="str">
        <f t="shared" si="89"/>
        <v/>
      </c>
      <c r="L657" t="str">
        <f t="shared" si="95"/>
        <v/>
      </c>
      <c r="M657" t="str" cm="1">
        <f t="array" ref="M657">_xlfn.IFS(ISNUMBER(_xlfn.XLOOKUP(C657,Tables!N:N,Tables!N:N)),IF(B657=0,K657,""),L657&lt;&gt;"",L657,TRUE,D657)</f>
        <v>00</v>
      </c>
      <c r="N657">
        <f t="shared" si="96"/>
        <v>0</v>
      </c>
    </row>
    <row r="658" spans="1:14" x14ac:dyDescent="0.45">
      <c r="A658" t="str">
        <f t="shared" si="94"/>
        <v>3560</v>
      </c>
      <c r="B658" t="s">
        <v>31</v>
      </c>
      <c r="C658">
        <f>COUNTIF(B$2:B658,"=0")</f>
        <v>13</v>
      </c>
      <c r="D658" t="str">
        <f>MID('input-output'!$I$9,(ROW(D658)-2)*2+1,2)</f>
        <v>00</v>
      </c>
      <c r="E658" s="1" t="str">
        <f t="shared" si="89"/>
        <v/>
      </c>
      <c r="L658" t="str">
        <f t="shared" si="95"/>
        <v/>
      </c>
      <c r="M658" t="str" cm="1">
        <f t="array" ref="M658">_xlfn.IFS(ISNUMBER(_xlfn.XLOOKUP(C658,Tables!N:N,Tables!N:N)),IF(B658=0,K658,""),L658&lt;&gt;"",L658,TRUE,D658)</f>
        <v>00</v>
      </c>
      <c r="N658">
        <f t="shared" si="96"/>
        <v>0</v>
      </c>
    </row>
    <row r="659" spans="1:14" x14ac:dyDescent="0.45">
      <c r="A659" t="str">
        <f t="shared" si="94"/>
        <v>3561</v>
      </c>
      <c r="B659" t="s">
        <v>32</v>
      </c>
      <c r="C659">
        <f>COUNTIF(B$2:B659,"=0")</f>
        <v>13</v>
      </c>
      <c r="D659" t="str">
        <f>MID('input-output'!$I$9,(ROW(D659)-2)*2+1,2)</f>
        <v>00</v>
      </c>
      <c r="E659" s="1" t="str">
        <f t="shared" si="89"/>
        <v/>
      </c>
      <c r="L659" t="str">
        <f t="shared" si="95"/>
        <v/>
      </c>
      <c r="M659" t="str" cm="1">
        <f t="array" ref="M659">_xlfn.IFS(ISNUMBER(_xlfn.XLOOKUP(C659,Tables!N:N,Tables!N:N)),IF(B659=0,K659,""),L659&lt;&gt;"",L659,TRUE,D659)</f>
        <v>00</v>
      </c>
      <c r="N659">
        <f t="shared" si="96"/>
        <v>0</v>
      </c>
    </row>
    <row r="660" spans="1:14" x14ac:dyDescent="0.45">
      <c r="A660" t="str">
        <f t="shared" si="94"/>
        <v>3562</v>
      </c>
      <c r="B660" t="s">
        <v>33</v>
      </c>
      <c r="C660">
        <f>COUNTIF(B$2:B660,"=0")</f>
        <v>13</v>
      </c>
      <c r="D660" t="str">
        <f>MID('input-output'!$I$9,(ROW(D660)-2)*2+1,2)</f>
        <v>00</v>
      </c>
      <c r="E660" s="1" t="str">
        <f t="shared" si="89"/>
        <v/>
      </c>
      <c r="L660" t="str">
        <f t="shared" si="95"/>
        <v/>
      </c>
      <c r="M660" t="str" cm="1">
        <f t="array" ref="M660">_xlfn.IFS(ISNUMBER(_xlfn.XLOOKUP(C660,Tables!N:N,Tables!N:N)),IF(B660=0,K660,""),L660&lt;&gt;"",L660,TRUE,D660)</f>
        <v>00</v>
      </c>
      <c r="N660">
        <f t="shared" si="96"/>
        <v>0</v>
      </c>
    </row>
    <row r="661" spans="1:14" x14ac:dyDescent="0.45">
      <c r="A661" t="str">
        <f t="shared" si="94"/>
        <v>3563</v>
      </c>
      <c r="B661" t="s">
        <v>34</v>
      </c>
      <c r="C661">
        <f>COUNTIF(B$2:B661,"=0")</f>
        <v>13</v>
      </c>
      <c r="D661" t="str">
        <f>MID('input-output'!$I$9,(ROW(D661)-2)*2+1,2)</f>
        <v>00</v>
      </c>
      <c r="E661" s="1" t="str">
        <f t="shared" si="89"/>
        <v/>
      </c>
      <c r="L661" t="str">
        <f t="shared" si="95"/>
        <v/>
      </c>
      <c r="M661" t="str" cm="1">
        <f t="array" ref="M661">_xlfn.IFS(ISNUMBER(_xlfn.XLOOKUP(C661,Tables!N:N,Tables!N:N)),IF(B661=0,K661,""),L661&lt;&gt;"",L661,TRUE,D661)</f>
        <v>00</v>
      </c>
      <c r="N661">
        <f t="shared" si="96"/>
        <v>0</v>
      </c>
    </row>
    <row r="662" spans="1:14" x14ac:dyDescent="0.45">
      <c r="A662" t="str">
        <f t="shared" si="94"/>
        <v>3564</v>
      </c>
      <c r="B662" t="s">
        <v>35</v>
      </c>
      <c r="C662">
        <f>COUNTIF(B$2:B662,"=0")</f>
        <v>13</v>
      </c>
      <c r="D662" t="str">
        <f>MID('input-output'!$I$9,(ROW(D662)-2)*2+1,2)</f>
        <v>00</v>
      </c>
      <c r="E662" s="1" t="str">
        <f t="shared" si="89"/>
        <v/>
      </c>
      <c r="L662" t="str">
        <f t="shared" si="95"/>
        <v/>
      </c>
      <c r="M662" t="str" cm="1">
        <f t="array" ref="M662">_xlfn.IFS(ISNUMBER(_xlfn.XLOOKUP(C662,Tables!N:N,Tables!N:N)),IF(B662=0,K662,""),L662&lt;&gt;"",L662,TRUE,D662)</f>
        <v>00</v>
      </c>
      <c r="N662">
        <f t="shared" si="96"/>
        <v>0</v>
      </c>
    </row>
    <row r="663" spans="1:14" x14ac:dyDescent="0.45">
      <c r="A663" t="str">
        <f t="shared" si="94"/>
        <v>3565</v>
      </c>
      <c r="B663" t="s">
        <v>36</v>
      </c>
      <c r="C663">
        <f>COUNTIF(B$2:B663,"=0")</f>
        <v>13</v>
      </c>
      <c r="D663" t="str">
        <f>MID('input-output'!$I$9,(ROW(D663)-2)*2+1,2)</f>
        <v>00</v>
      </c>
      <c r="E663" s="1" t="str">
        <f t="shared" si="89"/>
        <v/>
      </c>
      <c r="L663" t="str">
        <f t="shared" si="95"/>
        <v/>
      </c>
      <c r="M663" t="str" cm="1">
        <f t="array" ref="M663">_xlfn.IFS(ISNUMBER(_xlfn.XLOOKUP(C663,Tables!N:N,Tables!N:N)),IF(B663=0,K663,""),L663&lt;&gt;"",L663,TRUE,D663)</f>
        <v>00</v>
      </c>
      <c r="N663">
        <f t="shared" si="96"/>
        <v>0</v>
      </c>
    </row>
    <row r="664" spans="1:14" x14ac:dyDescent="0.45">
      <c r="A664" t="str">
        <f t="shared" si="94"/>
        <v>3566</v>
      </c>
      <c r="B664" t="s">
        <v>37</v>
      </c>
      <c r="C664">
        <f>COUNTIF(B$2:B664,"=0")</f>
        <v>13</v>
      </c>
      <c r="D664" t="str">
        <f>MID('input-output'!$I$9,(ROW(D664)-2)*2+1,2)</f>
        <v>00</v>
      </c>
      <c r="E664" s="1" t="str">
        <f t="shared" si="89"/>
        <v/>
      </c>
      <c r="L664" t="str">
        <f t="shared" si="95"/>
        <v/>
      </c>
      <c r="M664" t="str" cm="1">
        <f t="array" ref="M664">_xlfn.IFS(ISNUMBER(_xlfn.XLOOKUP(C664,Tables!N:N,Tables!N:N)),IF(B664=0,K664,""),L664&lt;&gt;"",L664,TRUE,D664)</f>
        <v>00</v>
      </c>
      <c r="N664">
        <f t="shared" si="96"/>
        <v>0</v>
      </c>
    </row>
    <row r="665" spans="1:14" x14ac:dyDescent="0.45">
      <c r="A665" t="str">
        <f t="shared" si="94"/>
        <v>3567</v>
      </c>
      <c r="B665" t="s">
        <v>38</v>
      </c>
      <c r="C665">
        <f>COUNTIF(B$2:B665,"=0")</f>
        <v>13</v>
      </c>
      <c r="D665" t="str">
        <f>MID('input-output'!$I$9,(ROW(D665)-2)*2+1,2)</f>
        <v>00</v>
      </c>
      <c r="E665" s="1" t="str">
        <f t="shared" si="89"/>
        <v/>
      </c>
      <c r="L665" t="str">
        <f t="shared" si="95"/>
        <v/>
      </c>
      <c r="M665" t="str" cm="1">
        <f t="array" ref="M665">_xlfn.IFS(ISNUMBER(_xlfn.XLOOKUP(C665,Tables!N:N,Tables!N:N)),IF(B665=0,K665,""),L665&lt;&gt;"",L665,TRUE,D665)</f>
        <v>00</v>
      </c>
      <c r="N665">
        <f t="shared" si="96"/>
        <v>0</v>
      </c>
    </row>
    <row r="666" spans="1:14" x14ac:dyDescent="0.45">
      <c r="A666" t="str">
        <f t="shared" si="94"/>
        <v>3568</v>
      </c>
      <c r="B666" t="s">
        <v>39</v>
      </c>
      <c r="C666">
        <f>COUNTIF(B$2:B666,"=0")</f>
        <v>13</v>
      </c>
      <c r="D666" t="str">
        <f>MID('input-output'!$I$9,(ROW(D666)-2)*2+1,2)</f>
        <v>01</v>
      </c>
      <c r="E666" s="1" t="str">
        <f t="shared" si="89"/>
        <v>Monster Level 1</v>
      </c>
      <c r="F666">
        <f t="shared" ref="F666:F669" si="97">HEX2DEC(D666)</f>
        <v>1</v>
      </c>
      <c r="G666" s="2"/>
      <c r="J666" t="str">
        <f t="shared" si="88"/>
        <v/>
      </c>
      <c r="L666" t="str">
        <f t="shared" si="95"/>
        <v/>
      </c>
      <c r="M666" t="str" cm="1">
        <f t="array" ref="M666">_xlfn.IFS(ISNUMBER(_xlfn.XLOOKUP(C666,Tables!N:N,Tables!N:N)),IF(B666=0,K666,""),L666&lt;&gt;"",L666,TRUE,D666)</f>
        <v>01</v>
      </c>
      <c r="N666">
        <f t="shared" si="96"/>
        <v>0</v>
      </c>
    </row>
    <row r="667" spans="1:14" x14ac:dyDescent="0.45">
      <c r="A667" t="str">
        <f t="shared" si="94"/>
        <v>3569</v>
      </c>
      <c r="B667" t="s">
        <v>40</v>
      </c>
      <c r="C667">
        <f>COUNTIF(B$2:B667,"=0")</f>
        <v>13</v>
      </c>
      <c r="D667" t="str">
        <f>MID('input-output'!$I$9,(ROW(D667)-2)*2+1,2)</f>
        <v>01</v>
      </c>
      <c r="E667" s="1" t="str">
        <f t="shared" si="89"/>
        <v>Monster Level 2</v>
      </c>
      <c r="F667">
        <f t="shared" si="97"/>
        <v>1</v>
      </c>
      <c r="G667" s="2"/>
      <c r="J667" t="str">
        <f t="shared" si="88"/>
        <v/>
      </c>
      <c r="L667" t="str">
        <f t="shared" si="95"/>
        <v/>
      </c>
      <c r="M667" t="str" cm="1">
        <f t="array" ref="M667">_xlfn.IFS(ISNUMBER(_xlfn.XLOOKUP(C667,Tables!N:N,Tables!N:N)),IF(B667=0,K667,""),L667&lt;&gt;"",L667,TRUE,D667)</f>
        <v>01</v>
      </c>
      <c r="N667">
        <f t="shared" si="96"/>
        <v>0</v>
      </c>
    </row>
    <row r="668" spans="1:14" x14ac:dyDescent="0.45">
      <c r="A668" t="str">
        <f t="shared" si="94"/>
        <v>356A</v>
      </c>
      <c r="B668" t="s">
        <v>41</v>
      </c>
      <c r="C668">
        <f>COUNTIF(B$2:B668,"=0")</f>
        <v>13</v>
      </c>
      <c r="D668" t="str">
        <f>MID('input-output'!$I$9,(ROW(D668)-2)*2+1,2)</f>
        <v>01</v>
      </c>
      <c r="E668" s="1" t="str">
        <f t="shared" si="89"/>
        <v>Monster Level 3</v>
      </c>
      <c r="F668">
        <f t="shared" si="97"/>
        <v>1</v>
      </c>
      <c r="G668" s="2"/>
      <c r="J668" t="str">
        <f t="shared" si="88"/>
        <v/>
      </c>
      <c r="L668" t="str">
        <f t="shared" si="95"/>
        <v/>
      </c>
      <c r="M668" t="str" cm="1">
        <f t="array" ref="M668">_xlfn.IFS(ISNUMBER(_xlfn.XLOOKUP(C668,Tables!N:N,Tables!N:N)),IF(B668=0,K668,""),L668&lt;&gt;"",L668,TRUE,D668)</f>
        <v>01</v>
      </c>
      <c r="N668">
        <f t="shared" si="96"/>
        <v>0</v>
      </c>
    </row>
    <row r="669" spans="1:14" x14ac:dyDescent="0.45">
      <c r="A669" t="str">
        <f t="shared" si="94"/>
        <v>356B</v>
      </c>
      <c r="B669" t="s">
        <v>42</v>
      </c>
      <c r="C669">
        <f>COUNTIF(B$2:B669,"=0")</f>
        <v>13</v>
      </c>
      <c r="D669" t="str">
        <f>MID('input-output'!$I$9,(ROW(D669)-2)*2+1,2)</f>
        <v>00</v>
      </c>
      <c r="E669" s="1" t="str">
        <f t="shared" si="89"/>
        <v>Boss Level</v>
      </c>
      <c r="F669">
        <f t="shared" si="97"/>
        <v>0</v>
      </c>
      <c r="G669" s="2"/>
      <c r="J669" t="str">
        <f t="shared" si="88"/>
        <v/>
      </c>
      <c r="L669" t="str">
        <f t="shared" si="95"/>
        <v/>
      </c>
      <c r="M669" t="str" cm="1">
        <f t="array" ref="M669">_xlfn.IFS(ISNUMBER(_xlfn.XLOOKUP(C669,Tables!N:N,Tables!N:N)),IF(B669=0,K669,""),L669&lt;&gt;"",L669,TRUE,D669)</f>
        <v>00</v>
      </c>
      <c r="N669">
        <f t="shared" si="96"/>
        <v>0</v>
      </c>
    </row>
    <row r="670" spans="1:14" x14ac:dyDescent="0.45">
      <c r="A670" t="str">
        <f t="shared" si="94"/>
        <v>356C</v>
      </c>
      <c r="B670" t="s">
        <v>43</v>
      </c>
      <c r="C670">
        <f>COUNTIF(B$2:B670,"=0")</f>
        <v>13</v>
      </c>
      <c r="D670" t="str">
        <f>MID('input-output'!$I$9,(ROW(D670)-2)*2+1,2)</f>
        <v>00</v>
      </c>
      <c r="E670" s="1" t="str">
        <f t="shared" si="89"/>
        <v/>
      </c>
      <c r="L670" t="str">
        <f t="shared" si="95"/>
        <v/>
      </c>
      <c r="M670" t="str" cm="1">
        <f t="array" ref="M670">_xlfn.IFS(ISNUMBER(_xlfn.XLOOKUP(C670,Tables!N:N,Tables!N:N)),IF(B670=0,K670,""),L670&lt;&gt;"",L670,TRUE,D670)</f>
        <v>00</v>
      </c>
      <c r="N670">
        <f t="shared" si="96"/>
        <v>0</v>
      </c>
    </row>
    <row r="671" spans="1:14" x14ac:dyDescent="0.45">
      <c r="A671" t="str">
        <f t="shared" si="94"/>
        <v>356D</v>
      </c>
      <c r="B671" t="s">
        <v>44</v>
      </c>
      <c r="C671">
        <f>COUNTIF(B$2:B671,"=0")</f>
        <v>13</v>
      </c>
      <c r="D671" t="str">
        <f>MID('input-output'!$I$9,(ROW(D671)-2)*2+1,2)</f>
        <v>FF</v>
      </c>
      <c r="E671" s="1" t="str">
        <f t="shared" si="89"/>
        <v/>
      </c>
      <c r="L671" t="str">
        <f t="shared" si="95"/>
        <v/>
      </c>
      <c r="M671" t="str" cm="1">
        <f t="array" ref="M671">_xlfn.IFS(ISNUMBER(_xlfn.XLOOKUP(C671,Tables!N:N,Tables!N:N)),IF(B671=0,K671,""),L671&lt;&gt;"",L671,TRUE,D671)</f>
        <v>FF</v>
      </c>
      <c r="N671">
        <f t="shared" si="96"/>
        <v>0</v>
      </c>
    </row>
    <row r="672" spans="1:14" x14ac:dyDescent="0.45">
      <c r="A672" t="str">
        <f t="shared" si="94"/>
        <v>356E</v>
      </c>
      <c r="B672" t="s">
        <v>45</v>
      </c>
      <c r="C672">
        <f>COUNTIF(B$2:B672,"=0")</f>
        <v>13</v>
      </c>
      <c r="D672" t="str">
        <f>MID('input-output'!$I$9,(ROW(D672)-2)*2+1,2)</f>
        <v>FF</v>
      </c>
      <c r="E672" s="1" t="str">
        <f t="shared" si="89"/>
        <v/>
      </c>
      <c r="L672" t="str">
        <f t="shared" si="95"/>
        <v/>
      </c>
      <c r="M672" t="str" cm="1">
        <f t="array" ref="M672">_xlfn.IFS(ISNUMBER(_xlfn.XLOOKUP(C672,Tables!N:N,Tables!N:N)),IF(B672=0,K672,""),L672&lt;&gt;"",L672,TRUE,D672)</f>
        <v>FF</v>
      </c>
      <c r="N672">
        <f t="shared" si="96"/>
        <v>0</v>
      </c>
    </row>
    <row r="673" spans="1:14" x14ac:dyDescent="0.45">
      <c r="A673" t="str">
        <f t="shared" si="94"/>
        <v>356F</v>
      </c>
      <c r="B673" t="s">
        <v>46</v>
      </c>
      <c r="C673">
        <f>COUNTIF(B$2:B673,"=0")</f>
        <v>13</v>
      </c>
      <c r="D673" t="str">
        <f>MID('input-output'!$I$9,(ROW(D673)-2)*2+1,2)</f>
        <v>FF</v>
      </c>
      <c r="E673" s="1" t="str">
        <f t="shared" si="89"/>
        <v/>
      </c>
      <c r="L673" t="str">
        <f t="shared" si="95"/>
        <v/>
      </c>
      <c r="M673" t="str" cm="1">
        <f t="array" ref="M673">_xlfn.IFS(ISNUMBER(_xlfn.XLOOKUP(C673,Tables!N:N,Tables!N:N)),IF(B673=0,K673,""),L673&lt;&gt;"",L673,TRUE,D673)</f>
        <v>FF</v>
      </c>
      <c r="N673">
        <f t="shared" si="96"/>
        <v>0</v>
      </c>
    </row>
    <row r="674" spans="1:14" x14ac:dyDescent="0.45">
      <c r="A674" t="str">
        <f t="shared" si="94"/>
        <v>3570</v>
      </c>
      <c r="B674" t="s">
        <v>47</v>
      </c>
      <c r="C674">
        <f>COUNTIF(B$2:B674,"=0")</f>
        <v>13</v>
      </c>
      <c r="D674" t="str">
        <f>MID('input-output'!$I$9,(ROW(D674)-2)*2+1,2)</f>
        <v>00</v>
      </c>
      <c r="E674" s="1" t="str">
        <f t="shared" si="89"/>
        <v/>
      </c>
      <c r="L674" t="str">
        <f t="shared" si="95"/>
        <v/>
      </c>
      <c r="M674" t="str" cm="1">
        <f t="array" ref="M674">_xlfn.IFS(ISNUMBER(_xlfn.XLOOKUP(C674,Tables!N:N,Tables!N:N)),IF(B674=0,K674,""),L674&lt;&gt;"",L674,TRUE,D674)</f>
        <v>00</v>
      </c>
      <c r="N674">
        <f t="shared" si="96"/>
        <v>0</v>
      </c>
    </row>
    <row r="675" spans="1:14" x14ac:dyDescent="0.45">
      <c r="A675" t="str">
        <f t="shared" si="94"/>
        <v>3571</v>
      </c>
      <c r="B675" t="s">
        <v>48</v>
      </c>
      <c r="C675">
        <f>COUNTIF(B$2:B675,"=0")</f>
        <v>13</v>
      </c>
      <c r="D675" t="str">
        <f>MID('input-output'!$I$9,(ROW(D675)-2)*2+1,2)</f>
        <v>00</v>
      </c>
      <c r="E675" s="1" t="str">
        <f t="shared" si="89"/>
        <v/>
      </c>
      <c r="L675" t="str">
        <f t="shared" si="95"/>
        <v/>
      </c>
      <c r="M675" t="str" cm="1">
        <f t="array" ref="M675">_xlfn.IFS(ISNUMBER(_xlfn.XLOOKUP(C675,Tables!N:N,Tables!N:N)),IF(B675=0,K675,""),L675&lt;&gt;"",L675,TRUE,D675)</f>
        <v>00</v>
      </c>
      <c r="N675">
        <f t="shared" si="96"/>
        <v>0</v>
      </c>
    </row>
    <row r="676" spans="1:14" x14ac:dyDescent="0.45">
      <c r="A676" t="str">
        <f t="shared" si="94"/>
        <v>3572</v>
      </c>
      <c r="B676" t="s">
        <v>49</v>
      </c>
      <c r="C676">
        <f>COUNTIF(B$2:B676,"=0")</f>
        <v>13</v>
      </c>
      <c r="D676" t="str">
        <f>MID('input-output'!$I$9,(ROW(D676)-2)*2+1,2)</f>
        <v>00</v>
      </c>
      <c r="E676" s="1" t="str">
        <f t="shared" si="89"/>
        <v/>
      </c>
      <c r="L676" t="str">
        <f t="shared" si="95"/>
        <v/>
      </c>
      <c r="M676" t="str" cm="1">
        <f t="array" ref="M676">_xlfn.IFS(ISNUMBER(_xlfn.XLOOKUP(C676,Tables!N:N,Tables!N:N)),IF(B676=0,K676,""),L676&lt;&gt;"",L676,TRUE,D676)</f>
        <v>00</v>
      </c>
      <c r="N676">
        <f t="shared" si="96"/>
        <v>0</v>
      </c>
    </row>
    <row r="677" spans="1:14" x14ac:dyDescent="0.45">
      <c r="A677" t="str">
        <f t="shared" si="94"/>
        <v>3573</v>
      </c>
      <c r="B677" t="s">
        <v>50</v>
      </c>
      <c r="C677">
        <f>COUNTIF(B$2:B677,"=0")</f>
        <v>13</v>
      </c>
      <c r="D677" t="str">
        <f>MID('input-output'!$I$9,(ROW(D677)-2)*2+1,2)</f>
        <v>00</v>
      </c>
      <c r="E677" s="1" t="str">
        <f t="shared" si="89"/>
        <v/>
      </c>
      <c r="L677" t="str">
        <f t="shared" si="95"/>
        <v/>
      </c>
      <c r="M677" t="str" cm="1">
        <f t="array" ref="M677">_xlfn.IFS(ISNUMBER(_xlfn.XLOOKUP(C677,Tables!N:N,Tables!N:N)),IF(B677=0,K677,""),L677&lt;&gt;"",L677,TRUE,D677)</f>
        <v>00</v>
      </c>
      <c r="N677">
        <f t="shared" si="96"/>
        <v>0</v>
      </c>
    </row>
    <row r="678" spans="1:14" x14ac:dyDescent="0.45">
      <c r="A678" t="str">
        <f t="shared" si="94"/>
        <v>3574</v>
      </c>
      <c r="B678">
        <v>0</v>
      </c>
      <c r="C678">
        <f>COUNTIF(B$2:B678,"=0")</f>
        <v>14</v>
      </c>
      <c r="D678" t="str">
        <f>MID('input-output'!$I$9,(ROW(D678)-2)*2+1,2)</f>
        <v>00</v>
      </c>
      <c r="E678" s="1" t="str">
        <f t="shared" si="89"/>
        <v>Name Low 1</v>
      </c>
      <c r="F678">
        <f>_xlfn.XLOOKUP(HEX2DEC(D679&amp;D678),Tables!A:A,Tables!C:C)</f>
        <v>0</v>
      </c>
      <c r="G678" s="2"/>
      <c r="J678" t="str">
        <f>IF(G678&lt;&gt;"",_xlfn.XLOOKUP(G678,Tables!C:C,Tables!B:B),"")</f>
        <v/>
      </c>
      <c r="L678" t="str">
        <f t="shared" si="95"/>
        <v/>
      </c>
      <c r="M678" t="str" cm="1">
        <f t="array" ref="M678">_xlfn.IFS(ISNUMBER(_xlfn.XLOOKUP(C678,Tables!N:N,Tables!N:N)),IF(B678=0,K678,""),L678&lt;&gt;"",L678,TRUE,D678)</f>
        <v>00</v>
      </c>
      <c r="N678">
        <f t="shared" si="96"/>
        <v>0</v>
      </c>
    </row>
    <row r="679" spans="1:14" x14ac:dyDescent="0.45">
      <c r="A679" t="str">
        <f t="shared" si="94"/>
        <v>3575</v>
      </c>
      <c r="B679">
        <v>1</v>
      </c>
      <c r="C679">
        <f>COUNTIF(B$2:B679,"=0")</f>
        <v>14</v>
      </c>
      <c r="D679" t="str">
        <f>MID('input-output'!$I$9,(ROW(D679)-2)*2+1,2)</f>
        <v>00</v>
      </c>
      <c r="E679" s="1" t="str">
        <f t="shared" si="89"/>
        <v>Name High 1</v>
      </c>
      <c r="L679" t="str">
        <f t="shared" si="95"/>
        <v/>
      </c>
      <c r="M679" t="str" cm="1">
        <f t="array" ref="M679">_xlfn.IFS(ISNUMBER(_xlfn.XLOOKUP(C679,Tables!N:N,Tables!N:N)),IF(B679=0,K679,""),L679&lt;&gt;"",L679,TRUE,D679)</f>
        <v>00</v>
      </c>
      <c r="N679">
        <f t="shared" si="96"/>
        <v>0</v>
      </c>
    </row>
    <row r="680" spans="1:14" x14ac:dyDescent="0.45">
      <c r="A680" t="str">
        <f t="shared" si="94"/>
        <v>3576</v>
      </c>
      <c r="B680">
        <v>2</v>
      </c>
      <c r="C680">
        <f>COUNTIF(B$2:B680,"=0")</f>
        <v>14</v>
      </c>
      <c r="D680" t="str">
        <f>MID('input-output'!$I$9,(ROW(D680)-2)*2+1,2)</f>
        <v>00</v>
      </c>
      <c r="E680" s="1" t="str">
        <f t="shared" si="89"/>
        <v>Name Low 2</v>
      </c>
      <c r="F680">
        <f>_xlfn.XLOOKUP(HEX2DEC(D681&amp;D680),Tables!A:A,Tables!C:C)</f>
        <v>0</v>
      </c>
      <c r="G680" s="2"/>
      <c r="J680" t="str">
        <f>IF(G680&lt;&gt;"",_xlfn.XLOOKUP(G680,Tables!C:C,Tables!B:B),"")</f>
        <v/>
      </c>
      <c r="L680" t="str">
        <f t="shared" si="95"/>
        <v/>
      </c>
      <c r="M680" t="str" cm="1">
        <f t="array" ref="M680">_xlfn.IFS(ISNUMBER(_xlfn.XLOOKUP(C680,Tables!N:N,Tables!N:N)),IF(B680=0,K680,""),L680&lt;&gt;"",L680,TRUE,D680)</f>
        <v>00</v>
      </c>
      <c r="N680">
        <f t="shared" si="96"/>
        <v>0</v>
      </c>
    </row>
    <row r="681" spans="1:14" x14ac:dyDescent="0.45">
      <c r="A681" t="str">
        <f t="shared" si="94"/>
        <v>3577</v>
      </c>
      <c r="B681" t="s">
        <v>2</v>
      </c>
      <c r="C681">
        <f>COUNTIF(B$2:B681,"=0")</f>
        <v>14</v>
      </c>
      <c r="D681" t="str">
        <f>MID('input-output'!$I$9,(ROW(D681)-2)*2+1,2)</f>
        <v>00</v>
      </c>
      <c r="E681" s="1" t="str">
        <f t="shared" si="89"/>
        <v>Name High 2</v>
      </c>
      <c r="L681" t="str">
        <f t="shared" si="95"/>
        <v/>
      </c>
      <c r="M681" t="str" cm="1">
        <f t="array" ref="M681">_xlfn.IFS(ISNUMBER(_xlfn.XLOOKUP(C681,Tables!N:N,Tables!N:N)),IF(B681=0,K681,""),L681&lt;&gt;"",L681,TRUE,D681)</f>
        <v>00</v>
      </c>
      <c r="N681">
        <f t="shared" si="96"/>
        <v>0</v>
      </c>
    </row>
    <row r="682" spans="1:14" x14ac:dyDescent="0.45">
      <c r="A682" t="str">
        <f t="shared" si="94"/>
        <v>3578</v>
      </c>
      <c r="B682" t="s">
        <v>3</v>
      </c>
      <c r="C682">
        <f>COUNTIF(B$2:B682,"=0")</f>
        <v>14</v>
      </c>
      <c r="D682" t="str">
        <f>MID('input-output'!$I$9,(ROW(D682)-2)*2+1,2)</f>
        <v>00</v>
      </c>
      <c r="E682" s="1" t="str">
        <f t="shared" si="89"/>
        <v>Name Low 3</v>
      </c>
      <c r="F682">
        <f>_xlfn.XLOOKUP(HEX2DEC(D683&amp;D682),Tables!A:A,Tables!C:C)</f>
        <v>0</v>
      </c>
      <c r="G682" s="2"/>
      <c r="J682" t="str">
        <f>IF(G682&lt;&gt;"",_xlfn.XLOOKUP(G682,Tables!C:C,Tables!B:B),"")</f>
        <v/>
      </c>
      <c r="L682" t="str">
        <f t="shared" si="95"/>
        <v/>
      </c>
      <c r="M682" t="str" cm="1">
        <f t="array" ref="M682">_xlfn.IFS(ISNUMBER(_xlfn.XLOOKUP(C682,Tables!N:N,Tables!N:N)),IF(B682=0,K682,""),L682&lt;&gt;"",L682,TRUE,D682)</f>
        <v>00</v>
      </c>
      <c r="N682">
        <f t="shared" si="96"/>
        <v>0</v>
      </c>
    </row>
    <row r="683" spans="1:14" x14ac:dyDescent="0.45">
      <c r="A683" t="str">
        <f t="shared" si="94"/>
        <v>3579</v>
      </c>
      <c r="B683" t="s">
        <v>4</v>
      </c>
      <c r="C683">
        <f>COUNTIF(B$2:B683,"=0")</f>
        <v>14</v>
      </c>
      <c r="D683" t="str">
        <f>MID('input-output'!$I$9,(ROW(D683)-2)*2+1,2)</f>
        <v>00</v>
      </c>
      <c r="E683" s="1" t="str">
        <f t="shared" si="89"/>
        <v>Name High 3</v>
      </c>
      <c r="L683" t="str">
        <f t="shared" si="95"/>
        <v/>
      </c>
      <c r="M683" t="str" cm="1">
        <f t="array" ref="M683">_xlfn.IFS(ISNUMBER(_xlfn.XLOOKUP(C683,Tables!N:N,Tables!N:N)),IF(B683=0,K683,""),L683&lt;&gt;"",L683,TRUE,D683)</f>
        <v>00</v>
      </c>
      <c r="N683">
        <f t="shared" si="96"/>
        <v>0</v>
      </c>
    </row>
    <row r="684" spans="1:14" x14ac:dyDescent="0.45">
      <c r="A684" t="str">
        <f t="shared" si="94"/>
        <v>357A</v>
      </c>
      <c r="B684" t="s">
        <v>5</v>
      </c>
      <c r="C684">
        <f>COUNTIF(B$2:B684,"=0")</f>
        <v>14</v>
      </c>
      <c r="D684" t="str">
        <f>MID('input-output'!$I$9,(ROW(D684)-2)*2+1,2)</f>
        <v>00</v>
      </c>
      <c r="E684" s="1" t="str">
        <f t="shared" si="89"/>
        <v>Primary Monster Low</v>
      </c>
      <c r="F684">
        <f>_xlfn.XLOOKUP(HEX2DEC(D685&amp;D684),Tables!A:A,Tables!D:D)</f>
        <v>0</v>
      </c>
      <c r="G684" s="2"/>
      <c r="J684" t="str">
        <f>IF(G684&lt;&gt;"",_xlfn.XLOOKUP(G684,Tables!D:D,Tables!B:B),"")</f>
        <v/>
      </c>
      <c r="L684" t="str">
        <f t="shared" si="95"/>
        <v/>
      </c>
      <c r="M684" t="str" cm="1">
        <f t="array" ref="M684">_xlfn.IFS(ISNUMBER(_xlfn.XLOOKUP(C684,Tables!N:N,Tables!N:N)),IF(B684=0,K684,""),L684&lt;&gt;"",L684,TRUE,D684)</f>
        <v>00</v>
      </c>
      <c r="N684">
        <f t="shared" si="96"/>
        <v>0</v>
      </c>
    </row>
    <row r="685" spans="1:14" x14ac:dyDescent="0.45">
      <c r="A685" t="str">
        <f t="shared" si="94"/>
        <v>357B</v>
      </c>
      <c r="B685" t="s">
        <v>6</v>
      </c>
      <c r="C685">
        <f>COUNTIF(B$2:B685,"=0")</f>
        <v>14</v>
      </c>
      <c r="D685" t="str">
        <f>MID('input-output'!$I$9,(ROW(D685)-2)*2+1,2)</f>
        <v>00</v>
      </c>
      <c r="E685" s="1" t="str">
        <f t="shared" si="89"/>
        <v>Primary Monster High</v>
      </c>
      <c r="L685" t="str">
        <f t="shared" si="95"/>
        <v/>
      </c>
      <c r="M685" t="str" cm="1">
        <f t="array" ref="M685">_xlfn.IFS(ISNUMBER(_xlfn.XLOOKUP(C685,Tables!N:N,Tables!N:N)),IF(B685=0,K685,""),L685&lt;&gt;"",L685,TRUE,D685)</f>
        <v>00</v>
      </c>
      <c r="N685">
        <f t="shared" si="96"/>
        <v>0</v>
      </c>
    </row>
    <row r="686" spans="1:14" x14ac:dyDescent="0.45">
      <c r="A686" t="str">
        <f t="shared" si="94"/>
        <v>357C</v>
      </c>
      <c r="B686" t="s">
        <v>7</v>
      </c>
      <c r="C686">
        <f>COUNTIF(B$2:B686,"=0")</f>
        <v>14</v>
      </c>
      <c r="D686" t="str">
        <f>MID('input-output'!$I$9,(ROW(D686)-2)*2+1,2)</f>
        <v>00</v>
      </c>
      <c r="E686" s="1" t="str">
        <f t="shared" si="89"/>
        <v>Header Low</v>
      </c>
      <c r="F686">
        <f t="shared" ref="F686" si="98">HEX2DEC(D687&amp;D686)</f>
        <v>0</v>
      </c>
      <c r="G686" s="2"/>
      <c r="J686" t="str">
        <f t="shared" ref="J686" si="99">IF(G686&lt;&gt;"",DEC2HEX(G686),"")</f>
        <v/>
      </c>
      <c r="L686" t="str">
        <f t="shared" si="95"/>
        <v/>
      </c>
      <c r="M686" t="str" cm="1">
        <f t="array" ref="M686">_xlfn.IFS(ISNUMBER(_xlfn.XLOOKUP(C686,Tables!N:N,Tables!N:N)),IF(B686=0,K686,""),L686&lt;&gt;"",L686,TRUE,D686)</f>
        <v>00</v>
      </c>
      <c r="N686">
        <f t="shared" si="96"/>
        <v>0</v>
      </c>
    </row>
    <row r="687" spans="1:14" x14ac:dyDescent="0.45">
      <c r="A687" t="str">
        <f t="shared" si="94"/>
        <v>357D</v>
      </c>
      <c r="B687" t="s">
        <v>8</v>
      </c>
      <c r="C687">
        <f>COUNTIF(B$2:B687,"=0")</f>
        <v>14</v>
      </c>
      <c r="D687" t="str">
        <f>MID('input-output'!$I$9,(ROW(D687)-2)*2+1,2)</f>
        <v>00</v>
      </c>
      <c r="E687" s="1" t="str">
        <f t="shared" si="89"/>
        <v>Header High</v>
      </c>
      <c r="L687" t="str">
        <f t="shared" si="95"/>
        <v/>
      </c>
      <c r="M687" t="str" cm="1">
        <f t="array" ref="M687">_xlfn.IFS(ISNUMBER(_xlfn.XLOOKUP(C687,Tables!N:N,Tables!N:N)),IF(B687=0,K687,""),L687&lt;&gt;"",L687,TRUE,D687)</f>
        <v>00</v>
      </c>
      <c r="N687">
        <f t="shared" si="96"/>
        <v>0</v>
      </c>
    </row>
    <row r="688" spans="1:14" x14ac:dyDescent="0.45">
      <c r="A688" t="str">
        <f t="shared" si="94"/>
        <v>357E</v>
      </c>
      <c r="B688" t="s">
        <v>9</v>
      </c>
      <c r="C688">
        <f>COUNTIF(B$2:B688,"=0")</f>
        <v>14</v>
      </c>
      <c r="D688" t="str">
        <f>MID('input-output'!$I$9,(ROW(D688)-2)*2+1,2)</f>
        <v>00</v>
      </c>
      <c r="E688" s="1" t="str">
        <f t="shared" si="89"/>
        <v>Footer Low</v>
      </c>
      <c r="F688">
        <f t="shared" ref="F688" si="100">HEX2DEC(D689&amp;D688)</f>
        <v>0</v>
      </c>
      <c r="G688" s="2"/>
      <c r="J688" t="str">
        <f t="shared" ref="J688" si="101">IF(G688&lt;&gt;"",DEC2HEX(G688),"")</f>
        <v/>
      </c>
      <c r="L688" t="str">
        <f t="shared" si="95"/>
        <v/>
      </c>
      <c r="M688" t="str" cm="1">
        <f t="array" ref="M688">_xlfn.IFS(ISNUMBER(_xlfn.XLOOKUP(C688,Tables!N:N,Tables!N:N)),IF(B688=0,K688,""),L688&lt;&gt;"",L688,TRUE,D688)</f>
        <v>00</v>
      </c>
      <c r="N688">
        <f t="shared" si="96"/>
        <v>0</v>
      </c>
    </row>
    <row r="689" spans="1:14" x14ac:dyDescent="0.45">
      <c r="A689" t="str">
        <f t="shared" si="94"/>
        <v>357F</v>
      </c>
      <c r="B689" t="s">
        <v>10</v>
      </c>
      <c r="C689">
        <f>COUNTIF(B$2:B689,"=0")</f>
        <v>14</v>
      </c>
      <c r="D689" t="str">
        <f>MID('input-output'!$I$9,(ROW(D689)-2)*2+1,2)</f>
        <v>00</v>
      </c>
      <c r="E689" s="1" t="str">
        <f t="shared" si="89"/>
        <v>Footer High</v>
      </c>
      <c r="L689" t="str">
        <f t="shared" si="95"/>
        <v/>
      </c>
      <c r="M689" t="str" cm="1">
        <f t="array" ref="M689">_xlfn.IFS(ISNUMBER(_xlfn.XLOOKUP(C689,Tables!N:N,Tables!N:N)),IF(B689=0,K689,""),L689&lt;&gt;"",L689,TRUE,D689)</f>
        <v>00</v>
      </c>
      <c r="N689">
        <f t="shared" si="96"/>
        <v>0</v>
      </c>
    </row>
    <row r="690" spans="1:14" x14ac:dyDescent="0.45">
      <c r="A690" t="str">
        <f t="shared" si="94"/>
        <v>3580</v>
      </c>
      <c r="B690" t="s">
        <v>11</v>
      </c>
      <c r="C690">
        <f>COUNTIF(B$2:B690,"=0")</f>
        <v>14</v>
      </c>
      <c r="D690" t="str">
        <f>MID('input-output'!$I$9,(ROW(D690)-2)*2+1,2)</f>
        <v>00</v>
      </c>
      <c r="E690" s="1" t="str">
        <f t="shared" ref="E690:E753" si="102">IF(E638="","",E638)</f>
        <v/>
      </c>
      <c r="L690" t="str">
        <f t="shared" si="95"/>
        <v/>
      </c>
      <c r="M690" t="str" cm="1">
        <f t="array" ref="M690">_xlfn.IFS(ISNUMBER(_xlfn.XLOOKUP(C690,Tables!N:N,Tables!N:N)),IF(B690=0,K690,""),L690&lt;&gt;"",L690,TRUE,D690)</f>
        <v>00</v>
      </c>
      <c r="N690">
        <f t="shared" si="96"/>
        <v>0</v>
      </c>
    </row>
    <row r="691" spans="1:14" x14ac:dyDescent="0.45">
      <c r="A691" t="str">
        <f t="shared" si="94"/>
        <v>3581</v>
      </c>
      <c r="B691" t="s">
        <v>12</v>
      </c>
      <c r="C691">
        <f>COUNTIF(B$2:B691,"=0")</f>
        <v>14</v>
      </c>
      <c r="D691" t="str">
        <f>MID('input-output'!$I$9,(ROW(D691)-2)*2+1,2)</f>
        <v>00</v>
      </c>
      <c r="E691" s="1" t="str">
        <f t="shared" si="102"/>
        <v/>
      </c>
      <c r="L691" t="str">
        <f t="shared" si="95"/>
        <v/>
      </c>
      <c r="M691" t="str" cm="1">
        <f t="array" ref="M691">_xlfn.IFS(ISNUMBER(_xlfn.XLOOKUP(C691,Tables!N:N,Tables!N:N)),IF(B691=0,K691,""),L691&lt;&gt;"",L691,TRUE,D691)</f>
        <v>00</v>
      </c>
      <c r="N691">
        <f t="shared" si="96"/>
        <v>0</v>
      </c>
    </row>
    <row r="692" spans="1:14" x14ac:dyDescent="0.45">
      <c r="A692" t="str">
        <f t="shared" si="94"/>
        <v>3582</v>
      </c>
      <c r="B692" t="s">
        <v>13</v>
      </c>
      <c r="C692">
        <f>COUNTIF(B$2:B692,"=0")</f>
        <v>14</v>
      </c>
      <c r="D692" t="str">
        <f>MID('input-output'!$I$9,(ROW(D692)-2)*2+1,2)</f>
        <v>00</v>
      </c>
      <c r="E692" s="1" t="str">
        <f t="shared" si="102"/>
        <v>Clears(seems to be written to 2 places)</v>
      </c>
      <c r="L692" t="str">
        <f t="shared" si="95"/>
        <v/>
      </c>
      <c r="M692" t="str" cm="1">
        <f t="array" ref="M692">_xlfn.IFS(ISNUMBER(_xlfn.XLOOKUP(C692,Tables!N:N,Tables!N:N)),IF(B692=0,K692,""),L692&lt;&gt;"",L692,TRUE,D692)</f>
        <v>00</v>
      </c>
      <c r="N692">
        <f t="shared" si="96"/>
        <v>0</v>
      </c>
    </row>
    <row r="693" spans="1:14" x14ac:dyDescent="0.45">
      <c r="A693" t="str">
        <f t="shared" si="94"/>
        <v>3583</v>
      </c>
      <c r="B693" t="s">
        <v>14</v>
      </c>
      <c r="C693">
        <f>COUNTIF(B$2:B693,"=0")</f>
        <v>14</v>
      </c>
      <c r="D693" t="str">
        <f>MID('input-output'!$I$9,(ROW(D693)-2)*2+1,2)</f>
        <v>00</v>
      </c>
      <c r="E693" s="1" t="str">
        <f t="shared" si="102"/>
        <v/>
      </c>
      <c r="L693" t="str">
        <f t="shared" si="95"/>
        <v/>
      </c>
      <c r="M693" t="str" cm="1">
        <f t="array" ref="M693">_xlfn.IFS(ISNUMBER(_xlfn.XLOOKUP(C693,Tables!N:N,Tables!N:N)),IF(B693=0,K693,""),L693&lt;&gt;"",L693,TRUE,D693)</f>
        <v>00</v>
      </c>
      <c r="N693">
        <f t="shared" si="96"/>
        <v>0</v>
      </c>
    </row>
    <row r="694" spans="1:14" x14ac:dyDescent="0.45">
      <c r="A694" t="str">
        <f t="shared" si="94"/>
        <v>3584</v>
      </c>
      <c r="B694" t="s">
        <v>15</v>
      </c>
      <c r="C694">
        <f>COUNTIF(B$2:B694,"=0")</f>
        <v>14</v>
      </c>
      <c r="D694" t="str">
        <f>MID('input-output'!$I$9,(ROW(D694)-2)*2+1,2)</f>
        <v>00</v>
      </c>
      <c r="E694" s="1" t="str">
        <f t="shared" si="102"/>
        <v/>
      </c>
      <c r="L694" t="str">
        <f t="shared" si="95"/>
        <v/>
      </c>
      <c r="M694" t="str" cm="1">
        <f t="array" ref="M694">_xlfn.IFS(ISNUMBER(_xlfn.XLOOKUP(C694,Tables!N:N,Tables!N:N)),IF(B694=0,K694,""),L694&lt;&gt;"",L694,TRUE,D694)</f>
        <v>00</v>
      </c>
      <c r="N694">
        <f t="shared" si="96"/>
        <v>0</v>
      </c>
    </row>
    <row r="695" spans="1:14" x14ac:dyDescent="0.45">
      <c r="A695" t="str">
        <f t="shared" si="94"/>
        <v>3585</v>
      </c>
      <c r="B695" t="s">
        <v>16</v>
      </c>
      <c r="C695">
        <f>COUNTIF(B$2:B695,"=0")</f>
        <v>14</v>
      </c>
      <c r="D695" t="str">
        <f>MID('input-output'!$I$9,(ROW(D695)-2)*2+1,2)</f>
        <v>00</v>
      </c>
      <c r="E695" s="1" t="str">
        <f t="shared" si="102"/>
        <v/>
      </c>
      <c r="L695" t="str">
        <f t="shared" si="95"/>
        <v/>
      </c>
      <c r="M695" t="str" cm="1">
        <f t="array" ref="M695">_xlfn.IFS(ISNUMBER(_xlfn.XLOOKUP(C695,Tables!N:N,Tables!N:N)),IF(B695=0,K695,""),L695&lt;&gt;"",L695,TRUE,D695)</f>
        <v>00</v>
      </c>
      <c r="N695">
        <f t="shared" si="96"/>
        <v>0</v>
      </c>
    </row>
    <row r="696" spans="1:14" x14ac:dyDescent="0.45">
      <c r="A696" t="str">
        <f t="shared" si="94"/>
        <v>3586</v>
      </c>
      <c r="B696" t="s">
        <v>17</v>
      </c>
      <c r="C696">
        <f>COUNTIF(B$2:B696,"=0")</f>
        <v>14</v>
      </c>
      <c r="D696" t="str">
        <f>MID('input-output'!$I$9,(ROW(D696)-2)*2+1,2)</f>
        <v>00</v>
      </c>
      <c r="E696" s="1" t="str">
        <f t="shared" si="102"/>
        <v>Clears(seems to be written to 2 places)</v>
      </c>
      <c r="L696" t="str">
        <f t="shared" si="95"/>
        <v/>
      </c>
      <c r="M696" t="str" cm="1">
        <f t="array" ref="M696">_xlfn.IFS(ISNUMBER(_xlfn.XLOOKUP(C696,Tables!N:N,Tables!N:N)),IF(B696=0,K696,""),L696&lt;&gt;"",L696,TRUE,D696)</f>
        <v>00</v>
      </c>
      <c r="N696">
        <f t="shared" si="96"/>
        <v>0</v>
      </c>
    </row>
    <row r="697" spans="1:14" x14ac:dyDescent="0.45">
      <c r="A697" t="str">
        <f t="shared" si="94"/>
        <v>3587</v>
      </c>
      <c r="B697" t="s">
        <v>18</v>
      </c>
      <c r="C697">
        <f>COUNTIF(B$2:B697,"=0")</f>
        <v>14</v>
      </c>
      <c r="D697" t="str">
        <f>MID('input-output'!$I$9,(ROW(D697)-2)*2+1,2)</f>
        <v>00</v>
      </c>
      <c r="E697" s="1" t="str">
        <f t="shared" si="102"/>
        <v/>
      </c>
      <c r="L697" t="str">
        <f t="shared" si="95"/>
        <v/>
      </c>
      <c r="M697" t="str" cm="1">
        <f t="array" ref="M697">_xlfn.IFS(ISNUMBER(_xlfn.XLOOKUP(C697,Tables!N:N,Tables!N:N)),IF(B697=0,K697,""),L697&lt;&gt;"",L697,TRUE,D697)</f>
        <v>00</v>
      </c>
      <c r="N697">
        <f t="shared" si="96"/>
        <v>0</v>
      </c>
    </row>
    <row r="698" spans="1:14" x14ac:dyDescent="0.45">
      <c r="A698" t="str">
        <f t="shared" si="94"/>
        <v>3588</v>
      </c>
      <c r="B698" t="s">
        <v>19</v>
      </c>
      <c r="C698">
        <f>COUNTIF(B$2:B698,"=0")</f>
        <v>14</v>
      </c>
      <c r="D698" t="str">
        <f>MID('input-output'!$I$9,(ROW(D698)-2)*2+1,2)</f>
        <v>00</v>
      </c>
      <c r="E698" s="1" t="str">
        <f t="shared" si="102"/>
        <v>Not Sure</v>
      </c>
      <c r="L698" t="str">
        <f t="shared" si="95"/>
        <v/>
      </c>
      <c r="M698" t="str" cm="1">
        <f t="array" ref="M698">_xlfn.IFS(ISNUMBER(_xlfn.XLOOKUP(C698,Tables!N:N,Tables!N:N)),IF(B698=0,K698,""),L698&lt;&gt;"",L698,TRUE,D698)</f>
        <v>00</v>
      </c>
      <c r="N698">
        <f t="shared" si="96"/>
        <v>0</v>
      </c>
    </row>
    <row r="699" spans="1:14" x14ac:dyDescent="0.45">
      <c r="A699" t="str">
        <f t="shared" si="94"/>
        <v>3589</v>
      </c>
      <c r="B699" t="s">
        <v>20</v>
      </c>
      <c r="C699">
        <f>COUNTIF(B$2:B699,"=0")</f>
        <v>14</v>
      </c>
      <c r="D699" t="str">
        <f>MID('input-output'!$I$9,(ROW(D699)-2)*2+1,2)</f>
        <v>00</v>
      </c>
      <c r="E699" s="1" t="str">
        <f t="shared" si="102"/>
        <v/>
      </c>
      <c r="L699" t="str">
        <f t="shared" si="95"/>
        <v/>
      </c>
      <c r="M699" t="str" cm="1">
        <f t="array" ref="M699">_xlfn.IFS(ISNUMBER(_xlfn.XLOOKUP(C699,Tables!N:N,Tables!N:N)),IF(B699=0,K699,""),L699&lt;&gt;"",L699,TRUE,D699)</f>
        <v>00</v>
      </c>
      <c r="N699">
        <f t="shared" si="96"/>
        <v>0</v>
      </c>
    </row>
    <row r="700" spans="1:14" x14ac:dyDescent="0.45">
      <c r="A700" t="str">
        <f t="shared" si="94"/>
        <v>358A</v>
      </c>
      <c r="B700" t="s">
        <v>21</v>
      </c>
      <c r="C700">
        <f>COUNTIF(B$2:B700,"=0")</f>
        <v>14</v>
      </c>
      <c r="D700" t="str">
        <f>MID('input-output'!$I$9,(ROW(D700)-2)*2+1,2)</f>
        <v>00</v>
      </c>
      <c r="E700" s="1" t="str">
        <f t="shared" si="102"/>
        <v/>
      </c>
      <c r="L700" t="str">
        <f t="shared" si="95"/>
        <v/>
      </c>
      <c r="M700" t="str" cm="1">
        <f t="array" ref="M700">_xlfn.IFS(ISNUMBER(_xlfn.XLOOKUP(C700,Tables!N:N,Tables!N:N)),IF(B700=0,K700,""),L700&lt;&gt;"",L700,TRUE,D700)</f>
        <v>00</v>
      </c>
      <c r="N700">
        <f t="shared" si="96"/>
        <v>0</v>
      </c>
    </row>
    <row r="701" spans="1:14" x14ac:dyDescent="0.45">
      <c r="A701" t="str">
        <f t="shared" si="94"/>
        <v>358B</v>
      </c>
      <c r="B701" t="s">
        <v>22</v>
      </c>
      <c r="C701">
        <f>COUNTIF(B$2:B701,"=0")</f>
        <v>14</v>
      </c>
      <c r="D701" t="str">
        <f>MID('input-output'!$I$9,(ROW(D701)-2)*2+1,2)</f>
        <v>00</v>
      </c>
      <c r="E701" s="1" t="str">
        <f t="shared" si="102"/>
        <v/>
      </c>
      <c r="L701" t="str">
        <f t="shared" si="95"/>
        <v/>
      </c>
      <c r="M701" t="str" cm="1">
        <f t="array" ref="M701">_xlfn.IFS(ISNUMBER(_xlfn.XLOOKUP(C701,Tables!N:N,Tables!N:N)),IF(B701=0,K701,""),L701&lt;&gt;"",L701,TRUE,D701)</f>
        <v>00</v>
      </c>
      <c r="N701">
        <f t="shared" si="96"/>
        <v>0</v>
      </c>
    </row>
    <row r="702" spans="1:14" x14ac:dyDescent="0.45">
      <c r="A702" t="str">
        <f t="shared" ref="A702:A765" si="103">DEC2HEX(1+HEX2DEC(A701))</f>
        <v>358C</v>
      </c>
      <c r="B702" t="s">
        <v>23</v>
      </c>
      <c r="C702">
        <f>COUNTIF(B$2:B702,"=0")</f>
        <v>14</v>
      </c>
      <c r="D702" t="str">
        <f>MID('input-output'!$I$9,(ROW(D702)-2)*2+1,2)</f>
        <v>00</v>
      </c>
      <c r="E702" s="1" t="str">
        <f t="shared" si="102"/>
        <v/>
      </c>
      <c r="L702" t="str">
        <f t="shared" si="95"/>
        <v/>
      </c>
      <c r="M702" t="str" cm="1">
        <f t="array" ref="M702">_xlfn.IFS(ISNUMBER(_xlfn.XLOOKUP(C702,Tables!N:N,Tables!N:N)),IF(B702=0,K702,""),L702&lt;&gt;"",L702,TRUE,D702)</f>
        <v>00</v>
      </c>
      <c r="N702">
        <f t="shared" si="96"/>
        <v>0</v>
      </c>
    </row>
    <row r="703" spans="1:14" x14ac:dyDescent="0.45">
      <c r="A703" t="str">
        <f t="shared" si="103"/>
        <v>358D</v>
      </c>
      <c r="B703" t="s">
        <v>24</v>
      </c>
      <c r="C703">
        <f>COUNTIF(B$2:B703,"=0")</f>
        <v>14</v>
      </c>
      <c r="D703" t="str">
        <f>MID('input-output'!$I$9,(ROW(D703)-2)*2+1,2)</f>
        <v>00</v>
      </c>
      <c r="E703" s="1" t="str">
        <f t="shared" si="102"/>
        <v/>
      </c>
      <c r="L703" t="str">
        <f t="shared" si="95"/>
        <v/>
      </c>
      <c r="M703" t="str" cm="1">
        <f t="array" ref="M703">_xlfn.IFS(ISNUMBER(_xlfn.XLOOKUP(C703,Tables!N:N,Tables!N:N)),IF(B703=0,K703,""),L703&lt;&gt;"",L703,TRUE,D703)</f>
        <v>00</v>
      </c>
      <c r="N703">
        <f t="shared" si="96"/>
        <v>0</v>
      </c>
    </row>
    <row r="704" spans="1:14" x14ac:dyDescent="0.45">
      <c r="A704" t="str">
        <f t="shared" si="103"/>
        <v>358E</v>
      </c>
      <c r="B704" t="s">
        <v>25</v>
      </c>
      <c r="C704">
        <f>COUNTIF(B$2:B704,"=0")</f>
        <v>14</v>
      </c>
      <c r="D704" t="str">
        <f>MID('input-output'!$I$9,(ROW(D704)-2)*2+1,2)</f>
        <v>00</v>
      </c>
      <c r="E704" s="1" t="str">
        <f t="shared" si="102"/>
        <v/>
      </c>
      <c r="L704" t="str">
        <f t="shared" si="95"/>
        <v/>
      </c>
      <c r="M704" t="str" cm="1">
        <f t="array" ref="M704">_xlfn.IFS(ISNUMBER(_xlfn.XLOOKUP(C704,Tables!N:N,Tables!N:N)),IF(B704=0,K704,""),L704&lt;&gt;"",L704,TRUE,D704)</f>
        <v>00</v>
      </c>
      <c r="N704">
        <f t="shared" si="96"/>
        <v>0</v>
      </c>
    </row>
    <row r="705" spans="1:14" x14ac:dyDescent="0.45">
      <c r="A705" t="str">
        <f t="shared" si="103"/>
        <v>358F</v>
      </c>
      <c r="B705" t="s">
        <v>26</v>
      </c>
      <c r="C705">
        <f>COUNTIF(B$2:B705,"=0")</f>
        <v>14</v>
      </c>
      <c r="D705" t="str">
        <f>MID('input-output'!$I$9,(ROW(D705)-2)*2+1,2)</f>
        <v>00</v>
      </c>
      <c r="E705" s="1" t="str">
        <f t="shared" si="102"/>
        <v/>
      </c>
      <c r="L705" t="str">
        <f t="shared" si="95"/>
        <v/>
      </c>
      <c r="M705" t="str" cm="1">
        <f t="array" ref="M705">_xlfn.IFS(ISNUMBER(_xlfn.XLOOKUP(C705,Tables!N:N,Tables!N:N)),IF(B705=0,K705,""),L705&lt;&gt;"",L705,TRUE,D705)</f>
        <v>00</v>
      </c>
      <c r="N705">
        <f t="shared" si="96"/>
        <v>0</v>
      </c>
    </row>
    <row r="706" spans="1:14" x14ac:dyDescent="0.45">
      <c r="A706" t="str">
        <f t="shared" si="103"/>
        <v>3590</v>
      </c>
      <c r="B706" t="s">
        <v>27</v>
      </c>
      <c r="C706">
        <f>COUNTIF(B$2:B706,"=0")</f>
        <v>14</v>
      </c>
      <c r="D706" t="str">
        <f>MID('input-output'!$I$9,(ROW(D706)-2)*2+1,2)</f>
        <v>00</v>
      </c>
      <c r="E706" s="1" t="str">
        <f t="shared" si="102"/>
        <v/>
      </c>
      <c r="L706" t="str">
        <f t="shared" si="95"/>
        <v/>
      </c>
      <c r="M706" t="str" cm="1">
        <f t="array" ref="M706">_xlfn.IFS(ISNUMBER(_xlfn.XLOOKUP(C706,Tables!N:N,Tables!N:N)),IF(B706=0,K706,""),L706&lt;&gt;"",L706,TRUE,D706)</f>
        <v>00</v>
      </c>
      <c r="N706">
        <f t="shared" si="96"/>
        <v>0</v>
      </c>
    </row>
    <row r="707" spans="1:14" x14ac:dyDescent="0.45">
      <c r="A707" t="str">
        <f t="shared" si="103"/>
        <v>3591</v>
      </c>
      <c r="B707" t="s">
        <v>28</v>
      </c>
      <c r="C707">
        <f>COUNTIF(B$2:B707,"=0")</f>
        <v>14</v>
      </c>
      <c r="D707" t="str">
        <f>MID('input-output'!$I$9,(ROW(D707)-2)*2+1,2)</f>
        <v>00</v>
      </c>
      <c r="E707" s="1" t="str">
        <f t="shared" si="102"/>
        <v/>
      </c>
      <c r="L707" t="str">
        <f t="shared" ref="L707:L770" si="104">IF(OR(J707&lt;&gt;"",LEN(J706)&gt;2),_xlfn.LET(_xlpm.exp,IF(LEN(J707)&gt;2,RIGHT(J707,2),IF(LEN(J706)&gt;2,LEFT(J706,LEN(J706)-2),J707)),IF(LEN(_xlpm.exp)=1,"0"&amp;_xlpm.exp,_xlpm.exp)),IF(AND(J706&lt;&gt;"",ISNUMBER(FIND("High",E707))),"00",IF(J707="","",J707)))</f>
        <v/>
      </c>
      <c r="M707" t="str" cm="1">
        <f t="array" ref="M707">_xlfn.IFS(ISNUMBER(_xlfn.XLOOKUP(C707,Tables!N:N,Tables!N:N)),IF(B707=0,K707,""),L707&lt;&gt;"",L707,TRUE,D707)</f>
        <v>00</v>
      </c>
      <c r="N707">
        <f t="shared" si="96"/>
        <v>0</v>
      </c>
    </row>
    <row r="708" spans="1:14" x14ac:dyDescent="0.45">
      <c r="A708" t="str">
        <f t="shared" si="103"/>
        <v>3592</v>
      </c>
      <c r="B708" t="s">
        <v>29</v>
      </c>
      <c r="C708">
        <f>COUNTIF(B$2:B708,"=0")</f>
        <v>14</v>
      </c>
      <c r="D708" t="str">
        <f>MID('input-output'!$I$9,(ROW(D708)-2)*2+1,2)</f>
        <v>00</v>
      </c>
      <c r="E708" s="1" t="str">
        <f t="shared" si="102"/>
        <v/>
      </c>
      <c r="L708" t="str">
        <f t="shared" si="104"/>
        <v/>
      </c>
      <c r="M708" t="str" cm="1">
        <f t="array" ref="M708">_xlfn.IFS(ISNUMBER(_xlfn.XLOOKUP(C708,Tables!N:N,Tables!N:N)),IF(B708=0,K708,""),L708&lt;&gt;"",L708,TRUE,D708)</f>
        <v>00</v>
      </c>
      <c r="N708">
        <f t="shared" ref="N708:N771" si="105">IF(L708="",0,_xlfn.LET(_xlpm.new,HEX2DEC(M708),_xlpm.old,HEX2DEC(D708),IF(_xlpm.new&lt;128,_xlpm.new,-128+_xlfn.BITAND(_xlpm.new,127))-IF(_xlpm.old&lt;128,_xlpm.old,-128+_xlfn.BITAND(_xlpm.old,127))))</f>
        <v>0</v>
      </c>
    </row>
    <row r="709" spans="1:14" x14ac:dyDescent="0.45">
      <c r="A709" t="str">
        <f t="shared" si="103"/>
        <v>3593</v>
      </c>
      <c r="B709" t="s">
        <v>30</v>
      </c>
      <c r="C709">
        <f>COUNTIF(B$2:B709,"=0")</f>
        <v>14</v>
      </c>
      <c r="D709" t="str">
        <f>MID('input-output'!$I$9,(ROW(D709)-2)*2+1,2)</f>
        <v>00</v>
      </c>
      <c r="E709" s="1" t="str">
        <f t="shared" si="102"/>
        <v/>
      </c>
      <c r="L709" t="str">
        <f t="shared" si="104"/>
        <v/>
      </c>
      <c r="M709" t="str" cm="1">
        <f t="array" ref="M709">_xlfn.IFS(ISNUMBER(_xlfn.XLOOKUP(C709,Tables!N:N,Tables!N:N)),IF(B709=0,K709,""),L709&lt;&gt;"",L709,TRUE,D709)</f>
        <v>00</v>
      </c>
      <c r="N709">
        <f t="shared" si="105"/>
        <v>0</v>
      </c>
    </row>
    <row r="710" spans="1:14" x14ac:dyDescent="0.45">
      <c r="A710" t="str">
        <f t="shared" si="103"/>
        <v>3594</v>
      </c>
      <c r="B710" t="s">
        <v>31</v>
      </c>
      <c r="C710">
        <f>COUNTIF(B$2:B710,"=0")</f>
        <v>14</v>
      </c>
      <c r="D710" t="str">
        <f>MID('input-output'!$I$9,(ROW(D710)-2)*2+1,2)</f>
        <v>00</v>
      </c>
      <c r="E710" s="1" t="str">
        <f t="shared" si="102"/>
        <v/>
      </c>
      <c r="L710" t="str">
        <f t="shared" si="104"/>
        <v/>
      </c>
      <c r="M710" t="str" cm="1">
        <f t="array" ref="M710">_xlfn.IFS(ISNUMBER(_xlfn.XLOOKUP(C710,Tables!N:N,Tables!N:N)),IF(B710=0,K710,""),L710&lt;&gt;"",L710,TRUE,D710)</f>
        <v>00</v>
      </c>
      <c r="N710">
        <f t="shared" si="105"/>
        <v>0</v>
      </c>
    </row>
    <row r="711" spans="1:14" x14ac:dyDescent="0.45">
      <c r="A711" t="str">
        <f t="shared" si="103"/>
        <v>3595</v>
      </c>
      <c r="B711" t="s">
        <v>32</v>
      </c>
      <c r="C711">
        <f>COUNTIF(B$2:B711,"=0")</f>
        <v>14</v>
      </c>
      <c r="D711" t="str">
        <f>MID('input-output'!$I$9,(ROW(D711)-2)*2+1,2)</f>
        <v>00</v>
      </c>
      <c r="E711" s="1" t="str">
        <f t="shared" si="102"/>
        <v/>
      </c>
      <c r="L711" t="str">
        <f t="shared" si="104"/>
        <v/>
      </c>
      <c r="M711" t="str" cm="1">
        <f t="array" ref="M711">_xlfn.IFS(ISNUMBER(_xlfn.XLOOKUP(C711,Tables!N:N,Tables!N:N)),IF(B711=0,K711,""),L711&lt;&gt;"",L711,TRUE,D711)</f>
        <v>00</v>
      </c>
      <c r="N711">
        <f t="shared" si="105"/>
        <v>0</v>
      </c>
    </row>
    <row r="712" spans="1:14" x14ac:dyDescent="0.45">
      <c r="A712" t="str">
        <f t="shared" si="103"/>
        <v>3596</v>
      </c>
      <c r="B712" t="s">
        <v>33</v>
      </c>
      <c r="C712">
        <f>COUNTIF(B$2:B712,"=0")</f>
        <v>14</v>
      </c>
      <c r="D712" t="str">
        <f>MID('input-output'!$I$9,(ROW(D712)-2)*2+1,2)</f>
        <v>00</v>
      </c>
      <c r="E712" s="1" t="str">
        <f t="shared" si="102"/>
        <v/>
      </c>
      <c r="L712" t="str">
        <f t="shared" si="104"/>
        <v/>
      </c>
      <c r="M712" t="str" cm="1">
        <f t="array" ref="M712">_xlfn.IFS(ISNUMBER(_xlfn.XLOOKUP(C712,Tables!N:N,Tables!N:N)),IF(B712=0,K712,""),L712&lt;&gt;"",L712,TRUE,D712)</f>
        <v>00</v>
      </c>
      <c r="N712">
        <f t="shared" si="105"/>
        <v>0</v>
      </c>
    </row>
    <row r="713" spans="1:14" x14ac:dyDescent="0.45">
      <c r="A713" t="str">
        <f t="shared" si="103"/>
        <v>3597</v>
      </c>
      <c r="B713" t="s">
        <v>34</v>
      </c>
      <c r="C713">
        <f>COUNTIF(B$2:B713,"=0")</f>
        <v>14</v>
      </c>
      <c r="D713" t="str">
        <f>MID('input-output'!$I$9,(ROW(D713)-2)*2+1,2)</f>
        <v>00</v>
      </c>
      <c r="E713" s="1" t="str">
        <f t="shared" si="102"/>
        <v/>
      </c>
      <c r="L713" t="str">
        <f t="shared" si="104"/>
        <v/>
      </c>
      <c r="M713" t="str" cm="1">
        <f t="array" ref="M713">_xlfn.IFS(ISNUMBER(_xlfn.XLOOKUP(C713,Tables!N:N,Tables!N:N)),IF(B713=0,K713,""),L713&lt;&gt;"",L713,TRUE,D713)</f>
        <v>00</v>
      </c>
      <c r="N713">
        <f t="shared" si="105"/>
        <v>0</v>
      </c>
    </row>
    <row r="714" spans="1:14" x14ac:dyDescent="0.45">
      <c r="A714" t="str">
        <f t="shared" si="103"/>
        <v>3598</v>
      </c>
      <c r="B714" t="s">
        <v>35</v>
      </c>
      <c r="C714">
        <f>COUNTIF(B$2:B714,"=0")</f>
        <v>14</v>
      </c>
      <c r="D714" t="str">
        <f>MID('input-output'!$I$9,(ROW(D714)-2)*2+1,2)</f>
        <v>00</v>
      </c>
      <c r="E714" s="1" t="str">
        <f t="shared" si="102"/>
        <v/>
      </c>
      <c r="L714" t="str">
        <f t="shared" si="104"/>
        <v/>
      </c>
      <c r="M714" t="str" cm="1">
        <f t="array" ref="M714">_xlfn.IFS(ISNUMBER(_xlfn.XLOOKUP(C714,Tables!N:N,Tables!N:N)),IF(B714=0,K714,""),L714&lt;&gt;"",L714,TRUE,D714)</f>
        <v>00</v>
      </c>
      <c r="N714">
        <f t="shared" si="105"/>
        <v>0</v>
      </c>
    </row>
    <row r="715" spans="1:14" x14ac:dyDescent="0.45">
      <c r="A715" t="str">
        <f t="shared" si="103"/>
        <v>3599</v>
      </c>
      <c r="B715" t="s">
        <v>36</v>
      </c>
      <c r="C715">
        <f>COUNTIF(B$2:B715,"=0")</f>
        <v>14</v>
      </c>
      <c r="D715" t="str">
        <f>MID('input-output'!$I$9,(ROW(D715)-2)*2+1,2)</f>
        <v>00</v>
      </c>
      <c r="E715" s="1" t="str">
        <f t="shared" si="102"/>
        <v/>
      </c>
      <c r="L715" t="str">
        <f t="shared" si="104"/>
        <v/>
      </c>
      <c r="M715" t="str" cm="1">
        <f t="array" ref="M715">_xlfn.IFS(ISNUMBER(_xlfn.XLOOKUP(C715,Tables!N:N,Tables!N:N)),IF(B715=0,K715,""),L715&lt;&gt;"",L715,TRUE,D715)</f>
        <v>00</v>
      </c>
      <c r="N715">
        <f t="shared" si="105"/>
        <v>0</v>
      </c>
    </row>
    <row r="716" spans="1:14" x14ac:dyDescent="0.45">
      <c r="A716" t="str">
        <f t="shared" si="103"/>
        <v>359A</v>
      </c>
      <c r="B716" t="s">
        <v>37</v>
      </c>
      <c r="C716">
        <f>COUNTIF(B$2:B716,"=0")</f>
        <v>14</v>
      </c>
      <c r="D716" t="str">
        <f>MID('input-output'!$I$9,(ROW(D716)-2)*2+1,2)</f>
        <v>00</v>
      </c>
      <c r="E716" s="1" t="str">
        <f t="shared" si="102"/>
        <v/>
      </c>
      <c r="L716" t="str">
        <f t="shared" si="104"/>
        <v/>
      </c>
      <c r="M716" t="str" cm="1">
        <f t="array" ref="M716">_xlfn.IFS(ISNUMBER(_xlfn.XLOOKUP(C716,Tables!N:N,Tables!N:N)),IF(B716=0,K716,""),L716&lt;&gt;"",L716,TRUE,D716)</f>
        <v>00</v>
      </c>
      <c r="N716">
        <f t="shared" si="105"/>
        <v>0</v>
      </c>
    </row>
    <row r="717" spans="1:14" x14ac:dyDescent="0.45">
      <c r="A717" t="str">
        <f t="shared" si="103"/>
        <v>359B</v>
      </c>
      <c r="B717" t="s">
        <v>38</v>
      </c>
      <c r="C717">
        <f>COUNTIF(B$2:B717,"=0")</f>
        <v>14</v>
      </c>
      <c r="D717" t="str">
        <f>MID('input-output'!$I$9,(ROW(D717)-2)*2+1,2)</f>
        <v>00</v>
      </c>
      <c r="E717" s="1" t="str">
        <f t="shared" si="102"/>
        <v/>
      </c>
      <c r="L717" t="str">
        <f t="shared" si="104"/>
        <v/>
      </c>
      <c r="M717" t="str" cm="1">
        <f t="array" ref="M717">_xlfn.IFS(ISNUMBER(_xlfn.XLOOKUP(C717,Tables!N:N,Tables!N:N)),IF(B717=0,K717,""),L717&lt;&gt;"",L717,TRUE,D717)</f>
        <v>00</v>
      </c>
      <c r="N717">
        <f t="shared" si="105"/>
        <v>0</v>
      </c>
    </row>
    <row r="718" spans="1:14" x14ac:dyDescent="0.45">
      <c r="A718" t="str">
        <f t="shared" si="103"/>
        <v>359C</v>
      </c>
      <c r="B718" t="s">
        <v>39</v>
      </c>
      <c r="C718">
        <f>COUNTIF(B$2:B718,"=0")</f>
        <v>14</v>
      </c>
      <c r="D718" t="str">
        <f>MID('input-output'!$I$9,(ROW(D718)-2)*2+1,2)</f>
        <v>01</v>
      </c>
      <c r="E718" s="1" t="str">
        <f t="shared" si="102"/>
        <v>Monster Level 1</v>
      </c>
      <c r="F718">
        <f t="shared" ref="F718:F721" si="106">HEX2DEC(D718)</f>
        <v>1</v>
      </c>
      <c r="G718" s="2"/>
      <c r="J718" t="str">
        <f t="shared" ref="J718:J773" si="107">IF(G718&lt;&gt;"",DEC2HEX(G718),"")</f>
        <v/>
      </c>
      <c r="L718" t="str">
        <f t="shared" si="104"/>
        <v/>
      </c>
      <c r="M718" t="str" cm="1">
        <f t="array" ref="M718">_xlfn.IFS(ISNUMBER(_xlfn.XLOOKUP(C718,Tables!N:N,Tables!N:N)),IF(B718=0,K718,""),L718&lt;&gt;"",L718,TRUE,D718)</f>
        <v>01</v>
      </c>
      <c r="N718">
        <f t="shared" si="105"/>
        <v>0</v>
      </c>
    </row>
    <row r="719" spans="1:14" x14ac:dyDescent="0.45">
      <c r="A719" t="str">
        <f t="shared" si="103"/>
        <v>359D</v>
      </c>
      <c r="B719" t="s">
        <v>40</v>
      </c>
      <c r="C719">
        <f>COUNTIF(B$2:B719,"=0")</f>
        <v>14</v>
      </c>
      <c r="D719" t="str">
        <f>MID('input-output'!$I$9,(ROW(D719)-2)*2+1,2)</f>
        <v>01</v>
      </c>
      <c r="E719" s="1" t="str">
        <f t="shared" si="102"/>
        <v>Monster Level 2</v>
      </c>
      <c r="F719">
        <f t="shared" si="106"/>
        <v>1</v>
      </c>
      <c r="G719" s="2"/>
      <c r="J719" t="str">
        <f t="shared" si="107"/>
        <v/>
      </c>
      <c r="L719" t="str">
        <f t="shared" si="104"/>
        <v/>
      </c>
      <c r="M719" t="str" cm="1">
        <f t="array" ref="M719">_xlfn.IFS(ISNUMBER(_xlfn.XLOOKUP(C719,Tables!N:N,Tables!N:N)),IF(B719=0,K719,""),L719&lt;&gt;"",L719,TRUE,D719)</f>
        <v>01</v>
      </c>
      <c r="N719">
        <f t="shared" si="105"/>
        <v>0</v>
      </c>
    </row>
    <row r="720" spans="1:14" x14ac:dyDescent="0.45">
      <c r="A720" t="str">
        <f t="shared" si="103"/>
        <v>359E</v>
      </c>
      <c r="B720" t="s">
        <v>41</v>
      </c>
      <c r="C720">
        <f>COUNTIF(B$2:B720,"=0")</f>
        <v>14</v>
      </c>
      <c r="D720" t="str">
        <f>MID('input-output'!$I$9,(ROW(D720)-2)*2+1,2)</f>
        <v>01</v>
      </c>
      <c r="E720" s="1" t="str">
        <f t="shared" si="102"/>
        <v>Monster Level 3</v>
      </c>
      <c r="F720">
        <f t="shared" si="106"/>
        <v>1</v>
      </c>
      <c r="G720" s="2"/>
      <c r="J720" t="str">
        <f t="shared" si="107"/>
        <v/>
      </c>
      <c r="L720" t="str">
        <f t="shared" si="104"/>
        <v/>
      </c>
      <c r="M720" t="str" cm="1">
        <f t="array" ref="M720">_xlfn.IFS(ISNUMBER(_xlfn.XLOOKUP(C720,Tables!N:N,Tables!N:N)),IF(B720=0,K720,""),L720&lt;&gt;"",L720,TRUE,D720)</f>
        <v>01</v>
      </c>
      <c r="N720">
        <f t="shared" si="105"/>
        <v>0</v>
      </c>
    </row>
    <row r="721" spans="1:14" x14ac:dyDescent="0.45">
      <c r="A721" t="str">
        <f t="shared" si="103"/>
        <v>359F</v>
      </c>
      <c r="B721" t="s">
        <v>42</v>
      </c>
      <c r="C721">
        <f>COUNTIF(B$2:B721,"=0")</f>
        <v>14</v>
      </c>
      <c r="D721" t="str">
        <f>MID('input-output'!$I$9,(ROW(D721)-2)*2+1,2)</f>
        <v>00</v>
      </c>
      <c r="E721" s="1" t="str">
        <f t="shared" si="102"/>
        <v>Boss Level</v>
      </c>
      <c r="F721">
        <f t="shared" si="106"/>
        <v>0</v>
      </c>
      <c r="G721" s="2"/>
      <c r="J721" t="str">
        <f t="shared" si="107"/>
        <v/>
      </c>
      <c r="L721" t="str">
        <f t="shared" si="104"/>
        <v/>
      </c>
      <c r="M721" t="str" cm="1">
        <f t="array" ref="M721">_xlfn.IFS(ISNUMBER(_xlfn.XLOOKUP(C721,Tables!N:N,Tables!N:N)),IF(B721=0,K721,""),L721&lt;&gt;"",L721,TRUE,D721)</f>
        <v>00</v>
      </c>
      <c r="N721">
        <f t="shared" si="105"/>
        <v>0</v>
      </c>
    </row>
    <row r="722" spans="1:14" x14ac:dyDescent="0.45">
      <c r="A722" t="str">
        <f t="shared" si="103"/>
        <v>35A0</v>
      </c>
      <c r="B722" t="s">
        <v>43</v>
      </c>
      <c r="C722">
        <f>COUNTIF(B$2:B722,"=0")</f>
        <v>14</v>
      </c>
      <c r="D722" t="str">
        <f>MID('input-output'!$I$9,(ROW(D722)-2)*2+1,2)</f>
        <v>00</v>
      </c>
      <c r="E722" s="1" t="str">
        <f t="shared" si="102"/>
        <v/>
      </c>
      <c r="L722" t="str">
        <f t="shared" si="104"/>
        <v/>
      </c>
      <c r="M722" t="str" cm="1">
        <f t="array" ref="M722">_xlfn.IFS(ISNUMBER(_xlfn.XLOOKUP(C722,Tables!N:N,Tables!N:N)),IF(B722=0,K722,""),L722&lt;&gt;"",L722,TRUE,D722)</f>
        <v>00</v>
      </c>
      <c r="N722">
        <f t="shared" si="105"/>
        <v>0</v>
      </c>
    </row>
    <row r="723" spans="1:14" x14ac:dyDescent="0.45">
      <c r="A723" t="str">
        <f t="shared" si="103"/>
        <v>35A1</v>
      </c>
      <c r="B723" t="s">
        <v>44</v>
      </c>
      <c r="C723">
        <f>COUNTIF(B$2:B723,"=0")</f>
        <v>14</v>
      </c>
      <c r="D723" t="str">
        <f>MID('input-output'!$I$9,(ROW(D723)-2)*2+1,2)</f>
        <v>FF</v>
      </c>
      <c r="E723" s="1" t="str">
        <f t="shared" si="102"/>
        <v/>
      </c>
      <c r="L723" t="str">
        <f t="shared" si="104"/>
        <v/>
      </c>
      <c r="M723" t="str" cm="1">
        <f t="array" ref="M723">_xlfn.IFS(ISNUMBER(_xlfn.XLOOKUP(C723,Tables!N:N,Tables!N:N)),IF(B723=0,K723,""),L723&lt;&gt;"",L723,TRUE,D723)</f>
        <v>FF</v>
      </c>
      <c r="N723">
        <f t="shared" si="105"/>
        <v>0</v>
      </c>
    </row>
    <row r="724" spans="1:14" x14ac:dyDescent="0.45">
      <c r="A724" t="str">
        <f t="shared" si="103"/>
        <v>35A2</v>
      </c>
      <c r="B724" t="s">
        <v>45</v>
      </c>
      <c r="C724">
        <f>COUNTIF(B$2:B724,"=0")</f>
        <v>14</v>
      </c>
      <c r="D724" t="str">
        <f>MID('input-output'!$I$9,(ROW(D724)-2)*2+1,2)</f>
        <v>FF</v>
      </c>
      <c r="E724" s="1" t="str">
        <f t="shared" si="102"/>
        <v/>
      </c>
      <c r="L724" t="str">
        <f t="shared" si="104"/>
        <v/>
      </c>
      <c r="M724" t="str" cm="1">
        <f t="array" ref="M724">_xlfn.IFS(ISNUMBER(_xlfn.XLOOKUP(C724,Tables!N:N,Tables!N:N)),IF(B724=0,K724,""),L724&lt;&gt;"",L724,TRUE,D724)</f>
        <v>FF</v>
      </c>
      <c r="N724">
        <f t="shared" si="105"/>
        <v>0</v>
      </c>
    </row>
    <row r="725" spans="1:14" x14ac:dyDescent="0.45">
      <c r="A725" t="str">
        <f t="shared" si="103"/>
        <v>35A3</v>
      </c>
      <c r="B725" t="s">
        <v>46</v>
      </c>
      <c r="C725">
        <f>COUNTIF(B$2:B725,"=0")</f>
        <v>14</v>
      </c>
      <c r="D725" t="str">
        <f>MID('input-output'!$I$9,(ROW(D725)-2)*2+1,2)</f>
        <v>FF</v>
      </c>
      <c r="E725" s="1" t="str">
        <f t="shared" si="102"/>
        <v/>
      </c>
      <c r="L725" t="str">
        <f t="shared" si="104"/>
        <v/>
      </c>
      <c r="M725" t="str" cm="1">
        <f t="array" ref="M725">_xlfn.IFS(ISNUMBER(_xlfn.XLOOKUP(C725,Tables!N:N,Tables!N:N)),IF(B725=0,K725,""),L725&lt;&gt;"",L725,TRUE,D725)</f>
        <v>FF</v>
      </c>
      <c r="N725">
        <f t="shared" si="105"/>
        <v>0</v>
      </c>
    </row>
    <row r="726" spans="1:14" x14ac:dyDescent="0.45">
      <c r="A726" t="str">
        <f t="shared" si="103"/>
        <v>35A4</v>
      </c>
      <c r="B726" t="s">
        <v>47</v>
      </c>
      <c r="C726">
        <f>COUNTIF(B$2:B726,"=0")</f>
        <v>14</v>
      </c>
      <c r="D726" t="str">
        <f>MID('input-output'!$I$9,(ROW(D726)-2)*2+1,2)</f>
        <v>00</v>
      </c>
      <c r="E726" s="1" t="str">
        <f t="shared" si="102"/>
        <v/>
      </c>
      <c r="L726" t="str">
        <f t="shared" si="104"/>
        <v/>
      </c>
      <c r="M726" t="str" cm="1">
        <f t="array" ref="M726">_xlfn.IFS(ISNUMBER(_xlfn.XLOOKUP(C726,Tables!N:N,Tables!N:N)),IF(B726=0,K726,""),L726&lt;&gt;"",L726,TRUE,D726)</f>
        <v>00</v>
      </c>
      <c r="N726">
        <f t="shared" si="105"/>
        <v>0</v>
      </c>
    </row>
    <row r="727" spans="1:14" x14ac:dyDescent="0.45">
      <c r="A727" t="str">
        <f t="shared" si="103"/>
        <v>35A5</v>
      </c>
      <c r="B727" t="s">
        <v>48</v>
      </c>
      <c r="C727">
        <f>COUNTIF(B$2:B727,"=0")</f>
        <v>14</v>
      </c>
      <c r="D727" t="str">
        <f>MID('input-output'!$I$9,(ROW(D727)-2)*2+1,2)</f>
        <v>00</v>
      </c>
      <c r="E727" s="1" t="str">
        <f t="shared" si="102"/>
        <v/>
      </c>
      <c r="L727" t="str">
        <f t="shared" si="104"/>
        <v/>
      </c>
      <c r="M727" t="str" cm="1">
        <f t="array" ref="M727">_xlfn.IFS(ISNUMBER(_xlfn.XLOOKUP(C727,Tables!N:N,Tables!N:N)),IF(B727=0,K727,""),L727&lt;&gt;"",L727,TRUE,D727)</f>
        <v>00</v>
      </c>
      <c r="N727">
        <f t="shared" si="105"/>
        <v>0</v>
      </c>
    </row>
    <row r="728" spans="1:14" x14ac:dyDescent="0.45">
      <c r="A728" t="str">
        <f t="shared" si="103"/>
        <v>35A6</v>
      </c>
      <c r="B728" t="s">
        <v>49</v>
      </c>
      <c r="C728">
        <f>COUNTIF(B$2:B728,"=0")</f>
        <v>14</v>
      </c>
      <c r="D728" t="str">
        <f>MID('input-output'!$I$9,(ROW(D728)-2)*2+1,2)</f>
        <v>00</v>
      </c>
      <c r="E728" s="1" t="str">
        <f t="shared" si="102"/>
        <v/>
      </c>
      <c r="L728" t="str">
        <f t="shared" si="104"/>
        <v/>
      </c>
      <c r="M728" t="str" cm="1">
        <f t="array" ref="M728">_xlfn.IFS(ISNUMBER(_xlfn.XLOOKUP(C728,Tables!N:N,Tables!N:N)),IF(B728=0,K728,""),L728&lt;&gt;"",L728,TRUE,D728)</f>
        <v>00</v>
      </c>
      <c r="N728">
        <f t="shared" si="105"/>
        <v>0</v>
      </c>
    </row>
    <row r="729" spans="1:14" x14ac:dyDescent="0.45">
      <c r="A729" t="str">
        <f t="shared" si="103"/>
        <v>35A7</v>
      </c>
      <c r="B729" t="s">
        <v>50</v>
      </c>
      <c r="C729">
        <f>COUNTIF(B$2:B729,"=0")</f>
        <v>14</v>
      </c>
      <c r="D729" t="str">
        <f>MID('input-output'!$I$9,(ROW(D729)-2)*2+1,2)</f>
        <v>00</v>
      </c>
      <c r="E729" s="1" t="str">
        <f t="shared" si="102"/>
        <v/>
      </c>
      <c r="L729" t="str">
        <f t="shared" si="104"/>
        <v/>
      </c>
      <c r="M729" t="str" cm="1">
        <f t="array" ref="M729">_xlfn.IFS(ISNUMBER(_xlfn.XLOOKUP(C729,Tables!N:N,Tables!N:N)),IF(B729=0,K729,""),L729&lt;&gt;"",L729,TRUE,D729)</f>
        <v>00</v>
      </c>
      <c r="N729">
        <f t="shared" si="105"/>
        <v>0</v>
      </c>
    </row>
    <row r="730" spans="1:14" x14ac:dyDescent="0.45">
      <c r="A730" t="str">
        <f t="shared" si="103"/>
        <v>35A8</v>
      </c>
      <c r="B730">
        <v>0</v>
      </c>
      <c r="C730">
        <f>COUNTIF(B$2:B730,"=0")</f>
        <v>15</v>
      </c>
      <c r="D730" t="str">
        <f>MID('input-output'!$I$9,(ROW(D730)-2)*2+1,2)</f>
        <v>00</v>
      </c>
      <c r="E730" s="1" t="str">
        <f t="shared" si="102"/>
        <v>Name Low 1</v>
      </c>
      <c r="F730">
        <f>_xlfn.XLOOKUP(HEX2DEC(D731&amp;D730),Tables!A:A,Tables!C:C)</f>
        <v>0</v>
      </c>
      <c r="G730" s="2"/>
      <c r="J730" t="str">
        <f>IF(G730&lt;&gt;"",_xlfn.XLOOKUP(G730,Tables!C:C,Tables!B:B),"")</f>
        <v/>
      </c>
      <c r="L730" t="str">
        <f t="shared" si="104"/>
        <v/>
      </c>
      <c r="M730" t="str" cm="1">
        <f t="array" ref="M730">_xlfn.IFS(ISNUMBER(_xlfn.XLOOKUP(C730,Tables!N:N,Tables!N:N)),IF(B730=0,K730,""),L730&lt;&gt;"",L730,TRUE,D730)</f>
        <v>00</v>
      </c>
      <c r="N730">
        <f t="shared" si="105"/>
        <v>0</v>
      </c>
    </row>
    <row r="731" spans="1:14" x14ac:dyDescent="0.45">
      <c r="A731" t="str">
        <f t="shared" si="103"/>
        <v>35A9</v>
      </c>
      <c r="B731">
        <v>1</v>
      </c>
      <c r="C731">
        <f>COUNTIF(B$2:B731,"=0")</f>
        <v>15</v>
      </c>
      <c r="D731" t="str">
        <f>MID('input-output'!$I$9,(ROW(D731)-2)*2+1,2)</f>
        <v>00</v>
      </c>
      <c r="E731" s="1" t="str">
        <f t="shared" si="102"/>
        <v>Name High 1</v>
      </c>
      <c r="L731" t="str">
        <f t="shared" si="104"/>
        <v/>
      </c>
      <c r="M731" t="str" cm="1">
        <f t="array" ref="M731">_xlfn.IFS(ISNUMBER(_xlfn.XLOOKUP(C731,Tables!N:N,Tables!N:N)),IF(B731=0,K731,""),L731&lt;&gt;"",L731,TRUE,D731)</f>
        <v>00</v>
      </c>
      <c r="N731">
        <f t="shared" si="105"/>
        <v>0</v>
      </c>
    </row>
    <row r="732" spans="1:14" x14ac:dyDescent="0.45">
      <c r="A732" t="str">
        <f t="shared" si="103"/>
        <v>35AA</v>
      </c>
      <c r="B732">
        <v>2</v>
      </c>
      <c r="C732">
        <f>COUNTIF(B$2:B732,"=0")</f>
        <v>15</v>
      </c>
      <c r="D732" t="str">
        <f>MID('input-output'!$I$9,(ROW(D732)-2)*2+1,2)</f>
        <v>00</v>
      </c>
      <c r="E732" s="1" t="str">
        <f t="shared" si="102"/>
        <v>Name Low 2</v>
      </c>
      <c r="F732">
        <f>_xlfn.XLOOKUP(HEX2DEC(D733&amp;D732),Tables!A:A,Tables!C:C)</f>
        <v>0</v>
      </c>
      <c r="G732" s="2"/>
      <c r="J732" t="str">
        <f>IF(G732&lt;&gt;"",_xlfn.XLOOKUP(G732,Tables!C:C,Tables!B:B),"")</f>
        <v/>
      </c>
      <c r="L732" t="str">
        <f t="shared" si="104"/>
        <v/>
      </c>
      <c r="M732" t="str" cm="1">
        <f t="array" ref="M732">_xlfn.IFS(ISNUMBER(_xlfn.XLOOKUP(C732,Tables!N:N,Tables!N:N)),IF(B732=0,K732,""),L732&lt;&gt;"",L732,TRUE,D732)</f>
        <v>00</v>
      </c>
      <c r="N732">
        <f t="shared" si="105"/>
        <v>0</v>
      </c>
    </row>
    <row r="733" spans="1:14" x14ac:dyDescent="0.45">
      <c r="A733" t="str">
        <f t="shared" si="103"/>
        <v>35AB</v>
      </c>
      <c r="B733" t="s">
        <v>2</v>
      </c>
      <c r="C733">
        <f>COUNTIF(B$2:B733,"=0")</f>
        <v>15</v>
      </c>
      <c r="D733" t="str">
        <f>MID('input-output'!$I$9,(ROW(D733)-2)*2+1,2)</f>
        <v>00</v>
      </c>
      <c r="E733" s="1" t="str">
        <f t="shared" si="102"/>
        <v>Name High 2</v>
      </c>
      <c r="L733" t="str">
        <f t="shared" si="104"/>
        <v/>
      </c>
      <c r="M733" t="str" cm="1">
        <f t="array" ref="M733">_xlfn.IFS(ISNUMBER(_xlfn.XLOOKUP(C733,Tables!N:N,Tables!N:N)),IF(B733=0,K733,""),L733&lt;&gt;"",L733,TRUE,D733)</f>
        <v>00</v>
      </c>
      <c r="N733">
        <f t="shared" si="105"/>
        <v>0</v>
      </c>
    </row>
    <row r="734" spans="1:14" x14ac:dyDescent="0.45">
      <c r="A734" t="str">
        <f t="shared" si="103"/>
        <v>35AC</v>
      </c>
      <c r="B734" t="s">
        <v>3</v>
      </c>
      <c r="C734">
        <f>COUNTIF(B$2:B734,"=0")</f>
        <v>15</v>
      </c>
      <c r="D734" t="str">
        <f>MID('input-output'!$I$9,(ROW(D734)-2)*2+1,2)</f>
        <v>00</v>
      </c>
      <c r="E734" s="1" t="str">
        <f t="shared" si="102"/>
        <v>Name Low 3</v>
      </c>
      <c r="F734">
        <f>_xlfn.XLOOKUP(HEX2DEC(D735&amp;D734),Tables!A:A,Tables!C:C)</f>
        <v>0</v>
      </c>
      <c r="G734" s="2"/>
      <c r="J734" t="str">
        <f>IF(G734&lt;&gt;"",_xlfn.XLOOKUP(G734,Tables!C:C,Tables!B:B),"")</f>
        <v/>
      </c>
      <c r="L734" t="str">
        <f t="shared" si="104"/>
        <v/>
      </c>
      <c r="M734" t="str" cm="1">
        <f t="array" ref="M734">_xlfn.IFS(ISNUMBER(_xlfn.XLOOKUP(C734,Tables!N:N,Tables!N:N)),IF(B734=0,K734,""),L734&lt;&gt;"",L734,TRUE,D734)</f>
        <v>00</v>
      </c>
      <c r="N734">
        <f t="shared" si="105"/>
        <v>0</v>
      </c>
    </row>
    <row r="735" spans="1:14" x14ac:dyDescent="0.45">
      <c r="A735" t="str">
        <f t="shared" si="103"/>
        <v>35AD</v>
      </c>
      <c r="B735" t="s">
        <v>4</v>
      </c>
      <c r="C735">
        <f>COUNTIF(B$2:B735,"=0")</f>
        <v>15</v>
      </c>
      <c r="D735" t="str">
        <f>MID('input-output'!$I$9,(ROW(D735)-2)*2+1,2)</f>
        <v>00</v>
      </c>
      <c r="E735" s="1" t="str">
        <f t="shared" si="102"/>
        <v>Name High 3</v>
      </c>
      <c r="L735" t="str">
        <f t="shared" si="104"/>
        <v/>
      </c>
      <c r="M735" t="str" cm="1">
        <f t="array" ref="M735">_xlfn.IFS(ISNUMBER(_xlfn.XLOOKUP(C735,Tables!N:N,Tables!N:N)),IF(B735=0,K735,""),L735&lt;&gt;"",L735,TRUE,D735)</f>
        <v>00</v>
      </c>
      <c r="N735">
        <f t="shared" si="105"/>
        <v>0</v>
      </c>
    </row>
    <row r="736" spans="1:14" x14ac:dyDescent="0.45">
      <c r="A736" t="str">
        <f t="shared" si="103"/>
        <v>35AE</v>
      </c>
      <c r="B736" t="s">
        <v>5</v>
      </c>
      <c r="C736">
        <f>COUNTIF(B$2:B736,"=0")</f>
        <v>15</v>
      </c>
      <c r="D736" t="str">
        <f>MID('input-output'!$I$9,(ROW(D736)-2)*2+1,2)</f>
        <v>00</v>
      </c>
      <c r="E736" s="1" t="str">
        <f t="shared" si="102"/>
        <v>Primary Monster Low</v>
      </c>
      <c r="F736">
        <f>_xlfn.XLOOKUP(HEX2DEC(D737&amp;D736),Tables!A:A,Tables!D:D)</f>
        <v>0</v>
      </c>
      <c r="G736" s="2"/>
      <c r="J736" t="str">
        <f>IF(G736&lt;&gt;"",_xlfn.XLOOKUP(G736,Tables!D:D,Tables!B:B),"")</f>
        <v/>
      </c>
      <c r="L736" t="str">
        <f t="shared" si="104"/>
        <v/>
      </c>
      <c r="M736" t="str" cm="1">
        <f t="array" ref="M736">_xlfn.IFS(ISNUMBER(_xlfn.XLOOKUP(C736,Tables!N:N,Tables!N:N)),IF(B736=0,K736,""),L736&lt;&gt;"",L736,TRUE,D736)</f>
        <v>00</v>
      </c>
      <c r="N736">
        <f t="shared" si="105"/>
        <v>0</v>
      </c>
    </row>
    <row r="737" spans="1:14" x14ac:dyDescent="0.45">
      <c r="A737" t="str">
        <f t="shared" si="103"/>
        <v>35AF</v>
      </c>
      <c r="B737" t="s">
        <v>6</v>
      </c>
      <c r="C737">
        <f>COUNTIF(B$2:B737,"=0")</f>
        <v>15</v>
      </c>
      <c r="D737" t="str">
        <f>MID('input-output'!$I$9,(ROW(D737)-2)*2+1,2)</f>
        <v>00</v>
      </c>
      <c r="E737" s="1" t="str">
        <f t="shared" si="102"/>
        <v>Primary Monster High</v>
      </c>
      <c r="L737" t="str">
        <f t="shared" si="104"/>
        <v/>
      </c>
      <c r="M737" t="str" cm="1">
        <f t="array" ref="M737">_xlfn.IFS(ISNUMBER(_xlfn.XLOOKUP(C737,Tables!N:N,Tables!N:N)),IF(B737=0,K737,""),L737&lt;&gt;"",L737,TRUE,D737)</f>
        <v>00</v>
      </c>
      <c r="N737">
        <f t="shared" si="105"/>
        <v>0</v>
      </c>
    </row>
    <row r="738" spans="1:14" x14ac:dyDescent="0.45">
      <c r="A738" t="str">
        <f t="shared" si="103"/>
        <v>35B0</v>
      </c>
      <c r="B738" t="s">
        <v>7</v>
      </c>
      <c r="C738">
        <f>COUNTIF(B$2:B738,"=0")</f>
        <v>15</v>
      </c>
      <c r="D738" t="str">
        <f>MID('input-output'!$I$9,(ROW(D738)-2)*2+1,2)</f>
        <v>00</v>
      </c>
      <c r="E738" s="1" t="str">
        <f t="shared" si="102"/>
        <v>Header Low</v>
      </c>
      <c r="F738">
        <f t="shared" ref="F738" si="108">HEX2DEC(D739&amp;D738)</f>
        <v>0</v>
      </c>
      <c r="G738" s="2"/>
      <c r="J738" t="str">
        <f t="shared" ref="J738" si="109">IF(G738&lt;&gt;"",DEC2HEX(G738),"")</f>
        <v/>
      </c>
      <c r="L738" t="str">
        <f t="shared" si="104"/>
        <v/>
      </c>
      <c r="M738" t="str" cm="1">
        <f t="array" ref="M738">_xlfn.IFS(ISNUMBER(_xlfn.XLOOKUP(C738,Tables!N:N,Tables!N:N)),IF(B738=0,K738,""),L738&lt;&gt;"",L738,TRUE,D738)</f>
        <v>00</v>
      </c>
      <c r="N738">
        <f t="shared" si="105"/>
        <v>0</v>
      </c>
    </row>
    <row r="739" spans="1:14" x14ac:dyDescent="0.45">
      <c r="A739" t="str">
        <f t="shared" si="103"/>
        <v>35B1</v>
      </c>
      <c r="B739" t="s">
        <v>8</v>
      </c>
      <c r="C739">
        <f>COUNTIF(B$2:B739,"=0")</f>
        <v>15</v>
      </c>
      <c r="D739" t="str">
        <f>MID('input-output'!$I$9,(ROW(D739)-2)*2+1,2)</f>
        <v>00</v>
      </c>
      <c r="E739" s="1" t="str">
        <f t="shared" si="102"/>
        <v>Header High</v>
      </c>
      <c r="L739" t="str">
        <f t="shared" si="104"/>
        <v/>
      </c>
      <c r="M739" t="str" cm="1">
        <f t="array" ref="M739">_xlfn.IFS(ISNUMBER(_xlfn.XLOOKUP(C739,Tables!N:N,Tables!N:N)),IF(B739=0,K739,""),L739&lt;&gt;"",L739,TRUE,D739)</f>
        <v>00</v>
      </c>
      <c r="N739">
        <f t="shared" si="105"/>
        <v>0</v>
      </c>
    </row>
    <row r="740" spans="1:14" x14ac:dyDescent="0.45">
      <c r="A740" t="str">
        <f t="shared" si="103"/>
        <v>35B2</v>
      </c>
      <c r="B740" t="s">
        <v>9</v>
      </c>
      <c r="C740">
        <f>COUNTIF(B$2:B740,"=0")</f>
        <v>15</v>
      </c>
      <c r="D740" t="str">
        <f>MID('input-output'!$I$9,(ROW(D740)-2)*2+1,2)</f>
        <v>00</v>
      </c>
      <c r="E740" s="1" t="str">
        <f t="shared" si="102"/>
        <v>Footer Low</v>
      </c>
      <c r="F740">
        <f t="shared" ref="F740" si="110">HEX2DEC(D741&amp;D740)</f>
        <v>0</v>
      </c>
      <c r="G740" s="2"/>
      <c r="J740" t="str">
        <f t="shared" ref="J740" si="111">IF(G740&lt;&gt;"",DEC2HEX(G740),"")</f>
        <v/>
      </c>
      <c r="L740" t="str">
        <f t="shared" si="104"/>
        <v/>
      </c>
      <c r="M740" t="str" cm="1">
        <f t="array" ref="M740">_xlfn.IFS(ISNUMBER(_xlfn.XLOOKUP(C740,Tables!N:N,Tables!N:N)),IF(B740=0,K740,""),L740&lt;&gt;"",L740,TRUE,D740)</f>
        <v>00</v>
      </c>
      <c r="N740">
        <f t="shared" si="105"/>
        <v>0</v>
      </c>
    </row>
    <row r="741" spans="1:14" x14ac:dyDescent="0.45">
      <c r="A741" t="str">
        <f t="shared" si="103"/>
        <v>35B3</v>
      </c>
      <c r="B741" t="s">
        <v>10</v>
      </c>
      <c r="C741">
        <f>COUNTIF(B$2:B741,"=0")</f>
        <v>15</v>
      </c>
      <c r="D741" t="str">
        <f>MID('input-output'!$I$9,(ROW(D741)-2)*2+1,2)</f>
        <v>00</v>
      </c>
      <c r="E741" s="1" t="str">
        <f t="shared" si="102"/>
        <v>Footer High</v>
      </c>
      <c r="L741" t="str">
        <f t="shared" si="104"/>
        <v/>
      </c>
      <c r="M741" t="str" cm="1">
        <f t="array" ref="M741">_xlfn.IFS(ISNUMBER(_xlfn.XLOOKUP(C741,Tables!N:N,Tables!N:N)),IF(B741=0,K741,""),L741&lt;&gt;"",L741,TRUE,D741)</f>
        <v>00</v>
      </c>
      <c r="N741">
        <f t="shared" si="105"/>
        <v>0</v>
      </c>
    </row>
    <row r="742" spans="1:14" x14ac:dyDescent="0.45">
      <c r="A742" t="str">
        <f t="shared" si="103"/>
        <v>35B4</v>
      </c>
      <c r="B742" t="s">
        <v>11</v>
      </c>
      <c r="C742">
        <f>COUNTIF(B$2:B742,"=0")</f>
        <v>15</v>
      </c>
      <c r="D742" t="str">
        <f>MID('input-output'!$I$9,(ROW(D742)-2)*2+1,2)</f>
        <v>00</v>
      </c>
      <c r="E742" s="1" t="str">
        <f t="shared" si="102"/>
        <v/>
      </c>
      <c r="L742" t="str">
        <f t="shared" si="104"/>
        <v/>
      </c>
      <c r="M742" t="str" cm="1">
        <f t="array" ref="M742">_xlfn.IFS(ISNUMBER(_xlfn.XLOOKUP(C742,Tables!N:N,Tables!N:N)),IF(B742=0,K742,""),L742&lt;&gt;"",L742,TRUE,D742)</f>
        <v>00</v>
      </c>
      <c r="N742">
        <f t="shared" si="105"/>
        <v>0</v>
      </c>
    </row>
    <row r="743" spans="1:14" x14ac:dyDescent="0.45">
      <c r="A743" t="str">
        <f t="shared" si="103"/>
        <v>35B5</v>
      </c>
      <c r="B743" t="s">
        <v>12</v>
      </c>
      <c r="C743">
        <f>COUNTIF(B$2:B743,"=0")</f>
        <v>15</v>
      </c>
      <c r="D743" t="str">
        <f>MID('input-output'!$I$9,(ROW(D743)-2)*2+1,2)</f>
        <v>00</v>
      </c>
      <c r="E743" s="1" t="str">
        <f t="shared" si="102"/>
        <v/>
      </c>
      <c r="L743" t="str">
        <f t="shared" si="104"/>
        <v/>
      </c>
      <c r="M743" t="str" cm="1">
        <f t="array" ref="M743">_xlfn.IFS(ISNUMBER(_xlfn.XLOOKUP(C743,Tables!N:N,Tables!N:N)),IF(B743=0,K743,""),L743&lt;&gt;"",L743,TRUE,D743)</f>
        <v>00</v>
      </c>
      <c r="N743">
        <f t="shared" si="105"/>
        <v>0</v>
      </c>
    </row>
    <row r="744" spans="1:14" x14ac:dyDescent="0.45">
      <c r="A744" t="str">
        <f t="shared" si="103"/>
        <v>35B6</v>
      </c>
      <c r="B744" t="s">
        <v>13</v>
      </c>
      <c r="C744">
        <f>COUNTIF(B$2:B744,"=0")</f>
        <v>15</v>
      </c>
      <c r="D744" t="str">
        <f>MID('input-output'!$I$9,(ROW(D744)-2)*2+1,2)</f>
        <v>00</v>
      </c>
      <c r="E744" s="1" t="str">
        <f t="shared" si="102"/>
        <v>Clears(seems to be written to 2 places)</v>
      </c>
      <c r="L744" t="str">
        <f t="shared" si="104"/>
        <v/>
      </c>
      <c r="M744" t="str" cm="1">
        <f t="array" ref="M744">_xlfn.IFS(ISNUMBER(_xlfn.XLOOKUP(C744,Tables!N:N,Tables!N:N)),IF(B744=0,K744,""),L744&lt;&gt;"",L744,TRUE,D744)</f>
        <v>00</v>
      </c>
      <c r="N744">
        <f t="shared" si="105"/>
        <v>0</v>
      </c>
    </row>
    <row r="745" spans="1:14" x14ac:dyDescent="0.45">
      <c r="A745" t="str">
        <f t="shared" si="103"/>
        <v>35B7</v>
      </c>
      <c r="B745" t="s">
        <v>14</v>
      </c>
      <c r="C745">
        <f>COUNTIF(B$2:B745,"=0")</f>
        <v>15</v>
      </c>
      <c r="D745" t="str">
        <f>MID('input-output'!$I$9,(ROW(D745)-2)*2+1,2)</f>
        <v>00</v>
      </c>
      <c r="E745" s="1" t="str">
        <f t="shared" si="102"/>
        <v/>
      </c>
      <c r="L745" t="str">
        <f t="shared" si="104"/>
        <v/>
      </c>
      <c r="M745" t="str" cm="1">
        <f t="array" ref="M745">_xlfn.IFS(ISNUMBER(_xlfn.XLOOKUP(C745,Tables!N:N,Tables!N:N)),IF(B745=0,K745,""),L745&lt;&gt;"",L745,TRUE,D745)</f>
        <v>00</v>
      </c>
      <c r="N745">
        <f t="shared" si="105"/>
        <v>0</v>
      </c>
    </row>
    <row r="746" spans="1:14" x14ac:dyDescent="0.45">
      <c r="A746" t="str">
        <f t="shared" si="103"/>
        <v>35B8</v>
      </c>
      <c r="B746" t="s">
        <v>15</v>
      </c>
      <c r="C746">
        <f>COUNTIF(B$2:B746,"=0")</f>
        <v>15</v>
      </c>
      <c r="D746" t="str">
        <f>MID('input-output'!$I$9,(ROW(D746)-2)*2+1,2)</f>
        <v>00</v>
      </c>
      <c r="E746" s="1" t="str">
        <f t="shared" si="102"/>
        <v/>
      </c>
      <c r="L746" t="str">
        <f t="shared" si="104"/>
        <v/>
      </c>
      <c r="M746" t="str" cm="1">
        <f t="array" ref="M746">_xlfn.IFS(ISNUMBER(_xlfn.XLOOKUP(C746,Tables!N:N,Tables!N:N)),IF(B746=0,K746,""),L746&lt;&gt;"",L746,TRUE,D746)</f>
        <v>00</v>
      </c>
      <c r="N746">
        <f t="shared" si="105"/>
        <v>0</v>
      </c>
    </row>
    <row r="747" spans="1:14" x14ac:dyDescent="0.45">
      <c r="A747" t="str">
        <f t="shared" si="103"/>
        <v>35B9</v>
      </c>
      <c r="B747" t="s">
        <v>16</v>
      </c>
      <c r="C747">
        <f>COUNTIF(B$2:B747,"=0")</f>
        <v>15</v>
      </c>
      <c r="D747" t="str">
        <f>MID('input-output'!$I$9,(ROW(D747)-2)*2+1,2)</f>
        <v>00</v>
      </c>
      <c r="E747" s="1" t="str">
        <f t="shared" si="102"/>
        <v/>
      </c>
      <c r="L747" t="str">
        <f t="shared" si="104"/>
        <v/>
      </c>
      <c r="M747" t="str" cm="1">
        <f t="array" ref="M747">_xlfn.IFS(ISNUMBER(_xlfn.XLOOKUP(C747,Tables!N:N,Tables!N:N)),IF(B747=0,K747,""),L747&lt;&gt;"",L747,TRUE,D747)</f>
        <v>00</v>
      </c>
      <c r="N747">
        <f t="shared" si="105"/>
        <v>0</v>
      </c>
    </row>
    <row r="748" spans="1:14" x14ac:dyDescent="0.45">
      <c r="A748" t="str">
        <f t="shared" si="103"/>
        <v>35BA</v>
      </c>
      <c r="B748" t="s">
        <v>17</v>
      </c>
      <c r="C748">
        <f>COUNTIF(B$2:B748,"=0")</f>
        <v>15</v>
      </c>
      <c r="D748" t="str">
        <f>MID('input-output'!$I$9,(ROW(D748)-2)*2+1,2)</f>
        <v>00</v>
      </c>
      <c r="E748" s="1" t="str">
        <f t="shared" si="102"/>
        <v>Clears(seems to be written to 2 places)</v>
      </c>
      <c r="L748" t="str">
        <f t="shared" si="104"/>
        <v/>
      </c>
      <c r="M748" t="str" cm="1">
        <f t="array" ref="M748">_xlfn.IFS(ISNUMBER(_xlfn.XLOOKUP(C748,Tables!N:N,Tables!N:N)),IF(B748=0,K748,""),L748&lt;&gt;"",L748,TRUE,D748)</f>
        <v>00</v>
      </c>
      <c r="N748">
        <f t="shared" si="105"/>
        <v>0</v>
      </c>
    </row>
    <row r="749" spans="1:14" x14ac:dyDescent="0.45">
      <c r="A749" t="str">
        <f t="shared" si="103"/>
        <v>35BB</v>
      </c>
      <c r="B749" t="s">
        <v>18</v>
      </c>
      <c r="C749">
        <f>COUNTIF(B$2:B749,"=0")</f>
        <v>15</v>
      </c>
      <c r="D749" t="str">
        <f>MID('input-output'!$I$9,(ROW(D749)-2)*2+1,2)</f>
        <v>00</v>
      </c>
      <c r="E749" s="1" t="str">
        <f t="shared" si="102"/>
        <v/>
      </c>
      <c r="L749" t="str">
        <f t="shared" si="104"/>
        <v/>
      </c>
      <c r="M749" t="str" cm="1">
        <f t="array" ref="M749">_xlfn.IFS(ISNUMBER(_xlfn.XLOOKUP(C749,Tables!N:N,Tables!N:N)),IF(B749=0,K749,""),L749&lt;&gt;"",L749,TRUE,D749)</f>
        <v>00</v>
      </c>
      <c r="N749">
        <f t="shared" si="105"/>
        <v>0</v>
      </c>
    </row>
    <row r="750" spans="1:14" x14ac:dyDescent="0.45">
      <c r="A750" t="str">
        <f t="shared" si="103"/>
        <v>35BC</v>
      </c>
      <c r="B750" t="s">
        <v>19</v>
      </c>
      <c r="C750">
        <f>COUNTIF(B$2:B750,"=0")</f>
        <v>15</v>
      </c>
      <c r="D750" t="str">
        <f>MID('input-output'!$I$9,(ROW(D750)-2)*2+1,2)</f>
        <v>00</v>
      </c>
      <c r="E750" s="1" t="str">
        <f t="shared" si="102"/>
        <v>Not Sure</v>
      </c>
      <c r="L750" t="str">
        <f t="shared" si="104"/>
        <v/>
      </c>
      <c r="M750" t="str" cm="1">
        <f t="array" ref="M750">_xlfn.IFS(ISNUMBER(_xlfn.XLOOKUP(C750,Tables!N:N,Tables!N:N)),IF(B750=0,K750,""),L750&lt;&gt;"",L750,TRUE,D750)</f>
        <v>00</v>
      </c>
      <c r="N750">
        <f t="shared" si="105"/>
        <v>0</v>
      </c>
    </row>
    <row r="751" spans="1:14" x14ac:dyDescent="0.45">
      <c r="A751" t="str">
        <f t="shared" si="103"/>
        <v>35BD</v>
      </c>
      <c r="B751" t="s">
        <v>20</v>
      </c>
      <c r="C751">
        <f>COUNTIF(B$2:B751,"=0")</f>
        <v>15</v>
      </c>
      <c r="D751" t="str">
        <f>MID('input-output'!$I$9,(ROW(D751)-2)*2+1,2)</f>
        <v>00</v>
      </c>
      <c r="E751" s="1" t="str">
        <f t="shared" si="102"/>
        <v/>
      </c>
      <c r="L751" t="str">
        <f t="shared" si="104"/>
        <v/>
      </c>
      <c r="M751" t="str" cm="1">
        <f t="array" ref="M751">_xlfn.IFS(ISNUMBER(_xlfn.XLOOKUP(C751,Tables!N:N,Tables!N:N)),IF(B751=0,K751,""),L751&lt;&gt;"",L751,TRUE,D751)</f>
        <v>00</v>
      </c>
      <c r="N751">
        <f t="shared" si="105"/>
        <v>0</v>
      </c>
    </row>
    <row r="752" spans="1:14" x14ac:dyDescent="0.45">
      <c r="A752" t="str">
        <f t="shared" si="103"/>
        <v>35BE</v>
      </c>
      <c r="B752" t="s">
        <v>21</v>
      </c>
      <c r="C752">
        <f>COUNTIF(B$2:B752,"=0")</f>
        <v>15</v>
      </c>
      <c r="D752" t="str">
        <f>MID('input-output'!$I$9,(ROW(D752)-2)*2+1,2)</f>
        <v>00</v>
      </c>
      <c r="E752" s="1" t="str">
        <f t="shared" si="102"/>
        <v/>
      </c>
      <c r="L752" t="str">
        <f t="shared" si="104"/>
        <v/>
      </c>
      <c r="M752" t="str" cm="1">
        <f t="array" ref="M752">_xlfn.IFS(ISNUMBER(_xlfn.XLOOKUP(C752,Tables!N:N,Tables!N:N)),IF(B752=0,K752,""),L752&lt;&gt;"",L752,TRUE,D752)</f>
        <v>00</v>
      </c>
      <c r="N752">
        <f t="shared" si="105"/>
        <v>0</v>
      </c>
    </row>
    <row r="753" spans="1:14" x14ac:dyDescent="0.45">
      <c r="A753" t="str">
        <f t="shared" si="103"/>
        <v>35BF</v>
      </c>
      <c r="B753" t="s">
        <v>22</v>
      </c>
      <c r="C753">
        <f>COUNTIF(B$2:B753,"=0")</f>
        <v>15</v>
      </c>
      <c r="D753" t="str">
        <f>MID('input-output'!$I$9,(ROW(D753)-2)*2+1,2)</f>
        <v>00</v>
      </c>
      <c r="E753" s="1" t="str">
        <f t="shared" si="102"/>
        <v/>
      </c>
      <c r="L753" t="str">
        <f t="shared" si="104"/>
        <v/>
      </c>
      <c r="M753" t="str" cm="1">
        <f t="array" ref="M753">_xlfn.IFS(ISNUMBER(_xlfn.XLOOKUP(C753,Tables!N:N,Tables!N:N)),IF(B753=0,K753,""),L753&lt;&gt;"",L753,TRUE,D753)</f>
        <v>00</v>
      </c>
      <c r="N753">
        <f t="shared" si="105"/>
        <v>0</v>
      </c>
    </row>
    <row r="754" spans="1:14" x14ac:dyDescent="0.45">
      <c r="A754" t="str">
        <f t="shared" si="103"/>
        <v>35C0</v>
      </c>
      <c r="B754" t="s">
        <v>23</v>
      </c>
      <c r="C754">
        <f>COUNTIF(B$2:B754,"=0")</f>
        <v>15</v>
      </c>
      <c r="D754" t="str">
        <f>MID('input-output'!$I$9,(ROW(D754)-2)*2+1,2)</f>
        <v>00</v>
      </c>
      <c r="E754" s="1" t="str">
        <f t="shared" ref="E754:E817" si="112">IF(E702="","",E702)</f>
        <v/>
      </c>
      <c r="L754" t="str">
        <f t="shared" si="104"/>
        <v/>
      </c>
      <c r="M754" t="str" cm="1">
        <f t="array" ref="M754">_xlfn.IFS(ISNUMBER(_xlfn.XLOOKUP(C754,Tables!N:N,Tables!N:N)),IF(B754=0,K754,""),L754&lt;&gt;"",L754,TRUE,D754)</f>
        <v>00</v>
      </c>
      <c r="N754">
        <f t="shared" si="105"/>
        <v>0</v>
      </c>
    </row>
    <row r="755" spans="1:14" x14ac:dyDescent="0.45">
      <c r="A755" t="str">
        <f t="shared" si="103"/>
        <v>35C1</v>
      </c>
      <c r="B755" t="s">
        <v>24</v>
      </c>
      <c r="C755">
        <f>COUNTIF(B$2:B755,"=0")</f>
        <v>15</v>
      </c>
      <c r="D755" t="str">
        <f>MID('input-output'!$I$9,(ROW(D755)-2)*2+1,2)</f>
        <v>00</v>
      </c>
      <c r="E755" s="1" t="str">
        <f t="shared" si="112"/>
        <v/>
      </c>
      <c r="L755" t="str">
        <f t="shared" si="104"/>
        <v/>
      </c>
      <c r="M755" t="str" cm="1">
        <f t="array" ref="M755">_xlfn.IFS(ISNUMBER(_xlfn.XLOOKUP(C755,Tables!N:N,Tables!N:N)),IF(B755=0,K755,""),L755&lt;&gt;"",L755,TRUE,D755)</f>
        <v>00</v>
      </c>
      <c r="N755">
        <f t="shared" si="105"/>
        <v>0</v>
      </c>
    </row>
    <row r="756" spans="1:14" x14ac:dyDescent="0.45">
      <c r="A756" t="str">
        <f t="shared" si="103"/>
        <v>35C2</v>
      </c>
      <c r="B756" t="s">
        <v>25</v>
      </c>
      <c r="C756">
        <f>COUNTIF(B$2:B756,"=0")</f>
        <v>15</v>
      </c>
      <c r="D756" t="str">
        <f>MID('input-output'!$I$9,(ROW(D756)-2)*2+1,2)</f>
        <v>00</v>
      </c>
      <c r="E756" s="1" t="str">
        <f t="shared" si="112"/>
        <v/>
      </c>
      <c r="L756" t="str">
        <f t="shared" si="104"/>
        <v/>
      </c>
      <c r="M756" t="str" cm="1">
        <f t="array" ref="M756">_xlfn.IFS(ISNUMBER(_xlfn.XLOOKUP(C756,Tables!N:N,Tables!N:N)),IF(B756=0,K756,""),L756&lt;&gt;"",L756,TRUE,D756)</f>
        <v>00</v>
      </c>
      <c r="N756">
        <f t="shared" si="105"/>
        <v>0</v>
      </c>
    </row>
    <row r="757" spans="1:14" x14ac:dyDescent="0.45">
      <c r="A757" t="str">
        <f t="shared" si="103"/>
        <v>35C3</v>
      </c>
      <c r="B757" t="s">
        <v>26</v>
      </c>
      <c r="C757">
        <f>COUNTIF(B$2:B757,"=0")</f>
        <v>15</v>
      </c>
      <c r="D757" t="str">
        <f>MID('input-output'!$I$9,(ROW(D757)-2)*2+1,2)</f>
        <v>00</v>
      </c>
      <c r="E757" s="1" t="str">
        <f t="shared" si="112"/>
        <v/>
      </c>
      <c r="L757" t="str">
        <f t="shared" si="104"/>
        <v/>
      </c>
      <c r="M757" t="str" cm="1">
        <f t="array" ref="M757">_xlfn.IFS(ISNUMBER(_xlfn.XLOOKUP(C757,Tables!N:N,Tables!N:N)),IF(B757=0,K757,""),L757&lt;&gt;"",L757,TRUE,D757)</f>
        <v>00</v>
      </c>
      <c r="N757">
        <f t="shared" si="105"/>
        <v>0</v>
      </c>
    </row>
    <row r="758" spans="1:14" x14ac:dyDescent="0.45">
      <c r="A758" t="str">
        <f t="shared" si="103"/>
        <v>35C4</v>
      </c>
      <c r="B758" t="s">
        <v>27</v>
      </c>
      <c r="C758">
        <f>COUNTIF(B$2:B758,"=0")</f>
        <v>15</v>
      </c>
      <c r="D758" t="str">
        <f>MID('input-output'!$I$9,(ROW(D758)-2)*2+1,2)</f>
        <v>00</v>
      </c>
      <c r="E758" s="1" t="str">
        <f t="shared" si="112"/>
        <v/>
      </c>
      <c r="L758" t="str">
        <f t="shared" si="104"/>
        <v/>
      </c>
      <c r="M758" t="str" cm="1">
        <f t="array" ref="M758">_xlfn.IFS(ISNUMBER(_xlfn.XLOOKUP(C758,Tables!N:N,Tables!N:N)),IF(B758=0,K758,""),L758&lt;&gt;"",L758,TRUE,D758)</f>
        <v>00</v>
      </c>
      <c r="N758">
        <f t="shared" si="105"/>
        <v>0</v>
      </c>
    </row>
    <row r="759" spans="1:14" x14ac:dyDescent="0.45">
      <c r="A759" t="str">
        <f t="shared" si="103"/>
        <v>35C5</v>
      </c>
      <c r="B759" t="s">
        <v>28</v>
      </c>
      <c r="C759">
        <f>COUNTIF(B$2:B759,"=0")</f>
        <v>15</v>
      </c>
      <c r="D759" t="str">
        <f>MID('input-output'!$I$9,(ROW(D759)-2)*2+1,2)</f>
        <v>00</v>
      </c>
      <c r="E759" s="1" t="str">
        <f t="shared" si="112"/>
        <v/>
      </c>
      <c r="L759" t="str">
        <f t="shared" si="104"/>
        <v/>
      </c>
      <c r="M759" t="str" cm="1">
        <f t="array" ref="M759">_xlfn.IFS(ISNUMBER(_xlfn.XLOOKUP(C759,Tables!N:N,Tables!N:N)),IF(B759=0,K759,""),L759&lt;&gt;"",L759,TRUE,D759)</f>
        <v>00</v>
      </c>
      <c r="N759">
        <f t="shared" si="105"/>
        <v>0</v>
      </c>
    </row>
    <row r="760" spans="1:14" x14ac:dyDescent="0.45">
      <c r="A760" t="str">
        <f t="shared" si="103"/>
        <v>35C6</v>
      </c>
      <c r="B760" t="s">
        <v>29</v>
      </c>
      <c r="C760">
        <f>COUNTIF(B$2:B760,"=0")</f>
        <v>15</v>
      </c>
      <c r="D760" t="str">
        <f>MID('input-output'!$I$9,(ROW(D760)-2)*2+1,2)</f>
        <v>00</v>
      </c>
      <c r="E760" s="1" t="str">
        <f t="shared" si="112"/>
        <v/>
      </c>
      <c r="L760" t="str">
        <f t="shared" si="104"/>
        <v/>
      </c>
      <c r="M760" t="str" cm="1">
        <f t="array" ref="M760">_xlfn.IFS(ISNUMBER(_xlfn.XLOOKUP(C760,Tables!N:N,Tables!N:N)),IF(B760=0,K760,""),L760&lt;&gt;"",L760,TRUE,D760)</f>
        <v>00</v>
      </c>
      <c r="N760">
        <f t="shared" si="105"/>
        <v>0</v>
      </c>
    </row>
    <row r="761" spans="1:14" x14ac:dyDescent="0.45">
      <c r="A761" t="str">
        <f t="shared" si="103"/>
        <v>35C7</v>
      </c>
      <c r="B761" t="s">
        <v>30</v>
      </c>
      <c r="C761">
        <f>COUNTIF(B$2:B761,"=0")</f>
        <v>15</v>
      </c>
      <c r="D761" t="str">
        <f>MID('input-output'!$I$9,(ROW(D761)-2)*2+1,2)</f>
        <v>00</v>
      </c>
      <c r="E761" s="1" t="str">
        <f t="shared" si="112"/>
        <v/>
      </c>
      <c r="L761" t="str">
        <f t="shared" si="104"/>
        <v/>
      </c>
      <c r="M761" t="str" cm="1">
        <f t="array" ref="M761">_xlfn.IFS(ISNUMBER(_xlfn.XLOOKUP(C761,Tables!N:N,Tables!N:N)),IF(B761=0,K761,""),L761&lt;&gt;"",L761,TRUE,D761)</f>
        <v>00</v>
      </c>
      <c r="N761">
        <f t="shared" si="105"/>
        <v>0</v>
      </c>
    </row>
    <row r="762" spans="1:14" x14ac:dyDescent="0.45">
      <c r="A762" t="str">
        <f t="shared" si="103"/>
        <v>35C8</v>
      </c>
      <c r="B762" t="s">
        <v>31</v>
      </c>
      <c r="C762">
        <f>COUNTIF(B$2:B762,"=0")</f>
        <v>15</v>
      </c>
      <c r="D762" t="str">
        <f>MID('input-output'!$I$9,(ROW(D762)-2)*2+1,2)</f>
        <v>00</v>
      </c>
      <c r="E762" s="1" t="str">
        <f t="shared" si="112"/>
        <v/>
      </c>
      <c r="L762" t="str">
        <f t="shared" si="104"/>
        <v/>
      </c>
      <c r="M762" t="str" cm="1">
        <f t="array" ref="M762">_xlfn.IFS(ISNUMBER(_xlfn.XLOOKUP(C762,Tables!N:N,Tables!N:N)),IF(B762=0,K762,""),L762&lt;&gt;"",L762,TRUE,D762)</f>
        <v>00</v>
      </c>
      <c r="N762">
        <f t="shared" si="105"/>
        <v>0</v>
      </c>
    </row>
    <row r="763" spans="1:14" x14ac:dyDescent="0.45">
      <c r="A763" t="str">
        <f t="shared" si="103"/>
        <v>35C9</v>
      </c>
      <c r="B763" t="s">
        <v>32</v>
      </c>
      <c r="C763">
        <f>COUNTIF(B$2:B763,"=0")</f>
        <v>15</v>
      </c>
      <c r="D763" t="str">
        <f>MID('input-output'!$I$9,(ROW(D763)-2)*2+1,2)</f>
        <v>00</v>
      </c>
      <c r="E763" s="1" t="str">
        <f t="shared" si="112"/>
        <v/>
      </c>
      <c r="L763" t="str">
        <f t="shared" si="104"/>
        <v/>
      </c>
      <c r="M763" t="str" cm="1">
        <f t="array" ref="M763">_xlfn.IFS(ISNUMBER(_xlfn.XLOOKUP(C763,Tables!N:N,Tables!N:N)),IF(B763=0,K763,""),L763&lt;&gt;"",L763,TRUE,D763)</f>
        <v>00</v>
      </c>
      <c r="N763">
        <f t="shared" si="105"/>
        <v>0</v>
      </c>
    </row>
    <row r="764" spans="1:14" x14ac:dyDescent="0.45">
      <c r="A764" t="str">
        <f t="shared" si="103"/>
        <v>35CA</v>
      </c>
      <c r="B764" t="s">
        <v>33</v>
      </c>
      <c r="C764">
        <f>COUNTIF(B$2:B764,"=0")</f>
        <v>15</v>
      </c>
      <c r="D764" t="str">
        <f>MID('input-output'!$I$9,(ROW(D764)-2)*2+1,2)</f>
        <v>00</v>
      </c>
      <c r="E764" s="1" t="str">
        <f t="shared" si="112"/>
        <v/>
      </c>
      <c r="L764" t="str">
        <f t="shared" si="104"/>
        <v/>
      </c>
      <c r="M764" t="str" cm="1">
        <f t="array" ref="M764">_xlfn.IFS(ISNUMBER(_xlfn.XLOOKUP(C764,Tables!N:N,Tables!N:N)),IF(B764=0,K764,""),L764&lt;&gt;"",L764,TRUE,D764)</f>
        <v>00</v>
      </c>
      <c r="N764">
        <f t="shared" si="105"/>
        <v>0</v>
      </c>
    </row>
    <row r="765" spans="1:14" x14ac:dyDescent="0.45">
      <c r="A765" t="str">
        <f t="shared" si="103"/>
        <v>35CB</v>
      </c>
      <c r="B765" t="s">
        <v>34</v>
      </c>
      <c r="C765">
        <f>COUNTIF(B$2:B765,"=0")</f>
        <v>15</v>
      </c>
      <c r="D765" t="str">
        <f>MID('input-output'!$I$9,(ROW(D765)-2)*2+1,2)</f>
        <v>00</v>
      </c>
      <c r="E765" s="1" t="str">
        <f t="shared" si="112"/>
        <v/>
      </c>
      <c r="L765" t="str">
        <f t="shared" si="104"/>
        <v/>
      </c>
      <c r="M765" t="str" cm="1">
        <f t="array" ref="M765">_xlfn.IFS(ISNUMBER(_xlfn.XLOOKUP(C765,Tables!N:N,Tables!N:N)),IF(B765=0,K765,""),L765&lt;&gt;"",L765,TRUE,D765)</f>
        <v>00</v>
      </c>
      <c r="N765">
        <f t="shared" si="105"/>
        <v>0</v>
      </c>
    </row>
    <row r="766" spans="1:14" x14ac:dyDescent="0.45">
      <c r="A766" t="str">
        <f t="shared" ref="A766:A829" si="113">DEC2HEX(1+HEX2DEC(A765))</f>
        <v>35CC</v>
      </c>
      <c r="B766" t="s">
        <v>35</v>
      </c>
      <c r="C766">
        <f>COUNTIF(B$2:B766,"=0")</f>
        <v>15</v>
      </c>
      <c r="D766" t="str">
        <f>MID('input-output'!$I$9,(ROW(D766)-2)*2+1,2)</f>
        <v>00</v>
      </c>
      <c r="E766" s="1" t="str">
        <f t="shared" si="112"/>
        <v/>
      </c>
      <c r="L766" t="str">
        <f t="shared" si="104"/>
        <v/>
      </c>
      <c r="M766" t="str" cm="1">
        <f t="array" ref="M766">_xlfn.IFS(ISNUMBER(_xlfn.XLOOKUP(C766,Tables!N:N,Tables!N:N)),IF(B766=0,K766,""),L766&lt;&gt;"",L766,TRUE,D766)</f>
        <v>00</v>
      </c>
      <c r="N766">
        <f t="shared" si="105"/>
        <v>0</v>
      </c>
    </row>
    <row r="767" spans="1:14" x14ac:dyDescent="0.45">
      <c r="A767" t="str">
        <f t="shared" si="113"/>
        <v>35CD</v>
      </c>
      <c r="B767" t="s">
        <v>36</v>
      </c>
      <c r="C767">
        <f>COUNTIF(B$2:B767,"=0")</f>
        <v>15</v>
      </c>
      <c r="D767" t="str">
        <f>MID('input-output'!$I$9,(ROW(D767)-2)*2+1,2)</f>
        <v>00</v>
      </c>
      <c r="E767" s="1" t="str">
        <f t="shared" si="112"/>
        <v/>
      </c>
      <c r="L767" t="str">
        <f t="shared" si="104"/>
        <v/>
      </c>
      <c r="M767" t="str" cm="1">
        <f t="array" ref="M767">_xlfn.IFS(ISNUMBER(_xlfn.XLOOKUP(C767,Tables!N:N,Tables!N:N)),IF(B767=0,K767,""),L767&lt;&gt;"",L767,TRUE,D767)</f>
        <v>00</v>
      </c>
      <c r="N767">
        <f t="shared" si="105"/>
        <v>0</v>
      </c>
    </row>
    <row r="768" spans="1:14" x14ac:dyDescent="0.45">
      <c r="A768" t="str">
        <f t="shared" si="113"/>
        <v>35CE</v>
      </c>
      <c r="B768" t="s">
        <v>37</v>
      </c>
      <c r="C768">
        <f>COUNTIF(B$2:B768,"=0")</f>
        <v>15</v>
      </c>
      <c r="D768" t="str">
        <f>MID('input-output'!$I$9,(ROW(D768)-2)*2+1,2)</f>
        <v>00</v>
      </c>
      <c r="E768" s="1" t="str">
        <f t="shared" si="112"/>
        <v/>
      </c>
      <c r="L768" t="str">
        <f t="shared" si="104"/>
        <v/>
      </c>
      <c r="M768" t="str" cm="1">
        <f t="array" ref="M768">_xlfn.IFS(ISNUMBER(_xlfn.XLOOKUP(C768,Tables!N:N,Tables!N:N)),IF(B768=0,K768,""),L768&lt;&gt;"",L768,TRUE,D768)</f>
        <v>00</v>
      </c>
      <c r="N768">
        <f t="shared" si="105"/>
        <v>0</v>
      </c>
    </row>
    <row r="769" spans="1:14" x14ac:dyDescent="0.45">
      <c r="A769" t="str">
        <f t="shared" si="113"/>
        <v>35CF</v>
      </c>
      <c r="B769" t="s">
        <v>38</v>
      </c>
      <c r="C769">
        <f>COUNTIF(B$2:B769,"=0")</f>
        <v>15</v>
      </c>
      <c r="D769" t="str">
        <f>MID('input-output'!$I$9,(ROW(D769)-2)*2+1,2)</f>
        <v>00</v>
      </c>
      <c r="E769" s="1" t="str">
        <f t="shared" si="112"/>
        <v/>
      </c>
      <c r="L769" t="str">
        <f t="shared" si="104"/>
        <v/>
      </c>
      <c r="M769" t="str" cm="1">
        <f t="array" ref="M769">_xlfn.IFS(ISNUMBER(_xlfn.XLOOKUP(C769,Tables!N:N,Tables!N:N)),IF(B769=0,K769,""),L769&lt;&gt;"",L769,TRUE,D769)</f>
        <v>00</v>
      </c>
      <c r="N769">
        <f t="shared" si="105"/>
        <v>0</v>
      </c>
    </row>
    <row r="770" spans="1:14" x14ac:dyDescent="0.45">
      <c r="A770" t="str">
        <f t="shared" si="113"/>
        <v>35D0</v>
      </c>
      <c r="B770" t="s">
        <v>39</v>
      </c>
      <c r="C770">
        <f>COUNTIF(B$2:B770,"=0")</f>
        <v>15</v>
      </c>
      <c r="D770" t="str">
        <f>MID('input-output'!$I$9,(ROW(D770)-2)*2+1,2)</f>
        <v>01</v>
      </c>
      <c r="E770" s="1" t="str">
        <f t="shared" si="112"/>
        <v>Monster Level 1</v>
      </c>
      <c r="F770">
        <f t="shared" ref="F770:F773" si="114">HEX2DEC(D770)</f>
        <v>1</v>
      </c>
      <c r="G770" s="2"/>
      <c r="J770" t="str">
        <f t="shared" si="107"/>
        <v/>
      </c>
      <c r="L770" t="str">
        <f t="shared" si="104"/>
        <v/>
      </c>
      <c r="M770" t="str" cm="1">
        <f t="array" ref="M770">_xlfn.IFS(ISNUMBER(_xlfn.XLOOKUP(C770,Tables!N:N,Tables!N:N)),IF(B770=0,K770,""),L770&lt;&gt;"",L770,TRUE,D770)</f>
        <v>01</v>
      </c>
      <c r="N770">
        <f t="shared" si="105"/>
        <v>0</v>
      </c>
    </row>
    <row r="771" spans="1:14" x14ac:dyDescent="0.45">
      <c r="A771" t="str">
        <f t="shared" si="113"/>
        <v>35D1</v>
      </c>
      <c r="B771" t="s">
        <v>40</v>
      </c>
      <c r="C771">
        <f>COUNTIF(B$2:B771,"=0")</f>
        <v>15</v>
      </c>
      <c r="D771" t="str">
        <f>MID('input-output'!$I$9,(ROW(D771)-2)*2+1,2)</f>
        <v>01</v>
      </c>
      <c r="E771" s="1" t="str">
        <f t="shared" si="112"/>
        <v>Monster Level 2</v>
      </c>
      <c r="F771">
        <f t="shared" si="114"/>
        <v>1</v>
      </c>
      <c r="G771" s="2"/>
      <c r="J771" t="str">
        <f t="shared" si="107"/>
        <v/>
      </c>
      <c r="L771" t="str">
        <f t="shared" ref="L771:L834" si="115">IF(OR(J771&lt;&gt;"",LEN(J770)&gt;2),_xlfn.LET(_xlpm.exp,IF(LEN(J771)&gt;2,RIGHT(J771,2),IF(LEN(J770)&gt;2,LEFT(J770,LEN(J770)-2),J771)),IF(LEN(_xlpm.exp)=1,"0"&amp;_xlpm.exp,_xlpm.exp)),IF(AND(J770&lt;&gt;"",ISNUMBER(FIND("High",E771))),"00",IF(J771="","",J771)))</f>
        <v/>
      </c>
      <c r="M771" t="str" cm="1">
        <f t="array" ref="M771">_xlfn.IFS(ISNUMBER(_xlfn.XLOOKUP(C771,Tables!N:N,Tables!N:N)),IF(B771=0,K771,""),L771&lt;&gt;"",L771,TRUE,D771)</f>
        <v>01</v>
      </c>
      <c r="N771">
        <f t="shared" si="105"/>
        <v>0</v>
      </c>
    </row>
    <row r="772" spans="1:14" x14ac:dyDescent="0.45">
      <c r="A772" t="str">
        <f t="shared" si="113"/>
        <v>35D2</v>
      </c>
      <c r="B772" t="s">
        <v>41</v>
      </c>
      <c r="C772">
        <f>COUNTIF(B$2:B772,"=0")</f>
        <v>15</v>
      </c>
      <c r="D772" t="str">
        <f>MID('input-output'!$I$9,(ROW(D772)-2)*2+1,2)</f>
        <v>01</v>
      </c>
      <c r="E772" s="1" t="str">
        <f t="shared" si="112"/>
        <v>Monster Level 3</v>
      </c>
      <c r="F772">
        <f t="shared" si="114"/>
        <v>1</v>
      </c>
      <c r="G772" s="2"/>
      <c r="J772" t="str">
        <f t="shared" si="107"/>
        <v/>
      </c>
      <c r="L772" t="str">
        <f t="shared" si="115"/>
        <v/>
      </c>
      <c r="M772" t="str" cm="1">
        <f t="array" ref="M772">_xlfn.IFS(ISNUMBER(_xlfn.XLOOKUP(C772,Tables!N:N,Tables!N:N)),IF(B772=0,K772,""),L772&lt;&gt;"",L772,TRUE,D772)</f>
        <v>01</v>
      </c>
      <c r="N772">
        <f t="shared" ref="N772:N835" si="116">IF(L772="",0,_xlfn.LET(_xlpm.new,HEX2DEC(M772),_xlpm.old,HEX2DEC(D772),IF(_xlpm.new&lt;128,_xlpm.new,-128+_xlfn.BITAND(_xlpm.new,127))-IF(_xlpm.old&lt;128,_xlpm.old,-128+_xlfn.BITAND(_xlpm.old,127))))</f>
        <v>0</v>
      </c>
    </row>
    <row r="773" spans="1:14" x14ac:dyDescent="0.45">
      <c r="A773" t="str">
        <f t="shared" si="113"/>
        <v>35D3</v>
      </c>
      <c r="B773" t="s">
        <v>42</v>
      </c>
      <c r="C773">
        <f>COUNTIF(B$2:B773,"=0")</f>
        <v>15</v>
      </c>
      <c r="D773" t="str">
        <f>MID('input-output'!$I$9,(ROW(D773)-2)*2+1,2)</f>
        <v>00</v>
      </c>
      <c r="E773" s="1" t="str">
        <f t="shared" si="112"/>
        <v>Boss Level</v>
      </c>
      <c r="F773">
        <f t="shared" si="114"/>
        <v>0</v>
      </c>
      <c r="G773" s="2"/>
      <c r="J773" t="str">
        <f t="shared" si="107"/>
        <v/>
      </c>
      <c r="L773" t="str">
        <f t="shared" si="115"/>
        <v/>
      </c>
      <c r="M773" t="str" cm="1">
        <f t="array" ref="M773">_xlfn.IFS(ISNUMBER(_xlfn.XLOOKUP(C773,Tables!N:N,Tables!N:N)),IF(B773=0,K773,""),L773&lt;&gt;"",L773,TRUE,D773)</f>
        <v>00</v>
      </c>
      <c r="N773">
        <f t="shared" si="116"/>
        <v>0</v>
      </c>
    </row>
    <row r="774" spans="1:14" x14ac:dyDescent="0.45">
      <c r="A774" t="str">
        <f t="shared" si="113"/>
        <v>35D4</v>
      </c>
      <c r="B774" t="s">
        <v>43</v>
      </c>
      <c r="C774">
        <f>COUNTIF(B$2:B774,"=0")</f>
        <v>15</v>
      </c>
      <c r="D774" t="str">
        <f>MID('input-output'!$I$9,(ROW(D774)-2)*2+1,2)</f>
        <v>00</v>
      </c>
      <c r="E774" s="1" t="str">
        <f t="shared" si="112"/>
        <v/>
      </c>
      <c r="L774" t="str">
        <f t="shared" si="115"/>
        <v/>
      </c>
      <c r="M774" t="str" cm="1">
        <f t="array" ref="M774">_xlfn.IFS(ISNUMBER(_xlfn.XLOOKUP(C774,Tables!N:N,Tables!N:N)),IF(B774=0,K774,""),L774&lt;&gt;"",L774,TRUE,D774)</f>
        <v>00</v>
      </c>
      <c r="N774">
        <f t="shared" si="116"/>
        <v>0</v>
      </c>
    </row>
    <row r="775" spans="1:14" x14ac:dyDescent="0.45">
      <c r="A775" t="str">
        <f t="shared" si="113"/>
        <v>35D5</v>
      </c>
      <c r="B775" t="s">
        <v>44</v>
      </c>
      <c r="C775">
        <f>COUNTIF(B$2:B775,"=0")</f>
        <v>15</v>
      </c>
      <c r="D775" t="str">
        <f>MID('input-output'!$I$9,(ROW(D775)-2)*2+1,2)</f>
        <v>FF</v>
      </c>
      <c r="E775" s="1" t="str">
        <f t="shared" si="112"/>
        <v/>
      </c>
      <c r="L775" t="str">
        <f t="shared" si="115"/>
        <v/>
      </c>
      <c r="M775" t="str" cm="1">
        <f t="array" ref="M775">_xlfn.IFS(ISNUMBER(_xlfn.XLOOKUP(C775,Tables!N:N,Tables!N:N)),IF(B775=0,K775,""),L775&lt;&gt;"",L775,TRUE,D775)</f>
        <v>FF</v>
      </c>
      <c r="N775">
        <f t="shared" si="116"/>
        <v>0</v>
      </c>
    </row>
    <row r="776" spans="1:14" x14ac:dyDescent="0.45">
      <c r="A776" t="str">
        <f t="shared" si="113"/>
        <v>35D6</v>
      </c>
      <c r="B776" t="s">
        <v>45</v>
      </c>
      <c r="C776">
        <f>COUNTIF(B$2:B776,"=0")</f>
        <v>15</v>
      </c>
      <c r="D776" t="str">
        <f>MID('input-output'!$I$9,(ROW(D776)-2)*2+1,2)</f>
        <v>FF</v>
      </c>
      <c r="E776" s="1" t="str">
        <f t="shared" si="112"/>
        <v/>
      </c>
      <c r="L776" t="str">
        <f t="shared" si="115"/>
        <v/>
      </c>
      <c r="M776" t="str" cm="1">
        <f t="array" ref="M776">_xlfn.IFS(ISNUMBER(_xlfn.XLOOKUP(C776,Tables!N:N,Tables!N:N)),IF(B776=0,K776,""),L776&lt;&gt;"",L776,TRUE,D776)</f>
        <v>FF</v>
      </c>
      <c r="N776">
        <f t="shared" si="116"/>
        <v>0</v>
      </c>
    </row>
    <row r="777" spans="1:14" x14ac:dyDescent="0.45">
      <c r="A777" t="str">
        <f t="shared" si="113"/>
        <v>35D7</v>
      </c>
      <c r="B777" t="s">
        <v>46</v>
      </c>
      <c r="C777">
        <f>COUNTIF(B$2:B777,"=0")</f>
        <v>15</v>
      </c>
      <c r="D777" t="str">
        <f>MID('input-output'!$I$9,(ROW(D777)-2)*2+1,2)</f>
        <v>FF</v>
      </c>
      <c r="E777" s="1" t="str">
        <f t="shared" si="112"/>
        <v/>
      </c>
      <c r="L777" t="str">
        <f t="shared" si="115"/>
        <v/>
      </c>
      <c r="M777" t="str" cm="1">
        <f t="array" ref="M777">_xlfn.IFS(ISNUMBER(_xlfn.XLOOKUP(C777,Tables!N:N,Tables!N:N)),IF(B777=0,K777,""),L777&lt;&gt;"",L777,TRUE,D777)</f>
        <v>FF</v>
      </c>
      <c r="N777">
        <f t="shared" si="116"/>
        <v>0</v>
      </c>
    </row>
    <row r="778" spans="1:14" x14ac:dyDescent="0.45">
      <c r="A778" t="str">
        <f t="shared" si="113"/>
        <v>35D8</v>
      </c>
      <c r="B778" t="s">
        <v>47</v>
      </c>
      <c r="C778">
        <f>COUNTIF(B$2:B778,"=0")</f>
        <v>15</v>
      </c>
      <c r="D778" t="str">
        <f>MID('input-output'!$I$9,(ROW(D778)-2)*2+1,2)</f>
        <v>00</v>
      </c>
      <c r="E778" s="1" t="str">
        <f t="shared" si="112"/>
        <v/>
      </c>
      <c r="L778" t="str">
        <f t="shared" si="115"/>
        <v/>
      </c>
      <c r="M778" t="str" cm="1">
        <f t="array" ref="M778">_xlfn.IFS(ISNUMBER(_xlfn.XLOOKUP(C778,Tables!N:N,Tables!N:N)),IF(B778=0,K778,""),L778&lt;&gt;"",L778,TRUE,D778)</f>
        <v>00</v>
      </c>
      <c r="N778">
        <f t="shared" si="116"/>
        <v>0</v>
      </c>
    </row>
    <row r="779" spans="1:14" x14ac:dyDescent="0.45">
      <c r="A779" t="str">
        <f t="shared" si="113"/>
        <v>35D9</v>
      </c>
      <c r="B779" t="s">
        <v>48</v>
      </c>
      <c r="C779">
        <f>COUNTIF(B$2:B779,"=0")</f>
        <v>15</v>
      </c>
      <c r="D779" t="str">
        <f>MID('input-output'!$I$9,(ROW(D779)-2)*2+1,2)</f>
        <v>00</v>
      </c>
      <c r="E779" s="1" t="str">
        <f t="shared" si="112"/>
        <v/>
      </c>
      <c r="L779" t="str">
        <f t="shared" si="115"/>
        <v/>
      </c>
      <c r="M779" t="str" cm="1">
        <f t="array" ref="M779">_xlfn.IFS(ISNUMBER(_xlfn.XLOOKUP(C779,Tables!N:N,Tables!N:N)),IF(B779=0,K779,""),L779&lt;&gt;"",L779,TRUE,D779)</f>
        <v>00</v>
      </c>
      <c r="N779">
        <f t="shared" si="116"/>
        <v>0</v>
      </c>
    </row>
    <row r="780" spans="1:14" x14ac:dyDescent="0.45">
      <c r="A780" t="str">
        <f t="shared" si="113"/>
        <v>35DA</v>
      </c>
      <c r="B780" t="s">
        <v>49</v>
      </c>
      <c r="C780">
        <f>COUNTIF(B$2:B780,"=0")</f>
        <v>15</v>
      </c>
      <c r="D780" t="str">
        <f>MID('input-output'!$I$9,(ROW(D780)-2)*2+1,2)</f>
        <v>00</v>
      </c>
      <c r="E780" s="1" t="str">
        <f t="shared" si="112"/>
        <v/>
      </c>
      <c r="L780" t="str">
        <f t="shared" si="115"/>
        <v/>
      </c>
      <c r="M780" t="str" cm="1">
        <f t="array" ref="M780">_xlfn.IFS(ISNUMBER(_xlfn.XLOOKUP(C780,Tables!N:N,Tables!N:N)),IF(B780=0,K780,""),L780&lt;&gt;"",L780,TRUE,D780)</f>
        <v>00</v>
      </c>
      <c r="N780">
        <f t="shared" si="116"/>
        <v>0</v>
      </c>
    </row>
    <row r="781" spans="1:14" x14ac:dyDescent="0.45">
      <c r="A781" t="str">
        <f t="shared" si="113"/>
        <v>35DB</v>
      </c>
      <c r="B781" t="s">
        <v>50</v>
      </c>
      <c r="C781">
        <f>COUNTIF(B$2:B781,"=0")</f>
        <v>15</v>
      </c>
      <c r="D781" t="str">
        <f>MID('input-output'!$I$9,(ROW(D781)-2)*2+1,2)</f>
        <v>00</v>
      </c>
      <c r="E781" s="1" t="str">
        <f t="shared" si="112"/>
        <v/>
      </c>
      <c r="L781" t="str">
        <f t="shared" si="115"/>
        <v/>
      </c>
      <c r="M781" t="str" cm="1">
        <f t="array" ref="M781">_xlfn.IFS(ISNUMBER(_xlfn.XLOOKUP(C781,Tables!N:N,Tables!N:N)),IF(B781=0,K781,""),L781&lt;&gt;"",L781,TRUE,D781)</f>
        <v>00</v>
      </c>
      <c r="N781">
        <f t="shared" si="116"/>
        <v>0</v>
      </c>
    </row>
    <row r="782" spans="1:14" x14ac:dyDescent="0.45">
      <c r="A782" t="str">
        <f t="shared" si="113"/>
        <v>35DC</v>
      </c>
      <c r="B782">
        <v>0</v>
      </c>
      <c r="C782">
        <f>COUNTIF(B$2:B782,"=0")</f>
        <v>16</v>
      </c>
      <c r="D782" t="str">
        <f>MID('input-output'!$I$9,(ROW(D782)-2)*2+1,2)</f>
        <v>00</v>
      </c>
      <c r="E782" s="1" t="str">
        <f t="shared" si="112"/>
        <v>Name Low 1</v>
      </c>
      <c r="F782">
        <f>_xlfn.XLOOKUP(HEX2DEC(D783&amp;D782),Tables!A:A,Tables!C:C)</f>
        <v>0</v>
      </c>
      <c r="G782" s="2"/>
      <c r="J782" t="str">
        <f>IF(G782&lt;&gt;"",_xlfn.XLOOKUP(G782,Tables!C:C,Tables!B:B),"")</f>
        <v/>
      </c>
      <c r="L782" t="str">
        <f t="shared" si="115"/>
        <v/>
      </c>
      <c r="M782" t="str" cm="1">
        <f t="array" ref="M782">_xlfn.IFS(ISNUMBER(_xlfn.XLOOKUP(C782,Tables!N:N,Tables!N:N)),IF(B782=0,K782,""),L782&lt;&gt;"",L782,TRUE,D782)</f>
        <v>00</v>
      </c>
      <c r="N782">
        <f t="shared" si="116"/>
        <v>0</v>
      </c>
    </row>
    <row r="783" spans="1:14" x14ac:dyDescent="0.45">
      <c r="A783" t="str">
        <f t="shared" si="113"/>
        <v>35DD</v>
      </c>
      <c r="B783">
        <v>1</v>
      </c>
      <c r="C783">
        <f>COUNTIF(B$2:B783,"=0")</f>
        <v>16</v>
      </c>
      <c r="D783" t="str">
        <f>MID('input-output'!$I$9,(ROW(D783)-2)*2+1,2)</f>
        <v>00</v>
      </c>
      <c r="E783" s="1" t="str">
        <f t="shared" si="112"/>
        <v>Name High 1</v>
      </c>
      <c r="L783" t="str">
        <f t="shared" si="115"/>
        <v/>
      </c>
      <c r="M783" t="str" cm="1">
        <f t="array" ref="M783">_xlfn.IFS(ISNUMBER(_xlfn.XLOOKUP(C783,Tables!N:N,Tables!N:N)),IF(B783=0,K783,""),L783&lt;&gt;"",L783,TRUE,D783)</f>
        <v>00</v>
      </c>
      <c r="N783">
        <f t="shared" si="116"/>
        <v>0</v>
      </c>
    </row>
    <row r="784" spans="1:14" x14ac:dyDescent="0.45">
      <c r="A784" t="str">
        <f t="shared" si="113"/>
        <v>35DE</v>
      </c>
      <c r="B784">
        <v>2</v>
      </c>
      <c r="C784">
        <f>COUNTIF(B$2:B784,"=0")</f>
        <v>16</v>
      </c>
      <c r="D784" t="str">
        <f>MID('input-output'!$I$9,(ROW(D784)-2)*2+1,2)</f>
        <v>00</v>
      </c>
      <c r="E784" s="1" t="str">
        <f t="shared" si="112"/>
        <v>Name Low 2</v>
      </c>
      <c r="F784">
        <f>_xlfn.XLOOKUP(HEX2DEC(D785&amp;D784),Tables!A:A,Tables!C:C)</f>
        <v>0</v>
      </c>
      <c r="G784" s="2"/>
      <c r="J784" t="str">
        <f>IF(G784&lt;&gt;"",_xlfn.XLOOKUP(G784,Tables!C:C,Tables!B:B),"")</f>
        <v/>
      </c>
      <c r="L784" t="str">
        <f t="shared" si="115"/>
        <v/>
      </c>
      <c r="M784" t="str" cm="1">
        <f t="array" ref="M784">_xlfn.IFS(ISNUMBER(_xlfn.XLOOKUP(C784,Tables!N:N,Tables!N:N)),IF(B784=0,K784,""),L784&lt;&gt;"",L784,TRUE,D784)</f>
        <v>00</v>
      </c>
      <c r="N784">
        <f t="shared" si="116"/>
        <v>0</v>
      </c>
    </row>
    <row r="785" spans="1:14" x14ac:dyDescent="0.45">
      <c r="A785" t="str">
        <f t="shared" si="113"/>
        <v>35DF</v>
      </c>
      <c r="B785" t="s">
        <v>2</v>
      </c>
      <c r="C785">
        <f>COUNTIF(B$2:B785,"=0")</f>
        <v>16</v>
      </c>
      <c r="D785" t="str">
        <f>MID('input-output'!$I$9,(ROW(D785)-2)*2+1,2)</f>
        <v>00</v>
      </c>
      <c r="E785" s="1" t="str">
        <f t="shared" si="112"/>
        <v>Name High 2</v>
      </c>
      <c r="L785" t="str">
        <f t="shared" si="115"/>
        <v/>
      </c>
      <c r="M785" t="str" cm="1">
        <f t="array" ref="M785">_xlfn.IFS(ISNUMBER(_xlfn.XLOOKUP(C785,Tables!N:N,Tables!N:N)),IF(B785=0,K785,""),L785&lt;&gt;"",L785,TRUE,D785)</f>
        <v>00</v>
      </c>
      <c r="N785">
        <f t="shared" si="116"/>
        <v>0</v>
      </c>
    </row>
    <row r="786" spans="1:14" x14ac:dyDescent="0.45">
      <c r="A786" t="str">
        <f t="shared" si="113"/>
        <v>35E0</v>
      </c>
      <c r="B786" t="s">
        <v>3</v>
      </c>
      <c r="C786">
        <f>COUNTIF(B$2:B786,"=0")</f>
        <v>16</v>
      </c>
      <c r="D786" t="str">
        <f>MID('input-output'!$I$9,(ROW(D786)-2)*2+1,2)</f>
        <v>00</v>
      </c>
      <c r="E786" s="1" t="str">
        <f t="shared" si="112"/>
        <v>Name Low 3</v>
      </c>
      <c r="F786">
        <f>_xlfn.XLOOKUP(HEX2DEC(D787&amp;D786),Tables!A:A,Tables!C:C)</f>
        <v>0</v>
      </c>
      <c r="G786" s="2"/>
      <c r="J786" t="str">
        <f>IF(G786&lt;&gt;"",_xlfn.XLOOKUP(G786,Tables!C:C,Tables!B:B),"")</f>
        <v/>
      </c>
      <c r="L786" t="str">
        <f t="shared" si="115"/>
        <v/>
      </c>
      <c r="M786" t="str" cm="1">
        <f t="array" ref="M786">_xlfn.IFS(ISNUMBER(_xlfn.XLOOKUP(C786,Tables!N:N,Tables!N:N)),IF(B786=0,K786,""),L786&lt;&gt;"",L786,TRUE,D786)</f>
        <v>00</v>
      </c>
      <c r="N786">
        <f t="shared" si="116"/>
        <v>0</v>
      </c>
    </row>
    <row r="787" spans="1:14" x14ac:dyDescent="0.45">
      <c r="A787" t="str">
        <f t="shared" si="113"/>
        <v>35E1</v>
      </c>
      <c r="B787" t="s">
        <v>4</v>
      </c>
      <c r="C787">
        <f>COUNTIF(B$2:B787,"=0")</f>
        <v>16</v>
      </c>
      <c r="D787" t="str">
        <f>MID('input-output'!$I$9,(ROW(D787)-2)*2+1,2)</f>
        <v>00</v>
      </c>
      <c r="E787" s="1" t="str">
        <f t="shared" si="112"/>
        <v>Name High 3</v>
      </c>
      <c r="L787" t="str">
        <f t="shared" si="115"/>
        <v/>
      </c>
      <c r="M787" t="str" cm="1">
        <f t="array" ref="M787">_xlfn.IFS(ISNUMBER(_xlfn.XLOOKUP(C787,Tables!N:N,Tables!N:N)),IF(B787=0,K787,""),L787&lt;&gt;"",L787,TRUE,D787)</f>
        <v>00</v>
      </c>
      <c r="N787">
        <f t="shared" si="116"/>
        <v>0</v>
      </c>
    </row>
    <row r="788" spans="1:14" x14ac:dyDescent="0.45">
      <c r="A788" t="str">
        <f t="shared" si="113"/>
        <v>35E2</v>
      </c>
      <c r="B788" t="s">
        <v>5</v>
      </c>
      <c r="C788">
        <f>COUNTIF(B$2:B788,"=0")</f>
        <v>16</v>
      </c>
      <c r="D788" t="str">
        <f>MID('input-output'!$I$9,(ROW(D788)-2)*2+1,2)</f>
        <v>00</v>
      </c>
      <c r="E788" s="1" t="str">
        <f t="shared" si="112"/>
        <v>Primary Monster Low</v>
      </c>
      <c r="F788">
        <f>_xlfn.XLOOKUP(HEX2DEC(D789&amp;D788),Tables!A:A,Tables!D:D)</f>
        <v>0</v>
      </c>
      <c r="G788" s="2"/>
      <c r="J788" t="str">
        <f>IF(G788&lt;&gt;"",_xlfn.XLOOKUP(G788,Tables!D:D,Tables!B:B),"")</f>
        <v/>
      </c>
      <c r="L788" t="str">
        <f t="shared" si="115"/>
        <v/>
      </c>
      <c r="M788" t="str" cm="1">
        <f t="array" ref="M788">_xlfn.IFS(ISNUMBER(_xlfn.XLOOKUP(C788,Tables!N:N,Tables!N:N)),IF(B788=0,K788,""),L788&lt;&gt;"",L788,TRUE,D788)</f>
        <v>00</v>
      </c>
      <c r="N788">
        <f t="shared" si="116"/>
        <v>0</v>
      </c>
    </row>
    <row r="789" spans="1:14" x14ac:dyDescent="0.45">
      <c r="A789" t="str">
        <f t="shared" si="113"/>
        <v>35E3</v>
      </c>
      <c r="B789" t="s">
        <v>6</v>
      </c>
      <c r="C789">
        <f>COUNTIF(B$2:B789,"=0")</f>
        <v>16</v>
      </c>
      <c r="D789" t="str">
        <f>MID('input-output'!$I$9,(ROW(D789)-2)*2+1,2)</f>
        <v>00</v>
      </c>
      <c r="E789" s="1" t="str">
        <f t="shared" si="112"/>
        <v>Primary Monster High</v>
      </c>
      <c r="L789" t="str">
        <f t="shared" si="115"/>
        <v/>
      </c>
      <c r="M789" t="str" cm="1">
        <f t="array" ref="M789">_xlfn.IFS(ISNUMBER(_xlfn.XLOOKUP(C789,Tables!N:N,Tables!N:N)),IF(B789=0,K789,""),L789&lt;&gt;"",L789,TRUE,D789)</f>
        <v>00</v>
      </c>
      <c r="N789">
        <f t="shared" si="116"/>
        <v>0</v>
      </c>
    </row>
    <row r="790" spans="1:14" x14ac:dyDescent="0.45">
      <c r="A790" t="str">
        <f t="shared" si="113"/>
        <v>35E4</v>
      </c>
      <c r="B790" t="s">
        <v>7</v>
      </c>
      <c r="C790">
        <f>COUNTIF(B$2:B790,"=0")</f>
        <v>16</v>
      </c>
      <c r="D790" t="str">
        <f>MID('input-output'!$I$9,(ROW(D790)-2)*2+1,2)</f>
        <v>00</v>
      </c>
      <c r="E790" s="1" t="str">
        <f t="shared" si="112"/>
        <v>Header Low</v>
      </c>
      <c r="F790">
        <f t="shared" ref="F790" si="117">HEX2DEC(D791&amp;D790)</f>
        <v>0</v>
      </c>
      <c r="G790" s="2"/>
      <c r="J790" t="str">
        <f t="shared" ref="J790" si="118">IF(G790&lt;&gt;"",DEC2HEX(G790),"")</f>
        <v/>
      </c>
      <c r="L790" t="str">
        <f t="shared" si="115"/>
        <v/>
      </c>
      <c r="M790" t="str" cm="1">
        <f t="array" ref="M790">_xlfn.IFS(ISNUMBER(_xlfn.XLOOKUP(C790,Tables!N:N,Tables!N:N)),IF(B790=0,K790,""),L790&lt;&gt;"",L790,TRUE,D790)</f>
        <v>00</v>
      </c>
      <c r="N790">
        <f t="shared" si="116"/>
        <v>0</v>
      </c>
    </row>
    <row r="791" spans="1:14" x14ac:dyDescent="0.45">
      <c r="A791" t="str">
        <f t="shared" si="113"/>
        <v>35E5</v>
      </c>
      <c r="B791" t="s">
        <v>8</v>
      </c>
      <c r="C791">
        <f>COUNTIF(B$2:B791,"=0")</f>
        <v>16</v>
      </c>
      <c r="D791" t="str">
        <f>MID('input-output'!$I$9,(ROW(D791)-2)*2+1,2)</f>
        <v>00</v>
      </c>
      <c r="E791" s="1" t="str">
        <f t="shared" si="112"/>
        <v>Header High</v>
      </c>
      <c r="L791" t="str">
        <f t="shared" si="115"/>
        <v/>
      </c>
      <c r="M791" t="str" cm="1">
        <f t="array" ref="M791">_xlfn.IFS(ISNUMBER(_xlfn.XLOOKUP(C791,Tables!N:N,Tables!N:N)),IF(B791=0,K791,""),L791&lt;&gt;"",L791,TRUE,D791)</f>
        <v>00</v>
      </c>
      <c r="N791">
        <f t="shared" si="116"/>
        <v>0</v>
      </c>
    </row>
    <row r="792" spans="1:14" x14ac:dyDescent="0.45">
      <c r="A792" t="str">
        <f t="shared" si="113"/>
        <v>35E6</v>
      </c>
      <c r="B792" t="s">
        <v>9</v>
      </c>
      <c r="C792">
        <f>COUNTIF(B$2:B792,"=0")</f>
        <v>16</v>
      </c>
      <c r="D792" t="str">
        <f>MID('input-output'!$I$9,(ROW(D792)-2)*2+1,2)</f>
        <v>00</v>
      </c>
      <c r="E792" s="1" t="str">
        <f t="shared" si="112"/>
        <v>Footer Low</v>
      </c>
      <c r="F792">
        <f t="shared" ref="F792" si="119">HEX2DEC(D793&amp;D792)</f>
        <v>0</v>
      </c>
      <c r="G792" s="2"/>
      <c r="J792" t="str">
        <f t="shared" ref="J792" si="120">IF(G792&lt;&gt;"",DEC2HEX(G792),"")</f>
        <v/>
      </c>
      <c r="L792" t="str">
        <f t="shared" si="115"/>
        <v/>
      </c>
      <c r="M792" t="str" cm="1">
        <f t="array" ref="M792">_xlfn.IFS(ISNUMBER(_xlfn.XLOOKUP(C792,Tables!N:N,Tables!N:N)),IF(B792=0,K792,""),L792&lt;&gt;"",L792,TRUE,D792)</f>
        <v>00</v>
      </c>
      <c r="N792">
        <f t="shared" si="116"/>
        <v>0</v>
      </c>
    </row>
    <row r="793" spans="1:14" x14ac:dyDescent="0.45">
      <c r="A793" t="str">
        <f t="shared" si="113"/>
        <v>35E7</v>
      </c>
      <c r="B793" t="s">
        <v>10</v>
      </c>
      <c r="C793">
        <f>COUNTIF(B$2:B793,"=0")</f>
        <v>16</v>
      </c>
      <c r="D793" t="str">
        <f>MID('input-output'!$I$9,(ROW(D793)-2)*2+1,2)</f>
        <v>00</v>
      </c>
      <c r="E793" s="1" t="str">
        <f t="shared" si="112"/>
        <v>Footer High</v>
      </c>
      <c r="L793" t="str">
        <f t="shared" si="115"/>
        <v/>
      </c>
      <c r="M793" t="str" cm="1">
        <f t="array" ref="M793">_xlfn.IFS(ISNUMBER(_xlfn.XLOOKUP(C793,Tables!N:N,Tables!N:N)),IF(B793=0,K793,""),L793&lt;&gt;"",L793,TRUE,D793)</f>
        <v>00</v>
      </c>
      <c r="N793">
        <f t="shared" si="116"/>
        <v>0</v>
      </c>
    </row>
    <row r="794" spans="1:14" x14ac:dyDescent="0.45">
      <c r="A794" t="str">
        <f t="shared" si="113"/>
        <v>35E8</v>
      </c>
      <c r="B794" t="s">
        <v>11</v>
      </c>
      <c r="C794">
        <f>COUNTIF(B$2:B794,"=0")</f>
        <v>16</v>
      </c>
      <c r="D794" t="str">
        <f>MID('input-output'!$I$9,(ROW(D794)-2)*2+1,2)</f>
        <v>00</v>
      </c>
      <c r="E794" s="1" t="str">
        <f t="shared" si="112"/>
        <v/>
      </c>
      <c r="L794" t="str">
        <f t="shared" si="115"/>
        <v/>
      </c>
      <c r="M794" t="str" cm="1">
        <f t="array" ref="M794">_xlfn.IFS(ISNUMBER(_xlfn.XLOOKUP(C794,Tables!N:N,Tables!N:N)),IF(B794=0,K794,""),L794&lt;&gt;"",L794,TRUE,D794)</f>
        <v>00</v>
      </c>
      <c r="N794">
        <f t="shared" si="116"/>
        <v>0</v>
      </c>
    </row>
    <row r="795" spans="1:14" x14ac:dyDescent="0.45">
      <c r="A795" t="str">
        <f t="shared" si="113"/>
        <v>35E9</v>
      </c>
      <c r="B795" t="s">
        <v>12</v>
      </c>
      <c r="C795">
        <f>COUNTIF(B$2:B795,"=0")</f>
        <v>16</v>
      </c>
      <c r="D795" t="str">
        <f>MID('input-output'!$I$9,(ROW(D795)-2)*2+1,2)</f>
        <v>00</v>
      </c>
      <c r="E795" s="1" t="str">
        <f t="shared" si="112"/>
        <v/>
      </c>
      <c r="L795" t="str">
        <f t="shared" si="115"/>
        <v/>
      </c>
      <c r="M795" t="str" cm="1">
        <f t="array" ref="M795">_xlfn.IFS(ISNUMBER(_xlfn.XLOOKUP(C795,Tables!N:N,Tables!N:N)),IF(B795=0,K795,""),L795&lt;&gt;"",L795,TRUE,D795)</f>
        <v>00</v>
      </c>
      <c r="N795">
        <f t="shared" si="116"/>
        <v>0</v>
      </c>
    </row>
    <row r="796" spans="1:14" x14ac:dyDescent="0.45">
      <c r="A796" t="str">
        <f t="shared" si="113"/>
        <v>35EA</v>
      </c>
      <c r="B796" t="s">
        <v>13</v>
      </c>
      <c r="C796">
        <f>COUNTIF(B$2:B796,"=0")</f>
        <v>16</v>
      </c>
      <c r="D796" t="str">
        <f>MID('input-output'!$I$9,(ROW(D796)-2)*2+1,2)</f>
        <v>00</v>
      </c>
      <c r="E796" s="1" t="str">
        <f t="shared" si="112"/>
        <v>Clears(seems to be written to 2 places)</v>
      </c>
      <c r="G796" s="2"/>
      <c r="L796" t="str">
        <f t="shared" si="115"/>
        <v/>
      </c>
      <c r="M796" t="str" cm="1">
        <f t="array" ref="M796">_xlfn.IFS(ISNUMBER(_xlfn.XLOOKUP(C796,Tables!N:N,Tables!N:N)),IF(B796=0,K796,""),L796&lt;&gt;"",L796,TRUE,D796)</f>
        <v>00</v>
      </c>
      <c r="N796">
        <f t="shared" si="116"/>
        <v>0</v>
      </c>
    </row>
    <row r="797" spans="1:14" x14ac:dyDescent="0.45">
      <c r="A797" t="str">
        <f t="shared" si="113"/>
        <v>35EB</v>
      </c>
      <c r="B797" t="s">
        <v>14</v>
      </c>
      <c r="C797">
        <f>COUNTIF(B$2:B797,"=0")</f>
        <v>16</v>
      </c>
      <c r="D797" t="str">
        <f>MID('input-output'!$I$9,(ROW(D797)-2)*2+1,2)</f>
        <v>00</v>
      </c>
      <c r="E797" s="1" t="str">
        <f t="shared" si="112"/>
        <v/>
      </c>
      <c r="L797" t="str">
        <f t="shared" si="115"/>
        <v/>
      </c>
      <c r="M797" t="str" cm="1">
        <f t="array" ref="M797">_xlfn.IFS(ISNUMBER(_xlfn.XLOOKUP(C797,Tables!N:N,Tables!N:N)),IF(B797=0,K797,""),L797&lt;&gt;"",L797,TRUE,D797)</f>
        <v>00</v>
      </c>
      <c r="N797">
        <f t="shared" si="116"/>
        <v>0</v>
      </c>
    </row>
    <row r="798" spans="1:14" x14ac:dyDescent="0.45">
      <c r="A798" t="str">
        <f t="shared" si="113"/>
        <v>35EC</v>
      </c>
      <c r="B798" t="s">
        <v>15</v>
      </c>
      <c r="C798">
        <f>COUNTIF(B$2:B798,"=0")</f>
        <v>16</v>
      </c>
      <c r="D798" t="str">
        <f>MID('input-output'!$I$9,(ROW(D798)-2)*2+1,2)</f>
        <v>00</v>
      </c>
      <c r="E798" s="1" t="str">
        <f t="shared" si="112"/>
        <v/>
      </c>
      <c r="L798" t="str">
        <f t="shared" si="115"/>
        <v/>
      </c>
      <c r="M798" t="str" cm="1">
        <f t="array" ref="M798">_xlfn.IFS(ISNUMBER(_xlfn.XLOOKUP(C798,Tables!N:N,Tables!N:N)),IF(B798=0,K798,""),L798&lt;&gt;"",L798,TRUE,D798)</f>
        <v>00</v>
      </c>
      <c r="N798">
        <f t="shared" si="116"/>
        <v>0</v>
      </c>
    </row>
    <row r="799" spans="1:14" x14ac:dyDescent="0.45">
      <c r="A799" t="str">
        <f t="shared" si="113"/>
        <v>35ED</v>
      </c>
      <c r="B799" t="s">
        <v>16</v>
      </c>
      <c r="C799">
        <f>COUNTIF(B$2:B799,"=0")</f>
        <v>16</v>
      </c>
      <c r="D799" t="str">
        <f>MID('input-output'!$I$9,(ROW(D799)-2)*2+1,2)</f>
        <v>00</v>
      </c>
      <c r="E799" s="1" t="str">
        <f t="shared" si="112"/>
        <v/>
      </c>
      <c r="L799" t="str">
        <f t="shared" si="115"/>
        <v/>
      </c>
      <c r="M799" t="str" cm="1">
        <f t="array" ref="M799">_xlfn.IFS(ISNUMBER(_xlfn.XLOOKUP(C799,Tables!N:N,Tables!N:N)),IF(B799=0,K799,""),L799&lt;&gt;"",L799,TRUE,D799)</f>
        <v>00</v>
      </c>
      <c r="N799">
        <f t="shared" si="116"/>
        <v>0</v>
      </c>
    </row>
    <row r="800" spans="1:14" x14ac:dyDescent="0.45">
      <c r="A800" t="str">
        <f t="shared" si="113"/>
        <v>35EE</v>
      </c>
      <c r="B800" t="s">
        <v>17</v>
      </c>
      <c r="C800">
        <f>COUNTIF(B$2:B800,"=0")</f>
        <v>16</v>
      </c>
      <c r="D800" t="str">
        <f>MID('input-output'!$I$9,(ROW(D800)-2)*2+1,2)</f>
        <v>00</v>
      </c>
      <c r="E800" s="1" t="str">
        <f t="shared" si="112"/>
        <v>Clears(seems to be written to 2 places)</v>
      </c>
      <c r="G800" s="2"/>
      <c r="L800" t="str">
        <f t="shared" si="115"/>
        <v/>
      </c>
      <c r="M800" t="str" cm="1">
        <f t="array" ref="M800">_xlfn.IFS(ISNUMBER(_xlfn.XLOOKUP(C800,Tables!N:N,Tables!N:N)),IF(B800=0,K800,""),L800&lt;&gt;"",L800,TRUE,D800)</f>
        <v>00</v>
      </c>
      <c r="N800">
        <f t="shared" si="116"/>
        <v>0</v>
      </c>
    </row>
    <row r="801" spans="1:14" x14ac:dyDescent="0.45">
      <c r="A801" t="str">
        <f t="shared" si="113"/>
        <v>35EF</v>
      </c>
      <c r="B801" t="s">
        <v>18</v>
      </c>
      <c r="C801">
        <f>COUNTIF(B$2:B801,"=0")</f>
        <v>16</v>
      </c>
      <c r="D801" t="str">
        <f>MID('input-output'!$I$9,(ROW(D801)-2)*2+1,2)</f>
        <v>00</v>
      </c>
      <c r="E801" s="1" t="str">
        <f t="shared" si="112"/>
        <v/>
      </c>
      <c r="L801" t="str">
        <f t="shared" si="115"/>
        <v/>
      </c>
      <c r="M801" t="str" cm="1">
        <f t="array" ref="M801">_xlfn.IFS(ISNUMBER(_xlfn.XLOOKUP(C801,Tables!N:N,Tables!N:N)),IF(B801=0,K801,""),L801&lt;&gt;"",L801,TRUE,D801)</f>
        <v>00</v>
      </c>
      <c r="N801">
        <f t="shared" si="116"/>
        <v>0</v>
      </c>
    </row>
    <row r="802" spans="1:14" x14ac:dyDescent="0.45">
      <c r="A802" t="str">
        <f t="shared" si="113"/>
        <v>35F0</v>
      </c>
      <c r="B802" t="s">
        <v>19</v>
      </c>
      <c r="C802">
        <f>COUNTIF(B$2:B802,"=0")</f>
        <v>16</v>
      </c>
      <c r="D802" t="str">
        <f>MID('input-output'!$I$9,(ROW(D802)-2)*2+1,2)</f>
        <v>00</v>
      </c>
      <c r="E802" s="1" t="str">
        <f t="shared" si="112"/>
        <v>Not Sure</v>
      </c>
      <c r="L802" t="str">
        <f t="shared" si="115"/>
        <v/>
      </c>
      <c r="M802" t="str" cm="1">
        <f t="array" ref="M802">_xlfn.IFS(ISNUMBER(_xlfn.XLOOKUP(C802,Tables!N:N,Tables!N:N)),IF(B802=0,K802,""),L802&lt;&gt;"",L802,TRUE,D802)</f>
        <v>00</v>
      </c>
      <c r="N802">
        <f t="shared" si="116"/>
        <v>0</v>
      </c>
    </row>
    <row r="803" spans="1:14" x14ac:dyDescent="0.45">
      <c r="A803" t="str">
        <f t="shared" si="113"/>
        <v>35F1</v>
      </c>
      <c r="B803" t="s">
        <v>20</v>
      </c>
      <c r="C803">
        <f>COUNTIF(B$2:B803,"=0")</f>
        <v>16</v>
      </c>
      <c r="D803" t="str">
        <f>MID('input-output'!$I$9,(ROW(D803)-2)*2+1,2)</f>
        <v>00</v>
      </c>
      <c r="E803" s="1" t="str">
        <f t="shared" si="112"/>
        <v/>
      </c>
      <c r="L803" t="str">
        <f t="shared" si="115"/>
        <v/>
      </c>
      <c r="M803" t="str" cm="1">
        <f t="array" ref="M803">_xlfn.IFS(ISNUMBER(_xlfn.XLOOKUP(C803,Tables!N:N,Tables!N:N)),IF(B803=0,K803,""),L803&lt;&gt;"",L803,TRUE,D803)</f>
        <v>00</v>
      </c>
      <c r="N803">
        <f t="shared" si="116"/>
        <v>0</v>
      </c>
    </row>
    <row r="804" spans="1:14" x14ac:dyDescent="0.45">
      <c r="A804" t="str">
        <f t="shared" si="113"/>
        <v>35F2</v>
      </c>
      <c r="B804" t="s">
        <v>21</v>
      </c>
      <c r="C804">
        <f>COUNTIF(B$2:B804,"=0")</f>
        <v>16</v>
      </c>
      <c r="D804" t="str">
        <f>MID('input-output'!$I$9,(ROW(D804)-2)*2+1,2)</f>
        <v>00</v>
      </c>
      <c r="E804" s="1" t="str">
        <f t="shared" si="112"/>
        <v/>
      </c>
      <c r="L804" t="str">
        <f t="shared" si="115"/>
        <v/>
      </c>
      <c r="M804" t="str" cm="1">
        <f t="array" ref="M804">_xlfn.IFS(ISNUMBER(_xlfn.XLOOKUP(C804,Tables!N:N,Tables!N:N)),IF(B804=0,K804,""),L804&lt;&gt;"",L804,TRUE,D804)</f>
        <v>00</v>
      </c>
      <c r="N804">
        <f t="shared" si="116"/>
        <v>0</v>
      </c>
    </row>
    <row r="805" spans="1:14" x14ac:dyDescent="0.45">
      <c r="A805" t="str">
        <f t="shared" si="113"/>
        <v>35F3</v>
      </c>
      <c r="B805" t="s">
        <v>22</v>
      </c>
      <c r="C805">
        <f>COUNTIF(B$2:B805,"=0")</f>
        <v>16</v>
      </c>
      <c r="D805" t="str">
        <f>MID('input-output'!$I$9,(ROW(D805)-2)*2+1,2)</f>
        <v>00</v>
      </c>
      <c r="E805" s="1" t="str">
        <f t="shared" si="112"/>
        <v/>
      </c>
      <c r="L805" t="str">
        <f t="shared" si="115"/>
        <v/>
      </c>
      <c r="M805" t="str" cm="1">
        <f t="array" ref="M805">_xlfn.IFS(ISNUMBER(_xlfn.XLOOKUP(C805,Tables!N:N,Tables!N:N)),IF(B805=0,K805,""),L805&lt;&gt;"",L805,TRUE,D805)</f>
        <v>00</v>
      </c>
      <c r="N805">
        <f t="shared" si="116"/>
        <v>0</v>
      </c>
    </row>
    <row r="806" spans="1:14" x14ac:dyDescent="0.45">
      <c r="A806" t="str">
        <f t="shared" si="113"/>
        <v>35F4</v>
      </c>
      <c r="B806" t="s">
        <v>23</v>
      </c>
      <c r="C806">
        <f>COUNTIF(B$2:B806,"=0")</f>
        <v>16</v>
      </c>
      <c r="D806" t="str">
        <f>MID('input-output'!$I$9,(ROW(D806)-2)*2+1,2)</f>
        <v>00</v>
      </c>
      <c r="E806" s="1" t="str">
        <f t="shared" si="112"/>
        <v/>
      </c>
      <c r="L806" t="str">
        <f t="shared" si="115"/>
        <v/>
      </c>
      <c r="M806" t="str" cm="1">
        <f t="array" ref="M806">_xlfn.IFS(ISNUMBER(_xlfn.XLOOKUP(C806,Tables!N:N,Tables!N:N)),IF(B806=0,K806,""),L806&lt;&gt;"",L806,TRUE,D806)</f>
        <v>00</v>
      </c>
      <c r="N806">
        <f t="shared" si="116"/>
        <v>0</v>
      </c>
    </row>
    <row r="807" spans="1:14" x14ac:dyDescent="0.45">
      <c r="A807" t="str">
        <f t="shared" si="113"/>
        <v>35F5</v>
      </c>
      <c r="B807" t="s">
        <v>24</v>
      </c>
      <c r="C807">
        <f>COUNTIF(B$2:B807,"=0")</f>
        <v>16</v>
      </c>
      <c r="D807" t="str">
        <f>MID('input-output'!$I$9,(ROW(D807)-2)*2+1,2)</f>
        <v>00</v>
      </c>
      <c r="E807" s="1" t="str">
        <f t="shared" si="112"/>
        <v/>
      </c>
      <c r="L807" t="str">
        <f t="shared" si="115"/>
        <v/>
      </c>
      <c r="M807" t="str" cm="1">
        <f t="array" ref="M807">_xlfn.IFS(ISNUMBER(_xlfn.XLOOKUP(C807,Tables!N:N,Tables!N:N)),IF(B807=0,K807,""),L807&lt;&gt;"",L807,TRUE,D807)</f>
        <v>00</v>
      </c>
      <c r="N807">
        <f t="shared" si="116"/>
        <v>0</v>
      </c>
    </row>
    <row r="808" spans="1:14" x14ac:dyDescent="0.45">
      <c r="A808" t="str">
        <f t="shared" si="113"/>
        <v>35F6</v>
      </c>
      <c r="B808" t="s">
        <v>25</v>
      </c>
      <c r="C808">
        <f>COUNTIF(B$2:B808,"=0")</f>
        <v>16</v>
      </c>
      <c r="D808" t="str">
        <f>MID('input-output'!$I$9,(ROW(D808)-2)*2+1,2)</f>
        <v>00</v>
      </c>
      <c r="E808" s="1" t="str">
        <f t="shared" si="112"/>
        <v/>
      </c>
      <c r="L808" t="str">
        <f t="shared" si="115"/>
        <v/>
      </c>
      <c r="M808" t="str" cm="1">
        <f t="array" ref="M808">_xlfn.IFS(ISNUMBER(_xlfn.XLOOKUP(C808,Tables!N:N,Tables!N:N)),IF(B808=0,K808,""),L808&lt;&gt;"",L808,TRUE,D808)</f>
        <v>00</v>
      </c>
      <c r="N808">
        <f t="shared" si="116"/>
        <v>0</v>
      </c>
    </row>
    <row r="809" spans="1:14" x14ac:dyDescent="0.45">
      <c r="A809" t="str">
        <f t="shared" si="113"/>
        <v>35F7</v>
      </c>
      <c r="B809" t="s">
        <v>26</v>
      </c>
      <c r="C809">
        <f>COUNTIF(B$2:B809,"=0")</f>
        <v>16</v>
      </c>
      <c r="D809" t="str">
        <f>MID('input-output'!$I$9,(ROW(D809)-2)*2+1,2)</f>
        <v>00</v>
      </c>
      <c r="E809" s="1" t="str">
        <f t="shared" si="112"/>
        <v/>
      </c>
      <c r="L809" t="str">
        <f t="shared" si="115"/>
        <v/>
      </c>
      <c r="M809" t="str" cm="1">
        <f t="array" ref="M809">_xlfn.IFS(ISNUMBER(_xlfn.XLOOKUP(C809,Tables!N:N,Tables!N:N)),IF(B809=0,K809,""),L809&lt;&gt;"",L809,TRUE,D809)</f>
        <v>00</v>
      </c>
      <c r="N809">
        <f t="shared" si="116"/>
        <v>0</v>
      </c>
    </row>
    <row r="810" spans="1:14" x14ac:dyDescent="0.45">
      <c r="A810" t="str">
        <f t="shared" si="113"/>
        <v>35F8</v>
      </c>
      <c r="B810" t="s">
        <v>27</v>
      </c>
      <c r="C810">
        <f>COUNTIF(B$2:B810,"=0")</f>
        <v>16</v>
      </c>
      <c r="D810" t="str">
        <f>MID('input-output'!$I$9,(ROW(D810)-2)*2+1,2)</f>
        <v>00</v>
      </c>
      <c r="E810" s="1" t="str">
        <f t="shared" si="112"/>
        <v/>
      </c>
      <c r="L810" t="str">
        <f t="shared" si="115"/>
        <v/>
      </c>
      <c r="M810" t="str" cm="1">
        <f t="array" ref="M810">_xlfn.IFS(ISNUMBER(_xlfn.XLOOKUP(C810,Tables!N:N,Tables!N:N)),IF(B810=0,K810,""),L810&lt;&gt;"",L810,TRUE,D810)</f>
        <v>00</v>
      </c>
      <c r="N810">
        <f t="shared" si="116"/>
        <v>0</v>
      </c>
    </row>
    <row r="811" spans="1:14" x14ac:dyDescent="0.45">
      <c r="A811" t="str">
        <f t="shared" si="113"/>
        <v>35F9</v>
      </c>
      <c r="B811" t="s">
        <v>28</v>
      </c>
      <c r="C811">
        <f>COUNTIF(B$2:B811,"=0")</f>
        <v>16</v>
      </c>
      <c r="D811" t="str">
        <f>MID('input-output'!$I$9,(ROW(D811)-2)*2+1,2)</f>
        <v>00</v>
      </c>
      <c r="E811" s="1" t="str">
        <f t="shared" si="112"/>
        <v/>
      </c>
      <c r="L811" t="str">
        <f t="shared" si="115"/>
        <v/>
      </c>
      <c r="M811" t="str" cm="1">
        <f t="array" ref="M811">_xlfn.IFS(ISNUMBER(_xlfn.XLOOKUP(C811,Tables!N:N,Tables!N:N)),IF(B811=0,K811,""),L811&lt;&gt;"",L811,TRUE,D811)</f>
        <v>00</v>
      </c>
      <c r="N811">
        <f t="shared" si="116"/>
        <v>0</v>
      </c>
    </row>
    <row r="812" spans="1:14" x14ac:dyDescent="0.45">
      <c r="A812" t="str">
        <f t="shared" si="113"/>
        <v>35FA</v>
      </c>
      <c r="B812" t="s">
        <v>29</v>
      </c>
      <c r="C812">
        <f>COUNTIF(B$2:B812,"=0")</f>
        <v>16</v>
      </c>
      <c r="D812" t="str">
        <f>MID('input-output'!$I$9,(ROW(D812)-2)*2+1,2)</f>
        <v>00</v>
      </c>
      <c r="E812" s="1" t="str">
        <f t="shared" si="112"/>
        <v/>
      </c>
      <c r="L812" t="str">
        <f t="shared" si="115"/>
        <v/>
      </c>
      <c r="M812" t="str" cm="1">
        <f t="array" ref="M812">_xlfn.IFS(ISNUMBER(_xlfn.XLOOKUP(C812,Tables!N:N,Tables!N:N)),IF(B812=0,K812,""),L812&lt;&gt;"",L812,TRUE,D812)</f>
        <v>00</v>
      </c>
      <c r="N812">
        <f t="shared" si="116"/>
        <v>0</v>
      </c>
    </row>
    <row r="813" spans="1:14" x14ac:dyDescent="0.45">
      <c r="A813" t="str">
        <f t="shared" si="113"/>
        <v>35FB</v>
      </c>
      <c r="B813" t="s">
        <v>30</v>
      </c>
      <c r="C813">
        <f>COUNTIF(B$2:B813,"=0")</f>
        <v>16</v>
      </c>
      <c r="D813" t="str">
        <f>MID('input-output'!$I$9,(ROW(D813)-2)*2+1,2)</f>
        <v>00</v>
      </c>
      <c r="E813" s="1" t="str">
        <f t="shared" si="112"/>
        <v/>
      </c>
      <c r="L813" t="str">
        <f t="shared" si="115"/>
        <v/>
      </c>
      <c r="M813" t="str" cm="1">
        <f t="array" ref="M813">_xlfn.IFS(ISNUMBER(_xlfn.XLOOKUP(C813,Tables!N:N,Tables!N:N)),IF(B813=0,K813,""),L813&lt;&gt;"",L813,TRUE,D813)</f>
        <v>00</v>
      </c>
      <c r="N813">
        <f t="shared" si="116"/>
        <v>0</v>
      </c>
    </row>
    <row r="814" spans="1:14" x14ac:dyDescent="0.45">
      <c r="A814" t="str">
        <f t="shared" si="113"/>
        <v>35FC</v>
      </c>
      <c r="B814" t="s">
        <v>31</v>
      </c>
      <c r="C814">
        <f>COUNTIF(B$2:B814,"=0")</f>
        <v>16</v>
      </c>
      <c r="D814" t="str">
        <f>MID('input-output'!$I$9,(ROW(D814)-2)*2+1,2)</f>
        <v>00</v>
      </c>
      <c r="E814" s="1" t="str">
        <f t="shared" si="112"/>
        <v/>
      </c>
      <c r="L814" t="str">
        <f t="shared" si="115"/>
        <v/>
      </c>
      <c r="M814" t="str" cm="1">
        <f t="array" ref="M814">_xlfn.IFS(ISNUMBER(_xlfn.XLOOKUP(C814,Tables!N:N,Tables!N:N)),IF(B814=0,K814,""),L814&lt;&gt;"",L814,TRUE,D814)</f>
        <v>00</v>
      </c>
      <c r="N814">
        <f t="shared" si="116"/>
        <v>0</v>
      </c>
    </row>
    <row r="815" spans="1:14" x14ac:dyDescent="0.45">
      <c r="A815" t="str">
        <f t="shared" si="113"/>
        <v>35FD</v>
      </c>
      <c r="B815" t="s">
        <v>32</v>
      </c>
      <c r="C815">
        <f>COUNTIF(B$2:B815,"=0")</f>
        <v>16</v>
      </c>
      <c r="D815" t="str">
        <f>MID('input-output'!$I$9,(ROW(D815)-2)*2+1,2)</f>
        <v>00</v>
      </c>
      <c r="E815" s="1" t="str">
        <f t="shared" si="112"/>
        <v/>
      </c>
      <c r="L815" t="str">
        <f t="shared" si="115"/>
        <v/>
      </c>
      <c r="M815" t="str" cm="1">
        <f t="array" ref="M815">_xlfn.IFS(ISNUMBER(_xlfn.XLOOKUP(C815,Tables!N:N,Tables!N:N)),IF(B815=0,K815,""),L815&lt;&gt;"",L815,TRUE,D815)</f>
        <v>00</v>
      </c>
      <c r="N815">
        <f t="shared" si="116"/>
        <v>0</v>
      </c>
    </row>
    <row r="816" spans="1:14" x14ac:dyDescent="0.45">
      <c r="A816" t="str">
        <f t="shared" si="113"/>
        <v>35FE</v>
      </c>
      <c r="B816" t="s">
        <v>33</v>
      </c>
      <c r="C816">
        <f>COUNTIF(B$2:B816,"=0")</f>
        <v>16</v>
      </c>
      <c r="D816" t="str">
        <f>MID('input-output'!$I$9,(ROW(D816)-2)*2+1,2)</f>
        <v>00</v>
      </c>
      <c r="E816" s="1" t="str">
        <f t="shared" si="112"/>
        <v/>
      </c>
      <c r="L816" t="str">
        <f t="shared" si="115"/>
        <v/>
      </c>
      <c r="M816" t="str" cm="1">
        <f t="array" ref="M816">_xlfn.IFS(ISNUMBER(_xlfn.XLOOKUP(C816,Tables!N:N,Tables!N:N)),IF(B816=0,K816,""),L816&lt;&gt;"",L816,TRUE,D816)</f>
        <v>00</v>
      </c>
      <c r="N816">
        <f t="shared" si="116"/>
        <v>0</v>
      </c>
    </row>
    <row r="817" spans="1:14" x14ac:dyDescent="0.45">
      <c r="A817" t="str">
        <f t="shared" si="113"/>
        <v>35FF</v>
      </c>
      <c r="B817" t="s">
        <v>34</v>
      </c>
      <c r="C817">
        <f>COUNTIF(B$2:B817,"=0")</f>
        <v>16</v>
      </c>
      <c r="D817" t="str">
        <f>MID('input-output'!$I$9,(ROW(D817)-2)*2+1,2)</f>
        <v>00</v>
      </c>
      <c r="E817" s="1" t="str">
        <f t="shared" si="112"/>
        <v/>
      </c>
      <c r="L817" t="str">
        <f t="shared" si="115"/>
        <v/>
      </c>
      <c r="M817" t="str" cm="1">
        <f t="array" ref="M817">_xlfn.IFS(ISNUMBER(_xlfn.XLOOKUP(C817,Tables!N:N,Tables!N:N)),IF(B817=0,K817,""),L817&lt;&gt;"",L817,TRUE,D817)</f>
        <v>00</v>
      </c>
      <c r="N817">
        <f t="shared" si="116"/>
        <v>0</v>
      </c>
    </row>
    <row r="818" spans="1:14" x14ac:dyDescent="0.45">
      <c r="A818" t="str">
        <f t="shared" si="113"/>
        <v>3600</v>
      </c>
      <c r="B818" t="s">
        <v>35</v>
      </c>
      <c r="C818">
        <f>COUNTIF(B$2:B818,"=0")</f>
        <v>16</v>
      </c>
      <c r="D818" t="str">
        <f>MID('input-output'!$I$9,(ROW(D818)-2)*2+1,2)</f>
        <v>00</v>
      </c>
      <c r="E818" s="1" t="str">
        <f t="shared" ref="E818:E833" si="121">IF(E766="","",E766)</f>
        <v/>
      </c>
      <c r="L818" t="str">
        <f t="shared" si="115"/>
        <v/>
      </c>
      <c r="M818" t="str" cm="1">
        <f t="array" ref="M818">_xlfn.IFS(ISNUMBER(_xlfn.XLOOKUP(C818,Tables!N:N,Tables!N:N)),IF(B818=0,K818,""),L818&lt;&gt;"",L818,TRUE,D818)</f>
        <v>00</v>
      </c>
      <c r="N818">
        <f t="shared" si="116"/>
        <v>0</v>
      </c>
    </row>
    <row r="819" spans="1:14" x14ac:dyDescent="0.45">
      <c r="A819" t="str">
        <f t="shared" si="113"/>
        <v>3601</v>
      </c>
      <c r="B819" t="s">
        <v>36</v>
      </c>
      <c r="C819">
        <f>COUNTIF(B$2:B819,"=0")</f>
        <v>16</v>
      </c>
      <c r="D819" t="str">
        <f>MID('input-output'!$I$9,(ROW(D819)-2)*2+1,2)</f>
        <v>00</v>
      </c>
      <c r="E819" s="1" t="str">
        <f t="shared" si="121"/>
        <v/>
      </c>
      <c r="L819" t="str">
        <f t="shared" si="115"/>
        <v/>
      </c>
      <c r="M819" t="str" cm="1">
        <f t="array" ref="M819">_xlfn.IFS(ISNUMBER(_xlfn.XLOOKUP(C819,Tables!N:N,Tables!N:N)),IF(B819=0,K819,""),L819&lt;&gt;"",L819,TRUE,D819)</f>
        <v>00</v>
      </c>
      <c r="N819">
        <f t="shared" si="116"/>
        <v>0</v>
      </c>
    </row>
    <row r="820" spans="1:14" x14ac:dyDescent="0.45">
      <c r="A820" t="str">
        <f t="shared" si="113"/>
        <v>3602</v>
      </c>
      <c r="B820" t="s">
        <v>37</v>
      </c>
      <c r="C820">
        <f>COUNTIF(B$2:B820,"=0")</f>
        <v>16</v>
      </c>
      <c r="D820" t="str">
        <f>MID('input-output'!$I$9,(ROW(D820)-2)*2+1,2)</f>
        <v>00</v>
      </c>
      <c r="E820" s="1" t="str">
        <f t="shared" si="121"/>
        <v/>
      </c>
      <c r="L820" t="str">
        <f t="shared" si="115"/>
        <v/>
      </c>
      <c r="M820" t="str" cm="1">
        <f t="array" ref="M820">_xlfn.IFS(ISNUMBER(_xlfn.XLOOKUP(C820,Tables!N:N,Tables!N:N)),IF(B820=0,K820,""),L820&lt;&gt;"",L820,TRUE,D820)</f>
        <v>00</v>
      </c>
      <c r="N820">
        <f t="shared" si="116"/>
        <v>0</v>
      </c>
    </row>
    <row r="821" spans="1:14" x14ac:dyDescent="0.45">
      <c r="A821" t="str">
        <f t="shared" si="113"/>
        <v>3603</v>
      </c>
      <c r="B821" t="s">
        <v>38</v>
      </c>
      <c r="C821">
        <f>COUNTIF(B$2:B821,"=0")</f>
        <v>16</v>
      </c>
      <c r="D821" t="str">
        <f>MID('input-output'!$I$9,(ROW(D821)-2)*2+1,2)</f>
        <v>00</v>
      </c>
      <c r="E821" s="1" t="str">
        <f t="shared" si="121"/>
        <v/>
      </c>
      <c r="L821" t="str">
        <f t="shared" si="115"/>
        <v/>
      </c>
      <c r="M821" t="str" cm="1">
        <f t="array" ref="M821">_xlfn.IFS(ISNUMBER(_xlfn.XLOOKUP(C821,Tables!N:N,Tables!N:N)),IF(B821=0,K821,""),L821&lt;&gt;"",L821,TRUE,D821)</f>
        <v>00</v>
      </c>
      <c r="N821">
        <f t="shared" si="116"/>
        <v>0</v>
      </c>
    </row>
    <row r="822" spans="1:14" x14ac:dyDescent="0.45">
      <c r="A822" t="str">
        <f t="shared" si="113"/>
        <v>3604</v>
      </c>
      <c r="B822" t="s">
        <v>39</v>
      </c>
      <c r="C822">
        <f>COUNTIF(B$2:B822,"=0")</f>
        <v>16</v>
      </c>
      <c r="D822" t="str">
        <f>MID('input-output'!$I$9,(ROW(D822)-2)*2+1,2)</f>
        <v>01</v>
      </c>
      <c r="E822" s="1" t="str">
        <f t="shared" si="121"/>
        <v>Monster Level 1</v>
      </c>
      <c r="F822">
        <f t="shared" ref="F822:F825" si="122">HEX2DEC(D822)</f>
        <v>1</v>
      </c>
      <c r="G822" s="2"/>
      <c r="J822" t="str">
        <f t="shared" ref="J822:J825" si="123">IF(G822&lt;&gt;"",DEC2HEX(G822),"")</f>
        <v/>
      </c>
      <c r="L822" t="str">
        <f t="shared" si="115"/>
        <v/>
      </c>
      <c r="M822" t="str" cm="1">
        <f t="array" ref="M822">_xlfn.IFS(ISNUMBER(_xlfn.XLOOKUP(C822,Tables!N:N,Tables!N:N)),IF(B822=0,K822,""),L822&lt;&gt;"",L822,TRUE,D822)</f>
        <v>01</v>
      </c>
      <c r="N822">
        <f t="shared" si="116"/>
        <v>0</v>
      </c>
    </row>
    <row r="823" spans="1:14" x14ac:dyDescent="0.45">
      <c r="A823" t="str">
        <f t="shared" si="113"/>
        <v>3605</v>
      </c>
      <c r="B823" t="s">
        <v>40</v>
      </c>
      <c r="C823">
        <f>COUNTIF(B$2:B823,"=0")</f>
        <v>16</v>
      </c>
      <c r="D823" t="str">
        <f>MID('input-output'!$I$9,(ROW(D823)-2)*2+1,2)</f>
        <v>01</v>
      </c>
      <c r="E823" s="1" t="str">
        <f t="shared" si="121"/>
        <v>Monster Level 2</v>
      </c>
      <c r="F823">
        <f t="shared" si="122"/>
        <v>1</v>
      </c>
      <c r="G823" s="2"/>
      <c r="J823" t="str">
        <f t="shared" si="123"/>
        <v/>
      </c>
      <c r="L823" t="str">
        <f t="shared" si="115"/>
        <v/>
      </c>
      <c r="M823" t="str" cm="1">
        <f t="array" ref="M823">_xlfn.IFS(ISNUMBER(_xlfn.XLOOKUP(C823,Tables!N:N,Tables!N:N)),IF(B823=0,K823,""),L823&lt;&gt;"",L823,TRUE,D823)</f>
        <v>01</v>
      </c>
      <c r="N823">
        <f t="shared" si="116"/>
        <v>0</v>
      </c>
    </row>
    <row r="824" spans="1:14" x14ac:dyDescent="0.45">
      <c r="A824" t="str">
        <f t="shared" si="113"/>
        <v>3606</v>
      </c>
      <c r="B824" t="s">
        <v>41</v>
      </c>
      <c r="C824">
        <f>COUNTIF(B$2:B824,"=0")</f>
        <v>16</v>
      </c>
      <c r="D824" t="str">
        <f>MID('input-output'!$I$9,(ROW(D824)-2)*2+1,2)</f>
        <v>01</v>
      </c>
      <c r="E824" s="1" t="str">
        <f t="shared" si="121"/>
        <v>Monster Level 3</v>
      </c>
      <c r="F824">
        <f t="shared" si="122"/>
        <v>1</v>
      </c>
      <c r="G824" s="2"/>
      <c r="J824" t="str">
        <f t="shared" si="123"/>
        <v/>
      </c>
      <c r="L824" t="str">
        <f t="shared" si="115"/>
        <v/>
      </c>
      <c r="M824" t="str" cm="1">
        <f t="array" ref="M824">_xlfn.IFS(ISNUMBER(_xlfn.XLOOKUP(C824,Tables!N:N,Tables!N:N)),IF(B824=0,K824,""),L824&lt;&gt;"",L824,TRUE,D824)</f>
        <v>01</v>
      </c>
      <c r="N824">
        <f t="shared" si="116"/>
        <v>0</v>
      </c>
    </row>
    <row r="825" spans="1:14" x14ac:dyDescent="0.45">
      <c r="A825" t="str">
        <f t="shared" si="113"/>
        <v>3607</v>
      </c>
      <c r="B825" t="s">
        <v>42</v>
      </c>
      <c r="C825">
        <f>COUNTIF(B$2:B825,"=0")</f>
        <v>16</v>
      </c>
      <c r="D825" t="str">
        <f>MID('input-output'!$I$9,(ROW(D825)-2)*2+1,2)</f>
        <v>00</v>
      </c>
      <c r="E825" s="1" t="str">
        <f t="shared" si="121"/>
        <v>Boss Level</v>
      </c>
      <c r="F825">
        <f t="shared" si="122"/>
        <v>0</v>
      </c>
      <c r="G825" s="2"/>
      <c r="J825" t="str">
        <f t="shared" si="123"/>
        <v/>
      </c>
      <c r="L825" t="str">
        <f t="shared" si="115"/>
        <v/>
      </c>
      <c r="M825" t="str" cm="1">
        <f t="array" ref="M825">_xlfn.IFS(ISNUMBER(_xlfn.XLOOKUP(C825,Tables!N:N,Tables!N:N)),IF(B825=0,K825,""),L825&lt;&gt;"",L825,TRUE,D825)</f>
        <v>00</v>
      </c>
      <c r="N825">
        <f t="shared" si="116"/>
        <v>0</v>
      </c>
    </row>
    <row r="826" spans="1:14" x14ac:dyDescent="0.45">
      <c r="A826" t="str">
        <f t="shared" si="113"/>
        <v>3608</v>
      </c>
      <c r="B826" t="s">
        <v>43</v>
      </c>
      <c r="C826">
        <f>COUNTIF(B$2:B826,"=0")</f>
        <v>16</v>
      </c>
      <c r="D826" t="str">
        <f>MID('input-output'!$I$9,(ROW(D826)-2)*2+1,2)</f>
        <v>00</v>
      </c>
      <c r="E826" s="1" t="str">
        <f t="shared" si="121"/>
        <v/>
      </c>
      <c r="L826" t="str">
        <f t="shared" si="115"/>
        <v/>
      </c>
      <c r="M826" t="str" cm="1">
        <f t="array" ref="M826">_xlfn.IFS(ISNUMBER(_xlfn.XLOOKUP(C826,Tables!N:N,Tables!N:N)),IF(B826=0,K826,""),L826&lt;&gt;"",L826,TRUE,D826)</f>
        <v>00</v>
      </c>
      <c r="N826">
        <f t="shared" si="116"/>
        <v>0</v>
      </c>
    </row>
    <row r="827" spans="1:14" x14ac:dyDescent="0.45">
      <c r="A827" t="str">
        <f t="shared" si="113"/>
        <v>3609</v>
      </c>
      <c r="B827" t="s">
        <v>44</v>
      </c>
      <c r="C827">
        <f>COUNTIF(B$2:B827,"=0")</f>
        <v>16</v>
      </c>
      <c r="D827" t="str">
        <f>MID('input-output'!$I$9,(ROW(D827)-2)*2+1,2)</f>
        <v>FF</v>
      </c>
      <c r="E827" s="1" t="str">
        <f t="shared" si="121"/>
        <v/>
      </c>
      <c r="L827" t="str">
        <f t="shared" si="115"/>
        <v/>
      </c>
      <c r="M827" t="str" cm="1">
        <f t="array" ref="M827">_xlfn.IFS(ISNUMBER(_xlfn.XLOOKUP(C827,Tables!N:N,Tables!N:N)),IF(B827=0,K827,""),L827&lt;&gt;"",L827,TRUE,D827)</f>
        <v>FF</v>
      </c>
      <c r="N827">
        <f t="shared" si="116"/>
        <v>0</v>
      </c>
    </row>
    <row r="828" spans="1:14" x14ac:dyDescent="0.45">
      <c r="A828" t="str">
        <f t="shared" si="113"/>
        <v>360A</v>
      </c>
      <c r="B828" t="s">
        <v>45</v>
      </c>
      <c r="C828">
        <f>COUNTIF(B$2:B828,"=0")</f>
        <v>16</v>
      </c>
      <c r="D828" t="str">
        <f>MID('input-output'!$I$9,(ROW(D828)-2)*2+1,2)</f>
        <v>FF</v>
      </c>
      <c r="E828" s="1" t="str">
        <f t="shared" si="121"/>
        <v/>
      </c>
      <c r="L828" t="str">
        <f t="shared" si="115"/>
        <v/>
      </c>
      <c r="M828" t="str" cm="1">
        <f t="array" ref="M828">_xlfn.IFS(ISNUMBER(_xlfn.XLOOKUP(C828,Tables!N:N,Tables!N:N)),IF(B828=0,K828,""),L828&lt;&gt;"",L828,TRUE,D828)</f>
        <v>FF</v>
      </c>
      <c r="N828">
        <f t="shared" si="116"/>
        <v>0</v>
      </c>
    </row>
    <row r="829" spans="1:14" x14ac:dyDescent="0.45">
      <c r="A829" t="str">
        <f t="shared" si="113"/>
        <v>360B</v>
      </c>
      <c r="B829" t="s">
        <v>46</v>
      </c>
      <c r="C829">
        <f>COUNTIF(B$2:B829,"=0")</f>
        <v>16</v>
      </c>
      <c r="D829" t="str">
        <f>MID('input-output'!$I$9,(ROW(D829)-2)*2+1,2)</f>
        <v>FF</v>
      </c>
      <c r="E829" s="1" t="str">
        <f t="shared" si="121"/>
        <v/>
      </c>
      <c r="L829" t="str">
        <f t="shared" si="115"/>
        <v/>
      </c>
      <c r="M829" t="str" cm="1">
        <f t="array" ref="M829">_xlfn.IFS(ISNUMBER(_xlfn.XLOOKUP(C829,Tables!N:N,Tables!N:N)),IF(B829=0,K829,""),L829&lt;&gt;"",L829,TRUE,D829)</f>
        <v>FF</v>
      </c>
      <c r="N829">
        <f t="shared" si="116"/>
        <v>0</v>
      </c>
    </row>
    <row r="830" spans="1:14" x14ac:dyDescent="0.45">
      <c r="A830" t="str">
        <f t="shared" ref="A830:A893" si="124">DEC2HEX(1+HEX2DEC(A829))</f>
        <v>360C</v>
      </c>
      <c r="B830" t="s">
        <v>47</v>
      </c>
      <c r="C830">
        <f>COUNTIF(B$2:B830,"=0")</f>
        <v>16</v>
      </c>
      <c r="D830" t="str">
        <f>MID('input-output'!$I$9,(ROW(D830)-2)*2+1,2)</f>
        <v>00</v>
      </c>
      <c r="E830" s="1" t="str">
        <f t="shared" si="121"/>
        <v/>
      </c>
      <c r="L830" t="str">
        <f t="shared" si="115"/>
        <v/>
      </c>
      <c r="M830" t="str" cm="1">
        <f t="array" ref="M830">_xlfn.IFS(ISNUMBER(_xlfn.XLOOKUP(C830,Tables!N:N,Tables!N:N)),IF(B830=0,K830,""),L830&lt;&gt;"",L830,TRUE,D830)</f>
        <v>00</v>
      </c>
      <c r="N830">
        <f t="shared" si="116"/>
        <v>0</v>
      </c>
    </row>
    <row r="831" spans="1:14" x14ac:dyDescent="0.45">
      <c r="A831" t="str">
        <f t="shared" si="124"/>
        <v>360D</v>
      </c>
      <c r="B831" t="s">
        <v>48</v>
      </c>
      <c r="C831">
        <f>COUNTIF(B$2:B831,"=0")</f>
        <v>16</v>
      </c>
      <c r="D831" t="str">
        <f>MID('input-output'!$I$9,(ROW(D831)-2)*2+1,2)</f>
        <v>00</v>
      </c>
      <c r="E831" s="1" t="str">
        <f t="shared" si="121"/>
        <v/>
      </c>
      <c r="L831" t="str">
        <f t="shared" si="115"/>
        <v/>
      </c>
      <c r="M831" t="str" cm="1">
        <f t="array" ref="M831">_xlfn.IFS(ISNUMBER(_xlfn.XLOOKUP(C831,Tables!N:N,Tables!N:N)),IF(B831=0,K831,""),L831&lt;&gt;"",L831,TRUE,D831)</f>
        <v>00</v>
      </c>
      <c r="N831">
        <f t="shared" si="116"/>
        <v>0</v>
      </c>
    </row>
    <row r="832" spans="1:14" x14ac:dyDescent="0.45">
      <c r="A832" t="str">
        <f t="shared" si="124"/>
        <v>360E</v>
      </c>
      <c r="B832" t="s">
        <v>49</v>
      </c>
      <c r="C832">
        <f>COUNTIF(B$2:B832,"=0")</f>
        <v>16</v>
      </c>
      <c r="D832" t="str">
        <f>MID('input-output'!$I$9,(ROW(D832)-2)*2+1,2)</f>
        <v>00</v>
      </c>
      <c r="E832" s="1" t="str">
        <f t="shared" si="121"/>
        <v/>
      </c>
      <c r="L832" t="str">
        <f t="shared" si="115"/>
        <v/>
      </c>
      <c r="M832" t="str" cm="1">
        <f t="array" ref="M832">_xlfn.IFS(ISNUMBER(_xlfn.XLOOKUP(C832,Tables!N:N,Tables!N:N)),IF(B832=0,K832,""),L832&lt;&gt;"",L832,TRUE,D832)</f>
        <v>00</v>
      </c>
      <c r="N832">
        <f t="shared" si="116"/>
        <v>0</v>
      </c>
    </row>
    <row r="833" spans="1:14" x14ac:dyDescent="0.45">
      <c r="A833" t="str">
        <f t="shared" si="124"/>
        <v>360F</v>
      </c>
      <c r="B833" t="s">
        <v>50</v>
      </c>
      <c r="C833">
        <f>COUNTIF(B$2:B833,"=0")</f>
        <v>16</v>
      </c>
      <c r="D833" t="str">
        <f>MID('input-output'!$I$9,(ROW(D833)-2)*2+1,2)</f>
        <v>00</v>
      </c>
      <c r="E833" s="1" t="str">
        <f t="shared" si="121"/>
        <v/>
      </c>
      <c r="L833" t="str">
        <f t="shared" si="115"/>
        <v/>
      </c>
      <c r="M833" t="str" cm="1">
        <f t="array" ref="M833">_xlfn.IFS(ISNUMBER(_xlfn.XLOOKUP(C833,Tables!N:N,Tables!N:N)),IF(B833=0,K833,""),L833&lt;&gt;"",L833,TRUE,D833)</f>
        <v>00</v>
      </c>
      <c r="N833">
        <f t="shared" si="116"/>
        <v>0</v>
      </c>
    </row>
    <row r="834" spans="1:14" x14ac:dyDescent="0.45">
      <c r="A834" t="str">
        <f t="shared" si="124"/>
        <v>3610</v>
      </c>
      <c r="B834">
        <v>0</v>
      </c>
      <c r="C834">
        <f>COUNTIF(B$2:B834,"=0")</f>
        <v>17</v>
      </c>
      <c r="D834" t="str">
        <f>MID('input-output'!$I$9,(ROW(D834)-2)*2+1,2)</f>
        <v>00</v>
      </c>
      <c r="E834" s="1" t="s">
        <v>60</v>
      </c>
      <c r="F834">
        <f>_xlfn.XLOOKUP(HEX2DEC(D835&amp;D834),Tables!A:A,Tables!C:C)</f>
        <v>0</v>
      </c>
      <c r="G834" s="2"/>
      <c r="J834" t="str">
        <f>IF(G834&lt;&gt;"",_xlfn.XLOOKUP(G834,Tables!C:C,Tables!B:B),"")</f>
        <v/>
      </c>
      <c r="K834" t="str">
        <f>IF(G906&lt;&gt;"",_xlfn.XLOOKUP(G906,'Tablet data'!A:A,'Tablet data'!B:B),"")</f>
        <v/>
      </c>
      <c r="L834" t="str">
        <f t="shared" si="115"/>
        <v/>
      </c>
      <c r="M834" t="str" cm="1">
        <f t="array" ref="M834">_xlfn.IFS(ISNUMBER(_xlfn.XLOOKUP(C834,Tables!N:N,Tables!N:N)),IF(B834=0,K834,""),L834&lt;&gt;"",L834,TRUE,D834)</f>
        <v>00</v>
      </c>
      <c r="N834">
        <f t="shared" si="116"/>
        <v>0</v>
      </c>
    </row>
    <row r="835" spans="1:14" x14ac:dyDescent="0.45">
      <c r="A835" t="str">
        <f t="shared" si="124"/>
        <v>3611</v>
      </c>
      <c r="B835">
        <v>1</v>
      </c>
      <c r="C835">
        <f>COUNTIF(B$2:B835,"=0")</f>
        <v>17</v>
      </c>
      <c r="D835" t="str">
        <f>MID('input-output'!$I$9,(ROW(D835)-2)*2+1,2)</f>
        <v>00</v>
      </c>
      <c r="E835" s="1" t="s">
        <v>61</v>
      </c>
      <c r="L835" t="str">
        <f t="shared" ref="L835:L898" si="125">IF(OR(J835&lt;&gt;"",LEN(J834)&gt;2),_xlfn.LET(_xlpm.exp,IF(LEN(J835)&gt;2,RIGHT(J835,2),IF(LEN(J834)&gt;2,LEFT(J834,LEN(J834)-2),J835)),IF(LEN(_xlpm.exp)=1,"0"&amp;_xlpm.exp,_xlpm.exp)),IF(AND(J834&lt;&gt;"",ISNUMBER(FIND("High",E835))),"00",IF(J835="","",J835)))</f>
        <v/>
      </c>
      <c r="M835" t="str" cm="1">
        <f t="array" ref="M835">_xlfn.IFS(ISNUMBER(_xlfn.XLOOKUP(C835,Tables!N:N,Tables!N:N)),IF(B835=0,K835,""),L835&lt;&gt;"",L835,TRUE,D835)</f>
        <v>00</v>
      </c>
      <c r="N835">
        <f t="shared" si="116"/>
        <v>0</v>
      </c>
    </row>
    <row r="836" spans="1:14" x14ac:dyDescent="0.45">
      <c r="A836" t="str">
        <f t="shared" si="124"/>
        <v>3612</v>
      </c>
      <c r="B836">
        <v>2</v>
      </c>
      <c r="C836">
        <f>COUNTIF(B$2:B836,"=0")</f>
        <v>17</v>
      </c>
      <c r="D836" t="str">
        <f>MID('input-output'!$I$9,(ROW(D836)-2)*2+1,2)</f>
        <v>00</v>
      </c>
      <c r="E836" s="1" t="s">
        <v>62</v>
      </c>
      <c r="F836">
        <f>_xlfn.XLOOKUP(HEX2DEC(D837&amp;D836),Tables!A:A,Tables!C:C)</f>
        <v>0</v>
      </c>
      <c r="G836" s="2"/>
      <c r="J836" t="str">
        <f>IF(G836&lt;&gt;"",_xlfn.XLOOKUP(G836,Tables!C:C,Tables!B:B),"")</f>
        <v/>
      </c>
      <c r="L836" t="str">
        <f t="shared" si="125"/>
        <v/>
      </c>
      <c r="M836" t="str" cm="1">
        <f t="array" ref="M836">_xlfn.IFS(ISNUMBER(_xlfn.XLOOKUP(C836,Tables!N:N,Tables!N:N)),IF(B836=0,K836,""),L836&lt;&gt;"",L836,TRUE,D836)</f>
        <v>00</v>
      </c>
      <c r="N836">
        <f t="shared" ref="N836:N899" si="126">IF(L836="",0,_xlfn.LET(_xlpm.new,HEX2DEC(M836),_xlpm.old,HEX2DEC(D836),IF(_xlpm.new&lt;128,_xlpm.new,-128+_xlfn.BITAND(_xlpm.new,127))-IF(_xlpm.old&lt;128,_xlpm.old,-128+_xlfn.BITAND(_xlpm.old,127))))</f>
        <v>0</v>
      </c>
    </row>
    <row r="837" spans="1:14" x14ac:dyDescent="0.45">
      <c r="A837" t="str">
        <f t="shared" si="124"/>
        <v>3613</v>
      </c>
      <c r="B837" t="s">
        <v>2</v>
      </c>
      <c r="C837">
        <f>COUNTIF(B$2:B837,"=0")</f>
        <v>17</v>
      </c>
      <c r="D837" t="str">
        <f>MID('input-output'!$I$9,(ROW(D837)-2)*2+1,2)</f>
        <v>00</v>
      </c>
      <c r="E837" s="1" t="s">
        <v>63</v>
      </c>
      <c r="L837" t="str">
        <f t="shared" si="125"/>
        <v/>
      </c>
      <c r="M837" t="str" cm="1">
        <f t="array" ref="M837">_xlfn.IFS(ISNUMBER(_xlfn.XLOOKUP(C837,Tables!N:N,Tables!N:N)),IF(B837=0,K837,""),L837&lt;&gt;"",L837,TRUE,D837)</f>
        <v>00</v>
      </c>
      <c r="N837">
        <f t="shared" si="126"/>
        <v>0</v>
      </c>
    </row>
    <row r="838" spans="1:14" x14ac:dyDescent="0.45">
      <c r="A838" t="str">
        <f t="shared" si="124"/>
        <v>3614</v>
      </c>
      <c r="B838" t="s">
        <v>3</v>
      </c>
      <c r="C838">
        <f>COUNTIF(B$2:B838,"=0")</f>
        <v>17</v>
      </c>
      <c r="D838" t="str">
        <f>MID('input-output'!$I$9,(ROW(D838)-2)*2+1,2)</f>
        <v>00</v>
      </c>
      <c r="E838" s="1" t="s">
        <v>64</v>
      </c>
      <c r="F838">
        <f>_xlfn.XLOOKUP(HEX2DEC(D839&amp;D838),Tables!A:A,Tables!C:C)</f>
        <v>0</v>
      </c>
      <c r="G838" s="2"/>
      <c r="J838" t="str">
        <f>IF(G838&lt;&gt;"",_xlfn.XLOOKUP(G838,Tables!C:C,Tables!B:B),"")</f>
        <v/>
      </c>
      <c r="L838" t="str">
        <f t="shared" si="125"/>
        <v/>
      </c>
      <c r="M838" t="str" cm="1">
        <f t="array" ref="M838">_xlfn.IFS(ISNUMBER(_xlfn.XLOOKUP(C838,Tables!N:N,Tables!N:N)),IF(B838=0,K838,""),L838&lt;&gt;"",L838,TRUE,D838)</f>
        <v>00</v>
      </c>
      <c r="N838">
        <f t="shared" si="126"/>
        <v>0</v>
      </c>
    </row>
    <row r="839" spans="1:14" x14ac:dyDescent="0.45">
      <c r="A839" t="str">
        <f t="shared" si="124"/>
        <v>3615</v>
      </c>
      <c r="B839" t="s">
        <v>4</v>
      </c>
      <c r="C839">
        <f>COUNTIF(B$2:B839,"=0")</f>
        <v>17</v>
      </c>
      <c r="D839" t="str">
        <f>MID('input-output'!$I$9,(ROW(D839)-2)*2+1,2)</f>
        <v>00</v>
      </c>
      <c r="E839" s="1" t="s">
        <v>65</v>
      </c>
      <c r="L839" t="str">
        <f t="shared" si="125"/>
        <v/>
      </c>
      <c r="M839" t="str" cm="1">
        <f t="array" ref="M839">_xlfn.IFS(ISNUMBER(_xlfn.XLOOKUP(C839,Tables!N:N,Tables!N:N)),IF(B839=0,K839,""),L839&lt;&gt;"",L839,TRUE,D839)</f>
        <v>00</v>
      </c>
      <c r="N839">
        <f t="shared" si="126"/>
        <v>0</v>
      </c>
    </row>
    <row r="840" spans="1:14" x14ac:dyDescent="0.45">
      <c r="A840" t="str">
        <f t="shared" si="124"/>
        <v>3616</v>
      </c>
      <c r="B840" t="s">
        <v>5</v>
      </c>
      <c r="C840">
        <f>COUNTIF(B$2:B840,"=0")</f>
        <v>17</v>
      </c>
      <c r="D840" t="str">
        <f>MID('input-output'!$I$9,(ROW(D840)-2)*2+1,2)</f>
        <v>00</v>
      </c>
      <c r="E840" s="1" t="s">
        <v>1321</v>
      </c>
      <c r="F840">
        <f>_xlfn.XLOOKUP(HEX2DEC(D841&amp;D840),Tables!A:A,Tables!D:D)</f>
        <v>0</v>
      </c>
      <c r="G840" s="2"/>
      <c r="J840" t="str">
        <f>IF(G840&lt;&gt;"",_xlfn.XLOOKUP(G840,Tables!D:D,Tables!B:B),"")</f>
        <v/>
      </c>
      <c r="L840" t="str">
        <f t="shared" si="125"/>
        <v/>
      </c>
      <c r="M840" t="str" cm="1">
        <f t="array" ref="M840">_xlfn.IFS(ISNUMBER(_xlfn.XLOOKUP(C840,Tables!N:N,Tables!N:N)),IF(B840=0,K840,""),L840&lt;&gt;"",L840,TRUE,D840)</f>
        <v>00</v>
      </c>
      <c r="N840">
        <f t="shared" si="126"/>
        <v>0</v>
      </c>
    </row>
    <row r="841" spans="1:14" x14ac:dyDescent="0.45">
      <c r="A841" t="str">
        <f t="shared" si="124"/>
        <v>3617</v>
      </c>
      <c r="B841" t="s">
        <v>6</v>
      </c>
      <c r="C841">
        <f>COUNTIF(B$2:B841,"=0")</f>
        <v>17</v>
      </c>
      <c r="D841" t="str">
        <f>MID('input-output'!$I$9,(ROW(D841)-2)*2+1,2)</f>
        <v>00</v>
      </c>
      <c r="E841" s="1" t="s">
        <v>1322</v>
      </c>
      <c r="L841" t="str">
        <f t="shared" si="125"/>
        <v/>
      </c>
      <c r="M841" t="str" cm="1">
        <f t="array" ref="M841">_xlfn.IFS(ISNUMBER(_xlfn.XLOOKUP(C841,Tables!N:N,Tables!N:N)),IF(B841=0,K841,""),L841&lt;&gt;"",L841,TRUE,D841)</f>
        <v>00</v>
      </c>
      <c r="N841">
        <f t="shared" si="126"/>
        <v>0</v>
      </c>
    </row>
    <row r="842" spans="1:14" x14ac:dyDescent="0.45">
      <c r="A842" t="str">
        <f t="shared" si="124"/>
        <v>3618</v>
      </c>
      <c r="B842" t="s">
        <v>7</v>
      </c>
      <c r="C842">
        <f>COUNTIF(B$2:B842,"=0")</f>
        <v>17</v>
      </c>
      <c r="D842" t="str">
        <f>MID('input-output'!$I$9,(ROW(D842)-2)*2+1,2)</f>
        <v>00</v>
      </c>
      <c r="E842" s="1" t="s">
        <v>58</v>
      </c>
      <c r="F842">
        <f t="shared" ref="F842" si="127">HEX2DEC(D843&amp;D842)</f>
        <v>0</v>
      </c>
      <c r="G842" s="2"/>
      <c r="J842" t="str">
        <f t="shared" ref="J842" si="128">IF(G842&lt;&gt;"",DEC2HEX(G842),"")</f>
        <v/>
      </c>
      <c r="L842" t="str">
        <f t="shared" si="125"/>
        <v/>
      </c>
      <c r="M842" t="str" cm="1">
        <f t="array" ref="M842">_xlfn.IFS(ISNUMBER(_xlfn.XLOOKUP(C842,Tables!N:N,Tables!N:N)),IF(B842=0,K842,""),L842&lt;&gt;"",L842,TRUE,D842)</f>
        <v>00</v>
      </c>
      <c r="N842">
        <f t="shared" si="126"/>
        <v>0</v>
      </c>
    </row>
    <row r="843" spans="1:14" x14ac:dyDescent="0.45">
      <c r="A843" t="str">
        <f t="shared" si="124"/>
        <v>3619</v>
      </c>
      <c r="B843" t="s">
        <v>8</v>
      </c>
      <c r="C843">
        <f>COUNTIF(B$2:B843,"=0")</f>
        <v>17</v>
      </c>
      <c r="D843" t="str">
        <f>MID('input-output'!$I$9,(ROW(D843)-2)*2+1,2)</f>
        <v>00</v>
      </c>
      <c r="E843" s="1" t="s">
        <v>59</v>
      </c>
      <c r="L843" t="str">
        <f t="shared" si="125"/>
        <v/>
      </c>
      <c r="M843" t="str" cm="1">
        <f t="array" ref="M843">_xlfn.IFS(ISNUMBER(_xlfn.XLOOKUP(C843,Tables!N:N,Tables!N:N)),IF(B843=0,K843,""),L843&lt;&gt;"",L843,TRUE,D843)</f>
        <v>00</v>
      </c>
      <c r="N843">
        <f t="shared" si="126"/>
        <v>0</v>
      </c>
    </row>
    <row r="844" spans="1:14" x14ac:dyDescent="0.45">
      <c r="A844" t="str">
        <f t="shared" si="124"/>
        <v>361A</v>
      </c>
      <c r="B844" t="s">
        <v>9</v>
      </c>
      <c r="C844">
        <f>COUNTIF(B$2:B844,"=0")</f>
        <v>17</v>
      </c>
      <c r="D844" t="str">
        <f>MID('input-output'!$I$9,(ROW(D844)-2)*2+1,2)</f>
        <v>00</v>
      </c>
      <c r="E844" s="1" t="s">
        <v>56</v>
      </c>
      <c r="F844">
        <f t="shared" ref="F844" si="129">HEX2DEC(D845&amp;D844)</f>
        <v>0</v>
      </c>
      <c r="G844" s="2"/>
      <c r="J844" t="str">
        <f t="shared" ref="J844" si="130">IF(G844&lt;&gt;"",DEC2HEX(G844),"")</f>
        <v/>
      </c>
      <c r="L844" t="str">
        <f t="shared" si="125"/>
        <v/>
      </c>
      <c r="M844" t="str" cm="1">
        <f t="array" ref="M844">_xlfn.IFS(ISNUMBER(_xlfn.XLOOKUP(C844,Tables!N:N,Tables!N:N)),IF(B844=0,K844,""),L844&lt;&gt;"",L844,TRUE,D844)</f>
        <v>00</v>
      </c>
      <c r="N844">
        <f t="shared" si="126"/>
        <v>0</v>
      </c>
    </row>
    <row r="845" spans="1:14" x14ac:dyDescent="0.45">
      <c r="A845" t="str">
        <f t="shared" si="124"/>
        <v>361B</v>
      </c>
      <c r="B845" t="s">
        <v>10</v>
      </c>
      <c r="C845">
        <f>COUNTIF(B$2:B845,"=0")</f>
        <v>17</v>
      </c>
      <c r="D845" t="str">
        <f>MID('input-output'!$I$9,(ROW(D845)-2)*2+1,2)</f>
        <v>00</v>
      </c>
      <c r="E845" s="1" t="s">
        <v>57</v>
      </c>
      <c r="L845" t="str">
        <f t="shared" si="125"/>
        <v/>
      </c>
      <c r="M845" t="str" cm="1">
        <f t="array" ref="M845">_xlfn.IFS(ISNUMBER(_xlfn.XLOOKUP(C845,Tables!N:N,Tables!N:N)),IF(B845=0,K845,""),L845&lt;&gt;"",L845,TRUE,D845)</f>
        <v>00</v>
      </c>
      <c r="N845">
        <f t="shared" si="126"/>
        <v>0</v>
      </c>
    </row>
    <row r="846" spans="1:14" x14ac:dyDescent="0.45">
      <c r="A846" t="str">
        <f t="shared" si="124"/>
        <v>361C</v>
      </c>
      <c r="B846" t="s">
        <v>11</v>
      </c>
      <c r="C846">
        <f>COUNTIF(B$2:B846,"=0")</f>
        <v>17</v>
      </c>
      <c r="D846" t="str">
        <f>MID('input-output'!$I$9,(ROW(D846)-2)*2+1,2)</f>
        <v>1D</v>
      </c>
      <c r="E846" s="1" t="s">
        <v>1667</v>
      </c>
      <c r="L846" t="str">
        <f t="shared" si="125"/>
        <v/>
      </c>
      <c r="M846" t="str" cm="1">
        <f t="array" ref="M846">_xlfn.IFS(ISNUMBER(_xlfn.XLOOKUP(C846,Tables!N:N,Tables!N:N)),IF(B846=0,K846,""),L846&lt;&gt;"",L846,TRUE,D846)</f>
        <v>1D</v>
      </c>
      <c r="N846">
        <f t="shared" si="126"/>
        <v>0</v>
      </c>
    </row>
    <row r="847" spans="1:14" x14ac:dyDescent="0.45">
      <c r="A847" t="str">
        <f t="shared" si="124"/>
        <v>361D</v>
      </c>
      <c r="B847" t="s">
        <v>12</v>
      </c>
      <c r="C847">
        <f>COUNTIF(B$2:B847,"=0")</f>
        <v>17</v>
      </c>
      <c r="D847" t="str">
        <f>MID('input-output'!$I$9,(ROW(D847)-2)*2+1,2)</f>
        <v>01</v>
      </c>
      <c r="E847" s="1" t="s">
        <v>1667</v>
      </c>
      <c r="L847" t="str">
        <f t="shared" si="125"/>
        <v/>
      </c>
      <c r="M847" t="str" cm="1">
        <f t="array" ref="M847">_xlfn.IFS(ISNUMBER(_xlfn.XLOOKUP(C847,Tables!N:N,Tables!N:N)),IF(B847=0,K847,""),L847&lt;&gt;"",L847,TRUE,D847)</f>
        <v>01</v>
      </c>
      <c r="N847">
        <f t="shared" si="126"/>
        <v>0</v>
      </c>
    </row>
    <row r="848" spans="1:14" x14ac:dyDescent="0.45">
      <c r="A848" t="str">
        <f t="shared" si="124"/>
        <v>361E</v>
      </c>
      <c r="B848" t="s">
        <v>13</v>
      </c>
      <c r="C848">
        <f>COUNTIF(B$2:B848,"=0")</f>
        <v>17</v>
      </c>
      <c r="D848" t="str">
        <f>MID('input-output'!$I$9,(ROW(D848)-2)*2+1,2)</f>
        <v>00</v>
      </c>
      <c r="E848" s="1" t="s">
        <v>2190</v>
      </c>
      <c r="F848">
        <f>HEX2DEC(D848)</f>
        <v>0</v>
      </c>
      <c r="G848" s="2"/>
      <c r="J848" t="str">
        <f t="shared" ref="J848" si="131">IF(G848&lt;&gt;"",DEC2HEX(G848),"")</f>
        <v/>
      </c>
      <c r="L848" t="str">
        <f t="shared" si="125"/>
        <v/>
      </c>
      <c r="M848" t="str" cm="1">
        <f t="array" ref="M848">_xlfn.IFS(ISNUMBER(_xlfn.XLOOKUP(C848,Tables!N:N,Tables!N:N)),IF(B848=0,K848,""),L848&lt;&gt;"",L848,TRUE,D848)</f>
        <v>00</v>
      </c>
      <c r="N848">
        <f t="shared" si="126"/>
        <v>0</v>
      </c>
    </row>
    <row r="849" spans="1:14" x14ac:dyDescent="0.45">
      <c r="A849" t="str">
        <f t="shared" si="124"/>
        <v>361F</v>
      </c>
      <c r="B849" t="s">
        <v>14</v>
      </c>
      <c r="C849">
        <f>COUNTIF(B$2:B849,"=0")</f>
        <v>17</v>
      </c>
      <c r="D849" t="str">
        <f>MID('input-output'!$I$9,(ROW(D849)-2)*2+1,2)</f>
        <v>00</v>
      </c>
      <c r="E849" s="1" t="s">
        <v>1667</v>
      </c>
      <c r="L849" t="str">
        <f t="shared" si="125"/>
        <v/>
      </c>
      <c r="M849" t="str" cm="1">
        <f t="array" ref="M849">_xlfn.IFS(ISNUMBER(_xlfn.XLOOKUP(C849,Tables!N:N,Tables!N:N)),IF(B849=0,K849,""),L849&lt;&gt;"",L849,TRUE,D849)</f>
        <v>00</v>
      </c>
      <c r="N849">
        <f t="shared" si="126"/>
        <v>0</v>
      </c>
    </row>
    <row r="850" spans="1:14" x14ac:dyDescent="0.45">
      <c r="A850" t="str">
        <f t="shared" si="124"/>
        <v>3620</v>
      </c>
      <c r="B850" t="s">
        <v>15</v>
      </c>
      <c r="C850">
        <f>COUNTIF(B$2:B850,"=0")</f>
        <v>17</v>
      </c>
      <c r="D850" t="str">
        <f>MID('input-output'!$I$9,(ROW(D850)-2)*2+1,2)</f>
        <v>00</v>
      </c>
      <c r="E850" s="1" t="s">
        <v>1667</v>
      </c>
      <c r="L850" t="str">
        <f t="shared" si="125"/>
        <v/>
      </c>
      <c r="M850" t="str" cm="1">
        <f t="array" ref="M850">_xlfn.IFS(ISNUMBER(_xlfn.XLOOKUP(C850,Tables!N:N,Tables!N:N)),IF(B850=0,K850,""),L850&lt;&gt;"",L850,TRUE,D850)</f>
        <v>00</v>
      </c>
      <c r="N850">
        <f t="shared" si="126"/>
        <v>0</v>
      </c>
    </row>
    <row r="851" spans="1:14" x14ac:dyDescent="0.45">
      <c r="A851" t="str">
        <f t="shared" si="124"/>
        <v>3621</v>
      </c>
      <c r="B851" t="s">
        <v>16</v>
      </c>
      <c r="C851">
        <f>COUNTIF(B$2:B851,"=0")</f>
        <v>17</v>
      </c>
      <c r="D851" t="str">
        <f>MID('input-output'!$I$9,(ROW(D851)-2)*2+1,2)</f>
        <v>00</v>
      </c>
      <c r="E851" s="1" t="s">
        <v>1667</v>
      </c>
      <c r="L851" t="str">
        <f t="shared" si="125"/>
        <v/>
      </c>
      <c r="M851" t="str" cm="1">
        <f t="array" ref="M851">_xlfn.IFS(ISNUMBER(_xlfn.XLOOKUP(C851,Tables!N:N,Tables!N:N)),IF(B851=0,K851,""),L851&lt;&gt;"",L851,TRUE,D851)</f>
        <v>00</v>
      </c>
      <c r="N851">
        <f t="shared" si="126"/>
        <v>0</v>
      </c>
    </row>
    <row r="852" spans="1:14" x14ac:dyDescent="0.45">
      <c r="A852" t="str">
        <f t="shared" si="124"/>
        <v>3622</v>
      </c>
      <c r="B852" t="s">
        <v>17</v>
      </c>
      <c r="C852">
        <f>COUNTIF(B$2:B852,"=0")</f>
        <v>17</v>
      </c>
      <c r="D852" t="str">
        <f>MID('input-output'!$I$9,(ROW(D852)-2)*2+1,2)</f>
        <v>00</v>
      </c>
      <c r="E852" s="1" t="s">
        <v>1667</v>
      </c>
      <c r="L852" t="str">
        <f t="shared" si="125"/>
        <v/>
      </c>
      <c r="M852" t="str" cm="1">
        <f t="array" ref="M852">_xlfn.IFS(ISNUMBER(_xlfn.XLOOKUP(C852,Tables!N:N,Tables!N:N)),IF(B852=0,K852,""),L852&lt;&gt;"",L852,TRUE,D852)</f>
        <v>00</v>
      </c>
      <c r="N852">
        <f t="shared" si="126"/>
        <v>0</v>
      </c>
    </row>
    <row r="853" spans="1:14" x14ac:dyDescent="0.45">
      <c r="A853" t="str">
        <f t="shared" si="124"/>
        <v>3623</v>
      </c>
      <c r="B853" t="s">
        <v>18</v>
      </c>
      <c r="C853">
        <f>COUNTIF(B$2:B853,"=0")</f>
        <v>17</v>
      </c>
      <c r="D853" t="str">
        <f>MID('input-output'!$I$9,(ROW(D853)-2)*2+1,2)</f>
        <v>00</v>
      </c>
      <c r="E853" s="1" t="s">
        <v>1667</v>
      </c>
      <c r="L853" t="str">
        <f t="shared" si="125"/>
        <v/>
      </c>
      <c r="M853" t="str" cm="1">
        <f t="array" ref="M853">_xlfn.IFS(ISNUMBER(_xlfn.XLOOKUP(C853,Tables!N:N,Tables!N:N)),IF(B853=0,K853,""),L853&lt;&gt;"",L853,TRUE,D853)</f>
        <v>00</v>
      </c>
      <c r="N853">
        <f t="shared" si="126"/>
        <v>0</v>
      </c>
    </row>
    <row r="854" spans="1:14" x14ac:dyDescent="0.45">
      <c r="A854" t="str">
        <f t="shared" si="124"/>
        <v>3624</v>
      </c>
      <c r="B854" t="s">
        <v>19</v>
      </c>
      <c r="C854">
        <f>COUNTIF(B$2:B854,"=0")</f>
        <v>17</v>
      </c>
      <c r="D854" t="str">
        <f>MID('input-output'!$I$9,(ROW(D854)-2)*2+1,2)</f>
        <v>00</v>
      </c>
      <c r="E854" s="1" t="s">
        <v>2189</v>
      </c>
      <c r="F854">
        <f>HEX2DEC(D854)</f>
        <v>0</v>
      </c>
      <c r="L854" t="str">
        <f t="shared" si="125"/>
        <v/>
      </c>
      <c r="M854" t="str" cm="1">
        <f t="array" ref="M854">_xlfn.IFS(ISNUMBER(_xlfn.XLOOKUP(C854,Tables!N:N,Tables!N:N)),IF(B854=0,K854,""),L854&lt;&gt;"",L854,TRUE,D854)</f>
        <v>00</v>
      </c>
      <c r="N854">
        <f t="shared" si="126"/>
        <v>0</v>
      </c>
    </row>
    <row r="855" spans="1:14" x14ac:dyDescent="0.45">
      <c r="A855" t="str">
        <f t="shared" si="124"/>
        <v>3625</v>
      </c>
      <c r="B855" t="s">
        <v>20</v>
      </c>
      <c r="C855">
        <f>COUNTIF(B$2:B855,"=0")</f>
        <v>17</v>
      </c>
      <c r="D855" t="str">
        <f>MID('input-output'!$I$9,(ROW(D855)-2)*2+1,2)</f>
        <v>00</v>
      </c>
      <c r="E855" s="1" t="s">
        <v>1667</v>
      </c>
      <c r="L855" t="str">
        <f t="shared" si="125"/>
        <v/>
      </c>
      <c r="M855" t="str" cm="1">
        <f t="array" ref="M855">_xlfn.IFS(ISNUMBER(_xlfn.XLOOKUP(C855,Tables!N:N,Tables!N:N)),IF(B855=0,K855,""),L855&lt;&gt;"",L855,TRUE,D855)</f>
        <v>00</v>
      </c>
      <c r="N855">
        <f t="shared" si="126"/>
        <v>0</v>
      </c>
    </row>
    <row r="856" spans="1:14" x14ac:dyDescent="0.45">
      <c r="A856" t="str">
        <f t="shared" si="124"/>
        <v>3626</v>
      </c>
      <c r="B856" t="s">
        <v>21</v>
      </c>
      <c r="C856">
        <f>COUNTIF(B$2:B856,"=0")</f>
        <v>17</v>
      </c>
      <c r="D856" t="str">
        <f>MID('input-output'!$I$9,(ROW(D856)-2)*2+1,2)</f>
        <v>AD</v>
      </c>
      <c r="E856" s="1" t="s">
        <v>1667</v>
      </c>
      <c r="L856" t="str">
        <f t="shared" si="125"/>
        <v/>
      </c>
      <c r="M856" t="str" cm="1">
        <f t="array" ref="M856">_xlfn.IFS(ISNUMBER(_xlfn.XLOOKUP(C856,Tables!N:N,Tables!N:N)),IF(B856=0,K856,""),L856&lt;&gt;"",L856,TRUE,D856)</f>
        <v>AD</v>
      </c>
      <c r="N856">
        <f t="shared" si="126"/>
        <v>0</v>
      </c>
    </row>
    <row r="857" spans="1:14" x14ac:dyDescent="0.45">
      <c r="A857" t="str">
        <f t="shared" si="124"/>
        <v>3627</v>
      </c>
      <c r="B857" t="s">
        <v>22</v>
      </c>
      <c r="C857">
        <f>COUNTIF(B$2:B857,"=0")</f>
        <v>17</v>
      </c>
      <c r="D857" t="str">
        <f>MID('input-output'!$I$9,(ROW(D857)-2)*2+1,2)</f>
        <v>00</v>
      </c>
      <c r="E857" s="1" t="s">
        <v>1667</v>
      </c>
      <c r="L857" t="str">
        <f t="shared" si="125"/>
        <v/>
      </c>
      <c r="M857" t="str" cm="1">
        <f t="array" ref="M857">_xlfn.IFS(ISNUMBER(_xlfn.XLOOKUP(C857,Tables!N:N,Tables!N:N)),IF(B857=0,K857,""),L857&lt;&gt;"",L857,TRUE,D857)</f>
        <v>00</v>
      </c>
      <c r="N857">
        <f t="shared" si="126"/>
        <v>0</v>
      </c>
    </row>
    <row r="858" spans="1:14" x14ac:dyDescent="0.45">
      <c r="A858" t="str">
        <f t="shared" si="124"/>
        <v>3628</v>
      </c>
      <c r="B858" t="s">
        <v>23</v>
      </c>
      <c r="C858">
        <f>COUNTIF(B$2:B858,"=0")</f>
        <v>17</v>
      </c>
      <c r="D858" t="str">
        <f>MID('input-output'!$I$9,(ROW(D858)-2)*2+1,2)</f>
        <v>00</v>
      </c>
      <c r="E858" s="1" t="s">
        <v>2100</v>
      </c>
      <c r="F858" t="str">
        <f>_xlfn.XLOOKUP(D858,Tables!B:B,Tables!H:H,"")</f>
        <v/>
      </c>
      <c r="G858" s="2"/>
      <c r="L858" t="str">
        <f t="shared" si="125"/>
        <v/>
      </c>
      <c r="M858" t="str" cm="1">
        <f t="array" ref="M858">_xlfn.IFS(ISNUMBER(_xlfn.XLOOKUP(C858,Tables!N:N,Tables!N:N)),IF(B858=0,K858,""),L858&lt;&gt;"",L858,TRUE,D858)</f>
        <v>00</v>
      </c>
      <c r="N858">
        <f t="shared" si="126"/>
        <v>0</v>
      </c>
    </row>
    <row r="859" spans="1:14" x14ac:dyDescent="0.45">
      <c r="A859" t="str">
        <f t="shared" si="124"/>
        <v>3629</v>
      </c>
      <c r="B859" t="s">
        <v>24</v>
      </c>
      <c r="C859">
        <f>COUNTIF(B$2:B859,"=0")</f>
        <v>17</v>
      </c>
      <c r="D859" t="str">
        <f>MID('input-output'!$I$9,(ROW(D859)-2)*2+1,2)</f>
        <v>00</v>
      </c>
      <c r="E859" s="1" t="s">
        <v>1667</v>
      </c>
      <c r="L859" t="str">
        <f t="shared" si="125"/>
        <v/>
      </c>
      <c r="M859" t="str" cm="1">
        <f t="array" ref="M859">_xlfn.IFS(ISNUMBER(_xlfn.XLOOKUP(C859,Tables!N:N,Tables!N:N)),IF(B859=0,K859,""),L859&lt;&gt;"",L859,TRUE,D859)</f>
        <v>00</v>
      </c>
      <c r="N859">
        <f t="shared" si="126"/>
        <v>0</v>
      </c>
    </row>
    <row r="860" spans="1:14" x14ac:dyDescent="0.45">
      <c r="A860" t="str">
        <f t="shared" si="124"/>
        <v>362A</v>
      </c>
      <c r="B860" t="s">
        <v>25</v>
      </c>
      <c r="C860">
        <f>COUNTIF(B$2:B860,"=0")</f>
        <v>17</v>
      </c>
      <c r="D860" t="str">
        <f>MID('input-output'!$I$9,(ROW(D860)-2)*2+1,2)</f>
        <v>00</v>
      </c>
      <c r="E860" s="1" t="s">
        <v>2101</v>
      </c>
      <c r="F860" t="str">
        <f>_xlfn.XLOOKUP(D860,Tables!B:B,Tables!H:H,"")</f>
        <v/>
      </c>
      <c r="G860" s="2"/>
      <c r="L860" t="str">
        <f t="shared" si="125"/>
        <v/>
      </c>
      <c r="M860" t="str" cm="1">
        <f t="array" ref="M860">_xlfn.IFS(ISNUMBER(_xlfn.XLOOKUP(C860,Tables!N:N,Tables!N:N)),IF(B860=0,K860,""),L860&lt;&gt;"",L860,TRUE,D860)</f>
        <v>00</v>
      </c>
      <c r="N860">
        <f t="shared" si="126"/>
        <v>0</v>
      </c>
    </row>
    <row r="861" spans="1:14" x14ac:dyDescent="0.45">
      <c r="A861" t="str">
        <f t="shared" si="124"/>
        <v>362B</v>
      </c>
      <c r="B861" t="s">
        <v>26</v>
      </c>
      <c r="C861">
        <f>COUNTIF(B$2:B861,"=0")</f>
        <v>17</v>
      </c>
      <c r="D861" t="str">
        <f>MID('input-output'!$I$9,(ROW(D861)-2)*2+1,2)</f>
        <v>00</v>
      </c>
      <c r="E861" s="1" t="s">
        <v>1667</v>
      </c>
      <c r="L861" t="str">
        <f t="shared" si="125"/>
        <v/>
      </c>
      <c r="M861" t="str" cm="1">
        <f t="array" ref="M861">_xlfn.IFS(ISNUMBER(_xlfn.XLOOKUP(C861,Tables!N:N,Tables!N:N)),IF(B861=0,K861,""),L861&lt;&gt;"",L861,TRUE,D861)</f>
        <v>00</v>
      </c>
      <c r="N861">
        <f t="shared" si="126"/>
        <v>0</v>
      </c>
    </row>
    <row r="862" spans="1:14" x14ac:dyDescent="0.45">
      <c r="A862" t="str">
        <f t="shared" si="124"/>
        <v>362C</v>
      </c>
      <c r="B862" t="s">
        <v>27</v>
      </c>
      <c r="C862">
        <f>COUNTIF(B$2:B862,"=0")</f>
        <v>17</v>
      </c>
      <c r="D862" t="str">
        <f>MID('input-output'!$I$9,(ROW(D862)-2)*2+1,2)</f>
        <v>00</v>
      </c>
      <c r="E862" s="1" t="s">
        <v>2102</v>
      </c>
      <c r="F862" t="str">
        <f>_xlfn.XLOOKUP(D862,Tables!B:B,Tables!H:H,"")</f>
        <v/>
      </c>
      <c r="G862" s="2"/>
      <c r="L862" t="str">
        <f t="shared" si="125"/>
        <v/>
      </c>
      <c r="M862" t="str" cm="1">
        <f t="array" ref="M862">_xlfn.IFS(ISNUMBER(_xlfn.XLOOKUP(C862,Tables!N:N,Tables!N:N)),IF(B862=0,K862,""),L862&lt;&gt;"",L862,TRUE,D862)</f>
        <v>00</v>
      </c>
      <c r="N862">
        <f t="shared" si="126"/>
        <v>0</v>
      </c>
    </row>
    <row r="863" spans="1:14" x14ac:dyDescent="0.45">
      <c r="A863" t="str">
        <f t="shared" si="124"/>
        <v>362D</v>
      </c>
      <c r="B863" t="s">
        <v>28</v>
      </c>
      <c r="C863">
        <f>COUNTIF(B$2:B863,"=0")</f>
        <v>17</v>
      </c>
      <c r="D863" t="str">
        <f>MID('input-output'!$I$9,(ROW(D863)-2)*2+1,2)</f>
        <v>00</v>
      </c>
      <c r="E863" s="1" t="s">
        <v>1667</v>
      </c>
      <c r="L863" t="str">
        <f t="shared" si="125"/>
        <v/>
      </c>
      <c r="M863" t="str" cm="1">
        <f t="array" ref="M863">_xlfn.IFS(ISNUMBER(_xlfn.XLOOKUP(C863,Tables!N:N,Tables!N:N)),IF(B863=0,K863,""),L863&lt;&gt;"",L863,TRUE,D863)</f>
        <v>00</v>
      </c>
      <c r="N863">
        <f t="shared" si="126"/>
        <v>0</v>
      </c>
    </row>
    <row r="864" spans="1:14" x14ac:dyDescent="0.45">
      <c r="A864" t="str">
        <f t="shared" si="124"/>
        <v>362E</v>
      </c>
      <c r="B864" t="s">
        <v>29</v>
      </c>
      <c r="C864">
        <f>COUNTIF(B$2:B864,"=0")</f>
        <v>17</v>
      </c>
      <c r="D864" t="str">
        <f>MID('input-output'!$I$9,(ROW(D864)-2)*2+1,2)</f>
        <v>00</v>
      </c>
      <c r="E864" s="1" t="s">
        <v>2103</v>
      </c>
      <c r="F864" t="str">
        <f>_xlfn.XLOOKUP(D864,Tables!B:B,Tables!H:H,"")</f>
        <v/>
      </c>
      <c r="G864" s="2"/>
      <c r="L864" t="str">
        <f t="shared" si="125"/>
        <v/>
      </c>
      <c r="M864" t="str" cm="1">
        <f t="array" ref="M864">_xlfn.IFS(ISNUMBER(_xlfn.XLOOKUP(C864,Tables!N:N,Tables!N:N)),IF(B864=0,K864,""),L864&lt;&gt;"",L864,TRUE,D864)</f>
        <v>00</v>
      </c>
      <c r="N864">
        <f t="shared" si="126"/>
        <v>0</v>
      </c>
    </row>
    <row r="865" spans="1:14" x14ac:dyDescent="0.45">
      <c r="A865" t="str">
        <f t="shared" si="124"/>
        <v>362F</v>
      </c>
      <c r="B865" t="s">
        <v>30</v>
      </c>
      <c r="C865">
        <f>COUNTIF(B$2:B865,"=0")</f>
        <v>17</v>
      </c>
      <c r="D865" t="str">
        <f>MID('input-output'!$I$9,(ROW(D865)-2)*2+1,2)</f>
        <v>00</v>
      </c>
      <c r="E865" s="1" t="s">
        <v>1667</v>
      </c>
      <c r="L865" t="str">
        <f t="shared" si="125"/>
        <v/>
      </c>
      <c r="M865" t="str" cm="1">
        <f t="array" ref="M865">_xlfn.IFS(ISNUMBER(_xlfn.XLOOKUP(C865,Tables!N:N,Tables!N:N)),IF(B865=0,K865,""),L865&lt;&gt;"",L865,TRUE,D865)</f>
        <v>00</v>
      </c>
      <c r="N865">
        <f t="shared" si="126"/>
        <v>0</v>
      </c>
    </row>
    <row r="866" spans="1:14" x14ac:dyDescent="0.45">
      <c r="A866" t="str">
        <f t="shared" si="124"/>
        <v>3630</v>
      </c>
      <c r="B866" t="s">
        <v>31</v>
      </c>
      <c r="C866">
        <f>COUNTIF(B$2:B866,"=0")</f>
        <v>17</v>
      </c>
      <c r="D866" t="str">
        <f>MID('input-output'!$I$9,(ROW(D866)-2)*2+1,2)</f>
        <v>00</v>
      </c>
      <c r="E866" s="1" t="s">
        <v>2104</v>
      </c>
      <c r="F866" t="str">
        <f>_xlfn.XLOOKUP(D866,Tables!B:B,Tables!H:H,"")</f>
        <v/>
      </c>
      <c r="G866" s="2"/>
      <c r="L866" t="str">
        <f t="shared" si="125"/>
        <v/>
      </c>
      <c r="M866" t="str" cm="1">
        <f t="array" ref="M866">_xlfn.IFS(ISNUMBER(_xlfn.XLOOKUP(C866,Tables!N:N,Tables!N:N)),IF(B866=0,K866,""),L866&lt;&gt;"",L866,TRUE,D866)</f>
        <v>00</v>
      </c>
      <c r="N866">
        <f t="shared" si="126"/>
        <v>0</v>
      </c>
    </row>
    <row r="867" spans="1:14" x14ac:dyDescent="0.45">
      <c r="A867" t="str">
        <f t="shared" si="124"/>
        <v>3631</v>
      </c>
      <c r="B867" t="s">
        <v>32</v>
      </c>
      <c r="C867">
        <f>COUNTIF(B$2:B867,"=0")</f>
        <v>17</v>
      </c>
      <c r="D867" t="str">
        <f>MID('input-output'!$I$9,(ROW(D867)-2)*2+1,2)</f>
        <v>00</v>
      </c>
      <c r="E867" s="1" t="s">
        <v>1667</v>
      </c>
      <c r="L867" t="str">
        <f t="shared" si="125"/>
        <v/>
      </c>
      <c r="M867" t="str" cm="1">
        <f t="array" ref="M867">_xlfn.IFS(ISNUMBER(_xlfn.XLOOKUP(C867,Tables!N:N,Tables!N:N)),IF(B867=0,K867,""),L867&lt;&gt;"",L867,TRUE,D867)</f>
        <v>00</v>
      </c>
      <c r="N867">
        <f t="shared" si="126"/>
        <v>0</v>
      </c>
    </row>
    <row r="868" spans="1:14" x14ac:dyDescent="0.45">
      <c r="A868" t="str">
        <f t="shared" si="124"/>
        <v>3632</v>
      </c>
      <c r="B868" t="s">
        <v>33</v>
      </c>
      <c r="C868">
        <f>COUNTIF(B$2:B868,"=0")</f>
        <v>17</v>
      </c>
      <c r="D868" t="str">
        <f>MID('input-output'!$I$9,(ROW(D868)-2)*2+1,2)</f>
        <v>00</v>
      </c>
      <c r="E868" s="1" t="s">
        <v>2105</v>
      </c>
      <c r="F868" t="str">
        <f>_xlfn.XLOOKUP(D868,Tables!B:B,Tables!H:H,"")</f>
        <v/>
      </c>
      <c r="G868" s="2"/>
      <c r="L868" t="str">
        <f t="shared" si="125"/>
        <v/>
      </c>
      <c r="M868" t="str" cm="1">
        <f t="array" ref="M868">_xlfn.IFS(ISNUMBER(_xlfn.XLOOKUP(C868,Tables!N:N,Tables!N:N)),IF(B868=0,K868,""),L868&lt;&gt;"",L868,TRUE,D868)</f>
        <v>00</v>
      </c>
      <c r="N868">
        <f t="shared" si="126"/>
        <v>0</v>
      </c>
    </row>
    <row r="869" spans="1:14" x14ac:dyDescent="0.45">
      <c r="A869" t="str">
        <f t="shared" si="124"/>
        <v>3633</v>
      </c>
      <c r="B869" t="s">
        <v>34</v>
      </c>
      <c r="C869">
        <f>COUNTIF(B$2:B869,"=0")</f>
        <v>17</v>
      </c>
      <c r="D869" t="str">
        <f>MID('input-output'!$I$9,(ROW(D869)-2)*2+1,2)</f>
        <v>00</v>
      </c>
      <c r="E869" s="1" t="s">
        <v>1667</v>
      </c>
      <c r="L869" t="str">
        <f t="shared" si="125"/>
        <v/>
      </c>
      <c r="M869" t="str" cm="1">
        <f t="array" ref="M869">_xlfn.IFS(ISNUMBER(_xlfn.XLOOKUP(C869,Tables!N:N,Tables!N:N)),IF(B869=0,K869,""),L869&lt;&gt;"",L869,TRUE,D869)</f>
        <v>00</v>
      </c>
      <c r="N869">
        <f t="shared" si="126"/>
        <v>0</v>
      </c>
    </row>
    <row r="870" spans="1:14" x14ac:dyDescent="0.45">
      <c r="A870" t="str">
        <f t="shared" si="124"/>
        <v>3634</v>
      </c>
      <c r="B870" t="s">
        <v>35</v>
      </c>
      <c r="C870">
        <f>COUNTIF(B$2:B870,"=0")</f>
        <v>17</v>
      </c>
      <c r="D870" t="str">
        <f>MID('input-output'!$I$9,(ROW(D870)-2)*2+1,2)</f>
        <v>00</v>
      </c>
      <c r="E870" s="1" t="s">
        <v>2106</v>
      </c>
      <c r="F870" t="str">
        <f>_xlfn.XLOOKUP(D870,Tables!B:B,Tables!H:H,"")</f>
        <v/>
      </c>
      <c r="G870" s="2"/>
      <c r="L870" t="str">
        <f t="shared" si="125"/>
        <v/>
      </c>
      <c r="M870" t="str" cm="1">
        <f t="array" ref="M870">_xlfn.IFS(ISNUMBER(_xlfn.XLOOKUP(C870,Tables!N:N,Tables!N:N)),IF(B870=0,K870,""),L870&lt;&gt;"",L870,TRUE,D870)</f>
        <v>00</v>
      </c>
      <c r="N870">
        <f t="shared" si="126"/>
        <v>0</v>
      </c>
    </row>
    <row r="871" spans="1:14" x14ac:dyDescent="0.45">
      <c r="A871" t="str">
        <f t="shared" si="124"/>
        <v>3635</v>
      </c>
      <c r="B871" t="s">
        <v>36</v>
      </c>
      <c r="C871">
        <f>COUNTIF(B$2:B871,"=0")</f>
        <v>17</v>
      </c>
      <c r="D871" t="str">
        <f>MID('input-output'!$I$9,(ROW(D871)-2)*2+1,2)</f>
        <v>00</v>
      </c>
      <c r="E871" s="1" t="s">
        <v>1667</v>
      </c>
      <c r="L871" t="str">
        <f t="shared" si="125"/>
        <v/>
      </c>
      <c r="M871" t="str" cm="1">
        <f t="array" ref="M871">_xlfn.IFS(ISNUMBER(_xlfn.XLOOKUP(C871,Tables!N:N,Tables!N:N)),IF(B871=0,K871,""),L871&lt;&gt;"",L871,TRUE,D871)</f>
        <v>00</v>
      </c>
      <c r="N871">
        <f t="shared" si="126"/>
        <v>0</v>
      </c>
    </row>
    <row r="872" spans="1:14" x14ac:dyDescent="0.45">
      <c r="A872" t="str">
        <f t="shared" si="124"/>
        <v>3636</v>
      </c>
      <c r="B872" t="s">
        <v>37</v>
      </c>
      <c r="C872">
        <f>COUNTIF(B$2:B872,"=0")</f>
        <v>17</v>
      </c>
      <c r="D872" t="str">
        <f>MID('input-output'!$I$9,(ROW(D872)-2)*2+1,2)</f>
        <v>00</v>
      </c>
      <c r="E872" s="1" t="s">
        <v>2107</v>
      </c>
      <c r="F872" t="str">
        <f>_xlfn.XLOOKUP(D872,Tables!B:B,Tables!H:H,"")</f>
        <v/>
      </c>
      <c r="G872" s="2"/>
      <c r="L872" t="str">
        <f t="shared" si="125"/>
        <v/>
      </c>
      <c r="M872" t="str" cm="1">
        <f t="array" ref="M872">_xlfn.IFS(ISNUMBER(_xlfn.XLOOKUP(C872,Tables!N:N,Tables!N:N)),IF(B872=0,K872,""),L872&lt;&gt;"",L872,TRUE,D872)</f>
        <v>00</v>
      </c>
      <c r="N872">
        <f t="shared" si="126"/>
        <v>0</v>
      </c>
    </row>
    <row r="873" spans="1:14" x14ac:dyDescent="0.45">
      <c r="A873" t="str">
        <f t="shared" si="124"/>
        <v>3637</v>
      </c>
      <c r="B873" t="s">
        <v>38</v>
      </c>
      <c r="C873">
        <f>COUNTIF(B$2:B873,"=0")</f>
        <v>17</v>
      </c>
      <c r="D873" t="str">
        <f>MID('input-output'!$I$9,(ROW(D873)-2)*2+1,2)</f>
        <v>00</v>
      </c>
      <c r="E873" s="1" t="s">
        <v>1667</v>
      </c>
      <c r="L873" t="str">
        <f t="shared" si="125"/>
        <v/>
      </c>
      <c r="M873" t="str" cm="1">
        <f t="array" ref="M873">_xlfn.IFS(ISNUMBER(_xlfn.XLOOKUP(C873,Tables!N:N,Tables!N:N)),IF(B873=0,K873,""),L873&lt;&gt;"",L873,TRUE,D873)</f>
        <v>00</v>
      </c>
      <c r="N873">
        <f t="shared" si="126"/>
        <v>0</v>
      </c>
    </row>
    <row r="874" spans="1:14" x14ac:dyDescent="0.45">
      <c r="A874" t="str">
        <f t="shared" si="124"/>
        <v>3638</v>
      </c>
      <c r="B874" t="s">
        <v>39</v>
      </c>
      <c r="C874">
        <f>COUNTIF(B$2:B874,"=0")</f>
        <v>17</v>
      </c>
      <c r="D874" t="str">
        <f>MID('input-output'!$I$9,(ROW(D874)-2)*2+1,2)</f>
        <v>01</v>
      </c>
      <c r="E874" s="1" t="s">
        <v>66</v>
      </c>
      <c r="G874" s="2"/>
      <c r="L874" t="str">
        <f t="shared" si="125"/>
        <v/>
      </c>
      <c r="M874" t="str" cm="1">
        <f t="array" ref="M874">_xlfn.IFS(ISNUMBER(_xlfn.XLOOKUP(C874,Tables!N:N,Tables!N:N)),IF(B874=0,K874,""),L874&lt;&gt;"",L874,TRUE,D874)</f>
        <v>01</v>
      </c>
      <c r="N874">
        <f t="shared" si="126"/>
        <v>0</v>
      </c>
    </row>
    <row r="875" spans="1:14" x14ac:dyDescent="0.45">
      <c r="A875" t="str">
        <f t="shared" si="124"/>
        <v>3639</v>
      </c>
      <c r="B875" t="s">
        <v>40</v>
      </c>
      <c r="C875">
        <f>COUNTIF(B$2:B875,"=0")</f>
        <v>17</v>
      </c>
      <c r="D875" t="str">
        <f>MID('input-output'!$I$9,(ROW(D875)-2)*2+1,2)</f>
        <v>01</v>
      </c>
      <c r="E875" s="1" t="s">
        <v>67</v>
      </c>
      <c r="G875" s="2"/>
      <c r="L875" t="str">
        <f t="shared" si="125"/>
        <v/>
      </c>
      <c r="M875" t="str" cm="1">
        <f t="array" ref="M875">_xlfn.IFS(ISNUMBER(_xlfn.XLOOKUP(C875,Tables!N:N,Tables!N:N)),IF(B875=0,K875,""),L875&lt;&gt;"",L875,TRUE,D875)</f>
        <v>01</v>
      </c>
      <c r="N875">
        <f t="shared" si="126"/>
        <v>0</v>
      </c>
    </row>
    <row r="876" spans="1:14" x14ac:dyDescent="0.45">
      <c r="A876" t="str">
        <f t="shared" si="124"/>
        <v>363A</v>
      </c>
      <c r="B876" t="s">
        <v>41</v>
      </c>
      <c r="C876">
        <f>COUNTIF(B$2:B876,"=0")</f>
        <v>17</v>
      </c>
      <c r="D876" t="str">
        <f>MID('input-output'!$I$9,(ROW(D876)-2)*2+1,2)</f>
        <v>01</v>
      </c>
      <c r="E876" s="1" t="s">
        <v>68</v>
      </c>
      <c r="G876" s="2"/>
      <c r="L876" t="str">
        <f t="shared" si="125"/>
        <v/>
      </c>
      <c r="M876" t="str" cm="1">
        <f t="array" ref="M876">_xlfn.IFS(ISNUMBER(_xlfn.XLOOKUP(C876,Tables!N:N,Tables!N:N)),IF(B876=0,K876,""),L876&lt;&gt;"",L876,TRUE,D876)</f>
        <v>01</v>
      </c>
      <c r="N876">
        <f t="shared" si="126"/>
        <v>0</v>
      </c>
    </row>
    <row r="877" spans="1:14" x14ac:dyDescent="0.45">
      <c r="A877" t="str">
        <f t="shared" si="124"/>
        <v>363B</v>
      </c>
      <c r="B877" t="s">
        <v>42</v>
      </c>
      <c r="C877">
        <f>COUNTIF(B$2:B877,"=0")</f>
        <v>17</v>
      </c>
      <c r="D877" t="str">
        <f>MID('input-output'!$I$9,(ROW(D877)-2)*2+1,2)</f>
        <v>01</v>
      </c>
      <c r="E877" s="1" t="s">
        <v>69</v>
      </c>
      <c r="G877" s="2"/>
      <c r="L877" t="str">
        <f t="shared" si="125"/>
        <v/>
      </c>
      <c r="M877" t="str" cm="1">
        <f t="array" ref="M877">_xlfn.IFS(ISNUMBER(_xlfn.XLOOKUP(C877,Tables!N:N,Tables!N:N)),IF(B877=0,K877,""),L877&lt;&gt;"",L877,TRUE,D877)</f>
        <v>01</v>
      </c>
      <c r="N877">
        <f t="shared" si="126"/>
        <v>0</v>
      </c>
    </row>
    <row r="878" spans="1:14" x14ac:dyDescent="0.45">
      <c r="A878" t="str">
        <f t="shared" si="124"/>
        <v>363C</v>
      </c>
      <c r="B878" t="s">
        <v>43</v>
      </c>
      <c r="C878">
        <f>COUNTIF(B$2:B878,"=0")</f>
        <v>17</v>
      </c>
      <c r="D878" t="str">
        <f>MID('input-output'!$I$9,(ROW(D878)-2)*2+1,2)</f>
        <v>00</v>
      </c>
      <c r="E878" s="1" t="s">
        <v>1667</v>
      </c>
      <c r="L878" t="str">
        <f t="shared" si="125"/>
        <v/>
      </c>
      <c r="M878" t="str" cm="1">
        <f t="array" ref="M878">_xlfn.IFS(ISNUMBER(_xlfn.XLOOKUP(C878,Tables!N:N,Tables!N:N)),IF(B878=0,K878,""),L878&lt;&gt;"",L878,TRUE,D878)</f>
        <v>00</v>
      </c>
      <c r="N878">
        <f t="shared" si="126"/>
        <v>0</v>
      </c>
    </row>
    <row r="879" spans="1:14" x14ac:dyDescent="0.45">
      <c r="A879" t="str">
        <f t="shared" si="124"/>
        <v>363D</v>
      </c>
      <c r="B879" t="s">
        <v>44</v>
      </c>
      <c r="C879">
        <f>COUNTIF(B$2:B879,"=0")</f>
        <v>17</v>
      </c>
      <c r="D879" t="str">
        <f>MID('input-output'!$I$9,(ROW(D879)-2)*2+1,2)</f>
        <v>3F</v>
      </c>
      <c r="E879" s="1" t="s">
        <v>2010</v>
      </c>
      <c r="F879" t="str">
        <f>_xlfn.XLOOKUP(HEX2DEC(D879),Tables!A:A,Tables!G:G)</f>
        <v>Volunteering</v>
      </c>
      <c r="G879" s="2"/>
      <c r="L879" t="str">
        <f t="shared" si="125"/>
        <v/>
      </c>
      <c r="M879" t="str" cm="1">
        <f t="array" ref="M879">_xlfn.IFS(ISNUMBER(_xlfn.XLOOKUP(C879,Tables!N:N,Tables!N:N)),IF(B879=0,K879,""),L879&lt;&gt;"",L879,TRUE,D879)</f>
        <v>3F</v>
      </c>
      <c r="N879">
        <f t="shared" si="126"/>
        <v>0</v>
      </c>
    </row>
    <row r="880" spans="1:14" x14ac:dyDescent="0.45">
      <c r="A880" t="str">
        <f t="shared" si="124"/>
        <v>363E</v>
      </c>
      <c r="B880" t="s">
        <v>45</v>
      </c>
      <c r="C880">
        <f>COUNTIF(B$2:B880,"=0")</f>
        <v>17</v>
      </c>
      <c r="D880" t="str">
        <f>MID('input-output'!$I$9,(ROW(D880)-2)*2+1,2)</f>
        <v>40</v>
      </c>
      <c r="E880" s="1" t="s">
        <v>54</v>
      </c>
      <c r="F880" t="str">
        <f>_xlfn.XLOOKUP(HEX2DEC(D880),Tables!A:A,Tables!F:F)</f>
        <v>Grand Stampion</v>
      </c>
      <c r="G880" s="2"/>
      <c r="L880" t="str">
        <f t="shared" si="125"/>
        <v/>
      </c>
      <c r="M880" t="str" cm="1">
        <f t="array" ref="M880">_xlfn.IFS(ISNUMBER(_xlfn.XLOOKUP(C880,Tables!N:N,Tables!N:N)),IF(B880=0,K880,""),L880&lt;&gt;"",L880,TRUE,D880)</f>
        <v>40</v>
      </c>
      <c r="N880">
        <f t="shared" si="126"/>
        <v>0</v>
      </c>
    </row>
    <row r="881" spans="1:14" x14ac:dyDescent="0.45">
      <c r="A881" t="str">
        <f t="shared" si="124"/>
        <v>363F</v>
      </c>
      <c r="B881" t="s">
        <v>46</v>
      </c>
      <c r="C881">
        <f>COUNTIF(B$2:B881,"=0")</f>
        <v>17</v>
      </c>
      <c r="D881" t="str">
        <f>MID('input-output'!$I$9,(ROW(D881)-2)*2+1,2)</f>
        <v>01</v>
      </c>
      <c r="E881" s="1" t="s">
        <v>1882</v>
      </c>
      <c r="F881" t="str">
        <f>_xlfn.XLOOKUP(HEX2DEC(D881),Tables!A:A,Tables!E:E)</f>
        <v>Spoilt</v>
      </c>
      <c r="G881" s="2"/>
      <c r="L881" t="str">
        <f t="shared" si="125"/>
        <v/>
      </c>
      <c r="M881" t="str" cm="1">
        <f t="array" ref="M881">_xlfn.IFS(ISNUMBER(_xlfn.XLOOKUP(C881,Tables!N:N,Tables!N:N)),IF(B881=0,K881,""),L881&lt;&gt;"",L881,TRUE,D881)</f>
        <v>01</v>
      </c>
      <c r="N881">
        <f t="shared" si="126"/>
        <v>0</v>
      </c>
    </row>
    <row r="882" spans="1:14" x14ac:dyDescent="0.45">
      <c r="A882" t="str">
        <f t="shared" si="124"/>
        <v>3640</v>
      </c>
      <c r="B882" t="s">
        <v>47</v>
      </c>
      <c r="C882">
        <f>COUNTIF(B$2:B882,"=0")</f>
        <v>17</v>
      </c>
      <c r="D882" t="str">
        <f>MID('input-output'!$I$9,(ROW(D882)-2)*2+1,2)</f>
        <v>00</v>
      </c>
      <c r="E882" s="1" t="s">
        <v>1667</v>
      </c>
      <c r="L882" t="str">
        <f t="shared" si="125"/>
        <v/>
      </c>
      <c r="M882" t="str" cm="1">
        <f t="array" ref="M882">_xlfn.IFS(ISNUMBER(_xlfn.XLOOKUP(C882,Tables!N:N,Tables!N:N)),IF(B882=0,K882,""),L882&lt;&gt;"",L882,TRUE,D882)</f>
        <v>00</v>
      </c>
      <c r="N882">
        <f t="shared" si="126"/>
        <v>0</v>
      </c>
    </row>
    <row r="883" spans="1:14" x14ac:dyDescent="0.45">
      <c r="A883" t="str">
        <f t="shared" si="124"/>
        <v>3641</v>
      </c>
      <c r="B883" t="s">
        <v>48</v>
      </c>
      <c r="C883">
        <f>COUNTIF(B$2:B883,"=0")</f>
        <v>17</v>
      </c>
      <c r="D883" t="str">
        <f>MID('input-output'!$I$9,(ROW(D883)-2)*2+1,2)</f>
        <v>00</v>
      </c>
      <c r="E883" s="1" t="s">
        <v>2011</v>
      </c>
      <c r="F883">
        <f>HEX2DEC(D883)</f>
        <v>0</v>
      </c>
      <c r="G883" s="2"/>
      <c r="J883" t="str">
        <f t="shared" ref="J883:J884" si="132">IF(G883&lt;&gt;"",DEC2HEX(G883),"")</f>
        <v/>
      </c>
      <c r="L883" t="str">
        <f t="shared" si="125"/>
        <v/>
      </c>
      <c r="M883" t="str" cm="1">
        <f t="array" ref="M883">_xlfn.IFS(ISNUMBER(_xlfn.XLOOKUP(C883,Tables!N:N,Tables!N:N)),IF(B883=0,K883,""),L883&lt;&gt;"",L883,TRUE,D883)</f>
        <v>00</v>
      </c>
      <c r="N883">
        <f t="shared" si="126"/>
        <v>0</v>
      </c>
    </row>
    <row r="884" spans="1:14" x14ac:dyDescent="0.45">
      <c r="A884" t="str">
        <f t="shared" si="124"/>
        <v>3642</v>
      </c>
      <c r="B884" t="s">
        <v>49</v>
      </c>
      <c r="C884">
        <f>COUNTIF(B$2:B884,"=0")</f>
        <v>17</v>
      </c>
      <c r="D884" t="str">
        <f>MID('input-output'!$I$9,(ROW(D884)-2)*2+1,2)</f>
        <v>00</v>
      </c>
      <c r="E884" s="1" t="s">
        <v>2190</v>
      </c>
      <c r="F884">
        <f>HEX2DEC(D884)</f>
        <v>0</v>
      </c>
      <c r="G884" s="2"/>
      <c r="J884" t="str">
        <f t="shared" si="132"/>
        <v/>
      </c>
      <c r="L884" t="str">
        <f t="shared" si="125"/>
        <v/>
      </c>
      <c r="M884" t="str" cm="1">
        <f t="array" ref="M884">_xlfn.IFS(ISNUMBER(_xlfn.XLOOKUP(C884,Tables!N:N,Tables!N:N)),IF(B884=0,K884,""),L884&lt;&gt;"",L884,TRUE,D884)</f>
        <v>00</v>
      </c>
      <c r="N884">
        <f t="shared" si="126"/>
        <v>0</v>
      </c>
    </row>
    <row r="885" spans="1:14" x14ac:dyDescent="0.45">
      <c r="A885" t="str">
        <f t="shared" si="124"/>
        <v>3643</v>
      </c>
      <c r="B885" t="s">
        <v>50</v>
      </c>
      <c r="C885">
        <f>COUNTIF(B$2:B885,"=0")</f>
        <v>17</v>
      </c>
      <c r="D885" t="str">
        <f>MID('input-output'!$I$9,(ROW(D885)-2)*2+1,2)</f>
        <v>00</v>
      </c>
      <c r="E885" s="1" t="s">
        <v>1667</v>
      </c>
      <c r="L885" t="str">
        <f t="shared" si="125"/>
        <v/>
      </c>
      <c r="M885" t="str" cm="1">
        <f t="array" ref="M885">_xlfn.IFS(ISNUMBER(_xlfn.XLOOKUP(C885,Tables!N:N,Tables!N:N)),IF(B885=0,K885,""),L885&lt;&gt;"",L885,TRUE,D885)</f>
        <v>00</v>
      </c>
      <c r="N885">
        <f t="shared" si="126"/>
        <v>0</v>
      </c>
    </row>
    <row r="886" spans="1:14" x14ac:dyDescent="0.45">
      <c r="A886" t="str">
        <f t="shared" si="124"/>
        <v>3644</v>
      </c>
      <c r="B886" t="s">
        <v>2169</v>
      </c>
      <c r="C886">
        <f>COUNTIF(B$2:B886,"=0")</f>
        <v>17</v>
      </c>
      <c r="D886" t="str">
        <f>MID('input-output'!$I$9,(ROW(D886)-2)*2+1,2)</f>
        <v>58</v>
      </c>
      <c r="L886" t="str">
        <f t="shared" si="125"/>
        <v/>
      </c>
      <c r="M886" t="str" cm="1">
        <f t="array" ref="M886">_xlfn.IFS(ISNUMBER(_xlfn.XLOOKUP(C886,Tables!N:N,Tables!N:N)),IF(B886=0,K886,""),L886&lt;&gt;"",L886,TRUE,D886)</f>
        <v>58</v>
      </c>
      <c r="N886">
        <f t="shared" si="126"/>
        <v>0</v>
      </c>
    </row>
    <row r="887" spans="1:14" x14ac:dyDescent="0.45">
      <c r="A887" t="str">
        <f t="shared" si="124"/>
        <v>3645</v>
      </c>
      <c r="B887" t="s">
        <v>2170</v>
      </c>
      <c r="C887">
        <f>COUNTIF(B$2:B887,"=0")</f>
        <v>17</v>
      </c>
      <c r="D887" t="str">
        <f>MID('input-output'!$I$9,(ROW(D887)-2)*2+1,2)</f>
        <v>02</v>
      </c>
      <c r="L887" t="str">
        <f t="shared" si="125"/>
        <v/>
      </c>
      <c r="M887" t="str" cm="1">
        <f t="array" ref="M887">_xlfn.IFS(ISNUMBER(_xlfn.XLOOKUP(C887,Tables!N:N,Tables!N:N)),IF(B887=0,K887,""),L887&lt;&gt;"",L887,TRUE,D887)</f>
        <v>02</v>
      </c>
      <c r="N887">
        <f t="shared" si="126"/>
        <v>0</v>
      </c>
    </row>
    <row r="888" spans="1:14" x14ac:dyDescent="0.45">
      <c r="A888" t="str">
        <f t="shared" si="124"/>
        <v>3646</v>
      </c>
      <c r="B888" t="s">
        <v>2171</v>
      </c>
      <c r="C888">
        <f>COUNTIF(B$2:B888,"=0")</f>
        <v>17</v>
      </c>
      <c r="D888" t="str">
        <f>MID('input-output'!$I$9,(ROW(D888)-2)*2+1,2)</f>
        <v>4A</v>
      </c>
      <c r="L888" t="str">
        <f t="shared" si="125"/>
        <v/>
      </c>
      <c r="M888" t="str" cm="1">
        <f t="array" ref="M888">_xlfn.IFS(ISNUMBER(_xlfn.XLOOKUP(C888,Tables!N:N,Tables!N:N)),IF(B888=0,K888,""),L888&lt;&gt;"",L888,TRUE,D888)</f>
        <v>4A</v>
      </c>
      <c r="N888">
        <f t="shared" si="126"/>
        <v>0</v>
      </c>
    </row>
    <row r="889" spans="1:14" x14ac:dyDescent="0.45">
      <c r="A889" t="str">
        <f t="shared" si="124"/>
        <v>3647</v>
      </c>
      <c r="B889" t="s">
        <v>2172</v>
      </c>
      <c r="C889">
        <f>COUNTIF(B$2:B889,"=0")</f>
        <v>17</v>
      </c>
      <c r="D889" t="str">
        <f>MID('input-output'!$I$9,(ROW(D889)-2)*2+1,2)</f>
        <v>90</v>
      </c>
      <c r="L889" t="str">
        <f t="shared" si="125"/>
        <v/>
      </c>
      <c r="M889" t="str" cm="1">
        <f t="array" ref="M889">_xlfn.IFS(ISNUMBER(_xlfn.XLOOKUP(C889,Tables!N:N,Tables!N:N)),IF(B889=0,K889,""),L889&lt;&gt;"",L889,TRUE,D889)</f>
        <v>90</v>
      </c>
      <c r="N889">
        <f t="shared" si="126"/>
        <v>0</v>
      </c>
    </row>
    <row r="890" spans="1:14" x14ac:dyDescent="0.45">
      <c r="A890" t="str">
        <f t="shared" si="124"/>
        <v>3648</v>
      </c>
      <c r="B890" t="s">
        <v>2173</v>
      </c>
      <c r="C890">
        <f>COUNTIF(B$2:B890,"=0")</f>
        <v>17</v>
      </c>
      <c r="D890" t="str">
        <f>MID('input-output'!$I$9,(ROW(D890)-2)*2+1,2)</f>
        <v>93</v>
      </c>
      <c r="L890" t="str">
        <f t="shared" si="125"/>
        <v/>
      </c>
      <c r="M890" t="str" cm="1">
        <f t="array" ref="M890">_xlfn.IFS(ISNUMBER(_xlfn.XLOOKUP(C890,Tables!N:N,Tables!N:N)),IF(B890=0,K890,""),L890&lt;&gt;"",L890,TRUE,D890)</f>
        <v>93</v>
      </c>
      <c r="N890">
        <f t="shared" si="126"/>
        <v>0</v>
      </c>
    </row>
    <row r="891" spans="1:14" x14ac:dyDescent="0.45">
      <c r="A891" t="str">
        <f t="shared" si="124"/>
        <v>3649</v>
      </c>
      <c r="B891" t="s">
        <v>2174</v>
      </c>
      <c r="C891">
        <f>COUNTIF(B$2:B891,"=0")</f>
        <v>17</v>
      </c>
      <c r="D891" t="str">
        <f>MID('input-output'!$I$9,(ROW(D891)-2)*2+1,2)</f>
        <v>30</v>
      </c>
      <c r="L891" t="str">
        <f t="shared" si="125"/>
        <v/>
      </c>
      <c r="M891" t="str" cm="1">
        <f t="array" ref="M891">_xlfn.IFS(ISNUMBER(_xlfn.XLOOKUP(C891,Tables!N:N,Tables!N:N)),IF(B891=0,K891,""),L891&lt;&gt;"",L891,TRUE,D891)</f>
        <v>30</v>
      </c>
      <c r="N891">
        <f t="shared" si="126"/>
        <v>0</v>
      </c>
    </row>
    <row r="892" spans="1:14" x14ac:dyDescent="0.45">
      <c r="A892" t="str">
        <f t="shared" si="124"/>
        <v>364A</v>
      </c>
      <c r="B892" t="s">
        <v>2028</v>
      </c>
      <c r="C892">
        <f>COUNTIF(B$2:B892,"=0")</f>
        <v>17</v>
      </c>
      <c r="D892" t="str">
        <f>MID('input-output'!$I$9,(ROW(D892)-2)*2+1,2)</f>
        <v>67</v>
      </c>
      <c r="L892" t="str">
        <f t="shared" si="125"/>
        <v/>
      </c>
      <c r="M892" t="str" cm="1">
        <f t="array" ref="M892">_xlfn.IFS(ISNUMBER(_xlfn.XLOOKUP(C892,Tables!N:N,Tables!N:N)),IF(B892=0,K892,""),L892&lt;&gt;"",L892,TRUE,D892)</f>
        <v>67</v>
      </c>
      <c r="N892">
        <f t="shared" si="126"/>
        <v>0</v>
      </c>
    </row>
    <row r="893" spans="1:14" x14ac:dyDescent="0.45">
      <c r="A893" t="str">
        <f t="shared" si="124"/>
        <v>364B</v>
      </c>
      <c r="B893" t="s">
        <v>2030</v>
      </c>
      <c r="C893">
        <f>COUNTIF(B$2:B893,"=0")</f>
        <v>17</v>
      </c>
      <c r="D893" t="str">
        <f>MID('input-output'!$I$9,(ROW(D893)-2)*2+1,2)</f>
        <v>30</v>
      </c>
      <c r="L893" t="str">
        <f t="shared" si="125"/>
        <v/>
      </c>
      <c r="M893" t="str" cm="1">
        <f t="array" ref="M893">_xlfn.IFS(ISNUMBER(_xlfn.XLOOKUP(C893,Tables!N:N,Tables!N:N)),IF(B893=0,K893,""),L893&lt;&gt;"",L893,TRUE,D893)</f>
        <v>30</v>
      </c>
      <c r="N893">
        <f t="shared" si="126"/>
        <v>0</v>
      </c>
    </row>
    <row r="894" spans="1:14" x14ac:dyDescent="0.45">
      <c r="A894" t="str">
        <f t="shared" ref="A894:A957" si="133">DEC2HEX(1+HEX2DEC(A893))</f>
        <v>364C</v>
      </c>
      <c r="B894" t="s">
        <v>2032</v>
      </c>
      <c r="C894">
        <f>COUNTIF(B$2:B894,"=0")</f>
        <v>17</v>
      </c>
      <c r="D894" t="str">
        <f>MID('input-output'!$I$9,(ROW(D894)-2)*2+1,2)</f>
        <v>4F</v>
      </c>
      <c r="L894" t="str">
        <f t="shared" si="125"/>
        <v/>
      </c>
      <c r="M894" t="str" cm="1">
        <f t="array" ref="M894">_xlfn.IFS(ISNUMBER(_xlfn.XLOOKUP(C894,Tables!N:N,Tables!N:N)),IF(B894=0,K894,""),L894&lt;&gt;"",L894,TRUE,D894)</f>
        <v>4F</v>
      </c>
      <c r="N894">
        <f t="shared" si="126"/>
        <v>0</v>
      </c>
    </row>
    <row r="895" spans="1:14" x14ac:dyDescent="0.45">
      <c r="A895" t="str">
        <f t="shared" si="133"/>
        <v>364D</v>
      </c>
      <c r="B895" t="s">
        <v>2034</v>
      </c>
      <c r="C895">
        <f>COUNTIF(B$2:B895,"=0")</f>
        <v>17</v>
      </c>
      <c r="D895" t="str">
        <f>MID('input-output'!$I$9,(ROW(D895)-2)*2+1,2)</f>
        <v>30</v>
      </c>
      <c r="L895" t="str">
        <f t="shared" si="125"/>
        <v/>
      </c>
      <c r="M895" t="str" cm="1">
        <f t="array" ref="M895">_xlfn.IFS(ISNUMBER(_xlfn.XLOOKUP(C895,Tables!N:N,Tables!N:N)),IF(B895=0,K895,""),L895&lt;&gt;"",L895,TRUE,D895)</f>
        <v>30</v>
      </c>
      <c r="N895">
        <f t="shared" si="126"/>
        <v>0</v>
      </c>
    </row>
    <row r="896" spans="1:14" x14ac:dyDescent="0.45">
      <c r="A896" t="str">
        <f t="shared" si="133"/>
        <v>364E</v>
      </c>
      <c r="B896" t="s">
        <v>2036</v>
      </c>
      <c r="C896">
        <f>COUNTIF(B$2:B896,"=0")</f>
        <v>17</v>
      </c>
      <c r="D896" t="str">
        <f>MID('input-output'!$I$9,(ROW(D896)-2)*2+1,2)</f>
        <v>8C</v>
      </c>
      <c r="L896" t="str">
        <f t="shared" si="125"/>
        <v/>
      </c>
      <c r="M896" t="str" cm="1">
        <f t="array" ref="M896">_xlfn.IFS(ISNUMBER(_xlfn.XLOOKUP(C896,Tables!N:N,Tables!N:N)),IF(B896=0,K896,""),L896&lt;&gt;"",L896,TRUE,D896)</f>
        <v>8C</v>
      </c>
      <c r="N896">
        <f t="shared" si="126"/>
        <v>0</v>
      </c>
    </row>
    <row r="897" spans="1:14" x14ac:dyDescent="0.45">
      <c r="A897" t="str">
        <f t="shared" si="133"/>
        <v>364F</v>
      </c>
      <c r="B897" t="s">
        <v>2038</v>
      </c>
      <c r="C897">
        <f>COUNTIF(B$2:B897,"=0")</f>
        <v>17</v>
      </c>
      <c r="D897" t="str">
        <f>MID('input-output'!$I$9,(ROW(D897)-2)*2+1,2)</f>
        <v>30</v>
      </c>
      <c r="L897" t="str">
        <f t="shared" si="125"/>
        <v/>
      </c>
      <c r="M897" t="str" cm="1">
        <f t="array" ref="M897">_xlfn.IFS(ISNUMBER(_xlfn.XLOOKUP(C897,Tables!N:N,Tables!N:N)),IF(B897=0,K897,""),L897&lt;&gt;"",L897,TRUE,D897)</f>
        <v>30</v>
      </c>
      <c r="N897">
        <f t="shared" si="126"/>
        <v>0</v>
      </c>
    </row>
    <row r="898" spans="1:14" x14ac:dyDescent="0.45">
      <c r="A898" t="str">
        <f t="shared" si="133"/>
        <v>3650</v>
      </c>
      <c r="B898" t="s">
        <v>2175</v>
      </c>
      <c r="C898">
        <f>COUNTIF(B$2:B898,"=0")</f>
        <v>17</v>
      </c>
      <c r="D898" t="str">
        <f>MID('input-output'!$I$9,(ROW(D898)-2)*2+1,2)</f>
        <v>66</v>
      </c>
      <c r="E898" s="1" t="s">
        <v>1667</v>
      </c>
      <c r="L898" t="str">
        <f t="shared" si="125"/>
        <v/>
      </c>
      <c r="M898" t="str" cm="1">
        <f t="array" ref="M898">_xlfn.IFS(ISNUMBER(_xlfn.XLOOKUP(C898,Tables!N:N,Tables!N:N)),IF(B898=0,K898,""),L898&lt;&gt;"",L898,TRUE,D898)</f>
        <v>66</v>
      </c>
      <c r="N898">
        <f t="shared" si="126"/>
        <v>0</v>
      </c>
    </row>
    <row r="899" spans="1:14" x14ac:dyDescent="0.45">
      <c r="A899" t="str">
        <f t="shared" si="133"/>
        <v>3651</v>
      </c>
      <c r="B899" t="s">
        <v>2176</v>
      </c>
      <c r="C899">
        <f>COUNTIF(B$2:B899,"=0")</f>
        <v>17</v>
      </c>
      <c r="D899" t="str">
        <f>MID('input-output'!$I$9,(ROW(D899)-2)*2+1,2)</f>
        <v>30</v>
      </c>
      <c r="E899" s="1" t="s">
        <v>1667</v>
      </c>
      <c r="L899" t="str">
        <f t="shared" ref="L899:L962" si="134">IF(OR(J899&lt;&gt;"",LEN(J898)&gt;2),_xlfn.LET(_xlpm.exp,IF(LEN(J899)&gt;2,RIGHT(J899,2),IF(LEN(J898)&gt;2,LEFT(J898,LEN(J898)-2),J899)),IF(LEN(_xlpm.exp)=1,"0"&amp;_xlpm.exp,_xlpm.exp)),IF(AND(J898&lt;&gt;"",ISNUMBER(FIND("High",E899))),"00",IF(J899="","",J899)))</f>
        <v/>
      </c>
      <c r="M899" t="str" cm="1">
        <f t="array" ref="M899">_xlfn.IFS(ISNUMBER(_xlfn.XLOOKUP(C899,Tables!N:N,Tables!N:N)),IF(B899=0,K899,""),L899&lt;&gt;"",L899,TRUE,D899)</f>
        <v>30</v>
      </c>
      <c r="N899">
        <f t="shared" si="126"/>
        <v>0</v>
      </c>
    </row>
    <row r="900" spans="1:14" x14ac:dyDescent="0.45">
      <c r="A900" t="str">
        <f t="shared" si="133"/>
        <v>3652</v>
      </c>
      <c r="B900" t="s">
        <v>2177</v>
      </c>
      <c r="C900">
        <f>COUNTIF(B$2:B900,"=0")</f>
        <v>17</v>
      </c>
      <c r="D900" t="str">
        <f>MID('input-output'!$I$9,(ROW(D900)-2)*2+1,2)</f>
        <v>42</v>
      </c>
      <c r="L900" t="str">
        <f t="shared" si="134"/>
        <v/>
      </c>
      <c r="M900" t="str" cm="1">
        <f t="array" ref="M900">_xlfn.IFS(ISNUMBER(_xlfn.XLOOKUP(C900,Tables!N:N,Tables!N:N)),IF(B900=0,K900,""),L900&lt;&gt;"",L900,TRUE,D900)</f>
        <v>42</v>
      </c>
      <c r="N900">
        <f t="shared" ref="N900:N963" si="135">IF(L900="",0,_xlfn.LET(_xlpm.new,HEX2DEC(M900),_xlpm.old,HEX2DEC(D900),IF(_xlpm.new&lt;128,_xlpm.new,-128+_xlfn.BITAND(_xlpm.new,127))-IF(_xlpm.old&lt;128,_xlpm.old,-128+_xlfn.BITAND(_xlpm.old,127))))</f>
        <v>0</v>
      </c>
    </row>
    <row r="901" spans="1:14" x14ac:dyDescent="0.45">
      <c r="A901" t="str">
        <f t="shared" si="133"/>
        <v>3653</v>
      </c>
      <c r="B901" t="s">
        <v>2178</v>
      </c>
      <c r="C901">
        <f>COUNTIF(B$2:B901,"=0")</f>
        <v>17</v>
      </c>
      <c r="D901" t="str">
        <f>MID('input-output'!$I$9,(ROW(D901)-2)*2+1,2)</f>
        <v>30</v>
      </c>
      <c r="E901" s="1" t="s">
        <v>1667</v>
      </c>
      <c r="L901" t="str">
        <f t="shared" si="134"/>
        <v/>
      </c>
      <c r="M901" t="str" cm="1">
        <f t="array" ref="M901">_xlfn.IFS(ISNUMBER(_xlfn.XLOOKUP(C901,Tables!N:N,Tables!N:N)),IF(B901=0,K901,""),L901&lt;&gt;"",L901,TRUE,D901)</f>
        <v>30</v>
      </c>
      <c r="N901">
        <f t="shared" si="135"/>
        <v>0</v>
      </c>
    </row>
    <row r="902" spans="1:14" x14ac:dyDescent="0.45">
      <c r="A902" t="str">
        <f t="shared" si="133"/>
        <v>3654</v>
      </c>
      <c r="B902" t="s">
        <v>2179</v>
      </c>
      <c r="C902">
        <f>COUNTIF(B$2:B902,"=0")</f>
        <v>17</v>
      </c>
      <c r="D902" t="str">
        <f>MID('input-output'!$I$9,(ROW(D902)-2)*2+1,2)</f>
        <v>8A</v>
      </c>
      <c r="E902" s="1" t="s">
        <v>1667</v>
      </c>
      <c r="L902" t="str">
        <f t="shared" si="134"/>
        <v/>
      </c>
      <c r="M902" t="str" cm="1">
        <f t="array" ref="M902">_xlfn.IFS(ISNUMBER(_xlfn.XLOOKUP(C902,Tables!N:N,Tables!N:N)),IF(B902=0,K902,""),L902&lt;&gt;"",L902,TRUE,D902)</f>
        <v>8A</v>
      </c>
      <c r="N902">
        <f t="shared" si="135"/>
        <v>0</v>
      </c>
    </row>
    <row r="903" spans="1:14" x14ac:dyDescent="0.45">
      <c r="A903" t="str">
        <f t="shared" si="133"/>
        <v>3655</v>
      </c>
      <c r="B903" t="s">
        <v>2180</v>
      </c>
      <c r="C903">
        <f>COUNTIF(B$2:B903,"=0")</f>
        <v>17</v>
      </c>
      <c r="D903" t="str">
        <f>MID('input-output'!$I$9,(ROW(D903)-2)*2+1,2)</f>
        <v>30</v>
      </c>
      <c r="E903" s="1" t="s">
        <v>1667</v>
      </c>
      <c r="L903" t="str">
        <f t="shared" si="134"/>
        <v/>
      </c>
      <c r="M903" t="str" cm="1">
        <f t="array" ref="M903">_xlfn.IFS(ISNUMBER(_xlfn.XLOOKUP(C903,Tables!N:N,Tables!N:N)),IF(B903=0,K903,""),L903&lt;&gt;"",L903,TRUE,D903)</f>
        <v>30</v>
      </c>
      <c r="N903">
        <f t="shared" si="135"/>
        <v>0</v>
      </c>
    </row>
    <row r="904" spans="1:14" x14ac:dyDescent="0.45">
      <c r="A904" t="str">
        <f t="shared" si="133"/>
        <v>3656</v>
      </c>
      <c r="B904" t="s">
        <v>2181</v>
      </c>
      <c r="C904">
        <f>COUNTIF(B$2:B904,"=0")</f>
        <v>17</v>
      </c>
      <c r="D904" t="str">
        <f>MID('input-output'!$I$9,(ROW(D904)-2)*2+1,2)</f>
        <v>6A</v>
      </c>
      <c r="E904" s="1" t="s">
        <v>1667</v>
      </c>
      <c r="L904" t="str">
        <f t="shared" si="134"/>
        <v/>
      </c>
      <c r="M904" t="str" cm="1">
        <f t="array" ref="M904">_xlfn.IFS(ISNUMBER(_xlfn.XLOOKUP(C904,Tables!N:N,Tables!N:N)),IF(B904=0,K904,""),L904&lt;&gt;"",L904,TRUE,D904)</f>
        <v>6A</v>
      </c>
      <c r="N904">
        <f t="shared" si="135"/>
        <v>0</v>
      </c>
    </row>
    <row r="905" spans="1:14" x14ac:dyDescent="0.45">
      <c r="A905" t="str">
        <f t="shared" si="133"/>
        <v>3657</v>
      </c>
      <c r="B905" t="s">
        <v>2182</v>
      </c>
      <c r="C905">
        <f>COUNTIF(B$2:B905,"=0")</f>
        <v>17</v>
      </c>
      <c r="D905" t="str">
        <f>MID('input-output'!$I$9,(ROW(D905)-2)*2+1,2)</f>
        <v>55</v>
      </c>
      <c r="E905" s="1" t="s">
        <v>1667</v>
      </c>
      <c r="L905" t="str">
        <f t="shared" si="134"/>
        <v/>
      </c>
      <c r="M905" t="str" cm="1">
        <f t="array" ref="M905">_xlfn.IFS(ISNUMBER(_xlfn.XLOOKUP(C905,Tables!N:N,Tables!N:N)),IF(B905=0,K905,""),L905&lt;&gt;"",L905,TRUE,D905)</f>
        <v>55</v>
      </c>
      <c r="N905">
        <f t="shared" si="135"/>
        <v>0</v>
      </c>
    </row>
    <row r="906" spans="1:14" x14ac:dyDescent="0.45">
      <c r="A906" t="str">
        <f t="shared" si="133"/>
        <v>3658</v>
      </c>
      <c r="B906" t="s">
        <v>2183</v>
      </c>
      <c r="C906">
        <f>COUNTIF(B$2:B906,"=0")</f>
        <v>17</v>
      </c>
      <c r="D906" t="str">
        <f>MID('input-output'!$I$9,(ROW(D906)-2)*2+1,2)</f>
        <v>92</v>
      </c>
      <c r="E906" s="1" t="s">
        <v>2336</v>
      </c>
      <c r="F906" t="str">
        <f>IF(_xlfn.CONCAT(D840:D841)="FFFF",_xlfn.XLOOKUP(_xlfn.CONCAT(D840:D841),Tables!B:B,Tables!K:K),IF(_xlfn.XLOOKUP(HEX2DEC(D906),Tables!A:A,Tables!K:K,"")=0,"",_xlfn.XLOOKUP(HEX2DEC(D906),Tables!A:A,Tables!K:K,"")))</f>
        <v>A Hero's Welcome</v>
      </c>
      <c r="G906" s="2"/>
      <c r="L906" t="str">
        <f t="shared" si="134"/>
        <v/>
      </c>
      <c r="M906" t="str" cm="1">
        <f t="array" ref="M906">_xlfn.IFS(ISNUMBER(_xlfn.XLOOKUP(C906,Tables!N:N,Tables!N:N)),IF(B906=0,K906,""),L906&lt;&gt;"",L906,TRUE,D906)</f>
        <v>92</v>
      </c>
      <c r="N906">
        <f t="shared" si="135"/>
        <v>0</v>
      </c>
    </row>
    <row r="907" spans="1:14" x14ac:dyDescent="0.45">
      <c r="A907" t="str">
        <f t="shared" si="133"/>
        <v>3659</v>
      </c>
      <c r="B907" t="s">
        <v>2184</v>
      </c>
      <c r="C907">
        <f>COUNTIF(B$2:B907,"=0")</f>
        <v>17</v>
      </c>
      <c r="D907" t="str">
        <f>MID('input-output'!$I$9,(ROW(D907)-2)*2+1,2)</f>
        <v>92</v>
      </c>
      <c r="E907" s="1" t="s">
        <v>2336</v>
      </c>
      <c r="F907" t="str">
        <f>IF(_xlfn.XLOOKUP(HEX2DEC(D907),Tables!A:A,Tables!K:K,"")=0,"",_xlfn.XLOOKUP(HEX2DEC(D907),Tables!A:A,Tables!K:K,""))</f>
        <v>A Hero's Welcome</v>
      </c>
      <c r="L907" t="str">
        <f t="shared" si="134"/>
        <v/>
      </c>
      <c r="M907" t="str" cm="1">
        <f t="array" ref="M907">_xlfn.IFS(ISNUMBER(_xlfn.XLOOKUP(C907,Tables!N:N,Tables!N:N)),IF(B907=0,K907,""),L907&lt;&gt;"",L907,TRUE,D907)</f>
        <v>92</v>
      </c>
      <c r="N907">
        <f t="shared" si="135"/>
        <v>0</v>
      </c>
    </row>
    <row r="908" spans="1:14" x14ac:dyDescent="0.45">
      <c r="A908" t="str">
        <f t="shared" si="133"/>
        <v>365A</v>
      </c>
      <c r="B908" t="s">
        <v>2044</v>
      </c>
      <c r="C908">
        <f>COUNTIF(B$2:B908,"=0")</f>
        <v>17</v>
      </c>
      <c r="D908" t="str">
        <f>MID('input-output'!$I$9,(ROW(D908)-2)*2+1,2)</f>
        <v>00</v>
      </c>
      <c r="E908" s="1" t="s">
        <v>1667</v>
      </c>
      <c r="L908" t="str">
        <f t="shared" si="134"/>
        <v/>
      </c>
      <c r="M908" t="str" cm="1">
        <f t="array" ref="M908">_xlfn.IFS(ISNUMBER(_xlfn.XLOOKUP(C908,Tables!N:N,Tables!N:N)),IF(B908=0,K908,""),L908&lt;&gt;"",L908,TRUE,D908)</f>
        <v>00</v>
      </c>
      <c r="N908">
        <f t="shared" si="135"/>
        <v>0</v>
      </c>
    </row>
    <row r="909" spans="1:14" x14ac:dyDescent="0.45">
      <c r="A909" t="str">
        <f t="shared" si="133"/>
        <v>365B</v>
      </c>
      <c r="B909" t="s">
        <v>2046</v>
      </c>
      <c r="C909">
        <f>COUNTIF(B$2:B909,"=0")</f>
        <v>17</v>
      </c>
      <c r="D909" t="str">
        <f>MID('input-output'!$I$9,(ROW(D909)-2)*2+1,2)</f>
        <v>00</v>
      </c>
      <c r="E909" s="1" t="s">
        <v>1667</v>
      </c>
      <c r="L909" t="str">
        <f t="shared" si="134"/>
        <v/>
      </c>
      <c r="M909" t="str" cm="1">
        <f t="array" ref="M909">_xlfn.IFS(ISNUMBER(_xlfn.XLOOKUP(C909,Tables!N:N,Tables!N:N)),IF(B909=0,K909,""),L909&lt;&gt;"",L909,TRUE,D909)</f>
        <v>00</v>
      </c>
      <c r="N909">
        <f t="shared" si="135"/>
        <v>0</v>
      </c>
    </row>
    <row r="910" spans="1:14" x14ac:dyDescent="0.45">
      <c r="A910" t="str">
        <f t="shared" si="133"/>
        <v>365C</v>
      </c>
      <c r="B910" t="s">
        <v>2048</v>
      </c>
      <c r="C910">
        <f>COUNTIF(B$2:B910,"=0")</f>
        <v>17</v>
      </c>
      <c r="D910" t="str">
        <f>MID('input-output'!$I$9,(ROW(D910)-2)*2+1,2)</f>
        <v>00</v>
      </c>
      <c r="L910" t="str">
        <f t="shared" si="134"/>
        <v/>
      </c>
      <c r="M910" t="str" cm="1">
        <f t="array" ref="M910">_xlfn.IFS(ISNUMBER(_xlfn.XLOOKUP(C910,Tables!N:N,Tables!N:N)),IF(B910=0,K910,""),L910&lt;&gt;"",L910,TRUE,D910)</f>
        <v>00</v>
      </c>
      <c r="N910">
        <f t="shared" si="135"/>
        <v>0</v>
      </c>
    </row>
    <row r="911" spans="1:14" x14ac:dyDescent="0.45">
      <c r="A911" t="str">
        <f t="shared" si="133"/>
        <v>365D</v>
      </c>
      <c r="B911" t="s">
        <v>2050</v>
      </c>
      <c r="C911">
        <f>COUNTIF(B$2:B911,"=0")</f>
        <v>17</v>
      </c>
      <c r="D911" t="str">
        <f>MID('input-output'!$I$9,(ROW(D911)-2)*2+1,2)</f>
        <v>3C</v>
      </c>
      <c r="E911" s="1" t="s">
        <v>2168</v>
      </c>
      <c r="F911" t="str">
        <f>_xlfn.XLOOKUP(HEX2DEC(D911),Tables!A:A,Tables!I:I)</f>
        <v>Siam Cat</v>
      </c>
      <c r="G911" s="2"/>
      <c r="L911" t="str">
        <f t="shared" si="134"/>
        <v/>
      </c>
      <c r="M911" t="str" cm="1">
        <f t="array" ref="M911">_xlfn.IFS(ISNUMBER(_xlfn.XLOOKUP(C911,Tables!N:N,Tables!N:N)),IF(B911=0,K911,""),L911&lt;&gt;"",L911,TRUE,D911)</f>
        <v>3C</v>
      </c>
      <c r="N911">
        <f t="shared" si="135"/>
        <v>0</v>
      </c>
    </row>
    <row r="912" spans="1:14" x14ac:dyDescent="0.45">
      <c r="A912" t="str">
        <f t="shared" si="133"/>
        <v>365E</v>
      </c>
      <c r="B912" t="s">
        <v>2051</v>
      </c>
      <c r="C912">
        <f>COUNTIF(B$2:B912,"=0")</f>
        <v>17</v>
      </c>
      <c r="D912" t="str">
        <f>MID('input-output'!$I$9,(ROW(D912)-2)*2+1,2)</f>
        <v>1C</v>
      </c>
      <c r="E912" s="1" t="s">
        <v>2189</v>
      </c>
      <c r="F912">
        <f>HEX2DEC(D912)</f>
        <v>28</v>
      </c>
      <c r="L912" t="str">
        <f t="shared" si="134"/>
        <v/>
      </c>
      <c r="M912" t="str" cm="1">
        <f t="array" ref="M912">_xlfn.IFS(ISNUMBER(_xlfn.XLOOKUP(C912,Tables!N:N,Tables!N:N)),IF(B912=0,K912,""),L912&lt;&gt;"",L912,TRUE,D912)</f>
        <v>1C</v>
      </c>
      <c r="N912">
        <f t="shared" si="135"/>
        <v>0</v>
      </c>
    </row>
    <row r="913" spans="1:14" x14ac:dyDescent="0.45">
      <c r="A913" t="str">
        <f t="shared" si="133"/>
        <v>365F</v>
      </c>
      <c r="B913" t="s">
        <v>2052</v>
      </c>
      <c r="C913">
        <f>COUNTIF(B$2:B913,"=0")</f>
        <v>17</v>
      </c>
      <c r="D913" t="str">
        <f>MID('input-output'!$I$9,(ROW(D913)-2)*2+1,2)</f>
        <v>00</v>
      </c>
      <c r="L913" t="str">
        <f t="shared" si="134"/>
        <v/>
      </c>
      <c r="M913" t="str" cm="1">
        <f t="array" ref="M913">_xlfn.IFS(ISNUMBER(_xlfn.XLOOKUP(C913,Tables!N:N,Tables!N:N)),IF(B913=0,K913,""),L913&lt;&gt;"",L913,TRUE,D913)</f>
        <v>00</v>
      </c>
      <c r="N913">
        <f t="shared" si="135"/>
        <v>0</v>
      </c>
    </row>
    <row r="914" spans="1:14" x14ac:dyDescent="0.45">
      <c r="A914" t="str">
        <f t="shared" si="133"/>
        <v>3660</v>
      </c>
      <c r="B914" t="s">
        <v>2185</v>
      </c>
      <c r="C914">
        <f>COUNTIF(B$2:B914,"=0")</f>
        <v>17</v>
      </c>
      <c r="D914" t="str">
        <f>MID('input-output'!$I$9,(ROW(D914)-2)*2+1,2)</f>
        <v>10</v>
      </c>
      <c r="E914" s="1" t="s">
        <v>2189</v>
      </c>
      <c r="F914">
        <f>HEX2DEC(D914)</f>
        <v>16</v>
      </c>
      <c r="L914" t="str">
        <f t="shared" si="134"/>
        <v/>
      </c>
      <c r="M914" t="str" cm="1">
        <f t="array" ref="M914">_xlfn.IFS(ISNUMBER(_xlfn.XLOOKUP(C914,Tables!N:N,Tables!N:N)),IF(B914=0,K914,""),L914&lt;&gt;"",L914,TRUE,D914)</f>
        <v>10</v>
      </c>
      <c r="N914">
        <f t="shared" si="135"/>
        <v>0</v>
      </c>
    </row>
    <row r="915" spans="1:14" x14ac:dyDescent="0.45">
      <c r="A915" t="str">
        <f t="shared" si="133"/>
        <v>3661</v>
      </c>
      <c r="B915" t="s">
        <v>2186</v>
      </c>
      <c r="C915">
        <f>COUNTIF(B$2:B915,"=0")</f>
        <v>17</v>
      </c>
      <c r="D915" t="str">
        <f>MID('input-output'!$I$9,(ROW(D915)-2)*2+1,2)</f>
        <v>00</v>
      </c>
      <c r="E915" s="1" t="s">
        <v>2189</v>
      </c>
      <c r="F915">
        <f>HEX2DEC(D915)</f>
        <v>0</v>
      </c>
      <c r="L915" t="str">
        <f t="shared" si="134"/>
        <v/>
      </c>
      <c r="M915" t="str" cm="1">
        <f t="array" ref="M915">_xlfn.IFS(ISNUMBER(_xlfn.XLOOKUP(C915,Tables!N:N,Tables!N:N)),IF(B915=0,K915,""),L915&lt;&gt;"",L915,TRUE,D915)</f>
        <v>00</v>
      </c>
      <c r="N915">
        <f t="shared" si="135"/>
        <v>0</v>
      </c>
    </row>
    <row r="916" spans="1:14" x14ac:dyDescent="0.45">
      <c r="A916" t="str">
        <f t="shared" si="133"/>
        <v>3662</v>
      </c>
      <c r="B916" t="s">
        <v>2187</v>
      </c>
      <c r="C916">
        <f>COUNTIF(B$2:B916,"=0")</f>
        <v>17</v>
      </c>
      <c r="D916" t="str">
        <f>MID('input-output'!$I$9,(ROW(D916)-2)*2+1,2)</f>
        <v>00</v>
      </c>
      <c r="E916" s="1" t="s">
        <v>2189</v>
      </c>
      <c r="F916">
        <f>HEX2DEC(D916)</f>
        <v>0</v>
      </c>
      <c r="L916" t="str">
        <f t="shared" si="134"/>
        <v/>
      </c>
      <c r="M916" t="str" cm="1">
        <f t="array" ref="M916">_xlfn.IFS(ISNUMBER(_xlfn.XLOOKUP(C916,Tables!N:N,Tables!N:N)),IF(B916=0,K916,""),L916&lt;&gt;"",L916,TRUE,D916)</f>
        <v>00</v>
      </c>
      <c r="N916">
        <f t="shared" si="135"/>
        <v>0</v>
      </c>
    </row>
    <row r="917" spans="1:14" x14ac:dyDescent="0.45">
      <c r="A917" t="str">
        <f t="shared" si="133"/>
        <v>3663</v>
      </c>
      <c r="B917" t="s">
        <v>2188</v>
      </c>
      <c r="C917">
        <f>COUNTIF(B$2:B917,"=0")</f>
        <v>17</v>
      </c>
      <c r="D917" t="str">
        <f>MID('input-output'!$I$9,(ROW(D917)-2)*2+1,2)</f>
        <v>00</v>
      </c>
      <c r="E917" s="1" t="s">
        <v>2189</v>
      </c>
      <c r="F917">
        <f>HEX2DEC(D917)</f>
        <v>0</v>
      </c>
      <c r="L917" t="str">
        <f t="shared" si="134"/>
        <v/>
      </c>
      <c r="M917" t="str" cm="1">
        <f t="array" ref="M917">_xlfn.IFS(ISNUMBER(_xlfn.XLOOKUP(C917,Tables!N:N,Tables!N:N)),IF(B917=0,K917,""),L917&lt;&gt;"",L917,TRUE,D917)</f>
        <v>00</v>
      </c>
      <c r="N917">
        <f t="shared" si="135"/>
        <v>0</v>
      </c>
    </row>
    <row r="918" spans="1:14" x14ac:dyDescent="0.45">
      <c r="A918" t="str">
        <f t="shared" si="133"/>
        <v>3664</v>
      </c>
      <c r="B918">
        <f>B834</f>
        <v>0</v>
      </c>
      <c r="C918">
        <f>COUNTIF(B$2:B918,"=0")</f>
        <v>18</v>
      </c>
      <c r="D918" t="str">
        <f>MID('input-output'!$I$9,(ROW(D918)-2)*2+1,2)</f>
        <v>00</v>
      </c>
      <c r="E918" s="1" t="str">
        <f>IF(E834="","",E834)</f>
        <v>Name Low 1</v>
      </c>
      <c r="F918">
        <f>_xlfn.XLOOKUP(HEX2DEC(D919&amp;D918),Tables!A:A,Tables!C:C)</f>
        <v>0</v>
      </c>
      <c r="G918" s="2"/>
      <c r="J918" t="str">
        <f>IF(G918&lt;&gt;"",_xlfn.XLOOKUP(G918,Tables!C:C,Tables!B:B),"")</f>
        <v/>
      </c>
      <c r="K918" t="str">
        <f>IF(G990&lt;&gt;"",_xlfn.XLOOKUP(G990,'Tablet data'!A:A,'Tablet data'!B:B),"")</f>
        <v/>
      </c>
      <c r="L918" t="str">
        <f t="shared" si="134"/>
        <v/>
      </c>
      <c r="M918" t="str" cm="1">
        <f t="array" ref="M918">_xlfn.IFS(ISNUMBER(_xlfn.XLOOKUP(C918,Tables!N:N,Tables!N:N)),IF(B918=0,K918,""),L918&lt;&gt;"",L918,TRUE,D918)</f>
        <v>00</v>
      </c>
      <c r="N918">
        <f t="shared" si="135"/>
        <v>0</v>
      </c>
    </row>
    <row r="919" spans="1:14" x14ac:dyDescent="0.45">
      <c r="A919" t="str">
        <f t="shared" si="133"/>
        <v>3665</v>
      </c>
      <c r="B919">
        <f t="shared" ref="B919:B982" si="136">B835</f>
        <v>1</v>
      </c>
      <c r="C919">
        <f>COUNTIF(B$2:B919,"=0")</f>
        <v>18</v>
      </c>
      <c r="D919" t="str">
        <f>MID('input-output'!$I$9,(ROW(D919)-2)*2+1,2)</f>
        <v>00</v>
      </c>
      <c r="E919" s="1" t="str">
        <f t="shared" ref="E919:E982" si="137">IF(E835="","",E835)</f>
        <v>Name High 1</v>
      </c>
      <c r="L919" t="str">
        <f t="shared" si="134"/>
        <v/>
      </c>
      <c r="M919" t="str" cm="1">
        <f t="array" ref="M919">_xlfn.IFS(ISNUMBER(_xlfn.XLOOKUP(C919,Tables!N:N,Tables!N:N)),IF(B919=0,K919,""),L919&lt;&gt;"",L919,TRUE,D919)</f>
        <v>00</v>
      </c>
      <c r="N919">
        <f t="shared" si="135"/>
        <v>0</v>
      </c>
    </row>
    <row r="920" spans="1:14" x14ac:dyDescent="0.45">
      <c r="A920" t="str">
        <f t="shared" si="133"/>
        <v>3666</v>
      </c>
      <c r="B920">
        <f t="shared" si="136"/>
        <v>2</v>
      </c>
      <c r="C920">
        <f>COUNTIF(B$2:B920,"=0")</f>
        <v>18</v>
      </c>
      <c r="D920" t="str">
        <f>MID('input-output'!$I$9,(ROW(D920)-2)*2+1,2)</f>
        <v>00</v>
      </c>
      <c r="E920" s="1" t="str">
        <f t="shared" si="137"/>
        <v>Name Low 2</v>
      </c>
      <c r="F920">
        <f>_xlfn.XLOOKUP(HEX2DEC(D921&amp;D920),Tables!A:A,Tables!C:C)</f>
        <v>0</v>
      </c>
      <c r="G920" s="2"/>
      <c r="J920" t="str">
        <f>IF(G920&lt;&gt;"",_xlfn.XLOOKUP(G920,Tables!C:C,Tables!B:B),"")</f>
        <v/>
      </c>
      <c r="L920" t="str">
        <f t="shared" si="134"/>
        <v/>
      </c>
      <c r="M920" t="str" cm="1">
        <f t="array" ref="M920">_xlfn.IFS(ISNUMBER(_xlfn.XLOOKUP(C920,Tables!N:N,Tables!N:N)),IF(B920=0,K920,""),L920&lt;&gt;"",L920,TRUE,D920)</f>
        <v>00</v>
      </c>
      <c r="N920">
        <f t="shared" si="135"/>
        <v>0</v>
      </c>
    </row>
    <row r="921" spans="1:14" x14ac:dyDescent="0.45">
      <c r="A921" t="str">
        <f t="shared" si="133"/>
        <v>3667</v>
      </c>
      <c r="B921" t="str">
        <f t="shared" si="136"/>
        <v>3</v>
      </c>
      <c r="C921">
        <f>COUNTIF(B$2:B921,"=0")</f>
        <v>18</v>
      </c>
      <c r="D921" t="str">
        <f>MID('input-output'!$I$9,(ROW(D921)-2)*2+1,2)</f>
        <v>00</v>
      </c>
      <c r="E921" s="1" t="str">
        <f t="shared" si="137"/>
        <v>Name High 2</v>
      </c>
      <c r="L921" t="str">
        <f t="shared" si="134"/>
        <v/>
      </c>
      <c r="M921" t="str" cm="1">
        <f t="array" ref="M921">_xlfn.IFS(ISNUMBER(_xlfn.XLOOKUP(C921,Tables!N:N,Tables!N:N)),IF(B921=0,K921,""),L921&lt;&gt;"",L921,TRUE,D921)</f>
        <v>00</v>
      </c>
      <c r="N921">
        <f t="shared" si="135"/>
        <v>0</v>
      </c>
    </row>
    <row r="922" spans="1:14" x14ac:dyDescent="0.45">
      <c r="A922" t="str">
        <f t="shared" si="133"/>
        <v>3668</v>
      </c>
      <c r="B922" t="str">
        <f t="shared" si="136"/>
        <v>4</v>
      </c>
      <c r="C922">
        <f>COUNTIF(B$2:B922,"=0")</f>
        <v>18</v>
      </c>
      <c r="D922" t="str">
        <f>MID('input-output'!$I$9,(ROW(D922)-2)*2+1,2)</f>
        <v>00</v>
      </c>
      <c r="E922" s="1" t="str">
        <f t="shared" si="137"/>
        <v>Name Low 3</v>
      </c>
      <c r="F922">
        <f>_xlfn.XLOOKUP(HEX2DEC(D923&amp;D922),Tables!A:A,Tables!C:C)</f>
        <v>0</v>
      </c>
      <c r="G922" s="2"/>
      <c r="J922" t="str">
        <f>IF(G922&lt;&gt;"",_xlfn.XLOOKUP(G922,Tables!C:C,Tables!B:B),"")</f>
        <v/>
      </c>
      <c r="L922" t="str">
        <f t="shared" si="134"/>
        <v/>
      </c>
      <c r="M922" t="str" cm="1">
        <f t="array" ref="M922">_xlfn.IFS(ISNUMBER(_xlfn.XLOOKUP(C922,Tables!N:N,Tables!N:N)),IF(B922=0,K922,""),L922&lt;&gt;"",L922,TRUE,D922)</f>
        <v>00</v>
      </c>
      <c r="N922">
        <f t="shared" si="135"/>
        <v>0</v>
      </c>
    </row>
    <row r="923" spans="1:14" x14ac:dyDescent="0.45">
      <c r="A923" t="str">
        <f t="shared" si="133"/>
        <v>3669</v>
      </c>
      <c r="B923" t="str">
        <f t="shared" si="136"/>
        <v>5</v>
      </c>
      <c r="C923">
        <f>COUNTIF(B$2:B923,"=0")</f>
        <v>18</v>
      </c>
      <c r="D923" t="str">
        <f>MID('input-output'!$I$9,(ROW(D923)-2)*2+1,2)</f>
        <v>00</v>
      </c>
      <c r="E923" s="1" t="str">
        <f t="shared" si="137"/>
        <v>Name High 3</v>
      </c>
      <c r="L923" t="str">
        <f t="shared" si="134"/>
        <v/>
      </c>
      <c r="M923" t="str" cm="1">
        <f t="array" ref="M923">_xlfn.IFS(ISNUMBER(_xlfn.XLOOKUP(C923,Tables!N:N,Tables!N:N)),IF(B923=0,K923,""),L923&lt;&gt;"",L923,TRUE,D923)</f>
        <v>00</v>
      </c>
      <c r="N923">
        <f t="shared" si="135"/>
        <v>0</v>
      </c>
    </row>
    <row r="924" spans="1:14" x14ac:dyDescent="0.45">
      <c r="A924" t="str">
        <f t="shared" si="133"/>
        <v>366A</v>
      </c>
      <c r="B924" t="str">
        <f t="shared" si="136"/>
        <v>6</v>
      </c>
      <c r="C924">
        <f>COUNTIF(B$2:B924,"=0")</f>
        <v>18</v>
      </c>
      <c r="D924" t="str">
        <f>MID('input-output'!$I$9,(ROW(D924)-2)*2+1,2)</f>
        <v>00</v>
      </c>
      <c r="E924" s="1" t="str">
        <f t="shared" si="137"/>
        <v>Primary Monster Low</v>
      </c>
      <c r="F924">
        <f>_xlfn.XLOOKUP(HEX2DEC(D925&amp;D924),Tables!A:A,Tables!D:D)</f>
        <v>0</v>
      </c>
      <c r="G924" s="2"/>
      <c r="J924" t="str">
        <f>IF(G924&lt;&gt;"",_xlfn.XLOOKUP(G924,Tables!D:D,Tables!B:B),"")</f>
        <v/>
      </c>
      <c r="L924" t="str">
        <f t="shared" si="134"/>
        <v/>
      </c>
      <c r="M924" t="str" cm="1">
        <f t="array" ref="M924">_xlfn.IFS(ISNUMBER(_xlfn.XLOOKUP(C924,Tables!N:N,Tables!N:N)),IF(B924=0,K924,""),L924&lt;&gt;"",L924,TRUE,D924)</f>
        <v>00</v>
      </c>
      <c r="N924">
        <f t="shared" si="135"/>
        <v>0</v>
      </c>
    </row>
    <row r="925" spans="1:14" x14ac:dyDescent="0.45">
      <c r="A925" t="str">
        <f t="shared" si="133"/>
        <v>366B</v>
      </c>
      <c r="B925" t="str">
        <f t="shared" si="136"/>
        <v>7</v>
      </c>
      <c r="C925">
        <f>COUNTIF(B$2:B925,"=0")</f>
        <v>18</v>
      </c>
      <c r="D925" t="str">
        <f>MID('input-output'!$I$9,(ROW(D925)-2)*2+1,2)</f>
        <v>00</v>
      </c>
      <c r="E925" s="1" t="str">
        <f t="shared" si="137"/>
        <v>Primary Monster High</v>
      </c>
      <c r="L925" t="str">
        <f t="shared" si="134"/>
        <v/>
      </c>
      <c r="M925" t="str" cm="1">
        <f t="array" ref="M925">_xlfn.IFS(ISNUMBER(_xlfn.XLOOKUP(C925,Tables!N:N,Tables!N:N)),IF(B925=0,K925,""),L925&lt;&gt;"",L925,TRUE,D925)</f>
        <v>00</v>
      </c>
      <c r="N925">
        <f t="shared" si="135"/>
        <v>0</v>
      </c>
    </row>
    <row r="926" spans="1:14" x14ac:dyDescent="0.45">
      <c r="A926" t="str">
        <f t="shared" si="133"/>
        <v>366C</v>
      </c>
      <c r="B926" t="str">
        <f t="shared" si="136"/>
        <v>8</v>
      </c>
      <c r="C926">
        <f>COUNTIF(B$2:B926,"=0")</f>
        <v>18</v>
      </c>
      <c r="D926" t="str">
        <f>MID('input-output'!$I$9,(ROW(D926)-2)*2+1,2)</f>
        <v>00</v>
      </c>
      <c r="E926" s="1" t="str">
        <f t="shared" si="137"/>
        <v>Header Low</v>
      </c>
      <c r="F926">
        <f t="shared" ref="F926" si="138">HEX2DEC(D927&amp;D926)</f>
        <v>0</v>
      </c>
      <c r="G926" s="2"/>
      <c r="J926" t="str">
        <f t="shared" ref="J926" si="139">IF(G926&lt;&gt;"",DEC2HEX(G926),"")</f>
        <v/>
      </c>
      <c r="L926" t="str">
        <f t="shared" si="134"/>
        <v/>
      </c>
      <c r="M926" t="str" cm="1">
        <f t="array" ref="M926">_xlfn.IFS(ISNUMBER(_xlfn.XLOOKUP(C926,Tables!N:N,Tables!N:N)),IF(B926=0,K926,""),L926&lt;&gt;"",L926,TRUE,D926)</f>
        <v>00</v>
      </c>
      <c r="N926">
        <f t="shared" si="135"/>
        <v>0</v>
      </c>
    </row>
    <row r="927" spans="1:14" x14ac:dyDescent="0.45">
      <c r="A927" t="str">
        <f t="shared" si="133"/>
        <v>366D</v>
      </c>
      <c r="B927" t="str">
        <f t="shared" si="136"/>
        <v>9</v>
      </c>
      <c r="C927">
        <f>COUNTIF(B$2:B927,"=0")</f>
        <v>18</v>
      </c>
      <c r="D927" t="str">
        <f>MID('input-output'!$I$9,(ROW(D927)-2)*2+1,2)</f>
        <v>00</v>
      </c>
      <c r="E927" s="1" t="str">
        <f t="shared" si="137"/>
        <v>Header High</v>
      </c>
      <c r="L927" t="str">
        <f t="shared" si="134"/>
        <v/>
      </c>
      <c r="M927" t="str" cm="1">
        <f t="array" ref="M927">_xlfn.IFS(ISNUMBER(_xlfn.XLOOKUP(C927,Tables!N:N,Tables!N:N)),IF(B927=0,K927,""),L927&lt;&gt;"",L927,TRUE,D927)</f>
        <v>00</v>
      </c>
      <c r="N927">
        <f t="shared" si="135"/>
        <v>0</v>
      </c>
    </row>
    <row r="928" spans="1:14" x14ac:dyDescent="0.45">
      <c r="A928" t="str">
        <f t="shared" si="133"/>
        <v>366E</v>
      </c>
      <c r="B928" t="str">
        <f t="shared" si="136"/>
        <v>A</v>
      </c>
      <c r="C928">
        <f>COUNTIF(B$2:B928,"=0")</f>
        <v>18</v>
      </c>
      <c r="D928" t="str">
        <f>MID('input-output'!$I$9,(ROW(D928)-2)*2+1,2)</f>
        <v>00</v>
      </c>
      <c r="E928" s="1" t="str">
        <f t="shared" si="137"/>
        <v>Footer Low</v>
      </c>
      <c r="F928">
        <f t="shared" ref="F928" si="140">HEX2DEC(D929&amp;D928)</f>
        <v>0</v>
      </c>
      <c r="G928" s="2"/>
      <c r="J928" t="str">
        <f t="shared" ref="J928" si="141">IF(G928&lt;&gt;"",DEC2HEX(G928),"")</f>
        <v/>
      </c>
      <c r="L928" t="str">
        <f t="shared" si="134"/>
        <v/>
      </c>
      <c r="M928" t="str" cm="1">
        <f t="array" ref="M928">_xlfn.IFS(ISNUMBER(_xlfn.XLOOKUP(C928,Tables!N:N,Tables!N:N)),IF(B928=0,K928,""),L928&lt;&gt;"",L928,TRUE,D928)</f>
        <v>00</v>
      </c>
      <c r="N928">
        <f t="shared" si="135"/>
        <v>0</v>
      </c>
    </row>
    <row r="929" spans="1:14" x14ac:dyDescent="0.45">
      <c r="A929" t="str">
        <f t="shared" si="133"/>
        <v>366F</v>
      </c>
      <c r="B929" t="str">
        <f t="shared" si="136"/>
        <v>B</v>
      </c>
      <c r="C929">
        <f>COUNTIF(B$2:B929,"=0")</f>
        <v>18</v>
      </c>
      <c r="D929" t="str">
        <f>MID('input-output'!$I$9,(ROW(D929)-2)*2+1,2)</f>
        <v>00</v>
      </c>
      <c r="E929" s="1" t="str">
        <f t="shared" si="137"/>
        <v>Footer High</v>
      </c>
      <c r="L929" t="str">
        <f t="shared" si="134"/>
        <v/>
      </c>
      <c r="M929" t="str" cm="1">
        <f t="array" ref="M929">_xlfn.IFS(ISNUMBER(_xlfn.XLOOKUP(C929,Tables!N:N,Tables!N:N)),IF(B929=0,K929,""),L929&lt;&gt;"",L929,TRUE,D929)</f>
        <v>00</v>
      </c>
      <c r="N929">
        <f t="shared" si="135"/>
        <v>0</v>
      </c>
    </row>
    <row r="930" spans="1:14" x14ac:dyDescent="0.45">
      <c r="A930" t="str">
        <f t="shared" si="133"/>
        <v>3670</v>
      </c>
      <c r="B930" t="str">
        <f t="shared" si="136"/>
        <v>C</v>
      </c>
      <c r="C930">
        <f>COUNTIF(B$2:B930,"=0")</f>
        <v>18</v>
      </c>
      <c r="D930" t="str">
        <f>MID('input-output'!$I$9,(ROW(D930)-2)*2+1,2)</f>
        <v>3F</v>
      </c>
      <c r="E930" s="1" t="str">
        <f t="shared" si="137"/>
        <v/>
      </c>
      <c r="L930" t="str">
        <f t="shared" si="134"/>
        <v/>
      </c>
      <c r="M930" t="str" cm="1">
        <f t="array" ref="M930">_xlfn.IFS(ISNUMBER(_xlfn.XLOOKUP(C930,Tables!N:N,Tables!N:N)),IF(B930=0,K930,""),L930&lt;&gt;"",L930,TRUE,D930)</f>
        <v>3F</v>
      </c>
      <c r="N930">
        <f t="shared" si="135"/>
        <v>0</v>
      </c>
    </row>
    <row r="931" spans="1:14" x14ac:dyDescent="0.45">
      <c r="A931" t="str">
        <f t="shared" si="133"/>
        <v>3671</v>
      </c>
      <c r="B931" t="str">
        <f t="shared" si="136"/>
        <v>D</v>
      </c>
      <c r="C931">
        <f>COUNTIF(B$2:B931,"=0")</f>
        <v>18</v>
      </c>
      <c r="D931" t="str">
        <f>MID('input-output'!$I$9,(ROW(D931)-2)*2+1,2)</f>
        <v>01</v>
      </c>
      <c r="E931" s="1" t="str">
        <f t="shared" si="137"/>
        <v/>
      </c>
      <c r="L931" t="str">
        <f t="shared" si="134"/>
        <v/>
      </c>
      <c r="M931" t="str" cm="1">
        <f t="array" ref="M931">_xlfn.IFS(ISNUMBER(_xlfn.XLOOKUP(C931,Tables!N:N,Tables!N:N)),IF(B931=0,K931,""),L931&lt;&gt;"",L931,TRUE,D931)</f>
        <v>01</v>
      </c>
      <c r="N931">
        <f t="shared" si="135"/>
        <v>0</v>
      </c>
    </row>
    <row r="932" spans="1:14" x14ac:dyDescent="0.45">
      <c r="A932" t="str">
        <f t="shared" si="133"/>
        <v>3672</v>
      </c>
      <c r="B932" t="str">
        <f t="shared" si="136"/>
        <v>E</v>
      </c>
      <c r="C932">
        <f>COUNTIF(B$2:B932,"=0")</f>
        <v>18</v>
      </c>
      <c r="D932" t="str">
        <f>MID('input-output'!$I$9,(ROW(D932)-2)*2+1,2)</f>
        <v>01</v>
      </c>
      <c r="E932" s="1" t="str">
        <f t="shared" si="137"/>
        <v>Times Cleared</v>
      </c>
      <c r="F932">
        <f t="shared" ref="F932" si="142">HEX2DEC(D932)</f>
        <v>1</v>
      </c>
      <c r="G932" s="2"/>
      <c r="J932" t="str">
        <f t="shared" ref="J932" si="143">IF(G932&lt;&gt;"",DEC2HEX(G932),"")</f>
        <v/>
      </c>
      <c r="L932" t="str">
        <f t="shared" si="134"/>
        <v/>
      </c>
      <c r="M932" t="str" cm="1">
        <f t="array" ref="M932">_xlfn.IFS(ISNUMBER(_xlfn.XLOOKUP(C932,Tables!N:N,Tables!N:N)),IF(B932=0,K932,""),L932&lt;&gt;"",L932,TRUE,D932)</f>
        <v>01</v>
      </c>
      <c r="N932">
        <f t="shared" si="135"/>
        <v>0</v>
      </c>
    </row>
    <row r="933" spans="1:14" x14ac:dyDescent="0.45">
      <c r="A933" t="str">
        <f t="shared" si="133"/>
        <v>3673</v>
      </c>
      <c r="B933" t="str">
        <f t="shared" si="136"/>
        <v>F</v>
      </c>
      <c r="C933">
        <f>COUNTIF(B$2:B933,"=0")</f>
        <v>18</v>
      </c>
      <c r="D933" t="str">
        <f>MID('input-output'!$I$9,(ROW(D933)-2)*2+1,2)</f>
        <v>00</v>
      </c>
      <c r="E933" s="1" t="str">
        <f t="shared" si="137"/>
        <v/>
      </c>
      <c r="L933" t="str">
        <f t="shared" si="134"/>
        <v/>
      </c>
      <c r="M933" t="str" cm="1">
        <f t="array" ref="M933">_xlfn.IFS(ISNUMBER(_xlfn.XLOOKUP(C933,Tables!N:N,Tables!N:N)),IF(B933=0,K933,""),L933&lt;&gt;"",L933,TRUE,D933)</f>
        <v>00</v>
      </c>
      <c r="N933">
        <f t="shared" si="135"/>
        <v>0</v>
      </c>
    </row>
    <row r="934" spans="1:14" x14ac:dyDescent="0.45">
      <c r="A934" t="str">
        <f t="shared" si="133"/>
        <v>3674</v>
      </c>
      <c r="B934" t="str">
        <f t="shared" si="136"/>
        <v>10</v>
      </c>
      <c r="C934">
        <f>COUNTIF(B$2:B934,"=0")</f>
        <v>18</v>
      </c>
      <c r="D934" t="str">
        <f>MID('input-output'!$I$9,(ROW(D934)-2)*2+1,2)</f>
        <v>00</v>
      </c>
      <c r="E934" s="1" t="str">
        <f t="shared" si="137"/>
        <v/>
      </c>
      <c r="L934" t="str">
        <f t="shared" si="134"/>
        <v/>
      </c>
      <c r="M934" t="str" cm="1">
        <f t="array" ref="M934">_xlfn.IFS(ISNUMBER(_xlfn.XLOOKUP(C934,Tables!N:N,Tables!N:N)),IF(B934=0,K934,""),L934&lt;&gt;"",L934,TRUE,D934)</f>
        <v>00</v>
      </c>
      <c r="N934">
        <f t="shared" si="135"/>
        <v>0</v>
      </c>
    </row>
    <row r="935" spans="1:14" x14ac:dyDescent="0.45">
      <c r="A935" t="str">
        <f t="shared" si="133"/>
        <v>3675</v>
      </c>
      <c r="B935" t="str">
        <f t="shared" si="136"/>
        <v>11</v>
      </c>
      <c r="C935">
        <f>COUNTIF(B$2:B935,"=0")</f>
        <v>18</v>
      </c>
      <c r="D935" t="str">
        <f>MID('input-output'!$I$9,(ROW(D935)-2)*2+1,2)</f>
        <v>00</v>
      </c>
      <c r="E935" s="1" t="str">
        <f t="shared" si="137"/>
        <v/>
      </c>
      <c r="L935" t="str">
        <f t="shared" si="134"/>
        <v/>
      </c>
      <c r="M935" t="str" cm="1">
        <f t="array" ref="M935">_xlfn.IFS(ISNUMBER(_xlfn.XLOOKUP(C935,Tables!N:N,Tables!N:N)),IF(B935=0,K935,""),L935&lt;&gt;"",L935,TRUE,D935)</f>
        <v>00</v>
      </c>
      <c r="N935">
        <f t="shared" si="135"/>
        <v>0</v>
      </c>
    </row>
    <row r="936" spans="1:14" x14ac:dyDescent="0.45">
      <c r="A936" t="str">
        <f t="shared" si="133"/>
        <v>3676</v>
      </c>
      <c r="B936" t="str">
        <f t="shared" si="136"/>
        <v>12</v>
      </c>
      <c r="C936">
        <f>COUNTIF(B$2:B936,"=0")</f>
        <v>18</v>
      </c>
      <c r="D936" t="str">
        <f>MID('input-output'!$I$9,(ROW(D936)-2)*2+1,2)</f>
        <v>00</v>
      </c>
      <c r="E936" s="1" t="str">
        <f t="shared" si="137"/>
        <v/>
      </c>
      <c r="L936" t="str">
        <f t="shared" si="134"/>
        <v/>
      </c>
      <c r="M936" t="str" cm="1">
        <f t="array" ref="M936">_xlfn.IFS(ISNUMBER(_xlfn.XLOOKUP(C936,Tables!N:N,Tables!N:N)),IF(B936=0,K936,""),L936&lt;&gt;"",L936,TRUE,D936)</f>
        <v>00</v>
      </c>
      <c r="N936">
        <f t="shared" si="135"/>
        <v>0</v>
      </c>
    </row>
    <row r="937" spans="1:14" x14ac:dyDescent="0.45">
      <c r="A937" t="str">
        <f t="shared" si="133"/>
        <v>3677</v>
      </c>
      <c r="B937" t="str">
        <f t="shared" si="136"/>
        <v>13</v>
      </c>
      <c r="C937">
        <f>COUNTIF(B$2:B937,"=0")</f>
        <v>18</v>
      </c>
      <c r="D937" t="str">
        <f>MID('input-output'!$I$9,(ROW(D937)-2)*2+1,2)</f>
        <v>00</v>
      </c>
      <c r="E937" s="1" t="str">
        <f t="shared" si="137"/>
        <v/>
      </c>
      <c r="L937" t="str">
        <f t="shared" si="134"/>
        <v/>
      </c>
      <c r="M937" t="str" cm="1">
        <f t="array" ref="M937">_xlfn.IFS(ISNUMBER(_xlfn.XLOOKUP(C937,Tables!N:N,Tables!N:N)),IF(B937=0,K937,""),L937&lt;&gt;"",L937,TRUE,D937)</f>
        <v>00</v>
      </c>
      <c r="N937">
        <f t="shared" si="135"/>
        <v>0</v>
      </c>
    </row>
    <row r="938" spans="1:14" x14ac:dyDescent="0.45">
      <c r="A938" t="str">
        <f t="shared" si="133"/>
        <v>3678</v>
      </c>
      <c r="B938" t="str">
        <f t="shared" si="136"/>
        <v>14</v>
      </c>
      <c r="C938">
        <f>COUNTIF(B$2:B938,"=0")</f>
        <v>18</v>
      </c>
      <c r="D938" t="str">
        <f>MID('input-output'!$I$9,(ROW(D938)-2)*2+1,2)</f>
        <v>00</v>
      </c>
      <c r="E938" s="1" t="str">
        <f t="shared" si="137"/>
        <v>Unk</v>
      </c>
      <c r="F938">
        <f t="shared" ref="F938" si="144">HEX2DEC(D938)</f>
        <v>0</v>
      </c>
      <c r="L938" t="str">
        <f t="shared" si="134"/>
        <v/>
      </c>
      <c r="M938" t="str" cm="1">
        <f t="array" ref="M938">_xlfn.IFS(ISNUMBER(_xlfn.XLOOKUP(C938,Tables!N:N,Tables!N:N)),IF(B938=0,K938,""),L938&lt;&gt;"",L938,TRUE,D938)</f>
        <v>00</v>
      </c>
      <c r="N938">
        <f t="shared" si="135"/>
        <v>0</v>
      </c>
    </row>
    <row r="939" spans="1:14" x14ac:dyDescent="0.45">
      <c r="A939" t="str">
        <f t="shared" si="133"/>
        <v>3679</v>
      </c>
      <c r="B939" t="str">
        <f t="shared" si="136"/>
        <v>15</v>
      </c>
      <c r="C939">
        <f>COUNTIF(B$2:B939,"=0")</f>
        <v>18</v>
      </c>
      <c r="D939" t="str">
        <f>MID('input-output'!$I$9,(ROW(D939)-2)*2+1,2)</f>
        <v>00</v>
      </c>
      <c r="E939" s="1" t="str">
        <f t="shared" si="137"/>
        <v/>
      </c>
      <c r="L939" t="str">
        <f t="shared" si="134"/>
        <v/>
      </c>
      <c r="M939" t="str" cm="1">
        <f t="array" ref="M939">_xlfn.IFS(ISNUMBER(_xlfn.XLOOKUP(C939,Tables!N:N,Tables!N:N)),IF(B939=0,K939,""),L939&lt;&gt;"",L939,TRUE,D939)</f>
        <v>00</v>
      </c>
      <c r="N939">
        <f t="shared" si="135"/>
        <v>0</v>
      </c>
    </row>
    <row r="940" spans="1:14" x14ac:dyDescent="0.45">
      <c r="A940" t="str">
        <f t="shared" si="133"/>
        <v>367A</v>
      </c>
      <c r="B940" t="str">
        <f t="shared" si="136"/>
        <v>16</v>
      </c>
      <c r="C940">
        <f>COUNTIF(B$2:B940,"=0")</f>
        <v>18</v>
      </c>
      <c r="D940" t="str">
        <f>MID('input-output'!$I$9,(ROW(D940)-2)*2+1,2)</f>
        <v>B3</v>
      </c>
      <c r="E940" s="1" t="str">
        <f t="shared" si="137"/>
        <v/>
      </c>
      <c r="L940" t="str">
        <f t="shared" si="134"/>
        <v/>
      </c>
      <c r="M940" t="str" cm="1">
        <f t="array" ref="M940">_xlfn.IFS(ISNUMBER(_xlfn.XLOOKUP(C940,Tables!N:N,Tables!N:N)),IF(B940=0,K940,""),L940&lt;&gt;"",L940,TRUE,D940)</f>
        <v>B3</v>
      </c>
      <c r="N940">
        <f t="shared" si="135"/>
        <v>0</v>
      </c>
    </row>
    <row r="941" spans="1:14" x14ac:dyDescent="0.45">
      <c r="A941" t="str">
        <f t="shared" si="133"/>
        <v>367B</v>
      </c>
      <c r="B941" t="str">
        <f t="shared" si="136"/>
        <v>17</v>
      </c>
      <c r="C941">
        <f>COUNTIF(B$2:B941,"=0")</f>
        <v>18</v>
      </c>
      <c r="D941" t="str">
        <f>MID('input-output'!$I$9,(ROW(D941)-2)*2+1,2)</f>
        <v>01</v>
      </c>
      <c r="E941" s="1" t="str">
        <f t="shared" si="137"/>
        <v/>
      </c>
      <c r="L941" t="str">
        <f t="shared" si="134"/>
        <v/>
      </c>
      <c r="M941" t="str" cm="1">
        <f t="array" ref="M941">_xlfn.IFS(ISNUMBER(_xlfn.XLOOKUP(C941,Tables!N:N,Tables!N:N)),IF(B941=0,K941,""),L941&lt;&gt;"",L941,TRUE,D941)</f>
        <v>01</v>
      </c>
      <c r="N941">
        <f t="shared" si="135"/>
        <v>0</v>
      </c>
    </row>
    <row r="942" spans="1:14" x14ac:dyDescent="0.45">
      <c r="A942" t="str">
        <f t="shared" si="133"/>
        <v>367C</v>
      </c>
      <c r="B942" t="str">
        <f t="shared" si="136"/>
        <v>18</v>
      </c>
      <c r="C942">
        <f>COUNTIF(B$2:B942,"=0")</f>
        <v>18</v>
      </c>
      <c r="D942" t="str">
        <f>MID('input-output'!$I$9,(ROW(D942)-2)*2+1,2)</f>
        <v>00</v>
      </c>
      <c r="E942" s="1" t="str">
        <f t="shared" si="137"/>
        <v>Name Letter 1</v>
      </c>
      <c r="F942" t="str">
        <f>_xlfn.XLOOKUP(D942,Tables!B:B,Tables!H:H,"")</f>
        <v/>
      </c>
      <c r="G942" s="2"/>
      <c r="L942" t="str">
        <f t="shared" si="134"/>
        <v/>
      </c>
      <c r="M942" t="str" cm="1">
        <f t="array" ref="M942">_xlfn.IFS(ISNUMBER(_xlfn.XLOOKUP(C942,Tables!N:N,Tables!N:N)),IF(B942=0,K942,""),L942&lt;&gt;"",L942,TRUE,D942)</f>
        <v>00</v>
      </c>
      <c r="N942">
        <f t="shared" si="135"/>
        <v>0</v>
      </c>
    </row>
    <row r="943" spans="1:14" x14ac:dyDescent="0.45">
      <c r="A943" t="str">
        <f t="shared" si="133"/>
        <v>367D</v>
      </c>
      <c r="B943" t="str">
        <f t="shared" si="136"/>
        <v>19</v>
      </c>
      <c r="C943">
        <f>COUNTIF(B$2:B943,"=0")</f>
        <v>18</v>
      </c>
      <c r="D943" t="str">
        <f>MID('input-output'!$I$9,(ROW(D943)-2)*2+1,2)</f>
        <v>00</v>
      </c>
      <c r="E943" s="1" t="str">
        <f t="shared" si="137"/>
        <v/>
      </c>
      <c r="L943" t="str">
        <f t="shared" si="134"/>
        <v/>
      </c>
      <c r="M943" t="str" cm="1">
        <f t="array" ref="M943">_xlfn.IFS(ISNUMBER(_xlfn.XLOOKUP(C943,Tables!N:N,Tables!N:N)),IF(B943=0,K943,""),L943&lt;&gt;"",L943,TRUE,D943)</f>
        <v>00</v>
      </c>
      <c r="N943">
        <f t="shared" si="135"/>
        <v>0</v>
      </c>
    </row>
    <row r="944" spans="1:14" x14ac:dyDescent="0.45">
      <c r="A944" t="str">
        <f t="shared" si="133"/>
        <v>367E</v>
      </c>
      <c r="B944" t="str">
        <f t="shared" si="136"/>
        <v>1A</v>
      </c>
      <c r="C944">
        <f>COUNTIF(B$2:B944,"=0")</f>
        <v>18</v>
      </c>
      <c r="D944" t="str">
        <f>MID('input-output'!$I$9,(ROW(D944)-2)*2+1,2)</f>
        <v>00</v>
      </c>
      <c r="E944" s="1" t="str">
        <f t="shared" si="137"/>
        <v>Name Letter 2</v>
      </c>
      <c r="F944" t="str">
        <f>_xlfn.XLOOKUP(D944,Tables!B:B,Tables!H:H,"")</f>
        <v/>
      </c>
      <c r="G944" s="2"/>
      <c r="L944" t="str">
        <f t="shared" si="134"/>
        <v/>
      </c>
      <c r="M944" t="str" cm="1">
        <f t="array" ref="M944">_xlfn.IFS(ISNUMBER(_xlfn.XLOOKUP(C944,Tables!N:N,Tables!N:N)),IF(B944=0,K944,""),L944&lt;&gt;"",L944,TRUE,D944)</f>
        <v>00</v>
      </c>
      <c r="N944">
        <f t="shared" si="135"/>
        <v>0</v>
      </c>
    </row>
    <row r="945" spans="1:14" x14ac:dyDescent="0.45">
      <c r="A945" t="str">
        <f t="shared" si="133"/>
        <v>367F</v>
      </c>
      <c r="B945" t="str">
        <f t="shared" si="136"/>
        <v>1B</v>
      </c>
      <c r="C945">
        <f>COUNTIF(B$2:B945,"=0")</f>
        <v>18</v>
      </c>
      <c r="D945" t="str">
        <f>MID('input-output'!$I$9,(ROW(D945)-2)*2+1,2)</f>
        <v>00</v>
      </c>
      <c r="E945" s="1" t="str">
        <f t="shared" si="137"/>
        <v/>
      </c>
      <c r="L945" t="str">
        <f t="shared" si="134"/>
        <v/>
      </c>
      <c r="M945" t="str" cm="1">
        <f t="array" ref="M945">_xlfn.IFS(ISNUMBER(_xlfn.XLOOKUP(C945,Tables!N:N,Tables!N:N)),IF(B945=0,K945,""),L945&lt;&gt;"",L945,TRUE,D945)</f>
        <v>00</v>
      </c>
      <c r="N945">
        <f t="shared" si="135"/>
        <v>0</v>
      </c>
    </row>
    <row r="946" spans="1:14" x14ac:dyDescent="0.45">
      <c r="A946" t="str">
        <f t="shared" si="133"/>
        <v>3680</v>
      </c>
      <c r="B946" t="str">
        <f t="shared" si="136"/>
        <v>1C</v>
      </c>
      <c r="C946">
        <f>COUNTIF(B$2:B946,"=0")</f>
        <v>18</v>
      </c>
      <c r="D946" t="str">
        <f>MID('input-output'!$I$9,(ROW(D946)-2)*2+1,2)</f>
        <v>00</v>
      </c>
      <c r="E946" s="1" t="str">
        <f t="shared" si="137"/>
        <v>Name Letter 3</v>
      </c>
      <c r="F946" t="str">
        <f>_xlfn.XLOOKUP(D946,Tables!B:B,Tables!H:H,"")</f>
        <v/>
      </c>
      <c r="G946" s="2"/>
      <c r="L946" t="str">
        <f t="shared" si="134"/>
        <v/>
      </c>
      <c r="M946" t="str" cm="1">
        <f t="array" ref="M946">_xlfn.IFS(ISNUMBER(_xlfn.XLOOKUP(C946,Tables!N:N,Tables!N:N)),IF(B946=0,K946,""),L946&lt;&gt;"",L946,TRUE,D946)</f>
        <v>00</v>
      </c>
      <c r="N946">
        <f t="shared" si="135"/>
        <v>0</v>
      </c>
    </row>
    <row r="947" spans="1:14" x14ac:dyDescent="0.45">
      <c r="A947" t="str">
        <f t="shared" si="133"/>
        <v>3681</v>
      </c>
      <c r="B947" t="str">
        <f t="shared" si="136"/>
        <v>1D</v>
      </c>
      <c r="C947">
        <f>COUNTIF(B$2:B947,"=0")</f>
        <v>18</v>
      </c>
      <c r="D947" t="str">
        <f>MID('input-output'!$I$9,(ROW(D947)-2)*2+1,2)</f>
        <v>00</v>
      </c>
      <c r="E947" s="1" t="str">
        <f t="shared" si="137"/>
        <v/>
      </c>
      <c r="L947" t="str">
        <f t="shared" si="134"/>
        <v/>
      </c>
      <c r="M947" t="str" cm="1">
        <f t="array" ref="M947">_xlfn.IFS(ISNUMBER(_xlfn.XLOOKUP(C947,Tables!N:N,Tables!N:N)),IF(B947=0,K947,""),L947&lt;&gt;"",L947,TRUE,D947)</f>
        <v>00</v>
      </c>
      <c r="N947">
        <f t="shared" si="135"/>
        <v>0</v>
      </c>
    </row>
    <row r="948" spans="1:14" x14ac:dyDescent="0.45">
      <c r="A948" t="str">
        <f t="shared" si="133"/>
        <v>3682</v>
      </c>
      <c r="B948" t="str">
        <f t="shared" si="136"/>
        <v>1E</v>
      </c>
      <c r="C948">
        <f>COUNTIF(B$2:B948,"=0")</f>
        <v>18</v>
      </c>
      <c r="D948" t="str">
        <f>MID('input-output'!$I$9,(ROW(D948)-2)*2+1,2)</f>
        <v>00</v>
      </c>
      <c r="E948" s="1" t="str">
        <f t="shared" si="137"/>
        <v>Name Letter 4</v>
      </c>
      <c r="F948" t="str">
        <f>_xlfn.XLOOKUP(D948,Tables!B:B,Tables!H:H,"")</f>
        <v/>
      </c>
      <c r="G948" s="2"/>
      <c r="L948" t="str">
        <f t="shared" si="134"/>
        <v/>
      </c>
      <c r="M948" t="str" cm="1">
        <f t="array" ref="M948">_xlfn.IFS(ISNUMBER(_xlfn.XLOOKUP(C948,Tables!N:N,Tables!N:N)),IF(B948=0,K948,""),L948&lt;&gt;"",L948,TRUE,D948)</f>
        <v>00</v>
      </c>
      <c r="N948">
        <f t="shared" si="135"/>
        <v>0</v>
      </c>
    </row>
    <row r="949" spans="1:14" x14ac:dyDescent="0.45">
      <c r="A949" t="str">
        <f t="shared" si="133"/>
        <v>3683</v>
      </c>
      <c r="B949" t="str">
        <f t="shared" si="136"/>
        <v>1F</v>
      </c>
      <c r="C949">
        <f>COUNTIF(B$2:B949,"=0")</f>
        <v>18</v>
      </c>
      <c r="D949" t="str">
        <f>MID('input-output'!$I$9,(ROW(D949)-2)*2+1,2)</f>
        <v>00</v>
      </c>
      <c r="E949" s="1" t="str">
        <f t="shared" si="137"/>
        <v/>
      </c>
      <c r="L949" t="str">
        <f t="shared" si="134"/>
        <v/>
      </c>
      <c r="M949" t="str" cm="1">
        <f t="array" ref="M949">_xlfn.IFS(ISNUMBER(_xlfn.XLOOKUP(C949,Tables!N:N,Tables!N:N)),IF(B949=0,K949,""),L949&lt;&gt;"",L949,TRUE,D949)</f>
        <v>00</v>
      </c>
      <c r="N949">
        <f t="shared" si="135"/>
        <v>0</v>
      </c>
    </row>
    <row r="950" spans="1:14" x14ac:dyDescent="0.45">
      <c r="A950" t="str">
        <f t="shared" si="133"/>
        <v>3684</v>
      </c>
      <c r="B950" t="str">
        <f t="shared" si="136"/>
        <v>20</v>
      </c>
      <c r="C950">
        <f>COUNTIF(B$2:B950,"=0")</f>
        <v>18</v>
      </c>
      <c r="D950" t="str">
        <f>MID('input-output'!$I$9,(ROW(D950)-2)*2+1,2)</f>
        <v>00</v>
      </c>
      <c r="E950" s="1" t="str">
        <f t="shared" si="137"/>
        <v>Name Letter 5</v>
      </c>
      <c r="F950" t="str">
        <f>_xlfn.XLOOKUP(D950,Tables!B:B,Tables!H:H,"")</f>
        <v/>
      </c>
      <c r="G950" s="2"/>
      <c r="L950" t="str">
        <f t="shared" si="134"/>
        <v/>
      </c>
      <c r="M950" t="str" cm="1">
        <f t="array" ref="M950">_xlfn.IFS(ISNUMBER(_xlfn.XLOOKUP(C950,Tables!N:N,Tables!N:N)),IF(B950=0,K950,""),L950&lt;&gt;"",L950,TRUE,D950)</f>
        <v>00</v>
      </c>
      <c r="N950">
        <f t="shared" si="135"/>
        <v>0</v>
      </c>
    </row>
    <row r="951" spans="1:14" x14ac:dyDescent="0.45">
      <c r="A951" t="str">
        <f t="shared" si="133"/>
        <v>3685</v>
      </c>
      <c r="B951" t="str">
        <f t="shared" si="136"/>
        <v>21</v>
      </c>
      <c r="C951">
        <f>COUNTIF(B$2:B951,"=0")</f>
        <v>18</v>
      </c>
      <c r="D951" t="str">
        <f>MID('input-output'!$I$9,(ROW(D951)-2)*2+1,2)</f>
        <v>00</v>
      </c>
      <c r="E951" s="1" t="str">
        <f t="shared" si="137"/>
        <v/>
      </c>
      <c r="L951" t="str">
        <f t="shared" si="134"/>
        <v/>
      </c>
      <c r="M951" t="str" cm="1">
        <f t="array" ref="M951">_xlfn.IFS(ISNUMBER(_xlfn.XLOOKUP(C951,Tables!N:N,Tables!N:N)),IF(B951=0,K951,""),L951&lt;&gt;"",L951,TRUE,D951)</f>
        <v>00</v>
      </c>
      <c r="N951">
        <f t="shared" si="135"/>
        <v>0</v>
      </c>
    </row>
    <row r="952" spans="1:14" x14ac:dyDescent="0.45">
      <c r="A952" t="str">
        <f t="shared" si="133"/>
        <v>3686</v>
      </c>
      <c r="B952" t="str">
        <f t="shared" si="136"/>
        <v>22</v>
      </c>
      <c r="C952">
        <f>COUNTIF(B$2:B952,"=0")</f>
        <v>18</v>
      </c>
      <c r="D952" t="str">
        <f>MID('input-output'!$I$9,(ROW(D952)-2)*2+1,2)</f>
        <v>00</v>
      </c>
      <c r="E952" s="1" t="str">
        <f t="shared" si="137"/>
        <v>Name Letter 6</v>
      </c>
      <c r="F952" t="str">
        <f>_xlfn.XLOOKUP(D952,Tables!B:B,Tables!H:H,"")</f>
        <v/>
      </c>
      <c r="G952" s="2"/>
      <c r="L952" t="str">
        <f t="shared" si="134"/>
        <v/>
      </c>
      <c r="M952" t="str" cm="1">
        <f t="array" ref="M952">_xlfn.IFS(ISNUMBER(_xlfn.XLOOKUP(C952,Tables!N:N,Tables!N:N)),IF(B952=0,K952,""),L952&lt;&gt;"",L952,TRUE,D952)</f>
        <v>00</v>
      </c>
      <c r="N952">
        <f t="shared" si="135"/>
        <v>0</v>
      </c>
    </row>
    <row r="953" spans="1:14" x14ac:dyDescent="0.45">
      <c r="A953" t="str">
        <f t="shared" si="133"/>
        <v>3687</v>
      </c>
      <c r="B953" t="str">
        <f t="shared" si="136"/>
        <v>23</v>
      </c>
      <c r="C953">
        <f>COUNTIF(B$2:B953,"=0")</f>
        <v>18</v>
      </c>
      <c r="D953" t="str">
        <f>MID('input-output'!$I$9,(ROW(D953)-2)*2+1,2)</f>
        <v>00</v>
      </c>
      <c r="E953" s="1" t="str">
        <f t="shared" si="137"/>
        <v/>
      </c>
      <c r="L953" t="str">
        <f t="shared" si="134"/>
        <v/>
      </c>
      <c r="M953" t="str" cm="1">
        <f t="array" ref="M953">_xlfn.IFS(ISNUMBER(_xlfn.XLOOKUP(C953,Tables!N:N,Tables!N:N)),IF(B953=0,K953,""),L953&lt;&gt;"",L953,TRUE,D953)</f>
        <v>00</v>
      </c>
      <c r="N953">
        <f t="shared" si="135"/>
        <v>0</v>
      </c>
    </row>
    <row r="954" spans="1:14" x14ac:dyDescent="0.45">
      <c r="A954" t="str">
        <f t="shared" si="133"/>
        <v>3688</v>
      </c>
      <c r="B954" t="str">
        <f t="shared" si="136"/>
        <v>24</v>
      </c>
      <c r="C954">
        <f>COUNTIF(B$2:B954,"=0")</f>
        <v>18</v>
      </c>
      <c r="D954" t="str">
        <f>MID('input-output'!$I$9,(ROW(D954)-2)*2+1,2)</f>
        <v>00</v>
      </c>
      <c r="E954" s="1" t="str">
        <f t="shared" si="137"/>
        <v>Name Letter 7</v>
      </c>
      <c r="F954" t="str">
        <f>_xlfn.XLOOKUP(D954,Tables!B:B,Tables!H:H,"")</f>
        <v/>
      </c>
      <c r="G954" s="2"/>
      <c r="L954" t="str">
        <f t="shared" si="134"/>
        <v/>
      </c>
      <c r="M954" t="str" cm="1">
        <f t="array" ref="M954">_xlfn.IFS(ISNUMBER(_xlfn.XLOOKUP(C954,Tables!N:N,Tables!N:N)),IF(B954=0,K954,""),L954&lt;&gt;"",L954,TRUE,D954)</f>
        <v>00</v>
      </c>
      <c r="N954">
        <f t="shared" si="135"/>
        <v>0</v>
      </c>
    </row>
    <row r="955" spans="1:14" x14ac:dyDescent="0.45">
      <c r="A955" t="str">
        <f t="shared" si="133"/>
        <v>3689</v>
      </c>
      <c r="B955" t="str">
        <f t="shared" si="136"/>
        <v>25</v>
      </c>
      <c r="C955">
        <f>COUNTIF(B$2:B955,"=0")</f>
        <v>18</v>
      </c>
      <c r="D955" t="str">
        <f>MID('input-output'!$I$9,(ROW(D955)-2)*2+1,2)</f>
        <v>00</v>
      </c>
      <c r="E955" s="1" t="str">
        <f t="shared" si="137"/>
        <v/>
      </c>
      <c r="L955" t="str">
        <f t="shared" si="134"/>
        <v/>
      </c>
      <c r="M955" t="str" cm="1">
        <f t="array" ref="M955">_xlfn.IFS(ISNUMBER(_xlfn.XLOOKUP(C955,Tables!N:N,Tables!N:N)),IF(B955=0,K955,""),L955&lt;&gt;"",L955,TRUE,D955)</f>
        <v>00</v>
      </c>
      <c r="N955">
        <f t="shared" si="135"/>
        <v>0</v>
      </c>
    </row>
    <row r="956" spans="1:14" x14ac:dyDescent="0.45">
      <c r="A956" t="str">
        <f t="shared" si="133"/>
        <v>368A</v>
      </c>
      <c r="B956" t="str">
        <f t="shared" si="136"/>
        <v>26</v>
      </c>
      <c r="C956">
        <f>COUNTIF(B$2:B956,"=0")</f>
        <v>18</v>
      </c>
      <c r="D956" t="str">
        <f>MID('input-output'!$I$9,(ROW(D956)-2)*2+1,2)</f>
        <v>00</v>
      </c>
      <c r="E956" s="1" t="str">
        <f t="shared" si="137"/>
        <v>Name Letter 8</v>
      </c>
      <c r="F956" t="str">
        <f>_xlfn.XLOOKUP(D956,Tables!B:B,Tables!H:H,"")</f>
        <v/>
      </c>
      <c r="G956" s="2"/>
      <c r="L956" t="str">
        <f t="shared" si="134"/>
        <v/>
      </c>
      <c r="M956" t="str" cm="1">
        <f t="array" ref="M956">_xlfn.IFS(ISNUMBER(_xlfn.XLOOKUP(C956,Tables!N:N,Tables!N:N)),IF(B956=0,K956,""),L956&lt;&gt;"",L956,TRUE,D956)</f>
        <v>00</v>
      </c>
      <c r="N956">
        <f t="shared" si="135"/>
        <v>0</v>
      </c>
    </row>
    <row r="957" spans="1:14" x14ac:dyDescent="0.45">
      <c r="A957" t="str">
        <f t="shared" si="133"/>
        <v>368B</v>
      </c>
      <c r="B957" t="str">
        <f t="shared" si="136"/>
        <v>27</v>
      </c>
      <c r="C957">
        <f>COUNTIF(B$2:B957,"=0")</f>
        <v>18</v>
      </c>
      <c r="D957" t="str">
        <f>MID('input-output'!$I$9,(ROW(D957)-2)*2+1,2)</f>
        <v>00</v>
      </c>
      <c r="E957" s="1" t="str">
        <f t="shared" si="137"/>
        <v/>
      </c>
      <c r="L957" t="str">
        <f t="shared" si="134"/>
        <v/>
      </c>
      <c r="M957" t="str" cm="1">
        <f t="array" ref="M957">_xlfn.IFS(ISNUMBER(_xlfn.XLOOKUP(C957,Tables!N:N,Tables!N:N)),IF(B957=0,K957,""),L957&lt;&gt;"",L957,TRUE,D957)</f>
        <v>00</v>
      </c>
      <c r="N957">
        <f t="shared" si="135"/>
        <v>0</v>
      </c>
    </row>
    <row r="958" spans="1:14" x14ac:dyDescent="0.45">
      <c r="A958" t="str">
        <f t="shared" ref="A958:A1021" si="145">DEC2HEX(1+HEX2DEC(A957))</f>
        <v>368C</v>
      </c>
      <c r="B958" t="str">
        <f t="shared" si="136"/>
        <v>28</v>
      </c>
      <c r="C958">
        <f>COUNTIF(B$2:B958,"=0")</f>
        <v>18</v>
      </c>
      <c r="D958" t="str">
        <f>MID('input-output'!$I$9,(ROW(D958)-2)*2+1,2)</f>
        <v>01</v>
      </c>
      <c r="E958" s="1" t="str">
        <f t="shared" si="137"/>
        <v>Monster Level 1</v>
      </c>
      <c r="G958" s="2"/>
      <c r="L958" t="str">
        <f t="shared" si="134"/>
        <v/>
      </c>
      <c r="M958" t="str" cm="1">
        <f t="array" ref="M958">_xlfn.IFS(ISNUMBER(_xlfn.XLOOKUP(C958,Tables!N:N,Tables!N:N)),IF(B958=0,K958,""),L958&lt;&gt;"",L958,TRUE,D958)</f>
        <v>01</v>
      </c>
      <c r="N958">
        <f t="shared" si="135"/>
        <v>0</v>
      </c>
    </row>
    <row r="959" spans="1:14" x14ac:dyDescent="0.45">
      <c r="A959" t="str">
        <f t="shared" si="145"/>
        <v>368D</v>
      </c>
      <c r="B959" t="str">
        <f t="shared" si="136"/>
        <v>29</v>
      </c>
      <c r="C959">
        <f>COUNTIF(B$2:B959,"=0")</f>
        <v>18</v>
      </c>
      <c r="D959" t="str">
        <f>MID('input-output'!$I$9,(ROW(D959)-2)*2+1,2)</f>
        <v>01</v>
      </c>
      <c r="E959" s="1" t="str">
        <f t="shared" si="137"/>
        <v>Monster Level 2</v>
      </c>
      <c r="G959" s="2"/>
      <c r="L959" t="str">
        <f t="shared" si="134"/>
        <v/>
      </c>
      <c r="M959" t="str" cm="1">
        <f t="array" ref="M959">_xlfn.IFS(ISNUMBER(_xlfn.XLOOKUP(C959,Tables!N:N,Tables!N:N)),IF(B959=0,K959,""),L959&lt;&gt;"",L959,TRUE,D959)</f>
        <v>01</v>
      </c>
      <c r="N959">
        <f t="shared" si="135"/>
        <v>0</v>
      </c>
    </row>
    <row r="960" spans="1:14" x14ac:dyDescent="0.45">
      <c r="A960" t="str">
        <f t="shared" si="145"/>
        <v>368E</v>
      </c>
      <c r="B960" t="str">
        <f t="shared" si="136"/>
        <v>2A</v>
      </c>
      <c r="C960">
        <f>COUNTIF(B$2:B960,"=0")</f>
        <v>18</v>
      </c>
      <c r="D960" t="str">
        <f>MID('input-output'!$I$9,(ROW(D960)-2)*2+1,2)</f>
        <v>01</v>
      </c>
      <c r="E960" s="1" t="str">
        <f t="shared" si="137"/>
        <v>Monster Level 3</v>
      </c>
      <c r="G960" s="2"/>
      <c r="L960" t="str">
        <f t="shared" si="134"/>
        <v/>
      </c>
      <c r="M960" t="str" cm="1">
        <f t="array" ref="M960">_xlfn.IFS(ISNUMBER(_xlfn.XLOOKUP(C960,Tables!N:N,Tables!N:N)),IF(B960=0,K960,""),L960&lt;&gt;"",L960,TRUE,D960)</f>
        <v>01</v>
      </c>
      <c r="N960">
        <f t="shared" si="135"/>
        <v>0</v>
      </c>
    </row>
    <row r="961" spans="1:14" x14ac:dyDescent="0.45">
      <c r="A961" t="str">
        <f t="shared" si="145"/>
        <v>368F</v>
      </c>
      <c r="B961" t="str">
        <f t="shared" si="136"/>
        <v>2B</v>
      </c>
      <c r="C961">
        <f>COUNTIF(B$2:B961,"=0")</f>
        <v>18</v>
      </c>
      <c r="D961" t="str">
        <f>MID('input-output'!$I$9,(ROW(D961)-2)*2+1,2)</f>
        <v>01</v>
      </c>
      <c r="E961" s="1" t="str">
        <f t="shared" si="137"/>
        <v>Boss Level</v>
      </c>
      <c r="G961" s="2"/>
      <c r="L961" t="str">
        <f t="shared" si="134"/>
        <v/>
      </c>
      <c r="M961" t="str" cm="1">
        <f t="array" ref="M961">_xlfn.IFS(ISNUMBER(_xlfn.XLOOKUP(C961,Tables!N:N,Tables!N:N)),IF(B961=0,K961,""),L961&lt;&gt;"",L961,TRUE,D961)</f>
        <v>01</v>
      </c>
      <c r="N961">
        <f t="shared" si="135"/>
        <v>0</v>
      </c>
    </row>
    <row r="962" spans="1:14" x14ac:dyDescent="0.45">
      <c r="A962" t="str">
        <f t="shared" si="145"/>
        <v>3690</v>
      </c>
      <c r="B962" t="str">
        <f t="shared" si="136"/>
        <v>2C</v>
      </c>
      <c r="C962">
        <f>COUNTIF(B$2:B962,"=0")</f>
        <v>18</v>
      </c>
      <c r="D962" t="str">
        <f>MID('input-output'!$I$9,(ROW(D962)-2)*2+1,2)</f>
        <v>00</v>
      </c>
      <c r="E962" s="1" t="str">
        <f t="shared" si="137"/>
        <v/>
      </c>
      <c r="L962" t="str">
        <f t="shared" si="134"/>
        <v/>
      </c>
      <c r="M962" t="str" cm="1">
        <f t="array" ref="M962">_xlfn.IFS(ISNUMBER(_xlfn.XLOOKUP(C962,Tables!N:N,Tables!N:N)),IF(B962=0,K962,""),L962&lt;&gt;"",L962,TRUE,D962)</f>
        <v>00</v>
      </c>
      <c r="N962">
        <f t="shared" si="135"/>
        <v>0</v>
      </c>
    </row>
    <row r="963" spans="1:14" x14ac:dyDescent="0.45">
      <c r="A963" t="str">
        <f t="shared" si="145"/>
        <v>3691</v>
      </c>
      <c r="B963" t="str">
        <f t="shared" si="136"/>
        <v>2D</v>
      </c>
      <c r="C963">
        <f>COUNTIF(B$2:B963,"=0")</f>
        <v>18</v>
      </c>
      <c r="D963" t="str">
        <f>MID('input-output'!$I$9,(ROW(D963)-2)*2+1,2)</f>
        <v>40</v>
      </c>
      <c r="E963" s="1" t="str">
        <f t="shared" si="137"/>
        <v>Hobby</v>
      </c>
      <c r="F963" t="str">
        <f>_xlfn.XLOOKUP(HEX2DEC(D963),Tables!A:A,Tables!G:G)</f>
        <v>Writing</v>
      </c>
      <c r="G963" s="2"/>
      <c r="L963" t="str">
        <f t="shared" ref="L963:L1026" si="146">IF(OR(J963&lt;&gt;"",LEN(J962)&gt;2),_xlfn.LET(_xlpm.exp,IF(LEN(J963)&gt;2,RIGHT(J963,2),IF(LEN(J962)&gt;2,LEFT(J962,LEN(J962)-2),J963)),IF(LEN(_xlpm.exp)=1,"0"&amp;_xlpm.exp,_xlpm.exp)),IF(AND(J962&lt;&gt;"",ISNUMBER(FIND("High",E963))),"00",IF(J963="","",J963)))</f>
        <v/>
      </c>
      <c r="M963" t="str" cm="1">
        <f t="array" ref="M963">_xlfn.IFS(ISNUMBER(_xlfn.XLOOKUP(C963,Tables!N:N,Tables!N:N)),IF(B963=0,K963,""),L963&lt;&gt;"",L963,TRUE,D963)</f>
        <v>40</v>
      </c>
      <c r="N963">
        <f t="shared" si="135"/>
        <v>0</v>
      </c>
    </row>
    <row r="964" spans="1:14" x14ac:dyDescent="0.45">
      <c r="A964" t="str">
        <f t="shared" si="145"/>
        <v>3692</v>
      </c>
      <c r="B964" t="str">
        <f t="shared" si="136"/>
        <v>2E</v>
      </c>
      <c r="C964">
        <f>COUNTIF(B$2:B964,"=0")</f>
        <v>18</v>
      </c>
      <c r="D964" t="str">
        <f>MID('input-output'!$I$9,(ROW(D964)-2)*2+1,2)</f>
        <v>31</v>
      </c>
      <c r="E964" s="1" t="str">
        <f t="shared" si="137"/>
        <v>Title</v>
      </c>
      <c r="F964" t="str">
        <f>_xlfn.XLOOKUP(HEX2DEC(D964),Tables!A:A,Tables!F:F)</f>
        <v>Promoter</v>
      </c>
      <c r="G964" s="2"/>
      <c r="L964" t="str">
        <f t="shared" si="146"/>
        <v/>
      </c>
      <c r="M964" t="str" cm="1">
        <f t="array" ref="M964">_xlfn.IFS(ISNUMBER(_xlfn.XLOOKUP(C964,Tables!N:N,Tables!N:N)),IF(B964=0,K964,""),L964&lt;&gt;"",L964,TRUE,D964)</f>
        <v>31</v>
      </c>
      <c r="N964">
        <f t="shared" ref="N964:N1027" si="147">IF(L964="",0,_xlfn.LET(_xlpm.new,HEX2DEC(M964),_xlpm.old,HEX2DEC(D964),IF(_xlpm.new&lt;128,_xlpm.new,-128+_xlfn.BITAND(_xlpm.new,127))-IF(_xlpm.old&lt;128,_xlpm.old,-128+_xlfn.BITAND(_xlpm.old,127))))</f>
        <v>0</v>
      </c>
    </row>
    <row r="965" spans="1:14" x14ac:dyDescent="0.45">
      <c r="A965" t="str">
        <f t="shared" si="145"/>
        <v>3693</v>
      </c>
      <c r="B965" t="str">
        <f t="shared" si="136"/>
        <v>2F</v>
      </c>
      <c r="C965">
        <f>COUNTIF(B$2:B965,"=0")</f>
        <v>18</v>
      </c>
      <c r="D965" t="str">
        <f>MID('input-output'!$I$9,(ROW(D965)-2)*2+1,2)</f>
        <v>03</v>
      </c>
      <c r="E965" s="1" t="str">
        <f t="shared" si="137"/>
        <v>Personality</v>
      </c>
      <c r="F965" t="str">
        <f>_xlfn.XLOOKUP(HEX2DEC(D965),Tables!A:A,Tables!E:E)</f>
        <v>Romantic</v>
      </c>
      <c r="G965" s="2"/>
      <c r="L965" t="str">
        <f t="shared" si="146"/>
        <v/>
      </c>
      <c r="M965" t="str" cm="1">
        <f t="array" ref="M965">_xlfn.IFS(ISNUMBER(_xlfn.XLOOKUP(C965,Tables!N:N,Tables!N:N)),IF(B965=0,K965,""),L965&lt;&gt;"",L965,TRUE,D965)</f>
        <v>03</v>
      </c>
      <c r="N965">
        <f t="shared" si="147"/>
        <v>0</v>
      </c>
    </row>
    <row r="966" spans="1:14" x14ac:dyDescent="0.45">
      <c r="A966" t="str">
        <f t="shared" si="145"/>
        <v>3694</v>
      </c>
      <c r="B966" t="str">
        <f t="shared" si="136"/>
        <v>30</v>
      </c>
      <c r="C966">
        <f>COUNTIF(B$2:B966,"=0")</f>
        <v>18</v>
      </c>
      <c r="D966" t="str">
        <f>MID('input-output'!$I$9,(ROW(D966)-2)*2+1,2)</f>
        <v>00</v>
      </c>
      <c r="E966" s="1" t="str">
        <f t="shared" si="137"/>
        <v/>
      </c>
      <c r="L966" t="str">
        <f t="shared" si="146"/>
        <v/>
      </c>
      <c r="M966" t="str" cm="1">
        <f t="array" ref="M966">_xlfn.IFS(ISNUMBER(_xlfn.XLOOKUP(C966,Tables!N:N,Tables!N:N)),IF(B966=0,K966,""),L966&lt;&gt;"",L966,TRUE,D966)</f>
        <v>00</v>
      </c>
      <c r="N966">
        <f t="shared" si="147"/>
        <v>0</v>
      </c>
    </row>
    <row r="967" spans="1:14" x14ac:dyDescent="0.45">
      <c r="A967" t="str">
        <f t="shared" si="145"/>
        <v>3695</v>
      </c>
      <c r="B967" t="str">
        <f t="shared" si="136"/>
        <v>31</v>
      </c>
      <c r="C967">
        <f>COUNTIF(B$2:B967,"=0")</f>
        <v>18</v>
      </c>
      <c r="D967" t="str">
        <f>MID('input-output'!$I$9,(ROW(D967)-2)*2+1,2)</f>
        <v>00</v>
      </c>
      <c r="E967" s="1" t="str">
        <f t="shared" si="137"/>
        <v>Owner Level</v>
      </c>
      <c r="F967">
        <f t="shared" ref="F967:F968" si="148">HEX2DEC(D967)</f>
        <v>0</v>
      </c>
      <c r="G967" s="2"/>
      <c r="J967" t="str">
        <f t="shared" ref="J967:J968" si="149">IF(G967&lt;&gt;"",DEC2HEX(G967),"")</f>
        <v/>
      </c>
      <c r="L967" t="str">
        <f t="shared" si="146"/>
        <v/>
      </c>
      <c r="M967" t="str" cm="1">
        <f t="array" ref="M967">_xlfn.IFS(ISNUMBER(_xlfn.XLOOKUP(C967,Tables!N:N,Tables!N:N)),IF(B967=0,K967,""),L967&lt;&gt;"",L967,TRUE,D967)</f>
        <v>00</v>
      </c>
      <c r="N967">
        <f t="shared" si="147"/>
        <v>0</v>
      </c>
    </row>
    <row r="968" spans="1:14" x14ac:dyDescent="0.45">
      <c r="A968" t="str">
        <f t="shared" si="145"/>
        <v>3696</v>
      </c>
      <c r="B968" t="str">
        <f t="shared" si="136"/>
        <v>32</v>
      </c>
      <c r="C968">
        <f>COUNTIF(B$2:B968,"=0")</f>
        <v>18</v>
      </c>
      <c r="D968" t="str">
        <f>MID('input-output'!$I$9,(ROW(D968)-2)*2+1,2)</f>
        <v>01</v>
      </c>
      <c r="E968" s="1" t="str">
        <f t="shared" si="137"/>
        <v>Times Cleared</v>
      </c>
      <c r="F968">
        <f t="shared" si="148"/>
        <v>1</v>
      </c>
      <c r="G968" s="2"/>
      <c r="J968" t="str">
        <f t="shared" si="149"/>
        <v/>
      </c>
      <c r="L968" t="str">
        <f t="shared" si="146"/>
        <v/>
      </c>
      <c r="M968" t="str" cm="1">
        <f t="array" ref="M968">_xlfn.IFS(ISNUMBER(_xlfn.XLOOKUP(C968,Tables!N:N,Tables!N:N)),IF(B968=0,K968,""),L968&lt;&gt;"",L968,TRUE,D968)</f>
        <v>01</v>
      </c>
      <c r="N968">
        <f t="shared" si="147"/>
        <v>0</v>
      </c>
    </row>
    <row r="969" spans="1:14" x14ac:dyDescent="0.45">
      <c r="A969" t="str">
        <f t="shared" si="145"/>
        <v>3697</v>
      </c>
      <c r="B969" t="str">
        <f t="shared" si="136"/>
        <v>33</v>
      </c>
      <c r="C969">
        <f>COUNTIF(B$2:B969,"=0")</f>
        <v>18</v>
      </c>
      <c r="D969" t="str">
        <f>MID('input-output'!$I$9,(ROW(D969)-2)*2+1,2)</f>
        <v>00</v>
      </c>
      <c r="E969" s="1" t="str">
        <f t="shared" si="137"/>
        <v/>
      </c>
      <c r="L969" t="str">
        <f t="shared" si="146"/>
        <v/>
      </c>
      <c r="M969" t="str" cm="1">
        <f t="array" ref="M969">_xlfn.IFS(ISNUMBER(_xlfn.XLOOKUP(C969,Tables!N:N,Tables!N:N)),IF(B969=0,K969,""),L969&lt;&gt;"",L969,TRUE,D969)</f>
        <v>00</v>
      </c>
      <c r="N969">
        <f t="shared" si="147"/>
        <v>0</v>
      </c>
    </row>
    <row r="970" spans="1:14" x14ac:dyDescent="0.45">
      <c r="A970" t="str">
        <f t="shared" si="145"/>
        <v>3698</v>
      </c>
      <c r="B970" t="str">
        <f t="shared" si="136"/>
        <v>34</v>
      </c>
      <c r="C970">
        <f>COUNTIF(B$2:B970,"=0")</f>
        <v>18</v>
      </c>
      <c r="D970" t="str">
        <f>MID('input-output'!$I$9,(ROW(D970)-2)*2+1,2)</f>
        <v>C4</v>
      </c>
      <c r="E970" s="1" t="str">
        <f t="shared" si="137"/>
        <v/>
      </c>
      <c r="L970" t="str">
        <f t="shared" si="146"/>
        <v/>
      </c>
      <c r="M970" t="str" cm="1">
        <f t="array" ref="M970">_xlfn.IFS(ISNUMBER(_xlfn.XLOOKUP(C970,Tables!N:N,Tables!N:N)),IF(B970=0,K970,""),L970&lt;&gt;"",L970,TRUE,D970)</f>
        <v>C4</v>
      </c>
      <c r="N970">
        <f t="shared" si="147"/>
        <v>0</v>
      </c>
    </row>
    <row r="971" spans="1:14" x14ac:dyDescent="0.45">
      <c r="A971" t="str">
        <f t="shared" si="145"/>
        <v>3699</v>
      </c>
      <c r="B971" t="str">
        <f t="shared" si="136"/>
        <v>35</v>
      </c>
      <c r="C971">
        <f>COUNTIF(B$2:B971,"=0")</f>
        <v>18</v>
      </c>
      <c r="D971" t="str">
        <f>MID('input-output'!$I$9,(ROW(D971)-2)*2+1,2)</f>
        <v>01</v>
      </c>
      <c r="E971" s="1" t="str">
        <f t="shared" si="137"/>
        <v/>
      </c>
      <c r="L971" t="str">
        <f t="shared" si="146"/>
        <v/>
      </c>
      <c r="M971" t="str" cm="1">
        <f t="array" ref="M971">_xlfn.IFS(ISNUMBER(_xlfn.XLOOKUP(C971,Tables!N:N,Tables!N:N)),IF(B971=0,K971,""),L971&lt;&gt;"",L971,TRUE,D971)</f>
        <v>01</v>
      </c>
      <c r="N971">
        <f t="shared" si="147"/>
        <v>0</v>
      </c>
    </row>
    <row r="972" spans="1:14" x14ac:dyDescent="0.45">
      <c r="A972" t="str">
        <f t="shared" si="145"/>
        <v>369A</v>
      </c>
      <c r="B972" t="str">
        <f t="shared" si="136"/>
        <v>36</v>
      </c>
      <c r="C972">
        <f>COUNTIF(B$2:B972,"=0")</f>
        <v>18</v>
      </c>
      <c r="D972" t="str">
        <f>MID('input-output'!$I$9,(ROW(D972)-2)*2+1,2)</f>
        <v>7C</v>
      </c>
      <c r="E972" s="1" t="str">
        <f t="shared" si="137"/>
        <v/>
      </c>
      <c r="L972" t="str">
        <f t="shared" si="146"/>
        <v/>
      </c>
      <c r="M972" t="str" cm="1">
        <f t="array" ref="M972">_xlfn.IFS(ISNUMBER(_xlfn.XLOOKUP(C972,Tables!N:N,Tables!N:N)),IF(B972=0,K972,""),L972&lt;&gt;"",L972,TRUE,D972)</f>
        <v>7C</v>
      </c>
      <c r="N972">
        <f t="shared" si="147"/>
        <v>0</v>
      </c>
    </row>
    <row r="973" spans="1:14" x14ac:dyDescent="0.45">
      <c r="A973" t="str">
        <f t="shared" si="145"/>
        <v>369B</v>
      </c>
      <c r="B973" t="str">
        <f t="shared" si="136"/>
        <v>37</v>
      </c>
      <c r="C973">
        <f>COUNTIF(B$2:B973,"=0")</f>
        <v>18</v>
      </c>
      <c r="D973" t="str">
        <f>MID('input-output'!$I$9,(ROW(D973)-2)*2+1,2)</f>
        <v>30</v>
      </c>
      <c r="E973" s="1" t="str">
        <f t="shared" si="137"/>
        <v/>
      </c>
      <c r="L973" t="str">
        <f t="shared" si="146"/>
        <v/>
      </c>
      <c r="M973" t="str" cm="1">
        <f t="array" ref="M973">_xlfn.IFS(ISNUMBER(_xlfn.XLOOKUP(C973,Tables!N:N,Tables!N:N)),IF(B973=0,K973,""),L973&lt;&gt;"",L973,TRUE,D973)</f>
        <v>30</v>
      </c>
      <c r="N973">
        <f t="shared" si="147"/>
        <v>0</v>
      </c>
    </row>
    <row r="974" spans="1:14" x14ac:dyDescent="0.45">
      <c r="A974" t="str">
        <f t="shared" si="145"/>
        <v>369C</v>
      </c>
      <c r="B974" t="str">
        <f t="shared" si="136"/>
        <v>38</v>
      </c>
      <c r="C974">
        <f>COUNTIF(B$2:B974,"=0")</f>
        <v>18</v>
      </c>
      <c r="D974" t="str">
        <f>MID('input-output'!$I$9,(ROW(D974)-2)*2+1,2)</f>
        <v>4F</v>
      </c>
      <c r="E974" s="1" t="str">
        <f t="shared" si="137"/>
        <v/>
      </c>
      <c r="L974" t="str">
        <f t="shared" si="146"/>
        <v/>
      </c>
      <c r="M974" t="str" cm="1">
        <f t="array" ref="M974">_xlfn.IFS(ISNUMBER(_xlfn.XLOOKUP(C974,Tables!N:N,Tables!N:N)),IF(B974=0,K974,""),L974&lt;&gt;"",L974,TRUE,D974)</f>
        <v>4F</v>
      </c>
      <c r="N974">
        <f t="shared" si="147"/>
        <v>0</v>
      </c>
    </row>
    <row r="975" spans="1:14" x14ac:dyDescent="0.45">
      <c r="A975" t="str">
        <f t="shared" si="145"/>
        <v>369D</v>
      </c>
      <c r="B975" t="str">
        <f t="shared" si="136"/>
        <v>39</v>
      </c>
      <c r="C975">
        <f>COUNTIF(B$2:B975,"=0")</f>
        <v>18</v>
      </c>
      <c r="D975" t="str">
        <f>MID('input-output'!$I$9,(ROW(D975)-2)*2+1,2)</f>
        <v>30</v>
      </c>
      <c r="E975" s="1" t="str">
        <f t="shared" si="137"/>
        <v/>
      </c>
      <c r="L975" t="str">
        <f t="shared" si="146"/>
        <v/>
      </c>
      <c r="M975" t="str" cm="1">
        <f t="array" ref="M975">_xlfn.IFS(ISNUMBER(_xlfn.XLOOKUP(C975,Tables!N:N,Tables!N:N)),IF(B975=0,K975,""),L975&lt;&gt;"",L975,TRUE,D975)</f>
        <v>30</v>
      </c>
      <c r="N975">
        <f t="shared" si="147"/>
        <v>0</v>
      </c>
    </row>
    <row r="976" spans="1:14" x14ac:dyDescent="0.45">
      <c r="A976" t="str">
        <f t="shared" si="145"/>
        <v>369E</v>
      </c>
      <c r="B976" t="str">
        <f t="shared" si="136"/>
        <v>3A</v>
      </c>
      <c r="C976">
        <f>COUNTIF(B$2:B976,"=0")</f>
        <v>18</v>
      </c>
      <c r="D976" t="str">
        <f>MID('input-output'!$I$9,(ROW(D976)-2)*2+1,2)</f>
        <v>00</v>
      </c>
      <c r="E976" s="1" t="str">
        <f t="shared" si="137"/>
        <v/>
      </c>
      <c r="L976" t="str">
        <f t="shared" si="146"/>
        <v/>
      </c>
      <c r="M976" t="str" cm="1">
        <f t="array" ref="M976">_xlfn.IFS(ISNUMBER(_xlfn.XLOOKUP(C976,Tables!N:N,Tables!N:N)),IF(B976=0,K976,""),L976&lt;&gt;"",L976,TRUE,D976)</f>
        <v>00</v>
      </c>
      <c r="N976">
        <f t="shared" si="147"/>
        <v>0</v>
      </c>
    </row>
    <row r="977" spans="1:14" x14ac:dyDescent="0.45">
      <c r="A977" t="str">
        <f t="shared" si="145"/>
        <v>369F</v>
      </c>
      <c r="B977" t="str">
        <f t="shared" si="136"/>
        <v>3B</v>
      </c>
      <c r="C977">
        <f>COUNTIF(B$2:B977,"=0")</f>
        <v>18</v>
      </c>
      <c r="D977" t="str">
        <f>MID('input-output'!$I$9,(ROW(D977)-2)*2+1,2)</f>
        <v>30</v>
      </c>
      <c r="E977" s="1" t="str">
        <f t="shared" si="137"/>
        <v/>
      </c>
      <c r="L977" t="str">
        <f t="shared" si="146"/>
        <v/>
      </c>
      <c r="M977" t="str" cm="1">
        <f t="array" ref="M977">_xlfn.IFS(ISNUMBER(_xlfn.XLOOKUP(C977,Tables!N:N,Tables!N:N)),IF(B977=0,K977,""),L977&lt;&gt;"",L977,TRUE,D977)</f>
        <v>30</v>
      </c>
      <c r="N977">
        <f t="shared" si="147"/>
        <v>0</v>
      </c>
    </row>
    <row r="978" spans="1:14" x14ac:dyDescent="0.45">
      <c r="A978" t="str">
        <f t="shared" si="145"/>
        <v>36A0</v>
      </c>
      <c r="B978" t="str">
        <f t="shared" si="136"/>
        <v>3C</v>
      </c>
      <c r="C978">
        <f>COUNTIF(B$2:B978,"=0")</f>
        <v>18</v>
      </c>
      <c r="D978" t="str">
        <f>MID('input-output'!$I$9,(ROW(D978)-2)*2+1,2)</f>
        <v>8F</v>
      </c>
      <c r="E978" s="1" t="str">
        <f t="shared" si="137"/>
        <v/>
      </c>
      <c r="L978" t="str">
        <f t="shared" si="146"/>
        <v/>
      </c>
      <c r="M978" t="str" cm="1">
        <f t="array" ref="M978">_xlfn.IFS(ISNUMBER(_xlfn.XLOOKUP(C978,Tables!N:N,Tables!N:N)),IF(B978=0,K978,""),L978&lt;&gt;"",L978,TRUE,D978)</f>
        <v>8F</v>
      </c>
      <c r="N978">
        <f t="shared" si="147"/>
        <v>0</v>
      </c>
    </row>
    <row r="979" spans="1:14" x14ac:dyDescent="0.45">
      <c r="A979" t="str">
        <f t="shared" si="145"/>
        <v>36A1</v>
      </c>
      <c r="B979" t="str">
        <f t="shared" si="136"/>
        <v>3D</v>
      </c>
      <c r="C979">
        <f>COUNTIF(B$2:B979,"=0")</f>
        <v>18</v>
      </c>
      <c r="D979" t="str">
        <f>MID('input-output'!$I$9,(ROW(D979)-2)*2+1,2)</f>
        <v>30</v>
      </c>
      <c r="E979" s="1" t="str">
        <f t="shared" si="137"/>
        <v/>
      </c>
      <c r="L979" t="str">
        <f t="shared" si="146"/>
        <v/>
      </c>
      <c r="M979" t="str" cm="1">
        <f t="array" ref="M979">_xlfn.IFS(ISNUMBER(_xlfn.XLOOKUP(C979,Tables!N:N,Tables!N:N)),IF(B979=0,K979,""),L979&lt;&gt;"",L979,TRUE,D979)</f>
        <v>30</v>
      </c>
      <c r="N979">
        <f t="shared" si="147"/>
        <v>0</v>
      </c>
    </row>
    <row r="980" spans="1:14" x14ac:dyDescent="0.45">
      <c r="A980" t="str">
        <f t="shared" si="145"/>
        <v>36A2</v>
      </c>
      <c r="B980" t="str">
        <f t="shared" si="136"/>
        <v>3E</v>
      </c>
      <c r="C980">
        <f>COUNTIF(B$2:B980,"=0")</f>
        <v>18</v>
      </c>
      <c r="D980" t="str">
        <f>MID('input-output'!$I$9,(ROW(D980)-2)*2+1,2)</f>
        <v>8B</v>
      </c>
      <c r="E980" s="1" t="str">
        <f t="shared" si="137"/>
        <v/>
      </c>
      <c r="L980" t="str">
        <f t="shared" si="146"/>
        <v/>
      </c>
      <c r="M980" t="str" cm="1">
        <f t="array" ref="M980">_xlfn.IFS(ISNUMBER(_xlfn.XLOOKUP(C980,Tables!N:N,Tables!N:N)),IF(B980=0,K980,""),L980&lt;&gt;"",L980,TRUE,D980)</f>
        <v>8B</v>
      </c>
      <c r="N980">
        <f t="shared" si="147"/>
        <v>0</v>
      </c>
    </row>
    <row r="981" spans="1:14" x14ac:dyDescent="0.45">
      <c r="A981" t="str">
        <f t="shared" si="145"/>
        <v>36A3</v>
      </c>
      <c r="B981" t="str">
        <f t="shared" si="136"/>
        <v>3F</v>
      </c>
      <c r="C981">
        <f>COUNTIF(B$2:B981,"=0")</f>
        <v>18</v>
      </c>
      <c r="D981" t="str">
        <f>MID('input-output'!$I$9,(ROW(D981)-2)*2+1,2)</f>
        <v>30</v>
      </c>
      <c r="E981" s="1" t="str">
        <f t="shared" si="137"/>
        <v/>
      </c>
      <c r="L981" t="str">
        <f t="shared" si="146"/>
        <v/>
      </c>
      <c r="M981" t="str" cm="1">
        <f t="array" ref="M981">_xlfn.IFS(ISNUMBER(_xlfn.XLOOKUP(C981,Tables!N:N,Tables!N:N)),IF(B981=0,K981,""),L981&lt;&gt;"",L981,TRUE,D981)</f>
        <v>30</v>
      </c>
      <c r="N981">
        <f t="shared" si="147"/>
        <v>0</v>
      </c>
    </row>
    <row r="982" spans="1:14" x14ac:dyDescent="0.45">
      <c r="A982" t="str">
        <f t="shared" si="145"/>
        <v>36A4</v>
      </c>
      <c r="B982" t="str">
        <f t="shared" si="136"/>
        <v>40</v>
      </c>
      <c r="C982">
        <f>COUNTIF(B$2:B982,"=0")</f>
        <v>18</v>
      </c>
      <c r="D982" t="str">
        <f>MID('input-output'!$I$9,(ROW(D982)-2)*2+1,2)</f>
        <v>44</v>
      </c>
      <c r="E982" s="1" t="str">
        <f t="shared" si="137"/>
        <v/>
      </c>
      <c r="L982" t="str">
        <f t="shared" si="146"/>
        <v/>
      </c>
      <c r="M982" t="str" cm="1">
        <f t="array" ref="M982">_xlfn.IFS(ISNUMBER(_xlfn.XLOOKUP(C982,Tables!N:N,Tables!N:N)),IF(B982=0,K982,""),L982&lt;&gt;"",L982,TRUE,D982)</f>
        <v>44</v>
      </c>
      <c r="N982">
        <f t="shared" si="147"/>
        <v>0</v>
      </c>
    </row>
    <row r="983" spans="1:14" x14ac:dyDescent="0.45">
      <c r="A983" t="str">
        <f t="shared" si="145"/>
        <v>36A5</v>
      </c>
      <c r="B983" t="str">
        <f t="shared" ref="B983:B1046" si="150">B899</f>
        <v>41</v>
      </c>
      <c r="C983">
        <f>COUNTIF(B$2:B983,"=0")</f>
        <v>18</v>
      </c>
      <c r="D983" t="str">
        <f>MID('input-output'!$I$9,(ROW(D983)-2)*2+1,2)</f>
        <v>30</v>
      </c>
      <c r="E983" s="1" t="str">
        <f t="shared" ref="E983:E1046" si="151">IF(E899="","",E899)</f>
        <v/>
      </c>
      <c r="L983" t="str">
        <f t="shared" si="146"/>
        <v/>
      </c>
      <c r="M983" t="str" cm="1">
        <f t="array" ref="M983">_xlfn.IFS(ISNUMBER(_xlfn.XLOOKUP(C983,Tables!N:N,Tables!N:N)),IF(B983=0,K983,""),L983&lt;&gt;"",L983,TRUE,D983)</f>
        <v>30</v>
      </c>
      <c r="N983">
        <f t="shared" si="147"/>
        <v>0</v>
      </c>
    </row>
    <row r="984" spans="1:14" x14ac:dyDescent="0.45">
      <c r="A984" t="str">
        <f t="shared" si="145"/>
        <v>36A6</v>
      </c>
      <c r="B984" t="str">
        <f t="shared" si="150"/>
        <v>42</v>
      </c>
      <c r="C984">
        <f>COUNTIF(B$2:B984,"=0")</f>
        <v>18</v>
      </c>
      <c r="D984" t="str">
        <f>MID('input-output'!$I$9,(ROW(D984)-2)*2+1,2)</f>
        <v>B9</v>
      </c>
      <c r="E984" s="1" t="str">
        <f t="shared" si="151"/>
        <v/>
      </c>
      <c r="L984" t="str">
        <f t="shared" si="146"/>
        <v/>
      </c>
      <c r="M984" t="str" cm="1">
        <f t="array" ref="M984">_xlfn.IFS(ISNUMBER(_xlfn.XLOOKUP(C984,Tables!N:N,Tables!N:N)),IF(B984=0,K984,""),L984&lt;&gt;"",L984,TRUE,D984)</f>
        <v>B9</v>
      </c>
      <c r="N984">
        <f t="shared" si="147"/>
        <v>0</v>
      </c>
    </row>
    <row r="985" spans="1:14" x14ac:dyDescent="0.45">
      <c r="A985" t="str">
        <f t="shared" si="145"/>
        <v>36A7</v>
      </c>
      <c r="B985" t="str">
        <f t="shared" si="150"/>
        <v>43</v>
      </c>
      <c r="C985">
        <f>COUNTIF(B$2:B985,"=0")</f>
        <v>18</v>
      </c>
      <c r="D985" t="str">
        <f>MID('input-output'!$I$9,(ROW(D985)-2)*2+1,2)</f>
        <v>30</v>
      </c>
      <c r="E985" s="1" t="str">
        <f t="shared" si="151"/>
        <v/>
      </c>
      <c r="L985" t="str">
        <f t="shared" si="146"/>
        <v/>
      </c>
      <c r="M985" t="str" cm="1">
        <f t="array" ref="M985">_xlfn.IFS(ISNUMBER(_xlfn.XLOOKUP(C985,Tables!N:N,Tables!N:N)),IF(B985=0,K985,""),L985&lt;&gt;"",L985,TRUE,D985)</f>
        <v>30</v>
      </c>
      <c r="N985">
        <f t="shared" si="147"/>
        <v>0</v>
      </c>
    </row>
    <row r="986" spans="1:14" x14ac:dyDescent="0.45">
      <c r="A986" t="str">
        <f t="shared" si="145"/>
        <v>36A8</v>
      </c>
      <c r="B986" t="str">
        <f t="shared" si="150"/>
        <v>44</v>
      </c>
      <c r="C986">
        <f>COUNTIF(B$2:B986,"=0")</f>
        <v>18</v>
      </c>
      <c r="D986" t="str">
        <f>MID('input-output'!$I$9,(ROW(D986)-2)*2+1,2)</f>
        <v>E9</v>
      </c>
      <c r="E986" s="1" t="str">
        <f t="shared" si="151"/>
        <v/>
      </c>
      <c r="L986" t="str">
        <f t="shared" si="146"/>
        <v/>
      </c>
      <c r="M986" t="str" cm="1">
        <f t="array" ref="M986">_xlfn.IFS(ISNUMBER(_xlfn.XLOOKUP(C986,Tables!N:N,Tables!N:N)),IF(B986=0,K986,""),L986&lt;&gt;"",L986,TRUE,D986)</f>
        <v>E9</v>
      </c>
      <c r="N986">
        <f t="shared" si="147"/>
        <v>0</v>
      </c>
    </row>
    <row r="987" spans="1:14" x14ac:dyDescent="0.45">
      <c r="A987" t="str">
        <f t="shared" si="145"/>
        <v>36A9</v>
      </c>
      <c r="B987" t="str">
        <f t="shared" si="150"/>
        <v>45</v>
      </c>
      <c r="C987">
        <f>COUNTIF(B$2:B987,"=0")</f>
        <v>18</v>
      </c>
      <c r="D987" t="str">
        <f>MID('input-output'!$I$9,(ROW(D987)-2)*2+1,2)</f>
        <v>30</v>
      </c>
      <c r="E987" s="1" t="str">
        <f t="shared" si="151"/>
        <v/>
      </c>
      <c r="L987" t="str">
        <f t="shared" si="146"/>
        <v/>
      </c>
      <c r="M987" t="str" cm="1">
        <f t="array" ref="M987">_xlfn.IFS(ISNUMBER(_xlfn.XLOOKUP(C987,Tables!N:N,Tables!N:N)),IF(B987=0,K987,""),L987&lt;&gt;"",L987,TRUE,D987)</f>
        <v>30</v>
      </c>
      <c r="N987">
        <f t="shared" si="147"/>
        <v>0</v>
      </c>
    </row>
    <row r="988" spans="1:14" x14ac:dyDescent="0.45">
      <c r="A988" t="str">
        <f t="shared" si="145"/>
        <v>36AA</v>
      </c>
      <c r="B988" t="str">
        <f t="shared" si="150"/>
        <v>46</v>
      </c>
      <c r="C988">
        <f>COUNTIF(B$2:B988,"=0")</f>
        <v>18</v>
      </c>
      <c r="D988" t="str">
        <f>MID('input-output'!$I$9,(ROW(D988)-2)*2+1,2)</f>
        <v>6A</v>
      </c>
      <c r="E988" s="1" t="str">
        <f t="shared" si="151"/>
        <v/>
      </c>
      <c r="L988" t="str">
        <f t="shared" si="146"/>
        <v/>
      </c>
      <c r="M988" t="str" cm="1">
        <f t="array" ref="M988">_xlfn.IFS(ISNUMBER(_xlfn.XLOOKUP(C988,Tables!N:N,Tables!N:N)),IF(B988=0,K988,""),L988&lt;&gt;"",L988,TRUE,D988)</f>
        <v>6A</v>
      </c>
      <c r="N988">
        <f t="shared" si="147"/>
        <v>0</v>
      </c>
    </row>
    <row r="989" spans="1:14" x14ac:dyDescent="0.45">
      <c r="A989" t="str">
        <f t="shared" si="145"/>
        <v>36AB</v>
      </c>
      <c r="B989" t="str">
        <f t="shared" si="150"/>
        <v>47</v>
      </c>
      <c r="C989">
        <f>COUNTIF(B$2:B989,"=0")</f>
        <v>18</v>
      </c>
      <c r="D989" t="str">
        <f>MID('input-output'!$I$9,(ROW(D989)-2)*2+1,2)</f>
        <v>34</v>
      </c>
      <c r="E989" s="1" t="str">
        <f t="shared" si="151"/>
        <v/>
      </c>
      <c r="L989" t="str">
        <f t="shared" si="146"/>
        <v/>
      </c>
      <c r="M989" t="str" cm="1">
        <f t="array" ref="M989">_xlfn.IFS(ISNUMBER(_xlfn.XLOOKUP(C989,Tables!N:N,Tables!N:N)),IF(B989=0,K989,""),L989&lt;&gt;"",L989,TRUE,D989)</f>
        <v>34</v>
      </c>
      <c r="N989">
        <f t="shared" si="147"/>
        <v>0</v>
      </c>
    </row>
    <row r="990" spans="1:14" x14ac:dyDescent="0.45">
      <c r="A990" t="str">
        <f t="shared" si="145"/>
        <v>36AC</v>
      </c>
      <c r="B990" t="str">
        <f t="shared" si="150"/>
        <v>48</v>
      </c>
      <c r="C990">
        <f>COUNTIF(B$2:B990,"=0")</f>
        <v>18</v>
      </c>
      <c r="D990" t="str">
        <f>MID('input-output'!$I$9,(ROW(D990)-2)*2+1,2)</f>
        <v>B4</v>
      </c>
      <c r="E990" s="1" t="str">
        <f t="shared" si="151"/>
        <v>DLC Tablet Name</v>
      </c>
      <c r="F990" t="str">
        <f>IF(_xlfn.CONCAT(D992:D994)="FFFFFF",_xlfn.XLOOKUP(_xlfn.CONCAT(D924:D925),Tables!B:B,Tables!K:K),IF(_xlfn.XLOOKUP(HEX2DEC(D990),Tables!A:A,Tables!K:K,"")=0,"",_xlfn.XLOOKUP(HEX2DEC(D990),Tables!A:A,Tables!K:K,"")))</f>
        <v>The Test of Slime</v>
      </c>
      <c r="G990" s="2"/>
      <c r="L990" t="str">
        <f t="shared" si="146"/>
        <v/>
      </c>
      <c r="M990" t="str" cm="1">
        <f t="array" ref="M990">_xlfn.IFS(ISNUMBER(_xlfn.XLOOKUP(C990,Tables!N:N,Tables!N:N)),IF(B990=0,K990,""),L990&lt;&gt;"",L990,TRUE,D990)</f>
        <v>B4</v>
      </c>
      <c r="N990">
        <f t="shared" si="147"/>
        <v>0</v>
      </c>
    </row>
    <row r="991" spans="1:14" x14ac:dyDescent="0.45">
      <c r="A991" t="str">
        <f t="shared" si="145"/>
        <v>36AD</v>
      </c>
      <c r="B991" t="str">
        <f t="shared" si="150"/>
        <v>49</v>
      </c>
      <c r="C991">
        <f>COUNTIF(B$2:B991,"=0")</f>
        <v>18</v>
      </c>
      <c r="D991" t="str">
        <f>MID('input-output'!$I$9,(ROW(D991)-2)*2+1,2)</f>
        <v>B4</v>
      </c>
      <c r="E991" s="1" t="str">
        <f t="shared" si="151"/>
        <v>DLC Tablet Name</v>
      </c>
      <c r="F991" t="str">
        <f>IF(_xlfn.XLOOKUP(HEX2DEC(D991),Tables!A:A,Tables!K:K,"")=0,"",_xlfn.XLOOKUP(HEX2DEC(D991),Tables!A:A,Tables!K:K,""))</f>
        <v>The Test of Slime</v>
      </c>
      <c r="L991" t="str">
        <f t="shared" si="146"/>
        <v/>
      </c>
      <c r="M991" t="str" cm="1">
        <f t="array" ref="M991">_xlfn.IFS(ISNUMBER(_xlfn.XLOOKUP(C991,Tables!N:N,Tables!N:N)),IF(B991=0,K991,""),L991&lt;&gt;"",L991,TRUE,D991)</f>
        <v>B4</v>
      </c>
      <c r="N991">
        <f t="shared" si="147"/>
        <v>0</v>
      </c>
    </row>
    <row r="992" spans="1:14" x14ac:dyDescent="0.45">
      <c r="A992" t="str">
        <f t="shared" si="145"/>
        <v>36AE</v>
      </c>
      <c r="B992" t="str">
        <f t="shared" si="150"/>
        <v>4A</v>
      </c>
      <c r="C992">
        <f>COUNTIF(B$2:B992,"=0")</f>
        <v>18</v>
      </c>
      <c r="D992" t="str">
        <f>MID('input-output'!$I$9,(ROW(D992)-2)*2+1,2)</f>
        <v>00</v>
      </c>
      <c r="E992" s="1" t="str">
        <f t="shared" si="151"/>
        <v/>
      </c>
      <c r="L992" t="str">
        <f t="shared" si="146"/>
        <v/>
      </c>
      <c r="M992" t="str" cm="1">
        <f t="array" ref="M992">_xlfn.IFS(ISNUMBER(_xlfn.XLOOKUP(C992,Tables!N:N,Tables!N:N)),IF(B992=0,K992,""),L992&lt;&gt;"",L992,TRUE,D992)</f>
        <v>00</v>
      </c>
      <c r="N992">
        <f t="shared" si="147"/>
        <v>0</v>
      </c>
    </row>
    <row r="993" spans="1:14" x14ac:dyDescent="0.45">
      <c r="A993" t="str">
        <f t="shared" si="145"/>
        <v>36AF</v>
      </c>
      <c r="B993" t="str">
        <f t="shared" si="150"/>
        <v>4B</v>
      </c>
      <c r="C993">
        <f>COUNTIF(B$2:B993,"=0")</f>
        <v>18</v>
      </c>
      <c r="D993" t="str">
        <f>MID('input-output'!$I$9,(ROW(D993)-2)*2+1,2)</f>
        <v>00</v>
      </c>
      <c r="E993" s="1" t="str">
        <f t="shared" si="151"/>
        <v/>
      </c>
      <c r="L993" t="str">
        <f t="shared" si="146"/>
        <v/>
      </c>
      <c r="M993" t="str" cm="1">
        <f t="array" ref="M993">_xlfn.IFS(ISNUMBER(_xlfn.XLOOKUP(C993,Tables!N:N,Tables!N:N)),IF(B993=0,K993,""),L993&lt;&gt;"",L993,TRUE,D993)</f>
        <v>00</v>
      </c>
      <c r="N993">
        <f t="shared" si="147"/>
        <v>0</v>
      </c>
    </row>
    <row r="994" spans="1:14" x14ac:dyDescent="0.45">
      <c r="A994" t="str">
        <f t="shared" si="145"/>
        <v>36B0</v>
      </c>
      <c r="B994" t="str">
        <f t="shared" si="150"/>
        <v>4C</v>
      </c>
      <c r="C994">
        <f>COUNTIF(B$2:B994,"=0")</f>
        <v>18</v>
      </c>
      <c r="D994" t="str">
        <f>MID('input-output'!$I$9,(ROW(D994)-2)*2+1,2)</f>
        <v>00</v>
      </c>
      <c r="E994" s="1" t="str">
        <f t="shared" si="151"/>
        <v/>
      </c>
      <c r="L994" t="str">
        <f t="shared" si="146"/>
        <v/>
      </c>
      <c r="M994" t="str" cm="1">
        <f t="array" ref="M994">_xlfn.IFS(ISNUMBER(_xlfn.XLOOKUP(C994,Tables!N:N,Tables!N:N)),IF(B994=0,K994,""),L994&lt;&gt;"",L994,TRUE,D994)</f>
        <v>00</v>
      </c>
      <c r="N994">
        <f t="shared" si="147"/>
        <v>0</v>
      </c>
    </row>
    <row r="995" spans="1:14" x14ac:dyDescent="0.45">
      <c r="A995" t="str">
        <f t="shared" si="145"/>
        <v>36B1</v>
      </c>
      <c r="B995" t="str">
        <f t="shared" si="150"/>
        <v>4D</v>
      </c>
      <c r="C995">
        <f>COUNTIF(B$2:B995,"=0")</f>
        <v>18</v>
      </c>
      <c r="D995" t="str">
        <f>MID('input-output'!$I$9,(ROW(D995)-2)*2+1,2)</f>
        <v>36</v>
      </c>
      <c r="E995" s="1" t="str">
        <f t="shared" si="151"/>
        <v>Disguise</v>
      </c>
      <c r="F995" t="str">
        <f>_xlfn.XLOOKUP(HEX2DEC(D995),Tables!A:A,Tables!I:I)</f>
        <v>Dwarf Chief</v>
      </c>
      <c r="G995" s="2"/>
      <c r="L995" t="str">
        <f t="shared" si="146"/>
        <v/>
      </c>
      <c r="M995" t="str" cm="1">
        <f t="array" ref="M995">_xlfn.IFS(ISNUMBER(_xlfn.XLOOKUP(C995,Tables!N:N,Tables!N:N)),IF(B995=0,K995,""),L995&lt;&gt;"",L995,TRUE,D995)</f>
        <v>36</v>
      </c>
      <c r="N995">
        <f t="shared" si="147"/>
        <v>0</v>
      </c>
    </row>
    <row r="996" spans="1:14" x14ac:dyDescent="0.45">
      <c r="A996" t="str">
        <f t="shared" si="145"/>
        <v>36B2</v>
      </c>
      <c r="B996" t="str">
        <f t="shared" si="150"/>
        <v>4E</v>
      </c>
      <c r="C996">
        <f>COUNTIF(B$2:B996,"=0")</f>
        <v>18</v>
      </c>
      <c r="D996" t="str">
        <f>MID('input-output'!$I$9,(ROW(D996)-2)*2+1,2)</f>
        <v>1A</v>
      </c>
      <c r="E996" s="1" t="str">
        <f t="shared" si="151"/>
        <v>Unk</v>
      </c>
      <c r="F996">
        <f t="shared" ref="F996" si="152">HEX2DEC(D996)</f>
        <v>26</v>
      </c>
      <c r="L996" t="str">
        <f t="shared" si="146"/>
        <v/>
      </c>
      <c r="M996" t="str" cm="1">
        <f t="array" ref="M996">_xlfn.IFS(ISNUMBER(_xlfn.XLOOKUP(C996,Tables!N:N,Tables!N:N)),IF(B996=0,K996,""),L996&lt;&gt;"",L996,TRUE,D996)</f>
        <v>1A</v>
      </c>
      <c r="N996">
        <f t="shared" si="147"/>
        <v>0</v>
      </c>
    </row>
    <row r="997" spans="1:14" x14ac:dyDescent="0.45">
      <c r="A997" t="str">
        <f t="shared" si="145"/>
        <v>36B3</v>
      </c>
      <c r="B997" t="str">
        <f t="shared" si="150"/>
        <v>4F</v>
      </c>
      <c r="C997">
        <f>COUNTIF(B$2:B997,"=0")</f>
        <v>18</v>
      </c>
      <c r="D997" t="str">
        <f>MID('input-output'!$I$9,(ROW(D997)-2)*2+1,2)</f>
        <v>00</v>
      </c>
      <c r="E997" s="1" t="str">
        <f t="shared" si="151"/>
        <v/>
      </c>
      <c r="L997" t="str">
        <f t="shared" si="146"/>
        <v/>
      </c>
      <c r="M997" t="str" cm="1">
        <f t="array" ref="M997">_xlfn.IFS(ISNUMBER(_xlfn.XLOOKUP(C997,Tables!N:N,Tables!N:N)),IF(B997=0,K997,""),L997&lt;&gt;"",L997,TRUE,D997)</f>
        <v>00</v>
      </c>
      <c r="N997">
        <f t="shared" si="147"/>
        <v>0</v>
      </c>
    </row>
    <row r="998" spans="1:14" x14ac:dyDescent="0.45">
      <c r="A998" t="str">
        <f t="shared" si="145"/>
        <v>36B4</v>
      </c>
      <c r="B998" t="str">
        <f t="shared" si="150"/>
        <v>50</v>
      </c>
      <c r="C998">
        <f>COUNTIF(B$2:B998,"=0")</f>
        <v>18</v>
      </c>
      <c r="D998" t="str">
        <f>MID('input-output'!$I$9,(ROW(D998)-2)*2+1,2)</f>
        <v>32</v>
      </c>
      <c r="E998" s="1" t="str">
        <f t="shared" si="151"/>
        <v>Unk</v>
      </c>
      <c r="F998">
        <f t="shared" ref="F998:F1001" si="153">HEX2DEC(D998)</f>
        <v>50</v>
      </c>
      <c r="L998" t="str">
        <f t="shared" si="146"/>
        <v/>
      </c>
      <c r="M998" t="str" cm="1">
        <f t="array" ref="M998">_xlfn.IFS(ISNUMBER(_xlfn.XLOOKUP(C998,Tables!N:N,Tables!N:N)),IF(B998=0,K998,""),L998&lt;&gt;"",L998,TRUE,D998)</f>
        <v>32</v>
      </c>
      <c r="N998">
        <f t="shared" si="147"/>
        <v>0</v>
      </c>
    </row>
    <row r="999" spans="1:14" x14ac:dyDescent="0.45">
      <c r="A999" t="str">
        <f t="shared" si="145"/>
        <v>36B5</v>
      </c>
      <c r="B999" t="str">
        <f t="shared" si="150"/>
        <v>51</v>
      </c>
      <c r="C999">
        <f>COUNTIF(B$2:B999,"=0")</f>
        <v>18</v>
      </c>
      <c r="D999" t="str">
        <f>MID('input-output'!$I$9,(ROW(D999)-2)*2+1,2)</f>
        <v>00</v>
      </c>
      <c r="E999" s="1" t="str">
        <f t="shared" si="151"/>
        <v>Unk</v>
      </c>
      <c r="F999">
        <f t="shared" si="153"/>
        <v>0</v>
      </c>
      <c r="L999" t="str">
        <f t="shared" si="146"/>
        <v/>
      </c>
      <c r="M999" t="str" cm="1">
        <f t="array" ref="M999">_xlfn.IFS(ISNUMBER(_xlfn.XLOOKUP(C999,Tables!N:N,Tables!N:N)),IF(B999=0,K999,""),L999&lt;&gt;"",L999,TRUE,D999)</f>
        <v>00</v>
      </c>
      <c r="N999">
        <f t="shared" si="147"/>
        <v>0</v>
      </c>
    </row>
    <row r="1000" spans="1:14" x14ac:dyDescent="0.45">
      <c r="A1000" t="str">
        <f t="shared" si="145"/>
        <v>36B6</v>
      </c>
      <c r="B1000" t="str">
        <f t="shared" si="150"/>
        <v>52</v>
      </c>
      <c r="C1000">
        <f>COUNTIF(B$2:B1000,"=0")</f>
        <v>18</v>
      </c>
      <c r="D1000" t="str">
        <f>MID('input-output'!$I$9,(ROW(D1000)-2)*2+1,2)</f>
        <v>00</v>
      </c>
      <c r="E1000" s="1" t="str">
        <f t="shared" si="151"/>
        <v>Unk</v>
      </c>
      <c r="F1000">
        <f t="shared" si="153"/>
        <v>0</v>
      </c>
      <c r="L1000" t="str">
        <f t="shared" si="146"/>
        <v/>
      </c>
      <c r="M1000" t="str" cm="1">
        <f t="array" ref="M1000">_xlfn.IFS(ISNUMBER(_xlfn.XLOOKUP(C1000,Tables!N:N,Tables!N:N)),IF(B1000=0,K1000,""),L1000&lt;&gt;"",L1000,TRUE,D1000)</f>
        <v>00</v>
      </c>
      <c r="N1000">
        <f t="shared" si="147"/>
        <v>0</v>
      </c>
    </row>
    <row r="1001" spans="1:14" x14ac:dyDescent="0.45">
      <c r="A1001" t="str">
        <f t="shared" si="145"/>
        <v>36B7</v>
      </c>
      <c r="B1001" t="str">
        <f t="shared" si="150"/>
        <v>53</v>
      </c>
      <c r="C1001">
        <f>COUNTIF(B$2:B1001,"=0")</f>
        <v>18</v>
      </c>
      <c r="D1001" t="str">
        <f>MID('input-output'!$I$9,(ROW(D1001)-2)*2+1,2)</f>
        <v>00</v>
      </c>
      <c r="E1001" s="1" t="str">
        <f t="shared" si="151"/>
        <v>Unk</v>
      </c>
      <c r="F1001">
        <f t="shared" si="153"/>
        <v>0</v>
      </c>
      <c r="L1001" t="str">
        <f t="shared" si="146"/>
        <v/>
      </c>
      <c r="M1001" t="str" cm="1">
        <f t="array" ref="M1001">_xlfn.IFS(ISNUMBER(_xlfn.XLOOKUP(C1001,Tables!N:N,Tables!N:N)),IF(B1001=0,K1001,""),L1001&lt;&gt;"",L1001,TRUE,D1001)</f>
        <v>00</v>
      </c>
      <c r="N1001">
        <f t="shared" si="147"/>
        <v>0</v>
      </c>
    </row>
    <row r="1002" spans="1:14" x14ac:dyDescent="0.45">
      <c r="A1002" t="str">
        <f t="shared" si="145"/>
        <v>36B8</v>
      </c>
      <c r="B1002">
        <f t="shared" si="150"/>
        <v>0</v>
      </c>
      <c r="C1002">
        <f>COUNTIF(B$2:B1002,"=0")</f>
        <v>19</v>
      </c>
      <c r="D1002" t="str">
        <f>MID('input-output'!$I$9,(ROW(D1002)-2)*2+1,2)</f>
        <v>00</v>
      </c>
      <c r="E1002" s="1" t="str">
        <f t="shared" si="151"/>
        <v>Name Low 1</v>
      </c>
      <c r="F1002">
        <f>_xlfn.XLOOKUP(HEX2DEC(D1003&amp;D1002),Tables!A:A,Tables!C:C)</f>
        <v>0</v>
      </c>
      <c r="G1002" s="2"/>
      <c r="J1002" t="str">
        <f>IF(G1002&lt;&gt;"",_xlfn.XLOOKUP(G1002,Tables!C:C,Tables!B:B),"")</f>
        <v/>
      </c>
      <c r="K1002" t="str">
        <f>IF(G1074&lt;&gt;"",_xlfn.XLOOKUP(G1074,'Tablet data'!A:A,'Tablet data'!B:B),"")</f>
        <v/>
      </c>
      <c r="L1002" t="str">
        <f t="shared" si="146"/>
        <v/>
      </c>
      <c r="M1002" t="str" cm="1">
        <f t="array" ref="M1002">_xlfn.IFS(ISNUMBER(_xlfn.XLOOKUP(C1002,Tables!N:N,Tables!N:N)),IF(B1002=0,K1002,""),L1002&lt;&gt;"",L1002,TRUE,D1002)</f>
        <v>00</v>
      </c>
      <c r="N1002">
        <f t="shared" si="147"/>
        <v>0</v>
      </c>
    </row>
    <row r="1003" spans="1:14" x14ac:dyDescent="0.45">
      <c r="A1003" t="str">
        <f t="shared" si="145"/>
        <v>36B9</v>
      </c>
      <c r="B1003">
        <f t="shared" si="150"/>
        <v>1</v>
      </c>
      <c r="C1003">
        <f>COUNTIF(B$2:B1003,"=0")</f>
        <v>19</v>
      </c>
      <c r="D1003" t="str">
        <f>MID('input-output'!$I$9,(ROW(D1003)-2)*2+1,2)</f>
        <v>00</v>
      </c>
      <c r="E1003" s="1" t="str">
        <f t="shared" si="151"/>
        <v>Name High 1</v>
      </c>
      <c r="L1003" t="str">
        <f t="shared" si="146"/>
        <v/>
      </c>
      <c r="M1003" t="str" cm="1">
        <f t="array" ref="M1003">_xlfn.IFS(ISNUMBER(_xlfn.XLOOKUP(C1003,Tables!N:N,Tables!N:N)),IF(B1003=0,K1003,""),L1003&lt;&gt;"",L1003,TRUE,D1003)</f>
        <v>00</v>
      </c>
      <c r="N1003">
        <f t="shared" si="147"/>
        <v>0</v>
      </c>
    </row>
    <row r="1004" spans="1:14" x14ac:dyDescent="0.45">
      <c r="A1004" t="str">
        <f t="shared" si="145"/>
        <v>36BA</v>
      </c>
      <c r="B1004">
        <f t="shared" si="150"/>
        <v>2</v>
      </c>
      <c r="C1004">
        <f>COUNTIF(B$2:B1004,"=0")</f>
        <v>19</v>
      </c>
      <c r="D1004" t="str">
        <f>MID('input-output'!$I$9,(ROW(D1004)-2)*2+1,2)</f>
        <v>00</v>
      </c>
      <c r="E1004" s="1" t="str">
        <f t="shared" si="151"/>
        <v>Name Low 2</v>
      </c>
      <c r="F1004">
        <f>_xlfn.XLOOKUP(HEX2DEC(D1005&amp;D1004),Tables!A:A,Tables!C:C)</f>
        <v>0</v>
      </c>
      <c r="G1004" s="2"/>
      <c r="J1004" t="str">
        <f>IF(G1004&lt;&gt;"",_xlfn.XLOOKUP(G1004,Tables!C:C,Tables!B:B),"")</f>
        <v/>
      </c>
      <c r="L1004" t="str">
        <f t="shared" si="146"/>
        <v/>
      </c>
      <c r="M1004" t="str" cm="1">
        <f t="array" ref="M1004">_xlfn.IFS(ISNUMBER(_xlfn.XLOOKUP(C1004,Tables!N:N,Tables!N:N)),IF(B1004=0,K1004,""),L1004&lt;&gt;"",L1004,TRUE,D1004)</f>
        <v>00</v>
      </c>
      <c r="N1004">
        <f t="shared" si="147"/>
        <v>0</v>
      </c>
    </row>
    <row r="1005" spans="1:14" x14ac:dyDescent="0.45">
      <c r="A1005" t="str">
        <f t="shared" si="145"/>
        <v>36BB</v>
      </c>
      <c r="B1005" t="str">
        <f t="shared" si="150"/>
        <v>3</v>
      </c>
      <c r="C1005">
        <f>COUNTIF(B$2:B1005,"=0")</f>
        <v>19</v>
      </c>
      <c r="D1005" t="str">
        <f>MID('input-output'!$I$9,(ROW(D1005)-2)*2+1,2)</f>
        <v>00</v>
      </c>
      <c r="E1005" s="1" t="str">
        <f t="shared" si="151"/>
        <v>Name High 2</v>
      </c>
      <c r="L1005" t="str">
        <f t="shared" si="146"/>
        <v/>
      </c>
      <c r="M1005" t="str" cm="1">
        <f t="array" ref="M1005">_xlfn.IFS(ISNUMBER(_xlfn.XLOOKUP(C1005,Tables!N:N,Tables!N:N)),IF(B1005=0,K1005,""),L1005&lt;&gt;"",L1005,TRUE,D1005)</f>
        <v>00</v>
      </c>
      <c r="N1005">
        <f t="shared" si="147"/>
        <v>0</v>
      </c>
    </row>
    <row r="1006" spans="1:14" x14ac:dyDescent="0.45">
      <c r="A1006" t="str">
        <f t="shared" si="145"/>
        <v>36BC</v>
      </c>
      <c r="B1006" t="str">
        <f t="shared" si="150"/>
        <v>4</v>
      </c>
      <c r="C1006">
        <f>COUNTIF(B$2:B1006,"=0")</f>
        <v>19</v>
      </c>
      <c r="D1006" t="str">
        <f>MID('input-output'!$I$9,(ROW(D1006)-2)*2+1,2)</f>
        <v>00</v>
      </c>
      <c r="E1006" s="1" t="str">
        <f t="shared" si="151"/>
        <v>Name Low 3</v>
      </c>
      <c r="F1006">
        <f>_xlfn.XLOOKUP(HEX2DEC(D1007&amp;D1006),Tables!A:A,Tables!C:C)</f>
        <v>0</v>
      </c>
      <c r="G1006" s="2"/>
      <c r="J1006" t="str">
        <f>IF(G1006&lt;&gt;"",_xlfn.XLOOKUP(G1006,Tables!C:C,Tables!B:B),"")</f>
        <v/>
      </c>
      <c r="L1006" t="str">
        <f t="shared" si="146"/>
        <v/>
      </c>
      <c r="M1006" t="str" cm="1">
        <f t="array" ref="M1006">_xlfn.IFS(ISNUMBER(_xlfn.XLOOKUP(C1006,Tables!N:N,Tables!N:N)),IF(B1006=0,K1006,""),L1006&lt;&gt;"",L1006,TRUE,D1006)</f>
        <v>00</v>
      </c>
      <c r="N1006">
        <f t="shared" si="147"/>
        <v>0</v>
      </c>
    </row>
    <row r="1007" spans="1:14" x14ac:dyDescent="0.45">
      <c r="A1007" t="str">
        <f t="shared" si="145"/>
        <v>36BD</v>
      </c>
      <c r="B1007" t="str">
        <f t="shared" si="150"/>
        <v>5</v>
      </c>
      <c r="C1007">
        <f>COUNTIF(B$2:B1007,"=0")</f>
        <v>19</v>
      </c>
      <c r="D1007" t="str">
        <f>MID('input-output'!$I$9,(ROW(D1007)-2)*2+1,2)</f>
        <v>00</v>
      </c>
      <c r="E1007" s="1" t="str">
        <f t="shared" si="151"/>
        <v>Name High 3</v>
      </c>
      <c r="L1007" t="str">
        <f t="shared" si="146"/>
        <v/>
      </c>
      <c r="M1007" t="str" cm="1">
        <f t="array" ref="M1007">_xlfn.IFS(ISNUMBER(_xlfn.XLOOKUP(C1007,Tables!N:N,Tables!N:N)),IF(B1007=0,K1007,""),L1007&lt;&gt;"",L1007,TRUE,D1007)</f>
        <v>00</v>
      </c>
      <c r="N1007">
        <f t="shared" si="147"/>
        <v>0</v>
      </c>
    </row>
    <row r="1008" spans="1:14" x14ac:dyDescent="0.45">
      <c r="A1008" t="str">
        <f t="shared" si="145"/>
        <v>36BE</v>
      </c>
      <c r="B1008" t="str">
        <f t="shared" si="150"/>
        <v>6</v>
      </c>
      <c r="C1008">
        <f>COUNTIF(B$2:B1008,"=0")</f>
        <v>19</v>
      </c>
      <c r="D1008" t="str">
        <f>MID('input-output'!$I$9,(ROW(D1008)-2)*2+1,2)</f>
        <v>00</v>
      </c>
      <c r="E1008" s="1" t="str">
        <f t="shared" si="151"/>
        <v>Primary Monster Low</v>
      </c>
      <c r="F1008">
        <f>_xlfn.XLOOKUP(HEX2DEC(D1009&amp;D1008),Tables!A:A,Tables!D:D)</f>
        <v>0</v>
      </c>
      <c r="G1008" s="2"/>
      <c r="J1008" t="str">
        <f>IF(G1008&lt;&gt;"",_xlfn.XLOOKUP(G1008,Tables!D:D,Tables!B:B),"")</f>
        <v/>
      </c>
      <c r="L1008" t="str">
        <f t="shared" si="146"/>
        <v/>
      </c>
      <c r="M1008" t="str" cm="1">
        <f t="array" ref="M1008">_xlfn.IFS(ISNUMBER(_xlfn.XLOOKUP(C1008,Tables!N:N,Tables!N:N)),IF(B1008=0,K1008,""),L1008&lt;&gt;"",L1008,TRUE,D1008)</f>
        <v>00</v>
      </c>
      <c r="N1008">
        <f t="shared" si="147"/>
        <v>0</v>
      </c>
    </row>
    <row r="1009" spans="1:14" x14ac:dyDescent="0.45">
      <c r="A1009" t="str">
        <f t="shared" si="145"/>
        <v>36BF</v>
      </c>
      <c r="B1009" t="str">
        <f t="shared" si="150"/>
        <v>7</v>
      </c>
      <c r="C1009">
        <f>COUNTIF(B$2:B1009,"=0")</f>
        <v>19</v>
      </c>
      <c r="D1009" t="str">
        <f>MID('input-output'!$I$9,(ROW(D1009)-2)*2+1,2)</f>
        <v>00</v>
      </c>
      <c r="E1009" s="1" t="str">
        <f t="shared" si="151"/>
        <v>Primary Monster High</v>
      </c>
      <c r="L1009" t="str">
        <f t="shared" si="146"/>
        <v/>
      </c>
      <c r="M1009" t="str" cm="1">
        <f t="array" ref="M1009">_xlfn.IFS(ISNUMBER(_xlfn.XLOOKUP(C1009,Tables!N:N,Tables!N:N)),IF(B1009=0,K1009,""),L1009&lt;&gt;"",L1009,TRUE,D1009)</f>
        <v>00</v>
      </c>
      <c r="N1009">
        <f t="shared" si="147"/>
        <v>0</v>
      </c>
    </row>
    <row r="1010" spans="1:14" x14ac:dyDescent="0.45">
      <c r="A1010" t="str">
        <f t="shared" si="145"/>
        <v>36C0</v>
      </c>
      <c r="B1010" t="str">
        <f t="shared" si="150"/>
        <v>8</v>
      </c>
      <c r="C1010">
        <f>COUNTIF(B$2:B1010,"=0")</f>
        <v>19</v>
      </c>
      <c r="D1010" t="str">
        <f>MID('input-output'!$I$9,(ROW(D1010)-2)*2+1,2)</f>
        <v>00</v>
      </c>
      <c r="E1010" s="1" t="str">
        <f t="shared" si="151"/>
        <v>Header Low</v>
      </c>
      <c r="F1010">
        <f t="shared" ref="F1010" si="154">HEX2DEC(D1011&amp;D1010)</f>
        <v>0</v>
      </c>
      <c r="G1010" s="2"/>
      <c r="J1010" t="str">
        <f t="shared" ref="J1010" si="155">IF(G1010&lt;&gt;"",DEC2HEX(G1010),"")</f>
        <v/>
      </c>
      <c r="L1010" t="str">
        <f t="shared" si="146"/>
        <v/>
      </c>
      <c r="M1010" t="str" cm="1">
        <f t="array" ref="M1010">_xlfn.IFS(ISNUMBER(_xlfn.XLOOKUP(C1010,Tables!N:N,Tables!N:N)),IF(B1010=0,K1010,""),L1010&lt;&gt;"",L1010,TRUE,D1010)</f>
        <v>00</v>
      </c>
      <c r="N1010">
        <f t="shared" si="147"/>
        <v>0</v>
      </c>
    </row>
    <row r="1011" spans="1:14" x14ac:dyDescent="0.45">
      <c r="A1011" t="str">
        <f t="shared" si="145"/>
        <v>36C1</v>
      </c>
      <c r="B1011" t="str">
        <f t="shared" si="150"/>
        <v>9</v>
      </c>
      <c r="C1011">
        <f>COUNTIF(B$2:B1011,"=0")</f>
        <v>19</v>
      </c>
      <c r="D1011" t="str">
        <f>MID('input-output'!$I$9,(ROW(D1011)-2)*2+1,2)</f>
        <v>00</v>
      </c>
      <c r="E1011" s="1" t="str">
        <f t="shared" si="151"/>
        <v>Header High</v>
      </c>
      <c r="L1011" t="str">
        <f t="shared" si="146"/>
        <v/>
      </c>
      <c r="M1011" t="str" cm="1">
        <f t="array" ref="M1011">_xlfn.IFS(ISNUMBER(_xlfn.XLOOKUP(C1011,Tables!N:N,Tables!N:N)),IF(B1011=0,K1011,""),L1011&lt;&gt;"",L1011,TRUE,D1011)</f>
        <v>00</v>
      </c>
      <c r="N1011">
        <f t="shared" si="147"/>
        <v>0</v>
      </c>
    </row>
    <row r="1012" spans="1:14" x14ac:dyDescent="0.45">
      <c r="A1012" t="str">
        <f t="shared" si="145"/>
        <v>36C2</v>
      </c>
      <c r="B1012" t="str">
        <f t="shared" si="150"/>
        <v>A</v>
      </c>
      <c r="C1012">
        <f>COUNTIF(B$2:B1012,"=0")</f>
        <v>19</v>
      </c>
      <c r="D1012" t="str">
        <f>MID('input-output'!$I$9,(ROW(D1012)-2)*2+1,2)</f>
        <v>00</v>
      </c>
      <c r="E1012" s="1" t="str">
        <f t="shared" si="151"/>
        <v>Footer Low</v>
      </c>
      <c r="F1012">
        <f t="shared" ref="F1012" si="156">HEX2DEC(D1013&amp;D1012)</f>
        <v>0</v>
      </c>
      <c r="G1012" s="2"/>
      <c r="J1012" t="str">
        <f t="shared" ref="J1012" si="157">IF(G1012&lt;&gt;"",DEC2HEX(G1012),"")</f>
        <v/>
      </c>
      <c r="L1012" t="str">
        <f t="shared" si="146"/>
        <v/>
      </c>
      <c r="M1012" t="str" cm="1">
        <f t="array" ref="M1012">_xlfn.IFS(ISNUMBER(_xlfn.XLOOKUP(C1012,Tables!N:N,Tables!N:N)),IF(B1012=0,K1012,""),L1012&lt;&gt;"",L1012,TRUE,D1012)</f>
        <v>00</v>
      </c>
      <c r="N1012">
        <f t="shared" si="147"/>
        <v>0</v>
      </c>
    </row>
    <row r="1013" spans="1:14" x14ac:dyDescent="0.45">
      <c r="A1013" t="str">
        <f t="shared" si="145"/>
        <v>36C3</v>
      </c>
      <c r="B1013" t="str">
        <f t="shared" si="150"/>
        <v>B</v>
      </c>
      <c r="C1013">
        <f>COUNTIF(B$2:B1013,"=0")</f>
        <v>19</v>
      </c>
      <c r="D1013" t="str">
        <f>MID('input-output'!$I$9,(ROW(D1013)-2)*2+1,2)</f>
        <v>00</v>
      </c>
      <c r="E1013" s="1" t="str">
        <f t="shared" si="151"/>
        <v>Footer High</v>
      </c>
      <c r="L1013" t="str">
        <f t="shared" si="146"/>
        <v/>
      </c>
      <c r="M1013" t="str" cm="1">
        <f t="array" ref="M1013">_xlfn.IFS(ISNUMBER(_xlfn.XLOOKUP(C1013,Tables!N:N,Tables!N:N)),IF(B1013=0,K1013,""),L1013&lt;&gt;"",L1013,TRUE,D1013)</f>
        <v>00</v>
      </c>
      <c r="N1013">
        <f t="shared" si="147"/>
        <v>0</v>
      </c>
    </row>
    <row r="1014" spans="1:14" x14ac:dyDescent="0.45">
      <c r="A1014" t="str">
        <f t="shared" si="145"/>
        <v>36C4</v>
      </c>
      <c r="B1014" t="str">
        <f t="shared" si="150"/>
        <v>C</v>
      </c>
      <c r="C1014">
        <f>COUNTIF(B$2:B1014,"=0")</f>
        <v>19</v>
      </c>
      <c r="D1014" t="str">
        <f>MID('input-output'!$I$9,(ROW(D1014)-2)*2+1,2)</f>
        <v>F6</v>
      </c>
      <c r="E1014" s="1" t="str">
        <f t="shared" si="151"/>
        <v/>
      </c>
      <c r="L1014" t="str">
        <f t="shared" si="146"/>
        <v/>
      </c>
      <c r="M1014" t="str" cm="1">
        <f t="array" ref="M1014">_xlfn.IFS(ISNUMBER(_xlfn.XLOOKUP(C1014,Tables!N:N,Tables!N:N)),IF(B1014=0,K1014,""),L1014&lt;&gt;"",L1014,TRUE,D1014)</f>
        <v>F6</v>
      </c>
      <c r="N1014">
        <f t="shared" si="147"/>
        <v>0</v>
      </c>
    </row>
    <row r="1015" spans="1:14" x14ac:dyDescent="0.45">
      <c r="A1015" t="str">
        <f t="shared" si="145"/>
        <v>36C5</v>
      </c>
      <c r="B1015" t="str">
        <f t="shared" si="150"/>
        <v>D</v>
      </c>
      <c r="C1015">
        <f>COUNTIF(B$2:B1015,"=0")</f>
        <v>19</v>
      </c>
      <c r="D1015" t="str">
        <f>MID('input-output'!$I$9,(ROW(D1015)-2)*2+1,2)</f>
        <v>01</v>
      </c>
      <c r="E1015" s="1" t="str">
        <f t="shared" si="151"/>
        <v/>
      </c>
      <c r="L1015" t="str">
        <f t="shared" si="146"/>
        <v/>
      </c>
      <c r="M1015" t="str" cm="1">
        <f t="array" ref="M1015">_xlfn.IFS(ISNUMBER(_xlfn.XLOOKUP(C1015,Tables!N:N,Tables!N:N)),IF(B1015=0,K1015,""),L1015&lt;&gt;"",L1015,TRUE,D1015)</f>
        <v>01</v>
      </c>
      <c r="N1015">
        <f t="shared" si="147"/>
        <v>0</v>
      </c>
    </row>
    <row r="1016" spans="1:14" x14ac:dyDescent="0.45">
      <c r="A1016" t="str">
        <f t="shared" si="145"/>
        <v>36C6</v>
      </c>
      <c r="B1016" t="str">
        <f t="shared" si="150"/>
        <v>E</v>
      </c>
      <c r="C1016">
        <f>COUNTIF(B$2:B1016,"=0")</f>
        <v>19</v>
      </c>
      <c r="D1016" t="str">
        <f>MID('input-output'!$I$9,(ROW(D1016)-2)*2+1,2)</f>
        <v>00</v>
      </c>
      <c r="E1016" s="1" t="str">
        <f t="shared" si="151"/>
        <v>Times Cleared</v>
      </c>
      <c r="F1016">
        <f t="shared" ref="F1016" si="158">HEX2DEC(D1016)</f>
        <v>0</v>
      </c>
      <c r="G1016" s="2"/>
      <c r="J1016" t="str">
        <f t="shared" ref="J1016" si="159">IF(G1016&lt;&gt;"",DEC2HEX(G1016),"")</f>
        <v/>
      </c>
      <c r="L1016" t="str">
        <f t="shared" si="146"/>
        <v/>
      </c>
      <c r="M1016" t="str" cm="1">
        <f t="array" ref="M1016">_xlfn.IFS(ISNUMBER(_xlfn.XLOOKUP(C1016,Tables!N:N,Tables!N:N)),IF(B1016=0,K1016,""),L1016&lt;&gt;"",L1016,TRUE,D1016)</f>
        <v>00</v>
      </c>
      <c r="N1016">
        <f t="shared" si="147"/>
        <v>0</v>
      </c>
    </row>
    <row r="1017" spans="1:14" x14ac:dyDescent="0.45">
      <c r="A1017" t="str">
        <f t="shared" si="145"/>
        <v>36C7</v>
      </c>
      <c r="B1017" t="str">
        <f t="shared" si="150"/>
        <v>F</v>
      </c>
      <c r="C1017">
        <f>COUNTIF(B$2:B1017,"=0")</f>
        <v>19</v>
      </c>
      <c r="D1017" t="str">
        <f>MID('input-output'!$I$9,(ROW(D1017)-2)*2+1,2)</f>
        <v>00</v>
      </c>
      <c r="E1017" s="1" t="str">
        <f t="shared" si="151"/>
        <v/>
      </c>
      <c r="L1017" t="str">
        <f t="shared" si="146"/>
        <v/>
      </c>
      <c r="M1017" t="str" cm="1">
        <f t="array" ref="M1017">_xlfn.IFS(ISNUMBER(_xlfn.XLOOKUP(C1017,Tables!N:N,Tables!N:N)),IF(B1017=0,K1017,""),L1017&lt;&gt;"",L1017,TRUE,D1017)</f>
        <v>00</v>
      </c>
      <c r="N1017">
        <f t="shared" si="147"/>
        <v>0</v>
      </c>
    </row>
    <row r="1018" spans="1:14" x14ac:dyDescent="0.45">
      <c r="A1018" t="str">
        <f t="shared" si="145"/>
        <v>36C8</v>
      </c>
      <c r="B1018" t="str">
        <f t="shared" si="150"/>
        <v>10</v>
      </c>
      <c r="C1018">
        <f>COUNTIF(B$2:B1018,"=0")</f>
        <v>19</v>
      </c>
      <c r="D1018" t="str">
        <f>MID('input-output'!$I$9,(ROW(D1018)-2)*2+1,2)</f>
        <v>00</v>
      </c>
      <c r="E1018" s="1" t="str">
        <f t="shared" si="151"/>
        <v/>
      </c>
      <c r="L1018" t="str">
        <f t="shared" si="146"/>
        <v/>
      </c>
      <c r="M1018" t="str" cm="1">
        <f t="array" ref="M1018">_xlfn.IFS(ISNUMBER(_xlfn.XLOOKUP(C1018,Tables!N:N,Tables!N:N)),IF(B1018=0,K1018,""),L1018&lt;&gt;"",L1018,TRUE,D1018)</f>
        <v>00</v>
      </c>
      <c r="N1018">
        <f t="shared" si="147"/>
        <v>0</v>
      </c>
    </row>
    <row r="1019" spans="1:14" x14ac:dyDescent="0.45">
      <c r="A1019" t="str">
        <f t="shared" si="145"/>
        <v>36C9</v>
      </c>
      <c r="B1019" t="str">
        <f t="shared" si="150"/>
        <v>11</v>
      </c>
      <c r="C1019">
        <f>COUNTIF(B$2:B1019,"=0")</f>
        <v>19</v>
      </c>
      <c r="D1019" t="str">
        <f>MID('input-output'!$I$9,(ROW(D1019)-2)*2+1,2)</f>
        <v>00</v>
      </c>
      <c r="E1019" s="1" t="str">
        <f t="shared" si="151"/>
        <v/>
      </c>
      <c r="L1019" t="str">
        <f t="shared" si="146"/>
        <v/>
      </c>
      <c r="M1019" t="str" cm="1">
        <f t="array" ref="M1019">_xlfn.IFS(ISNUMBER(_xlfn.XLOOKUP(C1019,Tables!N:N,Tables!N:N)),IF(B1019=0,K1019,""),L1019&lt;&gt;"",L1019,TRUE,D1019)</f>
        <v>00</v>
      </c>
      <c r="N1019">
        <f t="shared" si="147"/>
        <v>0</v>
      </c>
    </row>
    <row r="1020" spans="1:14" x14ac:dyDescent="0.45">
      <c r="A1020" t="str">
        <f t="shared" si="145"/>
        <v>36CA</v>
      </c>
      <c r="B1020" t="str">
        <f t="shared" si="150"/>
        <v>12</v>
      </c>
      <c r="C1020">
        <f>COUNTIF(B$2:B1020,"=0")</f>
        <v>19</v>
      </c>
      <c r="D1020" t="str">
        <f>MID('input-output'!$I$9,(ROW(D1020)-2)*2+1,2)</f>
        <v>00</v>
      </c>
      <c r="E1020" s="1" t="str">
        <f t="shared" si="151"/>
        <v/>
      </c>
      <c r="L1020" t="str">
        <f t="shared" si="146"/>
        <v/>
      </c>
      <c r="M1020" t="str" cm="1">
        <f t="array" ref="M1020">_xlfn.IFS(ISNUMBER(_xlfn.XLOOKUP(C1020,Tables!N:N,Tables!N:N)),IF(B1020=0,K1020,""),L1020&lt;&gt;"",L1020,TRUE,D1020)</f>
        <v>00</v>
      </c>
      <c r="N1020">
        <f t="shared" si="147"/>
        <v>0</v>
      </c>
    </row>
    <row r="1021" spans="1:14" x14ac:dyDescent="0.45">
      <c r="A1021" t="str">
        <f t="shared" si="145"/>
        <v>36CB</v>
      </c>
      <c r="B1021" t="str">
        <f t="shared" si="150"/>
        <v>13</v>
      </c>
      <c r="C1021">
        <f>COUNTIF(B$2:B1021,"=0")</f>
        <v>19</v>
      </c>
      <c r="D1021" t="str">
        <f>MID('input-output'!$I$9,(ROW(D1021)-2)*2+1,2)</f>
        <v>00</v>
      </c>
      <c r="E1021" s="1" t="str">
        <f t="shared" si="151"/>
        <v/>
      </c>
      <c r="L1021" t="str">
        <f t="shared" si="146"/>
        <v/>
      </c>
      <c r="M1021" t="str" cm="1">
        <f t="array" ref="M1021">_xlfn.IFS(ISNUMBER(_xlfn.XLOOKUP(C1021,Tables!N:N,Tables!N:N)),IF(B1021=0,K1021,""),L1021&lt;&gt;"",L1021,TRUE,D1021)</f>
        <v>00</v>
      </c>
      <c r="N1021">
        <f t="shared" si="147"/>
        <v>0</v>
      </c>
    </row>
    <row r="1022" spans="1:14" x14ac:dyDescent="0.45">
      <c r="A1022" t="str">
        <f t="shared" ref="A1022:A1085" si="160">DEC2HEX(1+HEX2DEC(A1021))</f>
        <v>36CC</v>
      </c>
      <c r="B1022" t="str">
        <f t="shared" si="150"/>
        <v>14</v>
      </c>
      <c r="C1022">
        <f>COUNTIF(B$2:B1022,"=0")</f>
        <v>19</v>
      </c>
      <c r="D1022" t="str">
        <f>MID('input-output'!$I$9,(ROW(D1022)-2)*2+1,2)</f>
        <v>00</v>
      </c>
      <c r="E1022" s="1" t="str">
        <f t="shared" si="151"/>
        <v>Unk</v>
      </c>
      <c r="F1022">
        <f t="shared" ref="F1022" si="161">HEX2DEC(D1022)</f>
        <v>0</v>
      </c>
      <c r="L1022" t="str">
        <f t="shared" si="146"/>
        <v/>
      </c>
      <c r="M1022" t="str" cm="1">
        <f t="array" ref="M1022">_xlfn.IFS(ISNUMBER(_xlfn.XLOOKUP(C1022,Tables!N:N,Tables!N:N)),IF(B1022=0,K1022,""),L1022&lt;&gt;"",L1022,TRUE,D1022)</f>
        <v>00</v>
      </c>
      <c r="N1022">
        <f t="shared" si="147"/>
        <v>0</v>
      </c>
    </row>
    <row r="1023" spans="1:14" x14ac:dyDescent="0.45">
      <c r="A1023" t="str">
        <f t="shared" si="160"/>
        <v>36CD</v>
      </c>
      <c r="B1023" t="str">
        <f t="shared" si="150"/>
        <v>15</v>
      </c>
      <c r="C1023">
        <f>COUNTIF(B$2:B1023,"=0")</f>
        <v>19</v>
      </c>
      <c r="D1023" t="str">
        <f>MID('input-output'!$I$9,(ROW(D1023)-2)*2+1,2)</f>
        <v>00</v>
      </c>
      <c r="E1023" s="1" t="str">
        <f t="shared" si="151"/>
        <v/>
      </c>
      <c r="L1023" t="str">
        <f t="shared" si="146"/>
        <v/>
      </c>
      <c r="M1023" t="str" cm="1">
        <f t="array" ref="M1023">_xlfn.IFS(ISNUMBER(_xlfn.XLOOKUP(C1023,Tables!N:N,Tables!N:N)),IF(B1023=0,K1023,""),L1023&lt;&gt;"",L1023,TRUE,D1023)</f>
        <v>00</v>
      </c>
      <c r="N1023">
        <f t="shared" si="147"/>
        <v>0</v>
      </c>
    </row>
    <row r="1024" spans="1:14" x14ac:dyDescent="0.45">
      <c r="A1024" t="str">
        <f t="shared" si="160"/>
        <v>36CE</v>
      </c>
      <c r="B1024" t="str">
        <f t="shared" si="150"/>
        <v>16</v>
      </c>
      <c r="C1024">
        <f>COUNTIF(B$2:B1024,"=0")</f>
        <v>19</v>
      </c>
      <c r="D1024" t="str">
        <f>MID('input-output'!$I$9,(ROW(D1024)-2)*2+1,2)</f>
        <v>00</v>
      </c>
      <c r="E1024" s="1" t="str">
        <f t="shared" si="151"/>
        <v/>
      </c>
      <c r="L1024" t="str">
        <f t="shared" si="146"/>
        <v/>
      </c>
      <c r="M1024" t="str" cm="1">
        <f t="array" ref="M1024">_xlfn.IFS(ISNUMBER(_xlfn.XLOOKUP(C1024,Tables!N:N,Tables!N:N)),IF(B1024=0,K1024,""),L1024&lt;&gt;"",L1024,TRUE,D1024)</f>
        <v>00</v>
      </c>
      <c r="N1024">
        <f t="shared" si="147"/>
        <v>0</v>
      </c>
    </row>
    <row r="1025" spans="1:14" x14ac:dyDescent="0.45">
      <c r="A1025" t="str">
        <f t="shared" si="160"/>
        <v>36CF</v>
      </c>
      <c r="B1025" t="str">
        <f t="shared" si="150"/>
        <v>17</v>
      </c>
      <c r="C1025">
        <f>COUNTIF(B$2:B1025,"=0")</f>
        <v>19</v>
      </c>
      <c r="D1025" t="str">
        <f>MID('input-output'!$I$9,(ROW(D1025)-2)*2+1,2)</f>
        <v>00</v>
      </c>
      <c r="E1025" s="1" t="str">
        <f t="shared" si="151"/>
        <v/>
      </c>
      <c r="L1025" t="str">
        <f t="shared" si="146"/>
        <v/>
      </c>
      <c r="M1025" t="str" cm="1">
        <f t="array" ref="M1025">_xlfn.IFS(ISNUMBER(_xlfn.XLOOKUP(C1025,Tables!N:N,Tables!N:N)),IF(B1025=0,K1025,""),L1025&lt;&gt;"",L1025,TRUE,D1025)</f>
        <v>00</v>
      </c>
      <c r="N1025">
        <f t="shared" si="147"/>
        <v>0</v>
      </c>
    </row>
    <row r="1026" spans="1:14" x14ac:dyDescent="0.45">
      <c r="A1026" t="str">
        <f t="shared" si="160"/>
        <v>36D0</v>
      </c>
      <c r="B1026" t="str">
        <f t="shared" si="150"/>
        <v>18</v>
      </c>
      <c r="C1026">
        <f>COUNTIF(B$2:B1026,"=0")</f>
        <v>19</v>
      </c>
      <c r="D1026" t="str">
        <f>MID('input-output'!$I$9,(ROW(D1026)-2)*2+1,2)</f>
        <v>00</v>
      </c>
      <c r="E1026" s="1" t="str">
        <f t="shared" si="151"/>
        <v>Name Letter 1</v>
      </c>
      <c r="F1026" t="str">
        <f>_xlfn.XLOOKUP(D1026,Tables!B:B,Tables!H:H,"")</f>
        <v/>
      </c>
      <c r="G1026" s="2"/>
      <c r="L1026" t="str">
        <f t="shared" si="146"/>
        <v/>
      </c>
      <c r="M1026" t="str" cm="1">
        <f t="array" ref="M1026">_xlfn.IFS(ISNUMBER(_xlfn.XLOOKUP(C1026,Tables!N:N,Tables!N:N)),IF(B1026=0,K1026,""),L1026&lt;&gt;"",L1026,TRUE,D1026)</f>
        <v>00</v>
      </c>
      <c r="N1026">
        <f t="shared" si="147"/>
        <v>0</v>
      </c>
    </row>
    <row r="1027" spans="1:14" x14ac:dyDescent="0.45">
      <c r="A1027" t="str">
        <f t="shared" si="160"/>
        <v>36D1</v>
      </c>
      <c r="B1027" t="str">
        <f t="shared" si="150"/>
        <v>19</v>
      </c>
      <c r="C1027">
        <f>COUNTIF(B$2:B1027,"=0")</f>
        <v>19</v>
      </c>
      <c r="D1027" t="str">
        <f>MID('input-output'!$I$9,(ROW(D1027)-2)*2+1,2)</f>
        <v>00</v>
      </c>
      <c r="E1027" s="1" t="str">
        <f t="shared" si="151"/>
        <v/>
      </c>
      <c r="L1027" t="str">
        <f t="shared" ref="L1027:L1090" si="162">IF(OR(J1027&lt;&gt;"",LEN(J1026)&gt;2),_xlfn.LET(_xlpm.exp,IF(LEN(J1027)&gt;2,RIGHT(J1027,2),IF(LEN(J1026)&gt;2,LEFT(J1026,LEN(J1026)-2),J1027)),IF(LEN(_xlpm.exp)=1,"0"&amp;_xlpm.exp,_xlpm.exp)),IF(AND(J1026&lt;&gt;"",ISNUMBER(FIND("High",E1027))),"00",IF(J1027="","",J1027)))</f>
        <v/>
      </c>
      <c r="M1027" t="str" cm="1">
        <f t="array" ref="M1027">_xlfn.IFS(ISNUMBER(_xlfn.XLOOKUP(C1027,Tables!N:N,Tables!N:N)),IF(B1027=0,K1027,""),L1027&lt;&gt;"",L1027,TRUE,D1027)</f>
        <v>00</v>
      </c>
      <c r="N1027">
        <f t="shared" si="147"/>
        <v>0</v>
      </c>
    </row>
    <row r="1028" spans="1:14" x14ac:dyDescent="0.45">
      <c r="A1028" t="str">
        <f t="shared" si="160"/>
        <v>36D2</v>
      </c>
      <c r="B1028" t="str">
        <f t="shared" si="150"/>
        <v>1A</v>
      </c>
      <c r="C1028">
        <f>COUNTIF(B$2:B1028,"=0")</f>
        <v>19</v>
      </c>
      <c r="D1028" t="str">
        <f>MID('input-output'!$I$9,(ROW(D1028)-2)*2+1,2)</f>
        <v>00</v>
      </c>
      <c r="E1028" s="1" t="str">
        <f t="shared" si="151"/>
        <v>Name Letter 2</v>
      </c>
      <c r="F1028" t="str">
        <f>_xlfn.XLOOKUP(D1028,Tables!B:B,Tables!H:H,"")</f>
        <v/>
      </c>
      <c r="G1028" s="2"/>
      <c r="L1028" t="str">
        <f t="shared" si="162"/>
        <v/>
      </c>
      <c r="M1028" t="str" cm="1">
        <f t="array" ref="M1028">_xlfn.IFS(ISNUMBER(_xlfn.XLOOKUP(C1028,Tables!N:N,Tables!N:N)),IF(B1028=0,K1028,""),L1028&lt;&gt;"",L1028,TRUE,D1028)</f>
        <v>00</v>
      </c>
      <c r="N1028">
        <f t="shared" ref="N1028:N1091" si="163">IF(L1028="",0,_xlfn.LET(_xlpm.new,HEX2DEC(M1028),_xlpm.old,HEX2DEC(D1028),IF(_xlpm.new&lt;128,_xlpm.new,-128+_xlfn.BITAND(_xlpm.new,127))-IF(_xlpm.old&lt;128,_xlpm.old,-128+_xlfn.BITAND(_xlpm.old,127))))</f>
        <v>0</v>
      </c>
    </row>
    <row r="1029" spans="1:14" x14ac:dyDescent="0.45">
      <c r="A1029" t="str">
        <f t="shared" si="160"/>
        <v>36D3</v>
      </c>
      <c r="B1029" t="str">
        <f t="shared" si="150"/>
        <v>1B</v>
      </c>
      <c r="C1029">
        <f>COUNTIF(B$2:B1029,"=0")</f>
        <v>19</v>
      </c>
      <c r="D1029" t="str">
        <f>MID('input-output'!$I$9,(ROW(D1029)-2)*2+1,2)</f>
        <v>00</v>
      </c>
      <c r="E1029" s="1" t="str">
        <f t="shared" si="151"/>
        <v/>
      </c>
      <c r="L1029" t="str">
        <f t="shared" si="162"/>
        <v/>
      </c>
      <c r="M1029" t="str" cm="1">
        <f t="array" ref="M1029">_xlfn.IFS(ISNUMBER(_xlfn.XLOOKUP(C1029,Tables!N:N,Tables!N:N)),IF(B1029=0,K1029,""),L1029&lt;&gt;"",L1029,TRUE,D1029)</f>
        <v>00</v>
      </c>
      <c r="N1029">
        <f t="shared" si="163"/>
        <v>0</v>
      </c>
    </row>
    <row r="1030" spans="1:14" x14ac:dyDescent="0.45">
      <c r="A1030" t="str">
        <f t="shared" si="160"/>
        <v>36D4</v>
      </c>
      <c r="B1030" t="str">
        <f t="shared" si="150"/>
        <v>1C</v>
      </c>
      <c r="C1030">
        <f>COUNTIF(B$2:B1030,"=0")</f>
        <v>19</v>
      </c>
      <c r="D1030" t="str">
        <f>MID('input-output'!$I$9,(ROW(D1030)-2)*2+1,2)</f>
        <v>00</v>
      </c>
      <c r="E1030" s="1" t="str">
        <f t="shared" si="151"/>
        <v>Name Letter 3</v>
      </c>
      <c r="F1030" t="str">
        <f>_xlfn.XLOOKUP(D1030,Tables!B:B,Tables!H:H,"")</f>
        <v/>
      </c>
      <c r="G1030" s="2"/>
      <c r="L1030" t="str">
        <f t="shared" si="162"/>
        <v/>
      </c>
      <c r="M1030" t="str" cm="1">
        <f t="array" ref="M1030">_xlfn.IFS(ISNUMBER(_xlfn.XLOOKUP(C1030,Tables!N:N,Tables!N:N)),IF(B1030=0,K1030,""),L1030&lt;&gt;"",L1030,TRUE,D1030)</f>
        <v>00</v>
      </c>
      <c r="N1030">
        <f t="shared" si="163"/>
        <v>0</v>
      </c>
    </row>
    <row r="1031" spans="1:14" x14ac:dyDescent="0.45">
      <c r="A1031" t="str">
        <f t="shared" si="160"/>
        <v>36D5</v>
      </c>
      <c r="B1031" t="str">
        <f t="shared" si="150"/>
        <v>1D</v>
      </c>
      <c r="C1031">
        <f>COUNTIF(B$2:B1031,"=0")</f>
        <v>19</v>
      </c>
      <c r="D1031" t="str">
        <f>MID('input-output'!$I$9,(ROW(D1031)-2)*2+1,2)</f>
        <v>00</v>
      </c>
      <c r="E1031" s="1" t="str">
        <f t="shared" si="151"/>
        <v/>
      </c>
      <c r="L1031" t="str">
        <f t="shared" si="162"/>
        <v/>
      </c>
      <c r="M1031" t="str" cm="1">
        <f t="array" ref="M1031">_xlfn.IFS(ISNUMBER(_xlfn.XLOOKUP(C1031,Tables!N:N,Tables!N:N)),IF(B1031=0,K1031,""),L1031&lt;&gt;"",L1031,TRUE,D1031)</f>
        <v>00</v>
      </c>
      <c r="N1031">
        <f t="shared" si="163"/>
        <v>0</v>
      </c>
    </row>
    <row r="1032" spans="1:14" x14ac:dyDescent="0.45">
      <c r="A1032" t="str">
        <f t="shared" si="160"/>
        <v>36D6</v>
      </c>
      <c r="B1032" t="str">
        <f t="shared" si="150"/>
        <v>1E</v>
      </c>
      <c r="C1032">
        <f>COUNTIF(B$2:B1032,"=0")</f>
        <v>19</v>
      </c>
      <c r="D1032" t="str">
        <f>MID('input-output'!$I$9,(ROW(D1032)-2)*2+1,2)</f>
        <v>00</v>
      </c>
      <c r="E1032" s="1" t="str">
        <f t="shared" si="151"/>
        <v>Name Letter 4</v>
      </c>
      <c r="F1032" t="str">
        <f>_xlfn.XLOOKUP(D1032,Tables!B:B,Tables!H:H,"")</f>
        <v/>
      </c>
      <c r="G1032" s="2"/>
      <c r="L1032" t="str">
        <f t="shared" si="162"/>
        <v/>
      </c>
      <c r="M1032" t="str" cm="1">
        <f t="array" ref="M1032">_xlfn.IFS(ISNUMBER(_xlfn.XLOOKUP(C1032,Tables!N:N,Tables!N:N)),IF(B1032=0,K1032,""),L1032&lt;&gt;"",L1032,TRUE,D1032)</f>
        <v>00</v>
      </c>
      <c r="N1032">
        <f t="shared" si="163"/>
        <v>0</v>
      </c>
    </row>
    <row r="1033" spans="1:14" x14ac:dyDescent="0.45">
      <c r="A1033" t="str">
        <f t="shared" si="160"/>
        <v>36D7</v>
      </c>
      <c r="B1033" t="str">
        <f t="shared" si="150"/>
        <v>1F</v>
      </c>
      <c r="C1033">
        <f>COUNTIF(B$2:B1033,"=0")</f>
        <v>19</v>
      </c>
      <c r="D1033" t="str">
        <f>MID('input-output'!$I$9,(ROW(D1033)-2)*2+1,2)</f>
        <v>00</v>
      </c>
      <c r="E1033" s="1" t="str">
        <f t="shared" si="151"/>
        <v/>
      </c>
      <c r="L1033" t="str">
        <f t="shared" si="162"/>
        <v/>
      </c>
      <c r="M1033" t="str" cm="1">
        <f t="array" ref="M1033">_xlfn.IFS(ISNUMBER(_xlfn.XLOOKUP(C1033,Tables!N:N,Tables!N:N)),IF(B1033=0,K1033,""),L1033&lt;&gt;"",L1033,TRUE,D1033)</f>
        <v>00</v>
      </c>
      <c r="N1033">
        <f t="shared" si="163"/>
        <v>0</v>
      </c>
    </row>
    <row r="1034" spans="1:14" x14ac:dyDescent="0.45">
      <c r="A1034" t="str">
        <f t="shared" si="160"/>
        <v>36D8</v>
      </c>
      <c r="B1034" t="str">
        <f t="shared" si="150"/>
        <v>20</v>
      </c>
      <c r="C1034">
        <f>COUNTIF(B$2:B1034,"=0")</f>
        <v>19</v>
      </c>
      <c r="D1034" t="str">
        <f>MID('input-output'!$I$9,(ROW(D1034)-2)*2+1,2)</f>
        <v>00</v>
      </c>
      <c r="E1034" s="1" t="str">
        <f t="shared" si="151"/>
        <v>Name Letter 5</v>
      </c>
      <c r="F1034" t="str">
        <f>_xlfn.XLOOKUP(D1034,Tables!B:B,Tables!H:H,"")</f>
        <v/>
      </c>
      <c r="G1034" s="2"/>
      <c r="L1034" t="str">
        <f t="shared" si="162"/>
        <v/>
      </c>
      <c r="M1034" t="str" cm="1">
        <f t="array" ref="M1034">_xlfn.IFS(ISNUMBER(_xlfn.XLOOKUP(C1034,Tables!N:N,Tables!N:N)),IF(B1034=0,K1034,""),L1034&lt;&gt;"",L1034,TRUE,D1034)</f>
        <v>00</v>
      </c>
      <c r="N1034">
        <f t="shared" si="163"/>
        <v>0</v>
      </c>
    </row>
    <row r="1035" spans="1:14" x14ac:dyDescent="0.45">
      <c r="A1035" t="str">
        <f t="shared" si="160"/>
        <v>36D9</v>
      </c>
      <c r="B1035" t="str">
        <f t="shared" si="150"/>
        <v>21</v>
      </c>
      <c r="C1035">
        <f>COUNTIF(B$2:B1035,"=0")</f>
        <v>19</v>
      </c>
      <c r="D1035" t="str">
        <f>MID('input-output'!$I$9,(ROW(D1035)-2)*2+1,2)</f>
        <v>00</v>
      </c>
      <c r="E1035" s="1" t="str">
        <f t="shared" si="151"/>
        <v/>
      </c>
      <c r="L1035" t="str">
        <f t="shared" si="162"/>
        <v/>
      </c>
      <c r="M1035" t="str" cm="1">
        <f t="array" ref="M1035">_xlfn.IFS(ISNUMBER(_xlfn.XLOOKUP(C1035,Tables!N:N,Tables!N:N)),IF(B1035=0,K1035,""),L1035&lt;&gt;"",L1035,TRUE,D1035)</f>
        <v>00</v>
      </c>
      <c r="N1035">
        <f t="shared" si="163"/>
        <v>0</v>
      </c>
    </row>
    <row r="1036" spans="1:14" x14ac:dyDescent="0.45">
      <c r="A1036" t="str">
        <f t="shared" si="160"/>
        <v>36DA</v>
      </c>
      <c r="B1036" t="str">
        <f t="shared" si="150"/>
        <v>22</v>
      </c>
      <c r="C1036">
        <f>COUNTIF(B$2:B1036,"=0")</f>
        <v>19</v>
      </c>
      <c r="D1036" t="str">
        <f>MID('input-output'!$I$9,(ROW(D1036)-2)*2+1,2)</f>
        <v>00</v>
      </c>
      <c r="E1036" s="1" t="str">
        <f t="shared" si="151"/>
        <v>Name Letter 6</v>
      </c>
      <c r="F1036" t="str">
        <f>_xlfn.XLOOKUP(D1036,Tables!B:B,Tables!H:H,"")</f>
        <v/>
      </c>
      <c r="G1036" s="2"/>
      <c r="L1036" t="str">
        <f t="shared" si="162"/>
        <v/>
      </c>
      <c r="M1036" t="str" cm="1">
        <f t="array" ref="M1036">_xlfn.IFS(ISNUMBER(_xlfn.XLOOKUP(C1036,Tables!N:N,Tables!N:N)),IF(B1036=0,K1036,""),L1036&lt;&gt;"",L1036,TRUE,D1036)</f>
        <v>00</v>
      </c>
      <c r="N1036">
        <f t="shared" si="163"/>
        <v>0</v>
      </c>
    </row>
    <row r="1037" spans="1:14" x14ac:dyDescent="0.45">
      <c r="A1037" t="str">
        <f t="shared" si="160"/>
        <v>36DB</v>
      </c>
      <c r="B1037" t="str">
        <f t="shared" si="150"/>
        <v>23</v>
      </c>
      <c r="C1037">
        <f>COUNTIF(B$2:B1037,"=0")</f>
        <v>19</v>
      </c>
      <c r="D1037" t="str">
        <f>MID('input-output'!$I$9,(ROW(D1037)-2)*2+1,2)</f>
        <v>00</v>
      </c>
      <c r="E1037" s="1" t="str">
        <f t="shared" si="151"/>
        <v/>
      </c>
      <c r="L1037" t="str">
        <f t="shared" si="162"/>
        <v/>
      </c>
      <c r="M1037" t="str" cm="1">
        <f t="array" ref="M1037">_xlfn.IFS(ISNUMBER(_xlfn.XLOOKUP(C1037,Tables!N:N,Tables!N:N)),IF(B1037=0,K1037,""),L1037&lt;&gt;"",L1037,TRUE,D1037)</f>
        <v>00</v>
      </c>
      <c r="N1037">
        <f t="shared" si="163"/>
        <v>0</v>
      </c>
    </row>
    <row r="1038" spans="1:14" x14ac:dyDescent="0.45">
      <c r="A1038" t="str">
        <f t="shared" si="160"/>
        <v>36DC</v>
      </c>
      <c r="B1038" t="str">
        <f t="shared" si="150"/>
        <v>24</v>
      </c>
      <c r="C1038">
        <f>COUNTIF(B$2:B1038,"=0")</f>
        <v>19</v>
      </c>
      <c r="D1038" t="str">
        <f>MID('input-output'!$I$9,(ROW(D1038)-2)*2+1,2)</f>
        <v>00</v>
      </c>
      <c r="E1038" s="1" t="str">
        <f t="shared" si="151"/>
        <v>Name Letter 7</v>
      </c>
      <c r="F1038" t="str">
        <f>_xlfn.XLOOKUP(D1038,Tables!B:B,Tables!H:H,"")</f>
        <v/>
      </c>
      <c r="G1038" s="2"/>
      <c r="L1038" t="str">
        <f t="shared" si="162"/>
        <v/>
      </c>
      <c r="M1038" t="str" cm="1">
        <f t="array" ref="M1038">_xlfn.IFS(ISNUMBER(_xlfn.XLOOKUP(C1038,Tables!N:N,Tables!N:N)),IF(B1038=0,K1038,""),L1038&lt;&gt;"",L1038,TRUE,D1038)</f>
        <v>00</v>
      </c>
      <c r="N1038">
        <f t="shared" si="163"/>
        <v>0</v>
      </c>
    </row>
    <row r="1039" spans="1:14" x14ac:dyDescent="0.45">
      <c r="A1039" t="str">
        <f t="shared" si="160"/>
        <v>36DD</v>
      </c>
      <c r="B1039" t="str">
        <f t="shared" si="150"/>
        <v>25</v>
      </c>
      <c r="C1039">
        <f>COUNTIF(B$2:B1039,"=0")</f>
        <v>19</v>
      </c>
      <c r="D1039" t="str">
        <f>MID('input-output'!$I$9,(ROW(D1039)-2)*2+1,2)</f>
        <v>00</v>
      </c>
      <c r="E1039" s="1" t="str">
        <f t="shared" si="151"/>
        <v/>
      </c>
      <c r="L1039" t="str">
        <f t="shared" si="162"/>
        <v/>
      </c>
      <c r="M1039" t="str" cm="1">
        <f t="array" ref="M1039">_xlfn.IFS(ISNUMBER(_xlfn.XLOOKUP(C1039,Tables!N:N,Tables!N:N)),IF(B1039=0,K1039,""),L1039&lt;&gt;"",L1039,TRUE,D1039)</f>
        <v>00</v>
      </c>
      <c r="N1039">
        <f t="shared" si="163"/>
        <v>0</v>
      </c>
    </row>
    <row r="1040" spans="1:14" x14ac:dyDescent="0.45">
      <c r="A1040" t="str">
        <f t="shared" si="160"/>
        <v>36DE</v>
      </c>
      <c r="B1040" t="str">
        <f t="shared" si="150"/>
        <v>26</v>
      </c>
      <c r="C1040">
        <f>COUNTIF(B$2:B1040,"=0")</f>
        <v>19</v>
      </c>
      <c r="D1040" t="str">
        <f>MID('input-output'!$I$9,(ROW(D1040)-2)*2+1,2)</f>
        <v>00</v>
      </c>
      <c r="E1040" s="1" t="str">
        <f t="shared" si="151"/>
        <v>Name Letter 8</v>
      </c>
      <c r="F1040" t="str">
        <f>_xlfn.XLOOKUP(D1040,Tables!B:B,Tables!H:H,"")</f>
        <v/>
      </c>
      <c r="G1040" s="2"/>
      <c r="L1040" t="str">
        <f t="shared" si="162"/>
        <v/>
      </c>
      <c r="M1040" t="str" cm="1">
        <f t="array" ref="M1040">_xlfn.IFS(ISNUMBER(_xlfn.XLOOKUP(C1040,Tables!N:N,Tables!N:N)),IF(B1040=0,K1040,""),L1040&lt;&gt;"",L1040,TRUE,D1040)</f>
        <v>00</v>
      </c>
      <c r="N1040">
        <f t="shared" si="163"/>
        <v>0</v>
      </c>
    </row>
    <row r="1041" spans="1:14" x14ac:dyDescent="0.45">
      <c r="A1041" t="str">
        <f t="shared" si="160"/>
        <v>36DF</v>
      </c>
      <c r="B1041" t="str">
        <f t="shared" si="150"/>
        <v>27</v>
      </c>
      <c r="C1041">
        <f>COUNTIF(B$2:B1041,"=0")</f>
        <v>19</v>
      </c>
      <c r="D1041" t="str">
        <f>MID('input-output'!$I$9,(ROW(D1041)-2)*2+1,2)</f>
        <v>00</v>
      </c>
      <c r="E1041" s="1" t="str">
        <f t="shared" si="151"/>
        <v/>
      </c>
      <c r="L1041" t="str">
        <f t="shared" si="162"/>
        <v/>
      </c>
      <c r="M1041" t="str" cm="1">
        <f t="array" ref="M1041">_xlfn.IFS(ISNUMBER(_xlfn.XLOOKUP(C1041,Tables!N:N,Tables!N:N)),IF(B1041=0,K1041,""),L1041&lt;&gt;"",L1041,TRUE,D1041)</f>
        <v>00</v>
      </c>
      <c r="N1041">
        <f t="shared" si="163"/>
        <v>0</v>
      </c>
    </row>
    <row r="1042" spans="1:14" x14ac:dyDescent="0.45">
      <c r="A1042" t="str">
        <f t="shared" si="160"/>
        <v>36E0</v>
      </c>
      <c r="B1042" t="str">
        <f t="shared" si="150"/>
        <v>28</v>
      </c>
      <c r="C1042">
        <f>COUNTIF(B$2:B1042,"=0")</f>
        <v>19</v>
      </c>
      <c r="D1042" t="str">
        <f>MID('input-output'!$I$9,(ROW(D1042)-2)*2+1,2)</f>
        <v>01</v>
      </c>
      <c r="E1042" s="1" t="str">
        <f t="shared" si="151"/>
        <v>Monster Level 1</v>
      </c>
      <c r="G1042" s="2"/>
      <c r="L1042" t="str">
        <f t="shared" si="162"/>
        <v/>
      </c>
      <c r="M1042" t="str" cm="1">
        <f t="array" ref="M1042">_xlfn.IFS(ISNUMBER(_xlfn.XLOOKUP(C1042,Tables!N:N,Tables!N:N)),IF(B1042=0,K1042,""),L1042&lt;&gt;"",L1042,TRUE,D1042)</f>
        <v>01</v>
      </c>
      <c r="N1042">
        <f t="shared" si="163"/>
        <v>0</v>
      </c>
    </row>
    <row r="1043" spans="1:14" x14ac:dyDescent="0.45">
      <c r="A1043" t="str">
        <f t="shared" si="160"/>
        <v>36E1</v>
      </c>
      <c r="B1043" t="str">
        <f t="shared" si="150"/>
        <v>29</v>
      </c>
      <c r="C1043">
        <f>COUNTIF(B$2:B1043,"=0")</f>
        <v>19</v>
      </c>
      <c r="D1043" t="str">
        <f>MID('input-output'!$I$9,(ROW(D1043)-2)*2+1,2)</f>
        <v>01</v>
      </c>
      <c r="E1043" s="1" t="str">
        <f t="shared" si="151"/>
        <v>Monster Level 2</v>
      </c>
      <c r="G1043" s="2"/>
      <c r="L1043" t="str">
        <f t="shared" si="162"/>
        <v/>
      </c>
      <c r="M1043" t="str" cm="1">
        <f t="array" ref="M1043">_xlfn.IFS(ISNUMBER(_xlfn.XLOOKUP(C1043,Tables!N:N,Tables!N:N)),IF(B1043=0,K1043,""),L1043&lt;&gt;"",L1043,TRUE,D1043)</f>
        <v>01</v>
      </c>
      <c r="N1043">
        <f t="shared" si="163"/>
        <v>0</v>
      </c>
    </row>
    <row r="1044" spans="1:14" x14ac:dyDescent="0.45">
      <c r="A1044" t="str">
        <f t="shared" si="160"/>
        <v>36E2</v>
      </c>
      <c r="B1044" t="str">
        <f t="shared" si="150"/>
        <v>2A</v>
      </c>
      <c r="C1044">
        <f>COUNTIF(B$2:B1044,"=0")</f>
        <v>19</v>
      </c>
      <c r="D1044" t="str">
        <f>MID('input-output'!$I$9,(ROW(D1044)-2)*2+1,2)</f>
        <v>01</v>
      </c>
      <c r="E1044" s="1" t="str">
        <f t="shared" si="151"/>
        <v>Monster Level 3</v>
      </c>
      <c r="G1044" s="2"/>
      <c r="L1044" t="str">
        <f t="shared" si="162"/>
        <v/>
      </c>
      <c r="M1044" t="str" cm="1">
        <f t="array" ref="M1044">_xlfn.IFS(ISNUMBER(_xlfn.XLOOKUP(C1044,Tables!N:N,Tables!N:N)),IF(B1044=0,K1044,""),L1044&lt;&gt;"",L1044,TRUE,D1044)</f>
        <v>01</v>
      </c>
      <c r="N1044">
        <f t="shared" si="163"/>
        <v>0</v>
      </c>
    </row>
    <row r="1045" spans="1:14" x14ac:dyDescent="0.45">
      <c r="A1045" t="str">
        <f t="shared" si="160"/>
        <v>36E3</v>
      </c>
      <c r="B1045" t="str">
        <f t="shared" si="150"/>
        <v>2B</v>
      </c>
      <c r="C1045">
        <f>COUNTIF(B$2:B1045,"=0")</f>
        <v>19</v>
      </c>
      <c r="D1045" t="str">
        <f>MID('input-output'!$I$9,(ROW(D1045)-2)*2+1,2)</f>
        <v>01</v>
      </c>
      <c r="E1045" s="1" t="str">
        <f t="shared" si="151"/>
        <v>Boss Level</v>
      </c>
      <c r="G1045" s="2"/>
      <c r="L1045" t="str">
        <f t="shared" si="162"/>
        <v/>
      </c>
      <c r="M1045" t="str" cm="1">
        <f t="array" ref="M1045">_xlfn.IFS(ISNUMBER(_xlfn.XLOOKUP(C1045,Tables!N:N,Tables!N:N)),IF(B1045=0,K1045,""),L1045&lt;&gt;"",L1045,TRUE,D1045)</f>
        <v>01</v>
      </c>
      <c r="N1045">
        <f t="shared" si="163"/>
        <v>0</v>
      </c>
    </row>
    <row r="1046" spans="1:14" x14ac:dyDescent="0.45">
      <c r="A1046" t="str">
        <f t="shared" si="160"/>
        <v>36E4</v>
      </c>
      <c r="B1046" t="str">
        <f t="shared" si="150"/>
        <v>2C</v>
      </c>
      <c r="C1046">
        <f>COUNTIF(B$2:B1046,"=0")</f>
        <v>19</v>
      </c>
      <c r="D1046" t="str">
        <f>MID('input-output'!$I$9,(ROW(D1046)-2)*2+1,2)</f>
        <v>00</v>
      </c>
      <c r="E1046" s="1" t="str">
        <f t="shared" si="151"/>
        <v/>
      </c>
      <c r="L1046" t="str">
        <f t="shared" si="162"/>
        <v/>
      </c>
      <c r="M1046" t="str" cm="1">
        <f t="array" ref="M1046">_xlfn.IFS(ISNUMBER(_xlfn.XLOOKUP(C1046,Tables!N:N,Tables!N:N)),IF(B1046=0,K1046,""),L1046&lt;&gt;"",L1046,TRUE,D1046)</f>
        <v>00</v>
      </c>
      <c r="N1046">
        <f t="shared" si="163"/>
        <v>0</v>
      </c>
    </row>
    <row r="1047" spans="1:14" x14ac:dyDescent="0.45">
      <c r="A1047" t="str">
        <f t="shared" si="160"/>
        <v>36E5</v>
      </c>
      <c r="B1047" t="str">
        <f t="shared" ref="B1047:B1110" si="164">B963</f>
        <v>2D</v>
      </c>
      <c r="C1047">
        <f>COUNTIF(B$2:B1047,"=0")</f>
        <v>19</v>
      </c>
      <c r="D1047" t="str">
        <f>MID('input-output'!$I$9,(ROW(D1047)-2)*2+1,2)</f>
        <v>00</v>
      </c>
      <c r="E1047" s="1" t="str">
        <f t="shared" ref="E1047:E1110" si="165">IF(E963="","",E963)</f>
        <v>Hobby</v>
      </c>
      <c r="F1047">
        <f>_xlfn.XLOOKUP(HEX2DEC(D1047),Tables!A:A,Tables!G:G)</f>
        <v>0</v>
      </c>
      <c r="G1047" s="2"/>
      <c r="L1047" t="str">
        <f t="shared" si="162"/>
        <v/>
      </c>
      <c r="M1047" t="str" cm="1">
        <f t="array" ref="M1047">_xlfn.IFS(ISNUMBER(_xlfn.XLOOKUP(C1047,Tables!N:N,Tables!N:N)),IF(B1047=0,K1047,""),L1047&lt;&gt;"",L1047,TRUE,D1047)</f>
        <v>00</v>
      </c>
      <c r="N1047">
        <f t="shared" si="163"/>
        <v>0</v>
      </c>
    </row>
    <row r="1048" spans="1:14" x14ac:dyDescent="0.45">
      <c r="A1048" t="str">
        <f t="shared" si="160"/>
        <v>36E6</v>
      </c>
      <c r="B1048" t="str">
        <f t="shared" si="164"/>
        <v>2E</v>
      </c>
      <c r="C1048">
        <f>COUNTIF(B$2:B1048,"=0")</f>
        <v>19</v>
      </c>
      <c r="D1048" t="str">
        <f>MID('input-output'!$I$9,(ROW(D1048)-2)*2+1,2)</f>
        <v>00</v>
      </c>
      <c r="E1048" s="1" t="str">
        <f t="shared" si="165"/>
        <v>Title</v>
      </c>
      <c r="F1048">
        <f>_xlfn.XLOOKUP(HEX2DEC(D1048),Tables!A:A,Tables!F:F)</f>
        <v>0</v>
      </c>
      <c r="G1048" s="2"/>
      <c r="L1048" t="str">
        <f t="shared" si="162"/>
        <v/>
      </c>
      <c r="M1048" t="str" cm="1">
        <f t="array" ref="M1048">_xlfn.IFS(ISNUMBER(_xlfn.XLOOKUP(C1048,Tables!N:N,Tables!N:N)),IF(B1048=0,K1048,""),L1048&lt;&gt;"",L1048,TRUE,D1048)</f>
        <v>00</v>
      </c>
      <c r="N1048">
        <f t="shared" si="163"/>
        <v>0</v>
      </c>
    </row>
    <row r="1049" spans="1:14" x14ac:dyDescent="0.45">
      <c r="A1049" t="str">
        <f t="shared" si="160"/>
        <v>36E7</v>
      </c>
      <c r="B1049" t="str">
        <f t="shared" si="164"/>
        <v>2F</v>
      </c>
      <c r="C1049">
        <f>COUNTIF(B$2:B1049,"=0")</f>
        <v>19</v>
      </c>
      <c r="D1049" t="str">
        <f>MID('input-output'!$I$9,(ROW(D1049)-2)*2+1,2)</f>
        <v>00</v>
      </c>
      <c r="E1049" s="1" t="str">
        <f t="shared" si="165"/>
        <v>Personality</v>
      </c>
      <c r="F1049">
        <f>_xlfn.XLOOKUP(HEX2DEC(D1049),Tables!A:A,Tables!E:E)</f>
        <v>0</v>
      </c>
      <c r="G1049" s="2"/>
      <c r="L1049" t="str">
        <f t="shared" si="162"/>
        <v/>
      </c>
      <c r="M1049" t="str" cm="1">
        <f t="array" ref="M1049">_xlfn.IFS(ISNUMBER(_xlfn.XLOOKUP(C1049,Tables!N:N,Tables!N:N)),IF(B1049=0,K1049,""),L1049&lt;&gt;"",L1049,TRUE,D1049)</f>
        <v>00</v>
      </c>
      <c r="N1049">
        <f t="shared" si="163"/>
        <v>0</v>
      </c>
    </row>
    <row r="1050" spans="1:14" x14ac:dyDescent="0.45">
      <c r="A1050" t="str">
        <f t="shared" si="160"/>
        <v>36E8</v>
      </c>
      <c r="B1050" t="str">
        <f t="shared" si="164"/>
        <v>30</v>
      </c>
      <c r="C1050">
        <f>COUNTIF(B$2:B1050,"=0")</f>
        <v>19</v>
      </c>
      <c r="D1050" t="str">
        <f>MID('input-output'!$I$9,(ROW(D1050)-2)*2+1,2)</f>
        <v>00</v>
      </c>
      <c r="E1050" s="1" t="str">
        <f t="shared" si="165"/>
        <v/>
      </c>
      <c r="L1050" t="str">
        <f t="shared" si="162"/>
        <v/>
      </c>
      <c r="M1050" t="str" cm="1">
        <f t="array" ref="M1050">_xlfn.IFS(ISNUMBER(_xlfn.XLOOKUP(C1050,Tables!N:N,Tables!N:N)),IF(B1050=0,K1050,""),L1050&lt;&gt;"",L1050,TRUE,D1050)</f>
        <v>00</v>
      </c>
      <c r="N1050">
        <f t="shared" si="163"/>
        <v>0</v>
      </c>
    </row>
    <row r="1051" spans="1:14" x14ac:dyDescent="0.45">
      <c r="A1051" t="str">
        <f t="shared" si="160"/>
        <v>36E9</v>
      </c>
      <c r="B1051" t="str">
        <f t="shared" si="164"/>
        <v>31</v>
      </c>
      <c r="C1051">
        <f>COUNTIF(B$2:B1051,"=0")</f>
        <v>19</v>
      </c>
      <c r="D1051" t="str">
        <f>MID('input-output'!$I$9,(ROW(D1051)-2)*2+1,2)</f>
        <v>00</v>
      </c>
      <c r="E1051" s="1" t="str">
        <f t="shared" si="165"/>
        <v>Owner Level</v>
      </c>
      <c r="F1051">
        <f t="shared" ref="F1051:F1052" si="166">HEX2DEC(D1051)</f>
        <v>0</v>
      </c>
      <c r="G1051" s="2"/>
      <c r="J1051" t="str">
        <f t="shared" ref="J1051:J1052" si="167">IF(G1051&lt;&gt;"",DEC2HEX(G1051),"")</f>
        <v/>
      </c>
      <c r="L1051" t="str">
        <f t="shared" si="162"/>
        <v/>
      </c>
      <c r="M1051" t="str" cm="1">
        <f t="array" ref="M1051">_xlfn.IFS(ISNUMBER(_xlfn.XLOOKUP(C1051,Tables!N:N,Tables!N:N)),IF(B1051=0,K1051,""),L1051&lt;&gt;"",L1051,TRUE,D1051)</f>
        <v>00</v>
      </c>
      <c r="N1051">
        <f t="shared" si="163"/>
        <v>0</v>
      </c>
    </row>
    <row r="1052" spans="1:14" x14ac:dyDescent="0.45">
      <c r="A1052" t="str">
        <f t="shared" si="160"/>
        <v>36EA</v>
      </c>
      <c r="B1052" t="str">
        <f t="shared" si="164"/>
        <v>32</v>
      </c>
      <c r="C1052">
        <f>COUNTIF(B$2:B1052,"=0")</f>
        <v>19</v>
      </c>
      <c r="D1052" t="str">
        <f>MID('input-output'!$I$9,(ROW(D1052)-2)*2+1,2)</f>
        <v>00</v>
      </c>
      <c r="E1052" s="1" t="str">
        <f t="shared" si="165"/>
        <v>Times Cleared</v>
      </c>
      <c r="F1052">
        <f t="shared" si="166"/>
        <v>0</v>
      </c>
      <c r="G1052" s="2"/>
      <c r="J1052" t="str">
        <f t="shared" si="167"/>
        <v/>
      </c>
      <c r="L1052" t="str">
        <f t="shared" si="162"/>
        <v/>
      </c>
      <c r="M1052" t="str" cm="1">
        <f t="array" ref="M1052">_xlfn.IFS(ISNUMBER(_xlfn.XLOOKUP(C1052,Tables!N:N,Tables!N:N)),IF(B1052=0,K1052,""),L1052&lt;&gt;"",L1052,TRUE,D1052)</f>
        <v>00</v>
      </c>
      <c r="N1052">
        <f t="shared" si="163"/>
        <v>0</v>
      </c>
    </row>
    <row r="1053" spans="1:14" x14ac:dyDescent="0.45">
      <c r="A1053" t="str">
        <f t="shared" si="160"/>
        <v>36EB</v>
      </c>
      <c r="B1053" t="str">
        <f t="shared" si="164"/>
        <v>33</v>
      </c>
      <c r="C1053">
        <f>COUNTIF(B$2:B1053,"=0")</f>
        <v>19</v>
      </c>
      <c r="D1053" t="str">
        <f>MID('input-output'!$I$9,(ROW(D1053)-2)*2+1,2)</f>
        <v>00</v>
      </c>
      <c r="E1053" s="1" t="str">
        <f t="shared" si="165"/>
        <v/>
      </c>
      <c r="L1053" t="str">
        <f t="shared" si="162"/>
        <v/>
      </c>
      <c r="M1053" t="str" cm="1">
        <f t="array" ref="M1053">_xlfn.IFS(ISNUMBER(_xlfn.XLOOKUP(C1053,Tables!N:N,Tables!N:N)),IF(B1053=0,K1053,""),L1053&lt;&gt;"",L1053,TRUE,D1053)</f>
        <v>00</v>
      </c>
      <c r="N1053">
        <f t="shared" si="163"/>
        <v>0</v>
      </c>
    </row>
    <row r="1054" spans="1:14" x14ac:dyDescent="0.45">
      <c r="A1054" t="str">
        <f t="shared" si="160"/>
        <v>36EC</v>
      </c>
      <c r="B1054" t="str">
        <f t="shared" si="164"/>
        <v>34</v>
      </c>
      <c r="C1054">
        <f>COUNTIF(B$2:B1054,"=0")</f>
        <v>19</v>
      </c>
      <c r="D1054" t="str">
        <f>MID('input-output'!$I$9,(ROW(D1054)-2)*2+1,2)</f>
        <v>00</v>
      </c>
      <c r="E1054" s="1" t="str">
        <f t="shared" si="165"/>
        <v/>
      </c>
      <c r="L1054" t="str">
        <f t="shared" si="162"/>
        <v/>
      </c>
      <c r="M1054" t="str" cm="1">
        <f t="array" ref="M1054">_xlfn.IFS(ISNUMBER(_xlfn.XLOOKUP(C1054,Tables!N:N,Tables!N:N)),IF(B1054=0,K1054,""),L1054&lt;&gt;"",L1054,TRUE,D1054)</f>
        <v>00</v>
      </c>
      <c r="N1054">
        <f t="shared" si="163"/>
        <v>0</v>
      </c>
    </row>
    <row r="1055" spans="1:14" x14ac:dyDescent="0.45">
      <c r="A1055" t="str">
        <f t="shared" si="160"/>
        <v>36ED</v>
      </c>
      <c r="B1055" t="str">
        <f t="shared" si="164"/>
        <v>35</v>
      </c>
      <c r="C1055">
        <f>COUNTIF(B$2:B1055,"=0")</f>
        <v>19</v>
      </c>
      <c r="D1055" t="str">
        <f>MID('input-output'!$I$9,(ROW(D1055)-2)*2+1,2)</f>
        <v>00</v>
      </c>
      <c r="E1055" s="1" t="str">
        <f t="shared" si="165"/>
        <v/>
      </c>
      <c r="L1055" t="str">
        <f t="shared" si="162"/>
        <v/>
      </c>
      <c r="M1055" t="str" cm="1">
        <f t="array" ref="M1055">_xlfn.IFS(ISNUMBER(_xlfn.XLOOKUP(C1055,Tables!N:N,Tables!N:N)),IF(B1055=0,K1055,""),L1055&lt;&gt;"",L1055,TRUE,D1055)</f>
        <v>00</v>
      </c>
      <c r="N1055">
        <f t="shared" si="163"/>
        <v>0</v>
      </c>
    </row>
    <row r="1056" spans="1:14" x14ac:dyDescent="0.45">
      <c r="A1056" t="str">
        <f t="shared" si="160"/>
        <v>36EE</v>
      </c>
      <c r="B1056" t="str">
        <f t="shared" si="164"/>
        <v>36</v>
      </c>
      <c r="C1056">
        <f>COUNTIF(B$2:B1056,"=0")</f>
        <v>19</v>
      </c>
      <c r="D1056" t="str">
        <f>MID('input-output'!$I$9,(ROW(D1056)-2)*2+1,2)</f>
        <v>00</v>
      </c>
      <c r="E1056" s="1" t="str">
        <f t="shared" si="165"/>
        <v/>
      </c>
      <c r="L1056" t="str">
        <f t="shared" si="162"/>
        <v/>
      </c>
      <c r="M1056" t="str" cm="1">
        <f t="array" ref="M1056">_xlfn.IFS(ISNUMBER(_xlfn.XLOOKUP(C1056,Tables!N:N,Tables!N:N)),IF(B1056=0,K1056,""),L1056&lt;&gt;"",L1056,TRUE,D1056)</f>
        <v>00</v>
      </c>
      <c r="N1056">
        <f t="shared" si="163"/>
        <v>0</v>
      </c>
    </row>
    <row r="1057" spans="1:14" x14ac:dyDescent="0.45">
      <c r="A1057" t="str">
        <f t="shared" si="160"/>
        <v>36EF</v>
      </c>
      <c r="B1057" t="str">
        <f t="shared" si="164"/>
        <v>37</v>
      </c>
      <c r="C1057">
        <f>COUNTIF(B$2:B1057,"=0")</f>
        <v>19</v>
      </c>
      <c r="D1057" t="str">
        <f>MID('input-output'!$I$9,(ROW(D1057)-2)*2+1,2)</f>
        <v>00</v>
      </c>
      <c r="E1057" s="1" t="str">
        <f t="shared" si="165"/>
        <v/>
      </c>
      <c r="L1057" t="str">
        <f t="shared" si="162"/>
        <v/>
      </c>
      <c r="M1057" t="str" cm="1">
        <f t="array" ref="M1057">_xlfn.IFS(ISNUMBER(_xlfn.XLOOKUP(C1057,Tables!N:N,Tables!N:N)),IF(B1057=0,K1057,""),L1057&lt;&gt;"",L1057,TRUE,D1057)</f>
        <v>00</v>
      </c>
      <c r="N1057">
        <f t="shared" si="163"/>
        <v>0</v>
      </c>
    </row>
    <row r="1058" spans="1:14" x14ac:dyDescent="0.45">
      <c r="A1058" t="str">
        <f t="shared" si="160"/>
        <v>36F0</v>
      </c>
      <c r="B1058" t="str">
        <f t="shared" si="164"/>
        <v>38</v>
      </c>
      <c r="C1058">
        <f>COUNTIF(B$2:B1058,"=0")</f>
        <v>19</v>
      </c>
      <c r="D1058" t="str">
        <f>MID('input-output'!$I$9,(ROW(D1058)-2)*2+1,2)</f>
        <v>00</v>
      </c>
      <c r="E1058" s="1" t="str">
        <f t="shared" si="165"/>
        <v/>
      </c>
      <c r="L1058" t="str">
        <f t="shared" si="162"/>
        <v/>
      </c>
      <c r="M1058" t="str" cm="1">
        <f t="array" ref="M1058">_xlfn.IFS(ISNUMBER(_xlfn.XLOOKUP(C1058,Tables!N:N,Tables!N:N)),IF(B1058=0,K1058,""),L1058&lt;&gt;"",L1058,TRUE,D1058)</f>
        <v>00</v>
      </c>
      <c r="N1058">
        <f t="shared" si="163"/>
        <v>0</v>
      </c>
    </row>
    <row r="1059" spans="1:14" x14ac:dyDescent="0.45">
      <c r="A1059" t="str">
        <f t="shared" si="160"/>
        <v>36F1</v>
      </c>
      <c r="B1059" t="str">
        <f t="shared" si="164"/>
        <v>39</v>
      </c>
      <c r="C1059">
        <f>COUNTIF(B$2:B1059,"=0")</f>
        <v>19</v>
      </c>
      <c r="D1059" t="str">
        <f>MID('input-output'!$I$9,(ROW(D1059)-2)*2+1,2)</f>
        <v>00</v>
      </c>
      <c r="E1059" s="1" t="str">
        <f t="shared" si="165"/>
        <v/>
      </c>
      <c r="L1059" t="str">
        <f t="shared" si="162"/>
        <v/>
      </c>
      <c r="M1059" t="str" cm="1">
        <f t="array" ref="M1059">_xlfn.IFS(ISNUMBER(_xlfn.XLOOKUP(C1059,Tables!N:N,Tables!N:N)),IF(B1059=0,K1059,""),L1059&lt;&gt;"",L1059,TRUE,D1059)</f>
        <v>00</v>
      </c>
      <c r="N1059">
        <f t="shared" si="163"/>
        <v>0</v>
      </c>
    </row>
    <row r="1060" spans="1:14" x14ac:dyDescent="0.45">
      <c r="A1060" t="str">
        <f t="shared" si="160"/>
        <v>36F2</v>
      </c>
      <c r="B1060" t="str">
        <f t="shared" si="164"/>
        <v>3A</v>
      </c>
      <c r="C1060">
        <f>COUNTIF(B$2:B1060,"=0")</f>
        <v>19</v>
      </c>
      <c r="D1060" t="str">
        <f>MID('input-output'!$I$9,(ROW(D1060)-2)*2+1,2)</f>
        <v>00</v>
      </c>
      <c r="E1060" s="1" t="str">
        <f t="shared" si="165"/>
        <v/>
      </c>
      <c r="L1060" t="str">
        <f t="shared" si="162"/>
        <v/>
      </c>
      <c r="M1060" t="str" cm="1">
        <f t="array" ref="M1060">_xlfn.IFS(ISNUMBER(_xlfn.XLOOKUP(C1060,Tables!N:N,Tables!N:N)),IF(B1060=0,K1060,""),L1060&lt;&gt;"",L1060,TRUE,D1060)</f>
        <v>00</v>
      </c>
      <c r="N1060">
        <f t="shared" si="163"/>
        <v>0</v>
      </c>
    </row>
    <row r="1061" spans="1:14" x14ac:dyDescent="0.45">
      <c r="A1061" t="str">
        <f t="shared" si="160"/>
        <v>36F3</v>
      </c>
      <c r="B1061" t="str">
        <f t="shared" si="164"/>
        <v>3B</v>
      </c>
      <c r="C1061">
        <f>COUNTIF(B$2:B1061,"=0")</f>
        <v>19</v>
      </c>
      <c r="D1061" t="str">
        <f>MID('input-output'!$I$9,(ROW(D1061)-2)*2+1,2)</f>
        <v>00</v>
      </c>
      <c r="E1061" s="1" t="str">
        <f t="shared" si="165"/>
        <v/>
      </c>
      <c r="L1061" t="str">
        <f t="shared" si="162"/>
        <v/>
      </c>
      <c r="M1061" t="str" cm="1">
        <f t="array" ref="M1061">_xlfn.IFS(ISNUMBER(_xlfn.XLOOKUP(C1061,Tables!N:N,Tables!N:N)),IF(B1061=0,K1061,""),L1061&lt;&gt;"",L1061,TRUE,D1061)</f>
        <v>00</v>
      </c>
      <c r="N1061">
        <f t="shared" si="163"/>
        <v>0</v>
      </c>
    </row>
    <row r="1062" spans="1:14" x14ac:dyDescent="0.45">
      <c r="A1062" t="str">
        <f t="shared" si="160"/>
        <v>36F4</v>
      </c>
      <c r="B1062" t="str">
        <f t="shared" si="164"/>
        <v>3C</v>
      </c>
      <c r="C1062">
        <f>COUNTIF(B$2:B1062,"=0")</f>
        <v>19</v>
      </c>
      <c r="D1062" t="str">
        <f>MID('input-output'!$I$9,(ROW(D1062)-2)*2+1,2)</f>
        <v>00</v>
      </c>
      <c r="E1062" s="1" t="str">
        <f t="shared" si="165"/>
        <v/>
      </c>
      <c r="L1062" t="str">
        <f t="shared" si="162"/>
        <v/>
      </c>
      <c r="M1062" t="str" cm="1">
        <f t="array" ref="M1062">_xlfn.IFS(ISNUMBER(_xlfn.XLOOKUP(C1062,Tables!N:N,Tables!N:N)),IF(B1062=0,K1062,""),L1062&lt;&gt;"",L1062,TRUE,D1062)</f>
        <v>00</v>
      </c>
      <c r="N1062">
        <f t="shared" si="163"/>
        <v>0</v>
      </c>
    </row>
    <row r="1063" spans="1:14" x14ac:dyDescent="0.45">
      <c r="A1063" t="str">
        <f t="shared" si="160"/>
        <v>36F5</v>
      </c>
      <c r="B1063" t="str">
        <f t="shared" si="164"/>
        <v>3D</v>
      </c>
      <c r="C1063">
        <f>COUNTIF(B$2:B1063,"=0")</f>
        <v>19</v>
      </c>
      <c r="D1063" t="str">
        <f>MID('input-output'!$I$9,(ROW(D1063)-2)*2+1,2)</f>
        <v>00</v>
      </c>
      <c r="E1063" s="1" t="str">
        <f t="shared" si="165"/>
        <v/>
      </c>
      <c r="L1063" t="str">
        <f t="shared" si="162"/>
        <v/>
      </c>
      <c r="M1063" t="str" cm="1">
        <f t="array" ref="M1063">_xlfn.IFS(ISNUMBER(_xlfn.XLOOKUP(C1063,Tables!N:N,Tables!N:N)),IF(B1063=0,K1063,""),L1063&lt;&gt;"",L1063,TRUE,D1063)</f>
        <v>00</v>
      </c>
      <c r="N1063">
        <f t="shared" si="163"/>
        <v>0</v>
      </c>
    </row>
    <row r="1064" spans="1:14" x14ac:dyDescent="0.45">
      <c r="A1064" t="str">
        <f t="shared" si="160"/>
        <v>36F6</v>
      </c>
      <c r="B1064" t="str">
        <f t="shared" si="164"/>
        <v>3E</v>
      </c>
      <c r="C1064">
        <f>COUNTIF(B$2:B1064,"=0")</f>
        <v>19</v>
      </c>
      <c r="D1064" t="str">
        <f>MID('input-output'!$I$9,(ROW(D1064)-2)*2+1,2)</f>
        <v>00</v>
      </c>
      <c r="E1064" s="1" t="str">
        <f t="shared" si="165"/>
        <v/>
      </c>
      <c r="L1064" t="str">
        <f t="shared" si="162"/>
        <v/>
      </c>
      <c r="M1064" t="str" cm="1">
        <f t="array" ref="M1064">_xlfn.IFS(ISNUMBER(_xlfn.XLOOKUP(C1064,Tables!N:N,Tables!N:N)),IF(B1064=0,K1064,""),L1064&lt;&gt;"",L1064,TRUE,D1064)</f>
        <v>00</v>
      </c>
      <c r="N1064">
        <f t="shared" si="163"/>
        <v>0</v>
      </c>
    </row>
    <row r="1065" spans="1:14" x14ac:dyDescent="0.45">
      <c r="A1065" t="str">
        <f t="shared" si="160"/>
        <v>36F7</v>
      </c>
      <c r="B1065" t="str">
        <f t="shared" si="164"/>
        <v>3F</v>
      </c>
      <c r="C1065">
        <f>COUNTIF(B$2:B1065,"=0")</f>
        <v>19</v>
      </c>
      <c r="D1065" t="str">
        <f>MID('input-output'!$I$9,(ROW(D1065)-2)*2+1,2)</f>
        <v>00</v>
      </c>
      <c r="E1065" s="1" t="str">
        <f t="shared" si="165"/>
        <v/>
      </c>
      <c r="L1065" t="str">
        <f t="shared" si="162"/>
        <v/>
      </c>
      <c r="M1065" t="str" cm="1">
        <f t="array" ref="M1065">_xlfn.IFS(ISNUMBER(_xlfn.XLOOKUP(C1065,Tables!N:N,Tables!N:N)),IF(B1065=0,K1065,""),L1065&lt;&gt;"",L1065,TRUE,D1065)</f>
        <v>00</v>
      </c>
      <c r="N1065">
        <f t="shared" si="163"/>
        <v>0</v>
      </c>
    </row>
    <row r="1066" spans="1:14" x14ac:dyDescent="0.45">
      <c r="A1066" t="str">
        <f t="shared" si="160"/>
        <v>36F8</v>
      </c>
      <c r="B1066" t="str">
        <f t="shared" si="164"/>
        <v>40</v>
      </c>
      <c r="C1066">
        <f>COUNTIF(B$2:B1066,"=0")</f>
        <v>19</v>
      </c>
      <c r="D1066" t="str">
        <f>MID('input-output'!$I$9,(ROW(D1066)-2)*2+1,2)</f>
        <v>00</v>
      </c>
      <c r="E1066" s="1" t="str">
        <f t="shared" si="165"/>
        <v/>
      </c>
      <c r="L1066" t="str">
        <f t="shared" si="162"/>
        <v/>
      </c>
      <c r="M1066" t="str" cm="1">
        <f t="array" ref="M1066">_xlfn.IFS(ISNUMBER(_xlfn.XLOOKUP(C1066,Tables!N:N,Tables!N:N)),IF(B1066=0,K1066,""),L1066&lt;&gt;"",L1066,TRUE,D1066)</f>
        <v>00</v>
      </c>
      <c r="N1066">
        <f t="shared" si="163"/>
        <v>0</v>
      </c>
    </row>
    <row r="1067" spans="1:14" x14ac:dyDescent="0.45">
      <c r="A1067" t="str">
        <f t="shared" si="160"/>
        <v>36F9</v>
      </c>
      <c r="B1067" t="str">
        <f t="shared" si="164"/>
        <v>41</v>
      </c>
      <c r="C1067">
        <f>COUNTIF(B$2:B1067,"=0")</f>
        <v>19</v>
      </c>
      <c r="D1067" t="str">
        <f>MID('input-output'!$I$9,(ROW(D1067)-2)*2+1,2)</f>
        <v>00</v>
      </c>
      <c r="E1067" s="1" t="str">
        <f t="shared" si="165"/>
        <v/>
      </c>
      <c r="L1067" t="str">
        <f t="shared" si="162"/>
        <v/>
      </c>
      <c r="M1067" t="str" cm="1">
        <f t="array" ref="M1067">_xlfn.IFS(ISNUMBER(_xlfn.XLOOKUP(C1067,Tables!N:N,Tables!N:N)),IF(B1067=0,K1067,""),L1067&lt;&gt;"",L1067,TRUE,D1067)</f>
        <v>00</v>
      </c>
      <c r="N1067">
        <f t="shared" si="163"/>
        <v>0</v>
      </c>
    </row>
    <row r="1068" spans="1:14" x14ac:dyDescent="0.45">
      <c r="A1068" t="str">
        <f t="shared" si="160"/>
        <v>36FA</v>
      </c>
      <c r="B1068" t="str">
        <f t="shared" si="164"/>
        <v>42</v>
      </c>
      <c r="C1068">
        <f>COUNTIF(B$2:B1068,"=0")</f>
        <v>19</v>
      </c>
      <c r="D1068" t="str">
        <f>MID('input-output'!$I$9,(ROW(D1068)-2)*2+1,2)</f>
        <v>00</v>
      </c>
      <c r="E1068" s="1" t="str">
        <f t="shared" si="165"/>
        <v/>
      </c>
      <c r="L1068" t="str">
        <f t="shared" si="162"/>
        <v/>
      </c>
      <c r="M1068" t="str" cm="1">
        <f t="array" ref="M1068">_xlfn.IFS(ISNUMBER(_xlfn.XLOOKUP(C1068,Tables!N:N,Tables!N:N)),IF(B1068=0,K1068,""),L1068&lt;&gt;"",L1068,TRUE,D1068)</f>
        <v>00</v>
      </c>
      <c r="N1068">
        <f t="shared" si="163"/>
        <v>0</v>
      </c>
    </row>
    <row r="1069" spans="1:14" x14ac:dyDescent="0.45">
      <c r="A1069" t="str">
        <f t="shared" si="160"/>
        <v>36FB</v>
      </c>
      <c r="B1069" t="str">
        <f t="shared" si="164"/>
        <v>43</v>
      </c>
      <c r="C1069">
        <f>COUNTIF(B$2:B1069,"=0")</f>
        <v>19</v>
      </c>
      <c r="D1069" t="str">
        <f>MID('input-output'!$I$9,(ROW(D1069)-2)*2+1,2)</f>
        <v>00</v>
      </c>
      <c r="E1069" s="1" t="str">
        <f t="shared" si="165"/>
        <v/>
      </c>
      <c r="L1069" t="str">
        <f t="shared" si="162"/>
        <v/>
      </c>
      <c r="M1069" t="str" cm="1">
        <f t="array" ref="M1069">_xlfn.IFS(ISNUMBER(_xlfn.XLOOKUP(C1069,Tables!N:N,Tables!N:N)),IF(B1069=0,K1069,""),L1069&lt;&gt;"",L1069,TRUE,D1069)</f>
        <v>00</v>
      </c>
      <c r="N1069">
        <f t="shared" si="163"/>
        <v>0</v>
      </c>
    </row>
    <row r="1070" spans="1:14" x14ac:dyDescent="0.45">
      <c r="A1070" t="str">
        <f t="shared" si="160"/>
        <v>36FC</v>
      </c>
      <c r="B1070" t="str">
        <f t="shared" si="164"/>
        <v>44</v>
      </c>
      <c r="C1070">
        <f>COUNTIF(B$2:B1070,"=0")</f>
        <v>19</v>
      </c>
      <c r="D1070" t="str">
        <f>MID('input-output'!$I$9,(ROW(D1070)-2)*2+1,2)</f>
        <v>00</v>
      </c>
      <c r="E1070" s="1" t="str">
        <f t="shared" si="165"/>
        <v/>
      </c>
      <c r="L1070" t="str">
        <f t="shared" si="162"/>
        <v/>
      </c>
      <c r="M1070" t="str" cm="1">
        <f t="array" ref="M1070">_xlfn.IFS(ISNUMBER(_xlfn.XLOOKUP(C1070,Tables!N:N,Tables!N:N)),IF(B1070=0,K1070,""),L1070&lt;&gt;"",L1070,TRUE,D1070)</f>
        <v>00</v>
      </c>
      <c r="N1070">
        <f t="shared" si="163"/>
        <v>0</v>
      </c>
    </row>
    <row r="1071" spans="1:14" x14ac:dyDescent="0.45">
      <c r="A1071" t="str">
        <f t="shared" si="160"/>
        <v>36FD</v>
      </c>
      <c r="B1071" t="str">
        <f t="shared" si="164"/>
        <v>45</v>
      </c>
      <c r="C1071">
        <f>COUNTIF(B$2:B1071,"=0")</f>
        <v>19</v>
      </c>
      <c r="D1071" t="str">
        <f>MID('input-output'!$I$9,(ROW(D1071)-2)*2+1,2)</f>
        <v>00</v>
      </c>
      <c r="E1071" s="1" t="str">
        <f t="shared" si="165"/>
        <v/>
      </c>
      <c r="L1071" t="str">
        <f t="shared" si="162"/>
        <v/>
      </c>
      <c r="M1071" t="str" cm="1">
        <f t="array" ref="M1071">_xlfn.IFS(ISNUMBER(_xlfn.XLOOKUP(C1071,Tables!N:N,Tables!N:N)),IF(B1071=0,K1071,""),L1071&lt;&gt;"",L1071,TRUE,D1071)</f>
        <v>00</v>
      </c>
      <c r="N1071">
        <f t="shared" si="163"/>
        <v>0</v>
      </c>
    </row>
    <row r="1072" spans="1:14" x14ac:dyDescent="0.45">
      <c r="A1072" t="str">
        <f t="shared" si="160"/>
        <v>36FE</v>
      </c>
      <c r="B1072" t="str">
        <f t="shared" si="164"/>
        <v>46</v>
      </c>
      <c r="C1072">
        <f>COUNTIF(B$2:B1072,"=0")</f>
        <v>19</v>
      </c>
      <c r="D1072" t="str">
        <f>MID('input-output'!$I$9,(ROW(D1072)-2)*2+1,2)</f>
        <v>00</v>
      </c>
      <c r="E1072" s="1" t="str">
        <f t="shared" si="165"/>
        <v/>
      </c>
      <c r="L1072" t="str">
        <f t="shared" si="162"/>
        <v/>
      </c>
      <c r="M1072" t="str" cm="1">
        <f t="array" ref="M1072">_xlfn.IFS(ISNUMBER(_xlfn.XLOOKUP(C1072,Tables!N:N,Tables!N:N)),IF(B1072=0,K1072,""),L1072&lt;&gt;"",L1072,TRUE,D1072)</f>
        <v>00</v>
      </c>
      <c r="N1072">
        <f t="shared" si="163"/>
        <v>0</v>
      </c>
    </row>
    <row r="1073" spans="1:14" x14ac:dyDescent="0.45">
      <c r="A1073" t="str">
        <f t="shared" si="160"/>
        <v>36FF</v>
      </c>
      <c r="B1073" t="str">
        <f t="shared" si="164"/>
        <v>47</v>
      </c>
      <c r="C1073">
        <f>COUNTIF(B$2:B1073,"=0")</f>
        <v>19</v>
      </c>
      <c r="D1073" t="str">
        <f>MID('input-output'!$I$9,(ROW(D1073)-2)*2+1,2)</f>
        <v>00</v>
      </c>
      <c r="E1073" s="1" t="str">
        <f t="shared" si="165"/>
        <v/>
      </c>
      <c r="L1073" t="str">
        <f t="shared" si="162"/>
        <v/>
      </c>
      <c r="M1073" t="str" cm="1">
        <f t="array" ref="M1073">_xlfn.IFS(ISNUMBER(_xlfn.XLOOKUP(C1073,Tables!N:N,Tables!N:N)),IF(B1073=0,K1073,""),L1073&lt;&gt;"",L1073,TRUE,D1073)</f>
        <v>00</v>
      </c>
      <c r="N1073">
        <f t="shared" si="163"/>
        <v>0</v>
      </c>
    </row>
    <row r="1074" spans="1:14" x14ac:dyDescent="0.45">
      <c r="A1074" t="str">
        <f t="shared" si="160"/>
        <v>3700</v>
      </c>
      <c r="B1074" t="str">
        <f t="shared" si="164"/>
        <v>48</v>
      </c>
      <c r="C1074">
        <f>COUNTIF(B$2:B1074,"=0")</f>
        <v>19</v>
      </c>
      <c r="D1074" t="str">
        <f>MID('input-output'!$I$9,(ROW(D1074)-2)*2+1,2)</f>
        <v>00</v>
      </c>
      <c r="E1074" s="1" t="str">
        <f t="shared" si="165"/>
        <v>DLC Tablet Name</v>
      </c>
      <c r="F1074" t="str">
        <f>IF(_xlfn.CONCAT(D1008:D1009)="FFFF",_xlfn.XLOOKUP(_xlfn.CONCAT(D1008:D1009),Tables!B:B,Tables!K:K),IF(_xlfn.XLOOKUP(HEX2DEC(D1074),Tables!A:A,Tables!K:K,"")=0,"",_xlfn.XLOOKUP(HEX2DEC(D1074),Tables!A:A,Tables!K:K,"")))</f>
        <v/>
      </c>
      <c r="G1074" s="2"/>
      <c r="L1074" t="str">
        <f t="shared" si="162"/>
        <v/>
      </c>
      <c r="M1074" t="str" cm="1">
        <f t="array" ref="M1074">_xlfn.IFS(ISNUMBER(_xlfn.XLOOKUP(C1074,Tables!N:N,Tables!N:N)),IF(B1074=0,K1074,""),L1074&lt;&gt;"",L1074,TRUE,D1074)</f>
        <v>00</v>
      </c>
      <c r="N1074">
        <f t="shared" si="163"/>
        <v>0</v>
      </c>
    </row>
    <row r="1075" spans="1:14" x14ac:dyDescent="0.45">
      <c r="A1075" t="str">
        <f t="shared" si="160"/>
        <v>3701</v>
      </c>
      <c r="B1075" t="str">
        <f t="shared" si="164"/>
        <v>49</v>
      </c>
      <c r="C1075">
        <f>COUNTIF(B$2:B1075,"=0")</f>
        <v>19</v>
      </c>
      <c r="D1075" t="str">
        <f>MID('input-output'!$I$9,(ROW(D1075)-2)*2+1,2)</f>
        <v>00</v>
      </c>
      <c r="E1075" s="1" t="str">
        <f t="shared" si="165"/>
        <v>DLC Tablet Name</v>
      </c>
      <c r="F1075" t="str">
        <f>IF(_xlfn.XLOOKUP(HEX2DEC(D1075),Tables!A:A,Tables!K:K,"")=0,"",_xlfn.XLOOKUP(HEX2DEC(D1075),Tables!A:A,Tables!K:K,""))</f>
        <v/>
      </c>
      <c r="L1075" t="str">
        <f t="shared" si="162"/>
        <v/>
      </c>
      <c r="M1075" t="str" cm="1">
        <f t="array" ref="M1075">_xlfn.IFS(ISNUMBER(_xlfn.XLOOKUP(C1075,Tables!N:N,Tables!N:N)),IF(B1075=0,K1075,""),L1075&lt;&gt;"",L1075,TRUE,D1075)</f>
        <v>00</v>
      </c>
      <c r="N1075">
        <f t="shared" si="163"/>
        <v>0</v>
      </c>
    </row>
    <row r="1076" spans="1:14" x14ac:dyDescent="0.45">
      <c r="A1076" t="str">
        <f t="shared" si="160"/>
        <v>3702</v>
      </c>
      <c r="B1076" t="str">
        <f t="shared" si="164"/>
        <v>4A</v>
      </c>
      <c r="C1076">
        <f>COUNTIF(B$2:B1076,"=0")</f>
        <v>19</v>
      </c>
      <c r="D1076" t="str">
        <f>MID('input-output'!$I$9,(ROW(D1076)-2)*2+1,2)</f>
        <v>00</v>
      </c>
      <c r="E1076" s="1" t="str">
        <f t="shared" si="165"/>
        <v/>
      </c>
      <c r="L1076" t="str">
        <f t="shared" si="162"/>
        <v/>
      </c>
      <c r="M1076" t="str" cm="1">
        <f t="array" ref="M1076">_xlfn.IFS(ISNUMBER(_xlfn.XLOOKUP(C1076,Tables!N:N,Tables!N:N)),IF(B1076=0,K1076,""),L1076&lt;&gt;"",L1076,TRUE,D1076)</f>
        <v>00</v>
      </c>
      <c r="N1076">
        <f t="shared" si="163"/>
        <v>0</v>
      </c>
    </row>
    <row r="1077" spans="1:14" x14ac:dyDescent="0.45">
      <c r="A1077" t="str">
        <f t="shared" si="160"/>
        <v>3703</v>
      </c>
      <c r="B1077" t="str">
        <f t="shared" si="164"/>
        <v>4B</v>
      </c>
      <c r="C1077">
        <f>COUNTIF(B$2:B1077,"=0")</f>
        <v>19</v>
      </c>
      <c r="D1077" t="str">
        <f>MID('input-output'!$I$9,(ROW(D1077)-2)*2+1,2)</f>
        <v>00</v>
      </c>
      <c r="E1077" s="1" t="str">
        <f t="shared" si="165"/>
        <v/>
      </c>
      <c r="L1077" t="str">
        <f t="shared" si="162"/>
        <v/>
      </c>
      <c r="M1077" t="str" cm="1">
        <f t="array" ref="M1077">_xlfn.IFS(ISNUMBER(_xlfn.XLOOKUP(C1077,Tables!N:N,Tables!N:N)),IF(B1077=0,K1077,""),L1077&lt;&gt;"",L1077,TRUE,D1077)</f>
        <v>00</v>
      </c>
      <c r="N1077">
        <f t="shared" si="163"/>
        <v>0</v>
      </c>
    </row>
    <row r="1078" spans="1:14" x14ac:dyDescent="0.45">
      <c r="A1078" t="str">
        <f t="shared" si="160"/>
        <v>3704</v>
      </c>
      <c r="B1078" t="str">
        <f t="shared" si="164"/>
        <v>4C</v>
      </c>
      <c r="C1078">
        <f>COUNTIF(B$2:B1078,"=0")</f>
        <v>19</v>
      </c>
      <c r="D1078" t="str">
        <f>MID('input-output'!$I$9,(ROW(D1078)-2)*2+1,2)</f>
        <v>00</v>
      </c>
      <c r="E1078" s="1" t="str">
        <f t="shared" si="165"/>
        <v/>
      </c>
      <c r="L1078" t="str">
        <f t="shared" si="162"/>
        <v/>
      </c>
      <c r="M1078" t="str" cm="1">
        <f t="array" ref="M1078">_xlfn.IFS(ISNUMBER(_xlfn.XLOOKUP(C1078,Tables!N:N,Tables!N:N)),IF(B1078=0,K1078,""),L1078&lt;&gt;"",L1078,TRUE,D1078)</f>
        <v>00</v>
      </c>
      <c r="N1078">
        <f t="shared" si="163"/>
        <v>0</v>
      </c>
    </row>
    <row r="1079" spans="1:14" x14ac:dyDescent="0.45">
      <c r="A1079" t="str">
        <f t="shared" si="160"/>
        <v>3705</v>
      </c>
      <c r="B1079" t="str">
        <f t="shared" si="164"/>
        <v>4D</v>
      </c>
      <c r="C1079">
        <f>COUNTIF(B$2:B1079,"=0")</f>
        <v>19</v>
      </c>
      <c r="D1079" t="str">
        <f>MID('input-output'!$I$9,(ROW(D1079)-2)*2+1,2)</f>
        <v>00</v>
      </c>
      <c r="E1079" s="1" t="str">
        <f t="shared" si="165"/>
        <v>Disguise</v>
      </c>
      <c r="F1079">
        <f>_xlfn.XLOOKUP(HEX2DEC(D1079),Tables!A:A,Tables!I:I)</f>
        <v>0</v>
      </c>
      <c r="G1079" s="2"/>
      <c r="L1079" t="str">
        <f t="shared" si="162"/>
        <v/>
      </c>
      <c r="M1079" t="str" cm="1">
        <f t="array" ref="M1079">_xlfn.IFS(ISNUMBER(_xlfn.XLOOKUP(C1079,Tables!N:N,Tables!N:N)),IF(B1079=0,K1079,""),L1079&lt;&gt;"",L1079,TRUE,D1079)</f>
        <v>00</v>
      </c>
      <c r="N1079">
        <f t="shared" si="163"/>
        <v>0</v>
      </c>
    </row>
    <row r="1080" spans="1:14" x14ac:dyDescent="0.45">
      <c r="A1080" t="str">
        <f t="shared" si="160"/>
        <v>3706</v>
      </c>
      <c r="B1080" t="str">
        <f t="shared" si="164"/>
        <v>4E</v>
      </c>
      <c r="C1080">
        <f>COUNTIF(B$2:B1080,"=0")</f>
        <v>19</v>
      </c>
      <c r="D1080" t="str">
        <f>MID('input-output'!$I$9,(ROW(D1080)-2)*2+1,2)</f>
        <v>00</v>
      </c>
      <c r="E1080" s="1" t="str">
        <f t="shared" si="165"/>
        <v>Unk</v>
      </c>
      <c r="F1080">
        <f t="shared" ref="F1080" si="168">HEX2DEC(D1080)</f>
        <v>0</v>
      </c>
      <c r="L1080" t="str">
        <f t="shared" si="162"/>
        <v/>
      </c>
      <c r="M1080" t="str" cm="1">
        <f t="array" ref="M1080">_xlfn.IFS(ISNUMBER(_xlfn.XLOOKUP(C1080,Tables!N:N,Tables!N:N)),IF(B1080=0,K1080,""),L1080&lt;&gt;"",L1080,TRUE,D1080)</f>
        <v>00</v>
      </c>
      <c r="N1080">
        <f t="shared" si="163"/>
        <v>0</v>
      </c>
    </row>
    <row r="1081" spans="1:14" x14ac:dyDescent="0.45">
      <c r="A1081" t="str">
        <f t="shared" si="160"/>
        <v>3707</v>
      </c>
      <c r="B1081" t="str">
        <f t="shared" si="164"/>
        <v>4F</v>
      </c>
      <c r="C1081">
        <f>COUNTIF(B$2:B1081,"=0")</f>
        <v>19</v>
      </c>
      <c r="D1081" t="str">
        <f>MID('input-output'!$I$9,(ROW(D1081)-2)*2+1,2)</f>
        <v>00</v>
      </c>
      <c r="E1081" s="1" t="str">
        <f t="shared" si="165"/>
        <v/>
      </c>
      <c r="L1081" t="str">
        <f t="shared" si="162"/>
        <v/>
      </c>
      <c r="M1081" t="str" cm="1">
        <f t="array" ref="M1081">_xlfn.IFS(ISNUMBER(_xlfn.XLOOKUP(C1081,Tables!N:N,Tables!N:N)),IF(B1081=0,K1081,""),L1081&lt;&gt;"",L1081,TRUE,D1081)</f>
        <v>00</v>
      </c>
      <c r="N1081">
        <f t="shared" si="163"/>
        <v>0</v>
      </c>
    </row>
    <row r="1082" spans="1:14" x14ac:dyDescent="0.45">
      <c r="A1082" t="str">
        <f t="shared" si="160"/>
        <v>3708</v>
      </c>
      <c r="B1082" t="str">
        <f t="shared" si="164"/>
        <v>50</v>
      </c>
      <c r="C1082">
        <f>COUNTIF(B$2:B1082,"=0")</f>
        <v>19</v>
      </c>
      <c r="D1082" t="str">
        <f>MID('input-output'!$I$9,(ROW(D1082)-2)*2+1,2)</f>
        <v>48</v>
      </c>
      <c r="E1082" s="1" t="str">
        <f t="shared" si="165"/>
        <v>Unk</v>
      </c>
      <c r="F1082">
        <f t="shared" ref="F1082:F1085" si="169">HEX2DEC(D1082)</f>
        <v>72</v>
      </c>
      <c r="L1082" t="str">
        <f t="shared" si="162"/>
        <v/>
      </c>
      <c r="M1082" t="str" cm="1">
        <f t="array" ref="M1082">_xlfn.IFS(ISNUMBER(_xlfn.XLOOKUP(C1082,Tables!N:N,Tables!N:N)),IF(B1082=0,K1082,""),L1082&lt;&gt;"",L1082,TRUE,D1082)</f>
        <v>48</v>
      </c>
      <c r="N1082">
        <f t="shared" si="163"/>
        <v>0</v>
      </c>
    </row>
    <row r="1083" spans="1:14" x14ac:dyDescent="0.45">
      <c r="A1083" t="str">
        <f t="shared" si="160"/>
        <v>3709</v>
      </c>
      <c r="B1083" t="str">
        <f t="shared" si="164"/>
        <v>51</v>
      </c>
      <c r="C1083">
        <f>COUNTIF(B$2:B1083,"=0")</f>
        <v>19</v>
      </c>
      <c r="D1083" t="str">
        <f>MID('input-output'!$I$9,(ROW(D1083)-2)*2+1,2)</f>
        <v>00</v>
      </c>
      <c r="E1083" s="1" t="str">
        <f t="shared" si="165"/>
        <v>Unk</v>
      </c>
      <c r="F1083">
        <f t="shared" si="169"/>
        <v>0</v>
      </c>
      <c r="L1083" t="str">
        <f t="shared" si="162"/>
        <v/>
      </c>
      <c r="M1083" t="str" cm="1">
        <f t="array" ref="M1083">_xlfn.IFS(ISNUMBER(_xlfn.XLOOKUP(C1083,Tables!N:N,Tables!N:N)),IF(B1083=0,K1083,""),L1083&lt;&gt;"",L1083,TRUE,D1083)</f>
        <v>00</v>
      </c>
      <c r="N1083">
        <f t="shared" si="163"/>
        <v>0</v>
      </c>
    </row>
    <row r="1084" spans="1:14" x14ac:dyDescent="0.45">
      <c r="A1084" t="str">
        <f t="shared" si="160"/>
        <v>370A</v>
      </c>
      <c r="B1084" t="str">
        <f t="shared" si="164"/>
        <v>52</v>
      </c>
      <c r="C1084">
        <f>COUNTIF(B$2:B1084,"=0")</f>
        <v>19</v>
      </c>
      <c r="D1084" t="str">
        <f>MID('input-output'!$I$9,(ROW(D1084)-2)*2+1,2)</f>
        <v>00</v>
      </c>
      <c r="E1084" s="1" t="str">
        <f t="shared" si="165"/>
        <v>Unk</v>
      </c>
      <c r="F1084">
        <f t="shared" si="169"/>
        <v>0</v>
      </c>
      <c r="L1084" t="str">
        <f t="shared" si="162"/>
        <v/>
      </c>
      <c r="M1084" t="str" cm="1">
        <f t="array" ref="M1084">_xlfn.IFS(ISNUMBER(_xlfn.XLOOKUP(C1084,Tables!N:N,Tables!N:N)),IF(B1084=0,K1084,""),L1084&lt;&gt;"",L1084,TRUE,D1084)</f>
        <v>00</v>
      </c>
      <c r="N1084">
        <f t="shared" si="163"/>
        <v>0</v>
      </c>
    </row>
    <row r="1085" spans="1:14" x14ac:dyDescent="0.45">
      <c r="A1085" t="str">
        <f t="shared" si="160"/>
        <v>370B</v>
      </c>
      <c r="B1085" t="str">
        <f t="shared" si="164"/>
        <v>53</v>
      </c>
      <c r="C1085">
        <f>COUNTIF(B$2:B1085,"=0")</f>
        <v>19</v>
      </c>
      <c r="D1085" t="str">
        <f>MID('input-output'!$I$9,(ROW(D1085)-2)*2+1,2)</f>
        <v>00</v>
      </c>
      <c r="E1085" s="1" t="str">
        <f t="shared" si="165"/>
        <v>Unk</v>
      </c>
      <c r="F1085">
        <f t="shared" si="169"/>
        <v>0</v>
      </c>
      <c r="L1085" t="str">
        <f t="shared" si="162"/>
        <v/>
      </c>
      <c r="M1085" t="str" cm="1">
        <f t="array" ref="M1085">_xlfn.IFS(ISNUMBER(_xlfn.XLOOKUP(C1085,Tables!N:N,Tables!N:N)),IF(B1085=0,K1085,""),L1085&lt;&gt;"",L1085,TRUE,D1085)</f>
        <v>00</v>
      </c>
      <c r="N1085">
        <f t="shared" si="163"/>
        <v>0</v>
      </c>
    </row>
    <row r="1086" spans="1:14" x14ac:dyDescent="0.45">
      <c r="A1086" t="str">
        <f t="shared" ref="A1086:A1149" si="170">DEC2HEX(1+HEX2DEC(A1085))</f>
        <v>370C</v>
      </c>
      <c r="B1086">
        <f t="shared" si="164"/>
        <v>0</v>
      </c>
      <c r="C1086">
        <f>COUNTIF(B$2:B1086,"=0")</f>
        <v>20</v>
      </c>
      <c r="D1086" t="str">
        <f>MID('input-output'!$I$9,(ROW(D1086)-2)*2+1,2)</f>
        <v>00</v>
      </c>
      <c r="E1086" s="1" t="str">
        <f t="shared" si="165"/>
        <v>Name Low 1</v>
      </c>
      <c r="F1086">
        <f>_xlfn.XLOOKUP(HEX2DEC(D1087&amp;D1086),Tables!A:A,Tables!C:C)</f>
        <v>0</v>
      </c>
      <c r="G1086" s="2"/>
      <c r="J1086" t="str">
        <f>IF(G1086&lt;&gt;"",_xlfn.XLOOKUP(G1086,Tables!C:C,Tables!B:B),"")</f>
        <v/>
      </c>
      <c r="K1086" t="str">
        <f>IF(G1158&lt;&gt;"",_xlfn.XLOOKUP(G1158,'Tablet data'!A:A,'Tablet data'!B:B),"")</f>
        <v/>
      </c>
      <c r="L1086" t="str">
        <f t="shared" si="162"/>
        <v/>
      </c>
      <c r="M1086" t="str" cm="1">
        <f t="array" ref="M1086">_xlfn.IFS(ISNUMBER(_xlfn.XLOOKUP(C1086,Tables!N:N,Tables!N:N)),IF(B1086=0,K1086,""),L1086&lt;&gt;"",L1086,TRUE,D1086)</f>
        <v>00</v>
      </c>
      <c r="N1086">
        <f t="shared" si="163"/>
        <v>0</v>
      </c>
    </row>
    <row r="1087" spans="1:14" x14ac:dyDescent="0.45">
      <c r="A1087" t="str">
        <f t="shared" si="170"/>
        <v>370D</v>
      </c>
      <c r="B1087">
        <f t="shared" si="164"/>
        <v>1</v>
      </c>
      <c r="C1087">
        <f>COUNTIF(B$2:B1087,"=0")</f>
        <v>20</v>
      </c>
      <c r="D1087" t="str">
        <f>MID('input-output'!$I$9,(ROW(D1087)-2)*2+1,2)</f>
        <v>00</v>
      </c>
      <c r="E1087" s="1" t="str">
        <f t="shared" si="165"/>
        <v>Name High 1</v>
      </c>
      <c r="L1087" t="str">
        <f t="shared" si="162"/>
        <v/>
      </c>
      <c r="M1087" t="str" cm="1">
        <f t="array" ref="M1087">_xlfn.IFS(ISNUMBER(_xlfn.XLOOKUP(C1087,Tables!N:N,Tables!N:N)),IF(B1087=0,K1087,""),L1087&lt;&gt;"",L1087,TRUE,D1087)</f>
        <v>00</v>
      </c>
      <c r="N1087">
        <f t="shared" si="163"/>
        <v>0</v>
      </c>
    </row>
    <row r="1088" spans="1:14" x14ac:dyDescent="0.45">
      <c r="A1088" t="str">
        <f t="shared" si="170"/>
        <v>370E</v>
      </c>
      <c r="B1088">
        <f t="shared" si="164"/>
        <v>2</v>
      </c>
      <c r="C1088">
        <f>COUNTIF(B$2:B1088,"=0")</f>
        <v>20</v>
      </c>
      <c r="D1088" t="str">
        <f>MID('input-output'!$I$9,(ROW(D1088)-2)*2+1,2)</f>
        <v>00</v>
      </c>
      <c r="E1088" s="1" t="str">
        <f t="shared" si="165"/>
        <v>Name Low 2</v>
      </c>
      <c r="F1088">
        <f>_xlfn.XLOOKUP(HEX2DEC(D1089&amp;D1088),Tables!A:A,Tables!C:C)</f>
        <v>0</v>
      </c>
      <c r="G1088" s="2"/>
      <c r="J1088" t="str">
        <f>IF(G1088&lt;&gt;"",_xlfn.XLOOKUP(G1088,Tables!C:C,Tables!B:B),"")</f>
        <v/>
      </c>
      <c r="L1088" t="str">
        <f t="shared" si="162"/>
        <v/>
      </c>
      <c r="M1088" t="str" cm="1">
        <f t="array" ref="M1088">_xlfn.IFS(ISNUMBER(_xlfn.XLOOKUP(C1088,Tables!N:N,Tables!N:N)),IF(B1088=0,K1088,""),L1088&lt;&gt;"",L1088,TRUE,D1088)</f>
        <v>00</v>
      </c>
      <c r="N1088">
        <f t="shared" si="163"/>
        <v>0</v>
      </c>
    </row>
    <row r="1089" spans="1:14" x14ac:dyDescent="0.45">
      <c r="A1089" t="str">
        <f t="shared" si="170"/>
        <v>370F</v>
      </c>
      <c r="B1089" t="str">
        <f t="shared" si="164"/>
        <v>3</v>
      </c>
      <c r="C1089">
        <f>COUNTIF(B$2:B1089,"=0")</f>
        <v>20</v>
      </c>
      <c r="D1089" t="str">
        <f>MID('input-output'!$I$9,(ROW(D1089)-2)*2+1,2)</f>
        <v>00</v>
      </c>
      <c r="E1089" s="1" t="str">
        <f t="shared" si="165"/>
        <v>Name High 2</v>
      </c>
      <c r="L1089" t="str">
        <f t="shared" si="162"/>
        <v/>
      </c>
      <c r="M1089" t="str" cm="1">
        <f t="array" ref="M1089">_xlfn.IFS(ISNUMBER(_xlfn.XLOOKUP(C1089,Tables!N:N,Tables!N:N)),IF(B1089=0,K1089,""),L1089&lt;&gt;"",L1089,TRUE,D1089)</f>
        <v>00</v>
      </c>
      <c r="N1089">
        <f t="shared" si="163"/>
        <v>0</v>
      </c>
    </row>
    <row r="1090" spans="1:14" x14ac:dyDescent="0.45">
      <c r="A1090" t="str">
        <f t="shared" si="170"/>
        <v>3710</v>
      </c>
      <c r="B1090" t="str">
        <f t="shared" si="164"/>
        <v>4</v>
      </c>
      <c r="C1090">
        <f>COUNTIF(B$2:B1090,"=0")</f>
        <v>20</v>
      </c>
      <c r="D1090" t="str">
        <f>MID('input-output'!$I$9,(ROW(D1090)-2)*2+1,2)</f>
        <v>00</v>
      </c>
      <c r="E1090" s="1" t="str">
        <f t="shared" si="165"/>
        <v>Name Low 3</v>
      </c>
      <c r="F1090">
        <f>_xlfn.XLOOKUP(HEX2DEC(D1091&amp;D1090),Tables!A:A,Tables!C:C)</f>
        <v>0</v>
      </c>
      <c r="G1090" s="2"/>
      <c r="J1090" t="str">
        <f>IF(G1090&lt;&gt;"",_xlfn.XLOOKUP(G1090,Tables!C:C,Tables!B:B),"")</f>
        <v/>
      </c>
      <c r="L1090" t="str">
        <f t="shared" si="162"/>
        <v/>
      </c>
      <c r="M1090" t="str" cm="1">
        <f t="array" ref="M1090">_xlfn.IFS(ISNUMBER(_xlfn.XLOOKUP(C1090,Tables!N:N,Tables!N:N)),IF(B1090=0,K1090,""),L1090&lt;&gt;"",L1090,TRUE,D1090)</f>
        <v>00</v>
      </c>
      <c r="N1090">
        <f t="shared" si="163"/>
        <v>0</v>
      </c>
    </row>
    <row r="1091" spans="1:14" x14ac:dyDescent="0.45">
      <c r="A1091" t="str">
        <f t="shared" si="170"/>
        <v>3711</v>
      </c>
      <c r="B1091" t="str">
        <f t="shared" si="164"/>
        <v>5</v>
      </c>
      <c r="C1091">
        <f>COUNTIF(B$2:B1091,"=0")</f>
        <v>20</v>
      </c>
      <c r="D1091" t="str">
        <f>MID('input-output'!$I$9,(ROW(D1091)-2)*2+1,2)</f>
        <v>00</v>
      </c>
      <c r="E1091" s="1" t="str">
        <f t="shared" si="165"/>
        <v>Name High 3</v>
      </c>
      <c r="L1091" t="str">
        <f t="shared" ref="L1091:L1154" si="171">IF(OR(J1091&lt;&gt;"",LEN(J1090)&gt;2),_xlfn.LET(_xlpm.exp,IF(LEN(J1091)&gt;2,RIGHT(J1091,2),IF(LEN(J1090)&gt;2,LEFT(J1090,LEN(J1090)-2),J1091)),IF(LEN(_xlpm.exp)=1,"0"&amp;_xlpm.exp,_xlpm.exp)),IF(AND(J1090&lt;&gt;"",ISNUMBER(FIND("High",E1091))),"00",IF(J1091="","",J1091)))</f>
        <v/>
      </c>
      <c r="M1091" t="str" cm="1">
        <f t="array" ref="M1091">_xlfn.IFS(ISNUMBER(_xlfn.XLOOKUP(C1091,Tables!N:N,Tables!N:N)),IF(B1091=0,K1091,""),L1091&lt;&gt;"",L1091,TRUE,D1091)</f>
        <v>00</v>
      </c>
      <c r="N1091">
        <f t="shared" si="163"/>
        <v>0</v>
      </c>
    </row>
    <row r="1092" spans="1:14" x14ac:dyDescent="0.45">
      <c r="A1092" t="str">
        <f t="shared" si="170"/>
        <v>3712</v>
      </c>
      <c r="B1092" t="str">
        <f t="shared" si="164"/>
        <v>6</v>
      </c>
      <c r="C1092">
        <f>COUNTIF(B$2:B1092,"=0")</f>
        <v>20</v>
      </c>
      <c r="D1092" t="str">
        <f>MID('input-output'!$I$9,(ROW(D1092)-2)*2+1,2)</f>
        <v>00</v>
      </c>
      <c r="E1092" s="1" t="str">
        <f t="shared" si="165"/>
        <v>Primary Monster Low</v>
      </c>
      <c r="F1092">
        <f>_xlfn.XLOOKUP(HEX2DEC(D1093&amp;D1092),Tables!A:A,Tables!D:D)</f>
        <v>0</v>
      </c>
      <c r="G1092" s="2"/>
      <c r="J1092" t="str">
        <f>IF(G1092&lt;&gt;"",_xlfn.XLOOKUP(G1092,Tables!D:D,Tables!B:B),"")</f>
        <v/>
      </c>
      <c r="L1092" t="str">
        <f t="shared" si="171"/>
        <v/>
      </c>
      <c r="M1092" t="str" cm="1">
        <f t="array" ref="M1092">_xlfn.IFS(ISNUMBER(_xlfn.XLOOKUP(C1092,Tables!N:N,Tables!N:N)),IF(B1092=0,K1092,""),L1092&lt;&gt;"",L1092,TRUE,D1092)</f>
        <v>00</v>
      </c>
      <c r="N1092">
        <f t="shared" ref="N1092:N1155" si="172">IF(L1092="",0,_xlfn.LET(_xlpm.new,HEX2DEC(M1092),_xlpm.old,HEX2DEC(D1092),IF(_xlpm.new&lt;128,_xlpm.new,-128+_xlfn.BITAND(_xlpm.new,127))-IF(_xlpm.old&lt;128,_xlpm.old,-128+_xlfn.BITAND(_xlpm.old,127))))</f>
        <v>0</v>
      </c>
    </row>
    <row r="1093" spans="1:14" x14ac:dyDescent="0.45">
      <c r="A1093" t="str">
        <f t="shared" si="170"/>
        <v>3713</v>
      </c>
      <c r="B1093" t="str">
        <f t="shared" si="164"/>
        <v>7</v>
      </c>
      <c r="C1093">
        <f>COUNTIF(B$2:B1093,"=0")</f>
        <v>20</v>
      </c>
      <c r="D1093" t="str">
        <f>MID('input-output'!$I$9,(ROW(D1093)-2)*2+1,2)</f>
        <v>00</v>
      </c>
      <c r="E1093" s="1" t="str">
        <f t="shared" si="165"/>
        <v>Primary Monster High</v>
      </c>
      <c r="L1093" t="str">
        <f t="shared" si="171"/>
        <v/>
      </c>
      <c r="M1093" t="str" cm="1">
        <f t="array" ref="M1093">_xlfn.IFS(ISNUMBER(_xlfn.XLOOKUP(C1093,Tables!N:N,Tables!N:N)),IF(B1093=0,K1093,""),L1093&lt;&gt;"",L1093,TRUE,D1093)</f>
        <v>00</v>
      </c>
      <c r="N1093">
        <f t="shared" si="172"/>
        <v>0</v>
      </c>
    </row>
    <row r="1094" spans="1:14" x14ac:dyDescent="0.45">
      <c r="A1094" t="str">
        <f t="shared" si="170"/>
        <v>3714</v>
      </c>
      <c r="B1094" t="str">
        <f t="shared" si="164"/>
        <v>8</v>
      </c>
      <c r="C1094">
        <f>COUNTIF(B$2:B1094,"=0")</f>
        <v>20</v>
      </c>
      <c r="D1094" t="str">
        <f>MID('input-output'!$I$9,(ROW(D1094)-2)*2+1,2)</f>
        <v>00</v>
      </c>
      <c r="E1094" s="1" t="str">
        <f t="shared" si="165"/>
        <v>Header Low</v>
      </c>
      <c r="F1094">
        <f t="shared" ref="F1094" si="173">HEX2DEC(D1095&amp;D1094)</f>
        <v>0</v>
      </c>
      <c r="G1094" s="2"/>
      <c r="J1094" t="str">
        <f t="shared" ref="J1094" si="174">IF(G1094&lt;&gt;"",DEC2HEX(G1094),"")</f>
        <v/>
      </c>
      <c r="L1094" t="str">
        <f t="shared" si="171"/>
        <v/>
      </c>
      <c r="M1094" t="str" cm="1">
        <f t="array" ref="M1094">_xlfn.IFS(ISNUMBER(_xlfn.XLOOKUP(C1094,Tables!N:N,Tables!N:N)),IF(B1094=0,K1094,""),L1094&lt;&gt;"",L1094,TRUE,D1094)</f>
        <v>00</v>
      </c>
      <c r="N1094">
        <f t="shared" si="172"/>
        <v>0</v>
      </c>
    </row>
    <row r="1095" spans="1:14" x14ac:dyDescent="0.45">
      <c r="A1095" t="str">
        <f t="shared" si="170"/>
        <v>3715</v>
      </c>
      <c r="B1095" t="str">
        <f t="shared" si="164"/>
        <v>9</v>
      </c>
      <c r="C1095">
        <f>COUNTIF(B$2:B1095,"=0")</f>
        <v>20</v>
      </c>
      <c r="D1095" t="str">
        <f>MID('input-output'!$I$9,(ROW(D1095)-2)*2+1,2)</f>
        <v>00</v>
      </c>
      <c r="E1095" s="1" t="str">
        <f t="shared" si="165"/>
        <v>Header High</v>
      </c>
      <c r="L1095" t="str">
        <f t="shared" si="171"/>
        <v/>
      </c>
      <c r="M1095" t="str" cm="1">
        <f t="array" ref="M1095">_xlfn.IFS(ISNUMBER(_xlfn.XLOOKUP(C1095,Tables!N:N,Tables!N:N)),IF(B1095=0,K1095,""),L1095&lt;&gt;"",L1095,TRUE,D1095)</f>
        <v>00</v>
      </c>
      <c r="N1095">
        <f t="shared" si="172"/>
        <v>0</v>
      </c>
    </row>
    <row r="1096" spans="1:14" x14ac:dyDescent="0.45">
      <c r="A1096" t="str">
        <f t="shared" si="170"/>
        <v>3716</v>
      </c>
      <c r="B1096" t="str">
        <f t="shared" si="164"/>
        <v>A</v>
      </c>
      <c r="C1096">
        <f>COUNTIF(B$2:B1096,"=0")</f>
        <v>20</v>
      </c>
      <c r="D1096" t="str">
        <f>MID('input-output'!$I$9,(ROW(D1096)-2)*2+1,2)</f>
        <v>00</v>
      </c>
      <c r="E1096" s="1" t="str">
        <f t="shared" si="165"/>
        <v>Footer Low</v>
      </c>
      <c r="F1096">
        <f t="shared" ref="F1096" si="175">HEX2DEC(D1097&amp;D1096)</f>
        <v>0</v>
      </c>
      <c r="G1096" s="2"/>
      <c r="J1096" t="str">
        <f t="shared" ref="J1096" si="176">IF(G1096&lt;&gt;"",DEC2HEX(G1096),"")</f>
        <v/>
      </c>
      <c r="L1096" t="str">
        <f t="shared" si="171"/>
        <v/>
      </c>
      <c r="M1096" t="str" cm="1">
        <f t="array" ref="M1096">_xlfn.IFS(ISNUMBER(_xlfn.XLOOKUP(C1096,Tables!N:N,Tables!N:N)),IF(B1096=0,K1096,""),L1096&lt;&gt;"",L1096,TRUE,D1096)</f>
        <v>00</v>
      </c>
      <c r="N1096">
        <f t="shared" si="172"/>
        <v>0</v>
      </c>
    </row>
    <row r="1097" spans="1:14" x14ac:dyDescent="0.45">
      <c r="A1097" t="str">
        <f t="shared" si="170"/>
        <v>3717</v>
      </c>
      <c r="B1097" t="str">
        <f t="shared" si="164"/>
        <v>B</v>
      </c>
      <c r="C1097">
        <f>COUNTIF(B$2:B1097,"=0")</f>
        <v>20</v>
      </c>
      <c r="D1097" t="str">
        <f>MID('input-output'!$I$9,(ROW(D1097)-2)*2+1,2)</f>
        <v>00</v>
      </c>
      <c r="E1097" s="1" t="str">
        <f t="shared" si="165"/>
        <v>Footer High</v>
      </c>
      <c r="L1097" t="str">
        <f t="shared" si="171"/>
        <v/>
      </c>
      <c r="M1097" t="str" cm="1">
        <f t="array" ref="M1097">_xlfn.IFS(ISNUMBER(_xlfn.XLOOKUP(C1097,Tables!N:N,Tables!N:N)),IF(B1097=0,K1097,""),L1097&lt;&gt;"",L1097,TRUE,D1097)</f>
        <v>00</v>
      </c>
      <c r="N1097">
        <f t="shared" si="172"/>
        <v>0</v>
      </c>
    </row>
    <row r="1098" spans="1:14" x14ac:dyDescent="0.45">
      <c r="A1098" t="str">
        <f t="shared" si="170"/>
        <v>3718</v>
      </c>
      <c r="B1098" t="str">
        <f t="shared" si="164"/>
        <v>C</v>
      </c>
      <c r="C1098">
        <f>COUNTIF(B$2:B1098,"=0")</f>
        <v>20</v>
      </c>
      <c r="D1098" t="str">
        <f>MID('input-output'!$I$9,(ROW(D1098)-2)*2+1,2)</f>
        <v>40</v>
      </c>
      <c r="E1098" s="1" t="str">
        <f t="shared" si="165"/>
        <v/>
      </c>
      <c r="L1098" t="str">
        <f t="shared" si="171"/>
        <v/>
      </c>
      <c r="M1098" t="str" cm="1">
        <f t="array" ref="M1098">_xlfn.IFS(ISNUMBER(_xlfn.XLOOKUP(C1098,Tables!N:N,Tables!N:N)),IF(B1098=0,K1098,""),L1098&lt;&gt;"",L1098,TRUE,D1098)</f>
        <v>40</v>
      </c>
      <c r="N1098">
        <f t="shared" si="172"/>
        <v>0</v>
      </c>
    </row>
    <row r="1099" spans="1:14" x14ac:dyDescent="0.45">
      <c r="A1099" t="str">
        <f t="shared" si="170"/>
        <v>3719</v>
      </c>
      <c r="B1099" t="str">
        <f t="shared" si="164"/>
        <v>D</v>
      </c>
      <c r="C1099">
        <f>COUNTIF(B$2:B1099,"=0")</f>
        <v>20</v>
      </c>
      <c r="D1099" t="str">
        <f>MID('input-output'!$I$9,(ROW(D1099)-2)*2+1,2)</f>
        <v>01</v>
      </c>
      <c r="E1099" s="1" t="str">
        <f t="shared" si="165"/>
        <v/>
      </c>
      <c r="L1099" t="str">
        <f t="shared" si="171"/>
        <v/>
      </c>
      <c r="M1099" t="str" cm="1">
        <f t="array" ref="M1099">_xlfn.IFS(ISNUMBER(_xlfn.XLOOKUP(C1099,Tables!N:N,Tables!N:N)),IF(B1099=0,K1099,""),L1099&lt;&gt;"",L1099,TRUE,D1099)</f>
        <v>01</v>
      </c>
      <c r="N1099">
        <f t="shared" si="172"/>
        <v>0</v>
      </c>
    </row>
    <row r="1100" spans="1:14" x14ac:dyDescent="0.45">
      <c r="A1100" t="str">
        <f t="shared" si="170"/>
        <v>371A</v>
      </c>
      <c r="B1100" t="str">
        <f t="shared" si="164"/>
        <v>E</v>
      </c>
      <c r="C1100">
        <f>COUNTIF(B$2:B1100,"=0")</f>
        <v>20</v>
      </c>
      <c r="D1100" t="str">
        <f>MID('input-output'!$I$9,(ROW(D1100)-2)*2+1,2)</f>
        <v>00</v>
      </c>
      <c r="E1100" s="1" t="str">
        <f t="shared" si="165"/>
        <v>Times Cleared</v>
      </c>
      <c r="F1100">
        <f t="shared" ref="F1100" si="177">HEX2DEC(D1100)</f>
        <v>0</v>
      </c>
      <c r="G1100" s="2"/>
      <c r="J1100" t="str">
        <f t="shared" ref="J1100" si="178">IF(G1100&lt;&gt;"",DEC2HEX(G1100),"")</f>
        <v/>
      </c>
      <c r="L1100" t="str">
        <f t="shared" si="171"/>
        <v/>
      </c>
      <c r="M1100" t="str" cm="1">
        <f t="array" ref="M1100">_xlfn.IFS(ISNUMBER(_xlfn.XLOOKUP(C1100,Tables!N:N,Tables!N:N)),IF(B1100=0,K1100,""),L1100&lt;&gt;"",L1100,TRUE,D1100)</f>
        <v>00</v>
      </c>
      <c r="N1100">
        <f t="shared" si="172"/>
        <v>0</v>
      </c>
    </row>
    <row r="1101" spans="1:14" x14ac:dyDescent="0.45">
      <c r="A1101" t="str">
        <f t="shared" si="170"/>
        <v>371B</v>
      </c>
      <c r="B1101" t="str">
        <f t="shared" si="164"/>
        <v>F</v>
      </c>
      <c r="C1101">
        <f>COUNTIF(B$2:B1101,"=0")</f>
        <v>20</v>
      </c>
      <c r="D1101" t="str">
        <f>MID('input-output'!$I$9,(ROW(D1101)-2)*2+1,2)</f>
        <v>00</v>
      </c>
      <c r="E1101" s="1" t="str">
        <f t="shared" si="165"/>
        <v/>
      </c>
      <c r="L1101" t="str">
        <f t="shared" si="171"/>
        <v/>
      </c>
      <c r="M1101" t="str" cm="1">
        <f t="array" ref="M1101">_xlfn.IFS(ISNUMBER(_xlfn.XLOOKUP(C1101,Tables!N:N,Tables!N:N)),IF(B1101=0,K1101,""),L1101&lt;&gt;"",L1101,TRUE,D1101)</f>
        <v>00</v>
      </c>
      <c r="N1101">
        <f t="shared" si="172"/>
        <v>0</v>
      </c>
    </row>
    <row r="1102" spans="1:14" x14ac:dyDescent="0.45">
      <c r="A1102" t="str">
        <f t="shared" si="170"/>
        <v>371C</v>
      </c>
      <c r="B1102" t="str">
        <f t="shared" si="164"/>
        <v>10</v>
      </c>
      <c r="C1102">
        <f>COUNTIF(B$2:B1102,"=0")</f>
        <v>20</v>
      </c>
      <c r="D1102" t="str">
        <f>MID('input-output'!$I$9,(ROW(D1102)-2)*2+1,2)</f>
        <v>00</v>
      </c>
      <c r="E1102" s="1" t="str">
        <f t="shared" si="165"/>
        <v/>
      </c>
      <c r="L1102" t="str">
        <f t="shared" si="171"/>
        <v/>
      </c>
      <c r="M1102" t="str" cm="1">
        <f t="array" ref="M1102">_xlfn.IFS(ISNUMBER(_xlfn.XLOOKUP(C1102,Tables!N:N,Tables!N:N)),IF(B1102=0,K1102,""),L1102&lt;&gt;"",L1102,TRUE,D1102)</f>
        <v>00</v>
      </c>
      <c r="N1102">
        <f t="shared" si="172"/>
        <v>0</v>
      </c>
    </row>
    <row r="1103" spans="1:14" x14ac:dyDescent="0.45">
      <c r="A1103" t="str">
        <f t="shared" si="170"/>
        <v>371D</v>
      </c>
      <c r="B1103" t="str">
        <f t="shared" si="164"/>
        <v>11</v>
      </c>
      <c r="C1103">
        <f>COUNTIF(B$2:B1103,"=0")</f>
        <v>20</v>
      </c>
      <c r="D1103" t="str">
        <f>MID('input-output'!$I$9,(ROW(D1103)-2)*2+1,2)</f>
        <v>00</v>
      </c>
      <c r="E1103" s="1" t="str">
        <f t="shared" si="165"/>
        <v/>
      </c>
      <c r="L1103" t="str">
        <f t="shared" si="171"/>
        <v/>
      </c>
      <c r="M1103" t="str" cm="1">
        <f t="array" ref="M1103">_xlfn.IFS(ISNUMBER(_xlfn.XLOOKUP(C1103,Tables!N:N,Tables!N:N)),IF(B1103=0,K1103,""),L1103&lt;&gt;"",L1103,TRUE,D1103)</f>
        <v>00</v>
      </c>
      <c r="N1103">
        <f t="shared" si="172"/>
        <v>0</v>
      </c>
    </row>
    <row r="1104" spans="1:14" x14ac:dyDescent="0.45">
      <c r="A1104" t="str">
        <f t="shared" si="170"/>
        <v>371E</v>
      </c>
      <c r="B1104" t="str">
        <f t="shared" si="164"/>
        <v>12</v>
      </c>
      <c r="C1104">
        <f>COUNTIF(B$2:B1104,"=0")</f>
        <v>20</v>
      </c>
      <c r="D1104" t="str">
        <f>MID('input-output'!$I$9,(ROW(D1104)-2)*2+1,2)</f>
        <v>00</v>
      </c>
      <c r="E1104" s="1" t="str">
        <f t="shared" si="165"/>
        <v/>
      </c>
      <c r="L1104" t="str">
        <f t="shared" si="171"/>
        <v/>
      </c>
      <c r="M1104" t="str" cm="1">
        <f t="array" ref="M1104">_xlfn.IFS(ISNUMBER(_xlfn.XLOOKUP(C1104,Tables!N:N,Tables!N:N)),IF(B1104=0,K1104,""),L1104&lt;&gt;"",L1104,TRUE,D1104)</f>
        <v>00</v>
      </c>
      <c r="N1104">
        <f t="shared" si="172"/>
        <v>0</v>
      </c>
    </row>
    <row r="1105" spans="1:14" x14ac:dyDescent="0.45">
      <c r="A1105" t="str">
        <f t="shared" si="170"/>
        <v>371F</v>
      </c>
      <c r="B1105" t="str">
        <f t="shared" si="164"/>
        <v>13</v>
      </c>
      <c r="C1105">
        <f>COUNTIF(B$2:B1105,"=0")</f>
        <v>20</v>
      </c>
      <c r="D1105" t="str">
        <f>MID('input-output'!$I$9,(ROW(D1105)-2)*2+1,2)</f>
        <v>00</v>
      </c>
      <c r="E1105" s="1" t="str">
        <f t="shared" si="165"/>
        <v/>
      </c>
      <c r="L1105" t="str">
        <f t="shared" si="171"/>
        <v/>
      </c>
      <c r="M1105" t="str" cm="1">
        <f t="array" ref="M1105">_xlfn.IFS(ISNUMBER(_xlfn.XLOOKUP(C1105,Tables!N:N,Tables!N:N)),IF(B1105=0,K1105,""),L1105&lt;&gt;"",L1105,TRUE,D1105)</f>
        <v>00</v>
      </c>
      <c r="N1105">
        <f t="shared" si="172"/>
        <v>0</v>
      </c>
    </row>
    <row r="1106" spans="1:14" x14ac:dyDescent="0.45">
      <c r="A1106" t="str">
        <f t="shared" si="170"/>
        <v>3720</v>
      </c>
      <c r="B1106" t="str">
        <f t="shared" si="164"/>
        <v>14</v>
      </c>
      <c r="C1106">
        <f>COUNTIF(B$2:B1106,"=0")</f>
        <v>20</v>
      </c>
      <c r="D1106" t="str">
        <f>MID('input-output'!$I$9,(ROW(D1106)-2)*2+1,2)</f>
        <v>00</v>
      </c>
      <c r="E1106" s="1" t="str">
        <f t="shared" si="165"/>
        <v>Unk</v>
      </c>
      <c r="F1106">
        <f t="shared" ref="F1106" si="179">HEX2DEC(D1106)</f>
        <v>0</v>
      </c>
      <c r="L1106" t="str">
        <f t="shared" si="171"/>
        <v/>
      </c>
      <c r="M1106" t="str" cm="1">
        <f t="array" ref="M1106">_xlfn.IFS(ISNUMBER(_xlfn.XLOOKUP(C1106,Tables!N:N,Tables!N:N)),IF(B1106=0,K1106,""),L1106&lt;&gt;"",L1106,TRUE,D1106)</f>
        <v>00</v>
      </c>
      <c r="N1106">
        <f t="shared" si="172"/>
        <v>0</v>
      </c>
    </row>
    <row r="1107" spans="1:14" x14ac:dyDescent="0.45">
      <c r="A1107" t="str">
        <f t="shared" si="170"/>
        <v>3721</v>
      </c>
      <c r="B1107" t="str">
        <f t="shared" si="164"/>
        <v>15</v>
      </c>
      <c r="C1107">
        <f>COUNTIF(B$2:B1107,"=0")</f>
        <v>20</v>
      </c>
      <c r="D1107" t="str">
        <f>MID('input-output'!$I$9,(ROW(D1107)-2)*2+1,2)</f>
        <v>00</v>
      </c>
      <c r="E1107" s="1" t="str">
        <f t="shared" si="165"/>
        <v/>
      </c>
      <c r="L1107" t="str">
        <f t="shared" si="171"/>
        <v/>
      </c>
      <c r="M1107" t="str" cm="1">
        <f t="array" ref="M1107">_xlfn.IFS(ISNUMBER(_xlfn.XLOOKUP(C1107,Tables!N:N,Tables!N:N)),IF(B1107=0,K1107,""),L1107&lt;&gt;"",L1107,TRUE,D1107)</f>
        <v>00</v>
      </c>
      <c r="N1107">
        <f t="shared" si="172"/>
        <v>0</v>
      </c>
    </row>
    <row r="1108" spans="1:14" x14ac:dyDescent="0.45">
      <c r="A1108" t="str">
        <f t="shared" si="170"/>
        <v>3722</v>
      </c>
      <c r="B1108" t="str">
        <f t="shared" si="164"/>
        <v>16</v>
      </c>
      <c r="C1108">
        <f>COUNTIF(B$2:B1108,"=0")</f>
        <v>20</v>
      </c>
      <c r="D1108" t="str">
        <f>MID('input-output'!$I$9,(ROW(D1108)-2)*2+1,2)</f>
        <v>A7</v>
      </c>
      <c r="E1108" s="1" t="str">
        <f t="shared" si="165"/>
        <v/>
      </c>
      <c r="L1108" t="str">
        <f t="shared" si="171"/>
        <v/>
      </c>
      <c r="M1108" t="str" cm="1">
        <f t="array" ref="M1108">_xlfn.IFS(ISNUMBER(_xlfn.XLOOKUP(C1108,Tables!N:N,Tables!N:N)),IF(B1108=0,K1108,""),L1108&lt;&gt;"",L1108,TRUE,D1108)</f>
        <v>A7</v>
      </c>
      <c r="N1108">
        <f t="shared" si="172"/>
        <v>0</v>
      </c>
    </row>
    <row r="1109" spans="1:14" x14ac:dyDescent="0.45">
      <c r="A1109" t="str">
        <f t="shared" si="170"/>
        <v>3723</v>
      </c>
      <c r="B1109" t="str">
        <f t="shared" si="164"/>
        <v>17</v>
      </c>
      <c r="C1109">
        <f>COUNTIF(B$2:B1109,"=0")</f>
        <v>20</v>
      </c>
      <c r="D1109" t="str">
        <f>MID('input-output'!$I$9,(ROW(D1109)-2)*2+1,2)</f>
        <v>01</v>
      </c>
      <c r="E1109" s="1" t="str">
        <f t="shared" si="165"/>
        <v/>
      </c>
      <c r="L1109" t="str">
        <f t="shared" si="171"/>
        <v/>
      </c>
      <c r="M1109" t="str" cm="1">
        <f t="array" ref="M1109">_xlfn.IFS(ISNUMBER(_xlfn.XLOOKUP(C1109,Tables!N:N,Tables!N:N)),IF(B1109=0,K1109,""),L1109&lt;&gt;"",L1109,TRUE,D1109)</f>
        <v>01</v>
      </c>
      <c r="N1109">
        <f t="shared" si="172"/>
        <v>0</v>
      </c>
    </row>
    <row r="1110" spans="1:14" x14ac:dyDescent="0.45">
      <c r="A1110" t="str">
        <f t="shared" si="170"/>
        <v>3724</v>
      </c>
      <c r="B1110" t="str">
        <f t="shared" si="164"/>
        <v>18</v>
      </c>
      <c r="C1110">
        <f>COUNTIF(B$2:B1110,"=0")</f>
        <v>20</v>
      </c>
      <c r="D1110" t="str">
        <f>MID('input-output'!$I$9,(ROW(D1110)-2)*2+1,2)</f>
        <v>00</v>
      </c>
      <c r="E1110" s="1" t="str">
        <f t="shared" si="165"/>
        <v>Name Letter 1</v>
      </c>
      <c r="F1110" t="str">
        <f>_xlfn.XLOOKUP(D1110,Tables!B:B,Tables!H:H,"")</f>
        <v/>
      </c>
      <c r="G1110" s="2"/>
      <c r="L1110" t="str">
        <f t="shared" si="171"/>
        <v/>
      </c>
      <c r="M1110" t="str" cm="1">
        <f t="array" ref="M1110">_xlfn.IFS(ISNUMBER(_xlfn.XLOOKUP(C1110,Tables!N:N,Tables!N:N)),IF(B1110=0,K1110,""),L1110&lt;&gt;"",L1110,TRUE,D1110)</f>
        <v>00</v>
      </c>
      <c r="N1110">
        <f t="shared" si="172"/>
        <v>0</v>
      </c>
    </row>
    <row r="1111" spans="1:14" x14ac:dyDescent="0.45">
      <c r="A1111" t="str">
        <f t="shared" si="170"/>
        <v>3725</v>
      </c>
      <c r="B1111" t="str">
        <f t="shared" ref="B1111:B1174" si="180">B1027</f>
        <v>19</v>
      </c>
      <c r="C1111">
        <f>COUNTIF(B$2:B1111,"=0")</f>
        <v>20</v>
      </c>
      <c r="D1111" t="str">
        <f>MID('input-output'!$I$9,(ROW(D1111)-2)*2+1,2)</f>
        <v>00</v>
      </c>
      <c r="E1111" s="1" t="str">
        <f t="shared" ref="E1111:E1174" si="181">IF(E1027="","",E1027)</f>
        <v/>
      </c>
      <c r="L1111" t="str">
        <f t="shared" si="171"/>
        <v/>
      </c>
      <c r="M1111" t="str" cm="1">
        <f t="array" ref="M1111">_xlfn.IFS(ISNUMBER(_xlfn.XLOOKUP(C1111,Tables!N:N,Tables!N:N)),IF(B1111=0,K1111,""),L1111&lt;&gt;"",L1111,TRUE,D1111)</f>
        <v>00</v>
      </c>
      <c r="N1111">
        <f t="shared" si="172"/>
        <v>0</v>
      </c>
    </row>
    <row r="1112" spans="1:14" x14ac:dyDescent="0.45">
      <c r="A1112" t="str">
        <f t="shared" si="170"/>
        <v>3726</v>
      </c>
      <c r="B1112" t="str">
        <f t="shared" si="180"/>
        <v>1A</v>
      </c>
      <c r="C1112">
        <f>COUNTIF(B$2:B1112,"=0")</f>
        <v>20</v>
      </c>
      <c r="D1112" t="str">
        <f>MID('input-output'!$I$9,(ROW(D1112)-2)*2+1,2)</f>
        <v>00</v>
      </c>
      <c r="E1112" s="1" t="str">
        <f t="shared" si="181"/>
        <v>Name Letter 2</v>
      </c>
      <c r="F1112" t="str">
        <f>_xlfn.XLOOKUP(D1112,Tables!B:B,Tables!H:H,"")</f>
        <v/>
      </c>
      <c r="G1112" s="2"/>
      <c r="L1112" t="str">
        <f t="shared" si="171"/>
        <v/>
      </c>
      <c r="M1112" t="str" cm="1">
        <f t="array" ref="M1112">_xlfn.IFS(ISNUMBER(_xlfn.XLOOKUP(C1112,Tables!N:N,Tables!N:N)),IF(B1112=0,K1112,""),L1112&lt;&gt;"",L1112,TRUE,D1112)</f>
        <v>00</v>
      </c>
      <c r="N1112">
        <f t="shared" si="172"/>
        <v>0</v>
      </c>
    </row>
    <row r="1113" spans="1:14" x14ac:dyDescent="0.45">
      <c r="A1113" t="str">
        <f t="shared" si="170"/>
        <v>3727</v>
      </c>
      <c r="B1113" t="str">
        <f t="shared" si="180"/>
        <v>1B</v>
      </c>
      <c r="C1113">
        <f>COUNTIF(B$2:B1113,"=0")</f>
        <v>20</v>
      </c>
      <c r="D1113" t="str">
        <f>MID('input-output'!$I$9,(ROW(D1113)-2)*2+1,2)</f>
        <v>00</v>
      </c>
      <c r="E1113" s="1" t="str">
        <f t="shared" si="181"/>
        <v/>
      </c>
      <c r="L1113" t="str">
        <f t="shared" si="171"/>
        <v/>
      </c>
      <c r="M1113" t="str" cm="1">
        <f t="array" ref="M1113">_xlfn.IFS(ISNUMBER(_xlfn.XLOOKUP(C1113,Tables!N:N,Tables!N:N)),IF(B1113=0,K1113,""),L1113&lt;&gt;"",L1113,TRUE,D1113)</f>
        <v>00</v>
      </c>
      <c r="N1113">
        <f t="shared" si="172"/>
        <v>0</v>
      </c>
    </row>
    <row r="1114" spans="1:14" x14ac:dyDescent="0.45">
      <c r="A1114" t="str">
        <f t="shared" si="170"/>
        <v>3728</v>
      </c>
      <c r="B1114" t="str">
        <f t="shared" si="180"/>
        <v>1C</v>
      </c>
      <c r="C1114">
        <f>COUNTIF(B$2:B1114,"=0")</f>
        <v>20</v>
      </c>
      <c r="D1114" t="str">
        <f>MID('input-output'!$I$9,(ROW(D1114)-2)*2+1,2)</f>
        <v>00</v>
      </c>
      <c r="E1114" s="1" t="str">
        <f t="shared" si="181"/>
        <v>Name Letter 3</v>
      </c>
      <c r="F1114" t="str">
        <f>_xlfn.XLOOKUP(D1114,Tables!B:B,Tables!H:H,"")</f>
        <v/>
      </c>
      <c r="G1114" s="2"/>
      <c r="L1114" t="str">
        <f t="shared" si="171"/>
        <v/>
      </c>
      <c r="M1114" t="str" cm="1">
        <f t="array" ref="M1114">_xlfn.IFS(ISNUMBER(_xlfn.XLOOKUP(C1114,Tables!N:N,Tables!N:N)),IF(B1114=0,K1114,""),L1114&lt;&gt;"",L1114,TRUE,D1114)</f>
        <v>00</v>
      </c>
      <c r="N1114">
        <f t="shared" si="172"/>
        <v>0</v>
      </c>
    </row>
    <row r="1115" spans="1:14" x14ac:dyDescent="0.45">
      <c r="A1115" t="str">
        <f t="shared" si="170"/>
        <v>3729</v>
      </c>
      <c r="B1115" t="str">
        <f t="shared" si="180"/>
        <v>1D</v>
      </c>
      <c r="C1115">
        <f>COUNTIF(B$2:B1115,"=0")</f>
        <v>20</v>
      </c>
      <c r="D1115" t="str">
        <f>MID('input-output'!$I$9,(ROW(D1115)-2)*2+1,2)</f>
        <v>00</v>
      </c>
      <c r="E1115" s="1" t="str">
        <f t="shared" si="181"/>
        <v/>
      </c>
      <c r="L1115" t="str">
        <f t="shared" si="171"/>
        <v/>
      </c>
      <c r="M1115" t="str" cm="1">
        <f t="array" ref="M1115">_xlfn.IFS(ISNUMBER(_xlfn.XLOOKUP(C1115,Tables!N:N,Tables!N:N)),IF(B1115=0,K1115,""),L1115&lt;&gt;"",L1115,TRUE,D1115)</f>
        <v>00</v>
      </c>
      <c r="N1115">
        <f t="shared" si="172"/>
        <v>0</v>
      </c>
    </row>
    <row r="1116" spans="1:14" x14ac:dyDescent="0.45">
      <c r="A1116" t="str">
        <f t="shared" si="170"/>
        <v>372A</v>
      </c>
      <c r="B1116" t="str">
        <f t="shared" si="180"/>
        <v>1E</v>
      </c>
      <c r="C1116">
        <f>COUNTIF(B$2:B1116,"=0")</f>
        <v>20</v>
      </c>
      <c r="D1116" t="str">
        <f>MID('input-output'!$I$9,(ROW(D1116)-2)*2+1,2)</f>
        <v>00</v>
      </c>
      <c r="E1116" s="1" t="str">
        <f t="shared" si="181"/>
        <v>Name Letter 4</v>
      </c>
      <c r="F1116" t="str">
        <f>_xlfn.XLOOKUP(D1116,Tables!B:B,Tables!H:H,"")</f>
        <v/>
      </c>
      <c r="G1116" s="2"/>
      <c r="L1116" t="str">
        <f t="shared" si="171"/>
        <v/>
      </c>
      <c r="M1116" t="str" cm="1">
        <f t="array" ref="M1116">_xlfn.IFS(ISNUMBER(_xlfn.XLOOKUP(C1116,Tables!N:N,Tables!N:N)),IF(B1116=0,K1116,""),L1116&lt;&gt;"",L1116,TRUE,D1116)</f>
        <v>00</v>
      </c>
      <c r="N1116">
        <f t="shared" si="172"/>
        <v>0</v>
      </c>
    </row>
    <row r="1117" spans="1:14" x14ac:dyDescent="0.45">
      <c r="A1117" t="str">
        <f t="shared" si="170"/>
        <v>372B</v>
      </c>
      <c r="B1117" t="str">
        <f t="shared" si="180"/>
        <v>1F</v>
      </c>
      <c r="C1117">
        <f>COUNTIF(B$2:B1117,"=0")</f>
        <v>20</v>
      </c>
      <c r="D1117" t="str">
        <f>MID('input-output'!$I$9,(ROW(D1117)-2)*2+1,2)</f>
        <v>00</v>
      </c>
      <c r="E1117" s="1" t="str">
        <f t="shared" si="181"/>
        <v/>
      </c>
      <c r="L1117" t="str">
        <f t="shared" si="171"/>
        <v/>
      </c>
      <c r="M1117" t="str" cm="1">
        <f t="array" ref="M1117">_xlfn.IFS(ISNUMBER(_xlfn.XLOOKUP(C1117,Tables!N:N,Tables!N:N)),IF(B1117=0,K1117,""),L1117&lt;&gt;"",L1117,TRUE,D1117)</f>
        <v>00</v>
      </c>
      <c r="N1117">
        <f t="shared" si="172"/>
        <v>0</v>
      </c>
    </row>
    <row r="1118" spans="1:14" x14ac:dyDescent="0.45">
      <c r="A1118" t="str">
        <f t="shared" si="170"/>
        <v>372C</v>
      </c>
      <c r="B1118" t="str">
        <f t="shared" si="180"/>
        <v>20</v>
      </c>
      <c r="C1118">
        <f>COUNTIF(B$2:B1118,"=0")</f>
        <v>20</v>
      </c>
      <c r="D1118" t="str">
        <f>MID('input-output'!$I$9,(ROW(D1118)-2)*2+1,2)</f>
        <v>00</v>
      </c>
      <c r="E1118" s="1" t="str">
        <f t="shared" si="181"/>
        <v>Name Letter 5</v>
      </c>
      <c r="F1118" t="str">
        <f>_xlfn.XLOOKUP(D1118,Tables!B:B,Tables!H:H,"")</f>
        <v/>
      </c>
      <c r="G1118" s="2"/>
      <c r="L1118" t="str">
        <f t="shared" si="171"/>
        <v/>
      </c>
      <c r="M1118" t="str" cm="1">
        <f t="array" ref="M1118">_xlfn.IFS(ISNUMBER(_xlfn.XLOOKUP(C1118,Tables!N:N,Tables!N:N)),IF(B1118=0,K1118,""),L1118&lt;&gt;"",L1118,TRUE,D1118)</f>
        <v>00</v>
      </c>
      <c r="N1118">
        <f t="shared" si="172"/>
        <v>0</v>
      </c>
    </row>
    <row r="1119" spans="1:14" x14ac:dyDescent="0.45">
      <c r="A1119" t="str">
        <f t="shared" si="170"/>
        <v>372D</v>
      </c>
      <c r="B1119" t="str">
        <f t="shared" si="180"/>
        <v>21</v>
      </c>
      <c r="C1119">
        <f>COUNTIF(B$2:B1119,"=0")</f>
        <v>20</v>
      </c>
      <c r="D1119" t="str">
        <f>MID('input-output'!$I$9,(ROW(D1119)-2)*2+1,2)</f>
        <v>00</v>
      </c>
      <c r="E1119" s="1" t="str">
        <f t="shared" si="181"/>
        <v/>
      </c>
      <c r="L1119" t="str">
        <f t="shared" si="171"/>
        <v/>
      </c>
      <c r="M1119" t="str" cm="1">
        <f t="array" ref="M1119">_xlfn.IFS(ISNUMBER(_xlfn.XLOOKUP(C1119,Tables!N:N,Tables!N:N)),IF(B1119=0,K1119,""),L1119&lt;&gt;"",L1119,TRUE,D1119)</f>
        <v>00</v>
      </c>
      <c r="N1119">
        <f t="shared" si="172"/>
        <v>0</v>
      </c>
    </row>
    <row r="1120" spans="1:14" x14ac:dyDescent="0.45">
      <c r="A1120" t="str">
        <f t="shared" si="170"/>
        <v>372E</v>
      </c>
      <c r="B1120" t="str">
        <f t="shared" si="180"/>
        <v>22</v>
      </c>
      <c r="C1120">
        <f>COUNTIF(B$2:B1120,"=0")</f>
        <v>20</v>
      </c>
      <c r="D1120" t="str">
        <f>MID('input-output'!$I$9,(ROW(D1120)-2)*2+1,2)</f>
        <v>00</v>
      </c>
      <c r="E1120" s="1" t="str">
        <f t="shared" si="181"/>
        <v>Name Letter 6</v>
      </c>
      <c r="F1120" t="str">
        <f>_xlfn.XLOOKUP(D1120,Tables!B:B,Tables!H:H,"")</f>
        <v/>
      </c>
      <c r="G1120" s="2"/>
      <c r="L1120" t="str">
        <f t="shared" si="171"/>
        <v/>
      </c>
      <c r="M1120" t="str" cm="1">
        <f t="array" ref="M1120">_xlfn.IFS(ISNUMBER(_xlfn.XLOOKUP(C1120,Tables!N:N,Tables!N:N)),IF(B1120=0,K1120,""),L1120&lt;&gt;"",L1120,TRUE,D1120)</f>
        <v>00</v>
      </c>
      <c r="N1120">
        <f t="shared" si="172"/>
        <v>0</v>
      </c>
    </row>
    <row r="1121" spans="1:14" x14ac:dyDescent="0.45">
      <c r="A1121" t="str">
        <f t="shared" si="170"/>
        <v>372F</v>
      </c>
      <c r="B1121" t="str">
        <f t="shared" si="180"/>
        <v>23</v>
      </c>
      <c r="C1121">
        <f>COUNTIF(B$2:B1121,"=0")</f>
        <v>20</v>
      </c>
      <c r="D1121" t="str">
        <f>MID('input-output'!$I$9,(ROW(D1121)-2)*2+1,2)</f>
        <v>00</v>
      </c>
      <c r="E1121" s="1" t="str">
        <f t="shared" si="181"/>
        <v/>
      </c>
      <c r="L1121" t="str">
        <f t="shared" si="171"/>
        <v/>
      </c>
      <c r="M1121" t="str" cm="1">
        <f t="array" ref="M1121">_xlfn.IFS(ISNUMBER(_xlfn.XLOOKUP(C1121,Tables!N:N,Tables!N:N)),IF(B1121=0,K1121,""),L1121&lt;&gt;"",L1121,TRUE,D1121)</f>
        <v>00</v>
      </c>
      <c r="N1121">
        <f t="shared" si="172"/>
        <v>0</v>
      </c>
    </row>
    <row r="1122" spans="1:14" x14ac:dyDescent="0.45">
      <c r="A1122" t="str">
        <f t="shared" si="170"/>
        <v>3730</v>
      </c>
      <c r="B1122" t="str">
        <f t="shared" si="180"/>
        <v>24</v>
      </c>
      <c r="C1122">
        <f>COUNTIF(B$2:B1122,"=0")</f>
        <v>20</v>
      </c>
      <c r="D1122" t="str">
        <f>MID('input-output'!$I$9,(ROW(D1122)-2)*2+1,2)</f>
        <v>00</v>
      </c>
      <c r="E1122" s="1" t="str">
        <f t="shared" si="181"/>
        <v>Name Letter 7</v>
      </c>
      <c r="F1122" t="str">
        <f>_xlfn.XLOOKUP(D1122,Tables!B:B,Tables!H:H,"")</f>
        <v/>
      </c>
      <c r="G1122" s="2"/>
      <c r="L1122" t="str">
        <f t="shared" si="171"/>
        <v/>
      </c>
      <c r="M1122" t="str" cm="1">
        <f t="array" ref="M1122">_xlfn.IFS(ISNUMBER(_xlfn.XLOOKUP(C1122,Tables!N:N,Tables!N:N)),IF(B1122=0,K1122,""),L1122&lt;&gt;"",L1122,TRUE,D1122)</f>
        <v>00</v>
      </c>
      <c r="N1122">
        <f t="shared" si="172"/>
        <v>0</v>
      </c>
    </row>
    <row r="1123" spans="1:14" x14ac:dyDescent="0.45">
      <c r="A1123" t="str">
        <f t="shared" si="170"/>
        <v>3731</v>
      </c>
      <c r="B1123" t="str">
        <f t="shared" si="180"/>
        <v>25</v>
      </c>
      <c r="C1123">
        <f>COUNTIF(B$2:B1123,"=0")</f>
        <v>20</v>
      </c>
      <c r="D1123" t="str">
        <f>MID('input-output'!$I$9,(ROW(D1123)-2)*2+1,2)</f>
        <v>00</v>
      </c>
      <c r="E1123" s="1" t="str">
        <f t="shared" si="181"/>
        <v/>
      </c>
      <c r="L1123" t="str">
        <f t="shared" si="171"/>
        <v/>
      </c>
      <c r="M1123" t="str" cm="1">
        <f t="array" ref="M1123">_xlfn.IFS(ISNUMBER(_xlfn.XLOOKUP(C1123,Tables!N:N,Tables!N:N)),IF(B1123=0,K1123,""),L1123&lt;&gt;"",L1123,TRUE,D1123)</f>
        <v>00</v>
      </c>
      <c r="N1123">
        <f t="shared" si="172"/>
        <v>0</v>
      </c>
    </row>
    <row r="1124" spans="1:14" x14ac:dyDescent="0.45">
      <c r="A1124" t="str">
        <f t="shared" si="170"/>
        <v>3732</v>
      </c>
      <c r="B1124" t="str">
        <f t="shared" si="180"/>
        <v>26</v>
      </c>
      <c r="C1124">
        <f>COUNTIF(B$2:B1124,"=0")</f>
        <v>20</v>
      </c>
      <c r="D1124" t="str">
        <f>MID('input-output'!$I$9,(ROW(D1124)-2)*2+1,2)</f>
        <v>00</v>
      </c>
      <c r="E1124" s="1" t="str">
        <f t="shared" si="181"/>
        <v>Name Letter 8</v>
      </c>
      <c r="F1124" t="str">
        <f>_xlfn.XLOOKUP(D1124,Tables!B:B,Tables!H:H,"")</f>
        <v/>
      </c>
      <c r="G1124" s="2"/>
      <c r="L1124" t="str">
        <f t="shared" si="171"/>
        <v/>
      </c>
      <c r="M1124" t="str" cm="1">
        <f t="array" ref="M1124">_xlfn.IFS(ISNUMBER(_xlfn.XLOOKUP(C1124,Tables!N:N,Tables!N:N)),IF(B1124=0,K1124,""),L1124&lt;&gt;"",L1124,TRUE,D1124)</f>
        <v>00</v>
      </c>
      <c r="N1124">
        <f t="shared" si="172"/>
        <v>0</v>
      </c>
    </row>
    <row r="1125" spans="1:14" x14ac:dyDescent="0.45">
      <c r="A1125" t="str">
        <f t="shared" si="170"/>
        <v>3733</v>
      </c>
      <c r="B1125" t="str">
        <f t="shared" si="180"/>
        <v>27</v>
      </c>
      <c r="C1125">
        <f>COUNTIF(B$2:B1125,"=0")</f>
        <v>20</v>
      </c>
      <c r="D1125" t="str">
        <f>MID('input-output'!$I$9,(ROW(D1125)-2)*2+1,2)</f>
        <v>00</v>
      </c>
      <c r="E1125" s="1" t="str">
        <f t="shared" si="181"/>
        <v/>
      </c>
      <c r="L1125" t="str">
        <f t="shared" si="171"/>
        <v/>
      </c>
      <c r="M1125" t="str" cm="1">
        <f t="array" ref="M1125">_xlfn.IFS(ISNUMBER(_xlfn.XLOOKUP(C1125,Tables!N:N,Tables!N:N)),IF(B1125=0,K1125,""),L1125&lt;&gt;"",L1125,TRUE,D1125)</f>
        <v>00</v>
      </c>
      <c r="N1125">
        <f t="shared" si="172"/>
        <v>0</v>
      </c>
    </row>
    <row r="1126" spans="1:14" x14ac:dyDescent="0.45">
      <c r="A1126" t="str">
        <f t="shared" si="170"/>
        <v>3734</v>
      </c>
      <c r="B1126" t="str">
        <f t="shared" si="180"/>
        <v>28</v>
      </c>
      <c r="C1126">
        <f>COUNTIF(B$2:B1126,"=0")</f>
        <v>20</v>
      </c>
      <c r="D1126" t="str">
        <f>MID('input-output'!$I$9,(ROW(D1126)-2)*2+1,2)</f>
        <v>01</v>
      </c>
      <c r="E1126" s="1" t="str">
        <f t="shared" si="181"/>
        <v>Monster Level 1</v>
      </c>
      <c r="G1126" s="2"/>
      <c r="L1126" t="str">
        <f t="shared" si="171"/>
        <v/>
      </c>
      <c r="M1126" t="str" cm="1">
        <f t="array" ref="M1126">_xlfn.IFS(ISNUMBER(_xlfn.XLOOKUP(C1126,Tables!N:N,Tables!N:N)),IF(B1126=0,K1126,""),L1126&lt;&gt;"",L1126,TRUE,D1126)</f>
        <v>01</v>
      </c>
      <c r="N1126">
        <f t="shared" si="172"/>
        <v>0</v>
      </c>
    </row>
    <row r="1127" spans="1:14" x14ac:dyDescent="0.45">
      <c r="A1127" t="str">
        <f t="shared" si="170"/>
        <v>3735</v>
      </c>
      <c r="B1127" t="str">
        <f t="shared" si="180"/>
        <v>29</v>
      </c>
      <c r="C1127">
        <f>COUNTIF(B$2:B1127,"=0")</f>
        <v>20</v>
      </c>
      <c r="D1127" t="str">
        <f>MID('input-output'!$I$9,(ROW(D1127)-2)*2+1,2)</f>
        <v>01</v>
      </c>
      <c r="E1127" s="1" t="str">
        <f t="shared" si="181"/>
        <v>Monster Level 2</v>
      </c>
      <c r="G1127" s="2"/>
      <c r="L1127" t="str">
        <f t="shared" si="171"/>
        <v/>
      </c>
      <c r="M1127" t="str" cm="1">
        <f t="array" ref="M1127">_xlfn.IFS(ISNUMBER(_xlfn.XLOOKUP(C1127,Tables!N:N,Tables!N:N)),IF(B1127=0,K1127,""),L1127&lt;&gt;"",L1127,TRUE,D1127)</f>
        <v>01</v>
      </c>
      <c r="N1127">
        <f t="shared" si="172"/>
        <v>0</v>
      </c>
    </row>
    <row r="1128" spans="1:14" x14ac:dyDescent="0.45">
      <c r="A1128" t="str">
        <f t="shared" si="170"/>
        <v>3736</v>
      </c>
      <c r="B1128" t="str">
        <f t="shared" si="180"/>
        <v>2A</v>
      </c>
      <c r="C1128">
        <f>COUNTIF(B$2:B1128,"=0")</f>
        <v>20</v>
      </c>
      <c r="D1128" t="str">
        <f>MID('input-output'!$I$9,(ROW(D1128)-2)*2+1,2)</f>
        <v>01</v>
      </c>
      <c r="E1128" s="1" t="str">
        <f t="shared" si="181"/>
        <v>Monster Level 3</v>
      </c>
      <c r="G1128" s="2"/>
      <c r="L1128" t="str">
        <f t="shared" si="171"/>
        <v/>
      </c>
      <c r="M1128" t="str" cm="1">
        <f t="array" ref="M1128">_xlfn.IFS(ISNUMBER(_xlfn.XLOOKUP(C1128,Tables!N:N,Tables!N:N)),IF(B1128=0,K1128,""),L1128&lt;&gt;"",L1128,TRUE,D1128)</f>
        <v>01</v>
      </c>
      <c r="N1128">
        <f t="shared" si="172"/>
        <v>0</v>
      </c>
    </row>
    <row r="1129" spans="1:14" x14ac:dyDescent="0.45">
      <c r="A1129" t="str">
        <f t="shared" si="170"/>
        <v>3737</v>
      </c>
      <c r="B1129" t="str">
        <f t="shared" si="180"/>
        <v>2B</v>
      </c>
      <c r="C1129">
        <f>COUNTIF(B$2:B1129,"=0")</f>
        <v>20</v>
      </c>
      <c r="D1129" t="str">
        <f>MID('input-output'!$I$9,(ROW(D1129)-2)*2+1,2)</f>
        <v>01</v>
      </c>
      <c r="E1129" s="1" t="str">
        <f t="shared" si="181"/>
        <v>Boss Level</v>
      </c>
      <c r="G1129" s="2"/>
      <c r="L1129" t="str">
        <f t="shared" si="171"/>
        <v/>
      </c>
      <c r="M1129" t="str" cm="1">
        <f t="array" ref="M1129">_xlfn.IFS(ISNUMBER(_xlfn.XLOOKUP(C1129,Tables!N:N,Tables!N:N)),IF(B1129=0,K1129,""),L1129&lt;&gt;"",L1129,TRUE,D1129)</f>
        <v>01</v>
      </c>
      <c r="N1129">
        <f t="shared" si="172"/>
        <v>0</v>
      </c>
    </row>
    <row r="1130" spans="1:14" x14ac:dyDescent="0.45">
      <c r="A1130" t="str">
        <f t="shared" si="170"/>
        <v>3738</v>
      </c>
      <c r="B1130" t="str">
        <f t="shared" si="180"/>
        <v>2C</v>
      </c>
      <c r="C1130">
        <f>COUNTIF(B$2:B1130,"=0")</f>
        <v>20</v>
      </c>
      <c r="D1130" t="str">
        <f>MID('input-output'!$I$9,(ROW(D1130)-2)*2+1,2)</f>
        <v>00</v>
      </c>
      <c r="E1130" s="1" t="str">
        <f t="shared" si="181"/>
        <v/>
      </c>
      <c r="L1130" t="str">
        <f t="shared" si="171"/>
        <v/>
      </c>
      <c r="M1130" t="str" cm="1">
        <f t="array" ref="M1130">_xlfn.IFS(ISNUMBER(_xlfn.XLOOKUP(C1130,Tables!N:N,Tables!N:N)),IF(B1130=0,K1130,""),L1130&lt;&gt;"",L1130,TRUE,D1130)</f>
        <v>00</v>
      </c>
      <c r="N1130">
        <f t="shared" si="172"/>
        <v>0</v>
      </c>
    </row>
    <row r="1131" spans="1:14" x14ac:dyDescent="0.45">
      <c r="A1131" t="str">
        <f t="shared" si="170"/>
        <v>3739</v>
      </c>
      <c r="B1131" t="str">
        <f t="shared" si="180"/>
        <v>2D</v>
      </c>
      <c r="C1131">
        <f>COUNTIF(B$2:B1131,"=0")</f>
        <v>20</v>
      </c>
      <c r="D1131" t="str">
        <f>MID('input-output'!$I$9,(ROW(D1131)-2)*2+1,2)</f>
        <v>3F</v>
      </c>
      <c r="E1131" s="1" t="str">
        <f t="shared" si="181"/>
        <v>Hobby</v>
      </c>
      <c r="F1131" t="str">
        <f>_xlfn.XLOOKUP(HEX2DEC(D1131),Tables!A:A,Tables!G:G)</f>
        <v>Volunteering</v>
      </c>
      <c r="G1131" s="2"/>
      <c r="L1131" t="str">
        <f t="shared" si="171"/>
        <v/>
      </c>
      <c r="M1131" t="str" cm="1">
        <f t="array" ref="M1131">_xlfn.IFS(ISNUMBER(_xlfn.XLOOKUP(C1131,Tables!N:N,Tables!N:N)),IF(B1131=0,K1131,""),L1131&lt;&gt;"",L1131,TRUE,D1131)</f>
        <v>3F</v>
      </c>
      <c r="N1131">
        <f t="shared" si="172"/>
        <v>0</v>
      </c>
    </row>
    <row r="1132" spans="1:14" x14ac:dyDescent="0.45">
      <c r="A1132" t="str">
        <f t="shared" si="170"/>
        <v>373A</v>
      </c>
      <c r="B1132" t="str">
        <f t="shared" si="180"/>
        <v>2E</v>
      </c>
      <c r="C1132">
        <f>COUNTIF(B$2:B1132,"=0")</f>
        <v>20</v>
      </c>
      <c r="D1132" t="str">
        <f>MID('input-output'!$I$9,(ROW(D1132)-2)*2+1,2)</f>
        <v>16</v>
      </c>
      <c r="E1132" s="1" t="str">
        <f t="shared" si="181"/>
        <v>Title</v>
      </c>
      <c r="F1132" t="str">
        <f>_xlfn.XLOOKUP(HEX2DEC(D1132),Tables!A:A,Tables!F:F)</f>
        <v>IT Worker</v>
      </c>
      <c r="G1132" s="2"/>
      <c r="L1132" t="str">
        <f t="shared" si="171"/>
        <v/>
      </c>
      <c r="M1132" t="str" cm="1">
        <f t="array" ref="M1132">_xlfn.IFS(ISNUMBER(_xlfn.XLOOKUP(C1132,Tables!N:N,Tables!N:N)),IF(B1132=0,K1132,""),L1132&lt;&gt;"",L1132,TRUE,D1132)</f>
        <v>16</v>
      </c>
      <c r="N1132">
        <f t="shared" si="172"/>
        <v>0</v>
      </c>
    </row>
    <row r="1133" spans="1:14" x14ac:dyDescent="0.45">
      <c r="A1133" t="str">
        <f t="shared" si="170"/>
        <v>373B</v>
      </c>
      <c r="B1133" t="str">
        <f t="shared" si="180"/>
        <v>2F</v>
      </c>
      <c r="C1133">
        <f>COUNTIF(B$2:B1133,"=0")</f>
        <v>20</v>
      </c>
      <c r="D1133" t="str">
        <f>MID('input-output'!$I$9,(ROW(D1133)-2)*2+1,2)</f>
        <v>1D</v>
      </c>
      <c r="E1133" s="1" t="str">
        <f t="shared" si="181"/>
        <v>Personality</v>
      </c>
      <c r="F1133" t="str">
        <f>_xlfn.XLOOKUP(HEX2DEC(D1133),Tables!A:A,Tables!E:E)</f>
        <v>Devilish</v>
      </c>
      <c r="G1133" s="2"/>
      <c r="L1133" t="str">
        <f t="shared" si="171"/>
        <v/>
      </c>
      <c r="M1133" t="str" cm="1">
        <f t="array" ref="M1133">_xlfn.IFS(ISNUMBER(_xlfn.XLOOKUP(C1133,Tables!N:N,Tables!N:N)),IF(B1133=0,K1133,""),L1133&lt;&gt;"",L1133,TRUE,D1133)</f>
        <v>1D</v>
      </c>
      <c r="N1133">
        <f t="shared" si="172"/>
        <v>0</v>
      </c>
    </row>
    <row r="1134" spans="1:14" x14ac:dyDescent="0.45">
      <c r="A1134" t="str">
        <f t="shared" si="170"/>
        <v>373C</v>
      </c>
      <c r="B1134" t="str">
        <f t="shared" si="180"/>
        <v>30</v>
      </c>
      <c r="C1134">
        <f>COUNTIF(B$2:B1134,"=0")</f>
        <v>20</v>
      </c>
      <c r="D1134" t="str">
        <f>MID('input-output'!$I$9,(ROW(D1134)-2)*2+1,2)</f>
        <v>00</v>
      </c>
      <c r="E1134" s="1" t="str">
        <f t="shared" si="181"/>
        <v/>
      </c>
      <c r="L1134" t="str">
        <f t="shared" si="171"/>
        <v/>
      </c>
      <c r="M1134" t="str" cm="1">
        <f t="array" ref="M1134">_xlfn.IFS(ISNUMBER(_xlfn.XLOOKUP(C1134,Tables!N:N,Tables!N:N)),IF(B1134=0,K1134,""),L1134&lt;&gt;"",L1134,TRUE,D1134)</f>
        <v>00</v>
      </c>
      <c r="N1134">
        <f t="shared" si="172"/>
        <v>0</v>
      </c>
    </row>
    <row r="1135" spans="1:14" x14ac:dyDescent="0.45">
      <c r="A1135" t="str">
        <f t="shared" si="170"/>
        <v>373D</v>
      </c>
      <c r="B1135" t="str">
        <f t="shared" si="180"/>
        <v>31</v>
      </c>
      <c r="C1135">
        <f>COUNTIF(B$2:B1135,"=0")</f>
        <v>20</v>
      </c>
      <c r="D1135" t="str">
        <f>MID('input-output'!$I$9,(ROW(D1135)-2)*2+1,2)</f>
        <v>00</v>
      </c>
      <c r="E1135" s="1" t="str">
        <f t="shared" si="181"/>
        <v>Owner Level</v>
      </c>
      <c r="F1135">
        <f t="shared" ref="F1135:F1136" si="182">HEX2DEC(D1135)</f>
        <v>0</v>
      </c>
      <c r="G1135" s="2"/>
      <c r="J1135" t="str">
        <f t="shared" ref="J1135:J1136" si="183">IF(G1135&lt;&gt;"",DEC2HEX(G1135),"")</f>
        <v/>
      </c>
      <c r="L1135" t="str">
        <f t="shared" si="171"/>
        <v/>
      </c>
      <c r="M1135" t="str" cm="1">
        <f t="array" ref="M1135">_xlfn.IFS(ISNUMBER(_xlfn.XLOOKUP(C1135,Tables!N:N,Tables!N:N)),IF(B1135=0,K1135,""),L1135&lt;&gt;"",L1135,TRUE,D1135)</f>
        <v>00</v>
      </c>
      <c r="N1135">
        <f t="shared" si="172"/>
        <v>0</v>
      </c>
    </row>
    <row r="1136" spans="1:14" x14ac:dyDescent="0.45">
      <c r="A1136" t="str">
        <f t="shared" si="170"/>
        <v>373E</v>
      </c>
      <c r="B1136" t="str">
        <f t="shared" si="180"/>
        <v>32</v>
      </c>
      <c r="C1136">
        <f>COUNTIF(B$2:B1136,"=0")</f>
        <v>20</v>
      </c>
      <c r="D1136" t="str">
        <f>MID('input-output'!$I$9,(ROW(D1136)-2)*2+1,2)</f>
        <v>00</v>
      </c>
      <c r="E1136" s="1" t="str">
        <f t="shared" si="181"/>
        <v>Times Cleared</v>
      </c>
      <c r="F1136">
        <f t="shared" si="182"/>
        <v>0</v>
      </c>
      <c r="G1136" s="2"/>
      <c r="J1136" t="str">
        <f t="shared" si="183"/>
        <v/>
      </c>
      <c r="L1136" t="str">
        <f t="shared" si="171"/>
        <v/>
      </c>
      <c r="M1136" t="str" cm="1">
        <f t="array" ref="M1136">_xlfn.IFS(ISNUMBER(_xlfn.XLOOKUP(C1136,Tables!N:N,Tables!N:N)),IF(B1136=0,K1136,""),L1136&lt;&gt;"",L1136,TRUE,D1136)</f>
        <v>00</v>
      </c>
      <c r="N1136">
        <f t="shared" si="172"/>
        <v>0</v>
      </c>
    </row>
    <row r="1137" spans="1:14" x14ac:dyDescent="0.45">
      <c r="A1137" t="str">
        <f t="shared" si="170"/>
        <v>373F</v>
      </c>
      <c r="B1137" t="str">
        <f t="shared" si="180"/>
        <v>33</v>
      </c>
      <c r="C1137">
        <f>COUNTIF(B$2:B1137,"=0")</f>
        <v>20</v>
      </c>
      <c r="D1137" t="str">
        <f>MID('input-output'!$I$9,(ROW(D1137)-2)*2+1,2)</f>
        <v>00</v>
      </c>
      <c r="E1137" s="1" t="str">
        <f t="shared" si="181"/>
        <v/>
      </c>
      <c r="L1137" t="str">
        <f t="shared" si="171"/>
        <v/>
      </c>
      <c r="M1137" t="str" cm="1">
        <f t="array" ref="M1137">_xlfn.IFS(ISNUMBER(_xlfn.XLOOKUP(C1137,Tables!N:N,Tables!N:N)),IF(B1137=0,K1137,""),L1137&lt;&gt;"",L1137,TRUE,D1137)</f>
        <v>00</v>
      </c>
      <c r="N1137">
        <f t="shared" si="172"/>
        <v>0</v>
      </c>
    </row>
    <row r="1138" spans="1:14" x14ac:dyDescent="0.45">
      <c r="A1138" t="str">
        <f t="shared" si="170"/>
        <v>3740</v>
      </c>
      <c r="B1138" t="str">
        <f t="shared" si="180"/>
        <v>34</v>
      </c>
      <c r="C1138">
        <f>COUNTIF(B$2:B1138,"=0")</f>
        <v>20</v>
      </c>
      <c r="D1138" t="str">
        <f>MID('input-output'!$I$9,(ROW(D1138)-2)*2+1,2)</f>
        <v>1B</v>
      </c>
      <c r="E1138" s="1" t="str">
        <f t="shared" si="181"/>
        <v/>
      </c>
      <c r="L1138" t="str">
        <f t="shared" si="171"/>
        <v/>
      </c>
      <c r="M1138" t="str" cm="1">
        <f t="array" ref="M1138">_xlfn.IFS(ISNUMBER(_xlfn.XLOOKUP(C1138,Tables!N:N,Tables!N:N)),IF(B1138=0,K1138,""),L1138&lt;&gt;"",L1138,TRUE,D1138)</f>
        <v>1B</v>
      </c>
      <c r="N1138">
        <f t="shared" si="172"/>
        <v>0</v>
      </c>
    </row>
    <row r="1139" spans="1:14" x14ac:dyDescent="0.45">
      <c r="A1139" t="str">
        <f t="shared" si="170"/>
        <v>3741</v>
      </c>
      <c r="B1139" t="str">
        <f t="shared" si="180"/>
        <v>35</v>
      </c>
      <c r="C1139">
        <f>COUNTIF(B$2:B1139,"=0")</f>
        <v>20</v>
      </c>
      <c r="D1139" t="str">
        <f>MID('input-output'!$I$9,(ROW(D1139)-2)*2+1,2)</f>
        <v>02</v>
      </c>
      <c r="E1139" s="1" t="str">
        <f t="shared" si="181"/>
        <v/>
      </c>
      <c r="L1139" t="str">
        <f t="shared" si="171"/>
        <v/>
      </c>
      <c r="M1139" t="str" cm="1">
        <f t="array" ref="M1139">_xlfn.IFS(ISNUMBER(_xlfn.XLOOKUP(C1139,Tables!N:N,Tables!N:N)),IF(B1139=0,K1139,""),L1139&lt;&gt;"",L1139,TRUE,D1139)</f>
        <v>02</v>
      </c>
      <c r="N1139">
        <f t="shared" si="172"/>
        <v>0</v>
      </c>
    </row>
    <row r="1140" spans="1:14" x14ac:dyDescent="0.45">
      <c r="A1140" t="str">
        <f t="shared" si="170"/>
        <v>3742</v>
      </c>
      <c r="B1140" t="str">
        <f t="shared" si="180"/>
        <v>36</v>
      </c>
      <c r="C1140">
        <f>COUNTIF(B$2:B1140,"=0")</f>
        <v>20</v>
      </c>
      <c r="D1140" t="str">
        <f>MID('input-output'!$I$9,(ROW(D1140)-2)*2+1,2)</f>
        <v>44</v>
      </c>
      <c r="E1140" s="1" t="str">
        <f t="shared" si="181"/>
        <v/>
      </c>
      <c r="L1140" t="str">
        <f t="shared" si="171"/>
        <v/>
      </c>
      <c r="M1140" t="str" cm="1">
        <f t="array" ref="M1140">_xlfn.IFS(ISNUMBER(_xlfn.XLOOKUP(C1140,Tables!N:N,Tables!N:N)),IF(B1140=0,K1140,""),L1140&lt;&gt;"",L1140,TRUE,D1140)</f>
        <v>44</v>
      </c>
      <c r="N1140">
        <f t="shared" si="172"/>
        <v>0</v>
      </c>
    </row>
    <row r="1141" spans="1:14" x14ac:dyDescent="0.45">
      <c r="A1141" t="str">
        <f t="shared" si="170"/>
        <v>3743</v>
      </c>
      <c r="B1141" t="str">
        <f t="shared" si="180"/>
        <v>37</v>
      </c>
      <c r="C1141">
        <f>COUNTIF(B$2:B1141,"=0")</f>
        <v>20</v>
      </c>
      <c r="D1141" t="str">
        <f>MID('input-output'!$I$9,(ROW(D1141)-2)*2+1,2)</f>
        <v>30</v>
      </c>
      <c r="E1141" s="1" t="str">
        <f t="shared" si="181"/>
        <v/>
      </c>
      <c r="L1141" t="str">
        <f t="shared" si="171"/>
        <v/>
      </c>
      <c r="M1141" t="str" cm="1">
        <f t="array" ref="M1141">_xlfn.IFS(ISNUMBER(_xlfn.XLOOKUP(C1141,Tables!N:N,Tables!N:N)),IF(B1141=0,K1141,""),L1141&lt;&gt;"",L1141,TRUE,D1141)</f>
        <v>30</v>
      </c>
      <c r="N1141">
        <f t="shared" si="172"/>
        <v>0</v>
      </c>
    </row>
    <row r="1142" spans="1:14" x14ac:dyDescent="0.45">
      <c r="A1142" t="str">
        <f t="shared" si="170"/>
        <v>3744</v>
      </c>
      <c r="B1142" t="str">
        <f t="shared" si="180"/>
        <v>38</v>
      </c>
      <c r="C1142">
        <f>COUNTIF(B$2:B1142,"=0")</f>
        <v>20</v>
      </c>
      <c r="D1142" t="str">
        <f>MID('input-output'!$I$9,(ROW(D1142)-2)*2+1,2)</f>
        <v>64</v>
      </c>
      <c r="E1142" s="1" t="str">
        <f t="shared" si="181"/>
        <v/>
      </c>
      <c r="L1142" t="str">
        <f t="shared" si="171"/>
        <v/>
      </c>
      <c r="M1142" t="str" cm="1">
        <f t="array" ref="M1142">_xlfn.IFS(ISNUMBER(_xlfn.XLOOKUP(C1142,Tables!N:N,Tables!N:N)),IF(B1142=0,K1142,""),L1142&lt;&gt;"",L1142,TRUE,D1142)</f>
        <v>64</v>
      </c>
      <c r="N1142">
        <f t="shared" si="172"/>
        <v>0</v>
      </c>
    </row>
    <row r="1143" spans="1:14" x14ac:dyDescent="0.45">
      <c r="A1143" t="str">
        <f t="shared" si="170"/>
        <v>3745</v>
      </c>
      <c r="B1143" t="str">
        <f t="shared" si="180"/>
        <v>39</v>
      </c>
      <c r="C1143">
        <f>COUNTIF(B$2:B1143,"=0")</f>
        <v>20</v>
      </c>
      <c r="D1143" t="str">
        <f>MID('input-output'!$I$9,(ROW(D1143)-2)*2+1,2)</f>
        <v>30</v>
      </c>
      <c r="E1143" s="1" t="str">
        <f t="shared" si="181"/>
        <v/>
      </c>
      <c r="L1143" t="str">
        <f t="shared" si="171"/>
        <v/>
      </c>
      <c r="M1143" t="str" cm="1">
        <f t="array" ref="M1143">_xlfn.IFS(ISNUMBER(_xlfn.XLOOKUP(C1143,Tables!N:N,Tables!N:N)),IF(B1143=0,K1143,""),L1143&lt;&gt;"",L1143,TRUE,D1143)</f>
        <v>30</v>
      </c>
      <c r="N1143">
        <f t="shared" si="172"/>
        <v>0</v>
      </c>
    </row>
    <row r="1144" spans="1:14" x14ac:dyDescent="0.45">
      <c r="A1144" t="str">
        <f t="shared" si="170"/>
        <v>3746</v>
      </c>
      <c r="B1144" t="str">
        <f t="shared" si="180"/>
        <v>3A</v>
      </c>
      <c r="C1144">
        <f>COUNTIF(B$2:B1144,"=0")</f>
        <v>20</v>
      </c>
      <c r="D1144" t="str">
        <f>MID('input-output'!$I$9,(ROW(D1144)-2)*2+1,2)</f>
        <v>67</v>
      </c>
      <c r="E1144" s="1" t="str">
        <f t="shared" si="181"/>
        <v/>
      </c>
      <c r="L1144" t="str">
        <f t="shared" si="171"/>
        <v/>
      </c>
      <c r="M1144" t="str" cm="1">
        <f t="array" ref="M1144">_xlfn.IFS(ISNUMBER(_xlfn.XLOOKUP(C1144,Tables!N:N,Tables!N:N)),IF(B1144=0,K1144,""),L1144&lt;&gt;"",L1144,TRUE,D1144)</f>
        <v>67</v>
      </c>
      <c r="N1144">
        <f t="shared" si="172"/>
        <v>0</v>
      </c>
    </row>
    <row r="1145" spans="1:14" x14ac:dyDescent="0.45">
      <c r="A1145" t="str">
        <f t="shared" si="170"/>
        <v>3747</v>
      </c>
      <c r="B1145" t="str">
        <f t="shared" si="180"/>
        <v>3B</v>
      </c>
      <c r="C1145">
        <f>COUNTIF(B$2:B1145,"=0")</f>
        <v>20</v>
      </c>
      <c r="D1145" t="str">
        <f>MID('input-output'!$I$9,(ROW(D1145)-2)*2+1,2)</f>
        <v>30</v>
      </c>
      <c r="E1145" s="1" t="str">
        <f t="shared" si="181"/>
        <v/>
      </c>
      <c r="L1145" t="str">
        <f t="shared" si="171"/>
        <v/>
      </c>
      <c r="M1145" t="str" cm="1">
        <f t="array" ref="M1145">_xlfn.IFS(ISNUMBER(_xlfn.XLOOKUP(C1145,Tables!N:N,Tables!N:N)),IF(B1145=0,K1145,""),L1145&lt;&gt;"",L1145,TRUE,D1145)</f>
        <v>30</v>
      </c>
      <c r="N1145">
        <f t="shared" si="172"/>
        <v>0</v>
      </c>
    </row>
    <row r="1146" spans="1:14" x14ac:dyDescent="0.45">
      <c r="A1146" t="str">
        <f t="shared" si="170"/>
        <v>3748</v>
      </c>
      <c r="B1146" t="str">
        <f t="shared" si="180"/>
        <v>3C</v>
      </c>
      <c r="C1146">
        <f>COUNTIF(B$2:B1146,"=0")</f>
        <v>20</v>
      </c>
      <c r="D1146" t="str">
        <f>MID('input-output'!$I$9,(ROW(D1146)-2)*2+1,2)</f>
        <v>82</v>
      </c>
      <c r="E1146" s="1" t="str">
        <f t="shared" si="181"/>
        <v/>
      </c>
      <c r="L1146" t="str">
        <f t="shared" si="171"/>
        <v/>
      </c>
      <c r="M1146" t="str" cm="1">
        <f t="array" ref="M1146">_xlfn.IFS(ISNUMBER(_xlfn.XLOOKUP(C1146,Tables!N:N,Tables!N:N)),IF(B1146=0,K1146,""),L1146&lt;&gt;"",L1146,TRUE,D1146)</f>
        <v>82</v>
      </c>
      <c r="N1146">
        <f t="shared" si="172"/>
        <v>0</v>
      </c>
    </row>
    <row r="1147" spans="1:14" x14ac:dyDescent="0.45">
      <c r="A1147" t="str">
        <f t="shared" si="170"/>
        <v>3749</v>
      </c>
      <c r="B1147" t="str">
        <f t="shared" si="180"/>
        <v>3D</v>
      </c>
      <c r="C1147">
        <f>COUNTIF(B$2:B1147,"=0")</f>
        <v>20</v>
      </c>
      <c r="D1147" t="str">
        <f>MID('input-output'!$I$9,(ROW(D1147)-2)*2+1,2)</f>
        <v>30</v>
      </c>
      <c r="E1147" s="1" t="str">
        <f t="shared" si="181"/>
        <v/>
      </c>
      <c r="L1147" t="str">
        <f t="shared" si="171"/>
        <v/>
      </c>
      <c r="M1147" t="str" cm="1">
        <f t="array" ref="M1147">_xlfn.IFS(ISNUMBER(_xlfn.XLOOKUP(C1147,Tables!N:N,Tables!N:N)),IF(B1147=0,K1147,""),L1147&lt;&gt;"",L1147,TRUE,D1147)</f>
        <v>30</v>
      </c>
      <c r="N1147">
        <f t="shared" si="172"/>
        <v>0</v>
      </c>
    </row>
    <row r="1148" spans="1:14" x14ac:dyDescent="0.45">
      <c r="A1148" t="str">
        <f t="shared" si="170"/>
        <v>374A</v>
      </c>
      <c r="B1148" t="str">
        <f t="shared" si="180"/>
        <v>3E</v>
      </c>
      <c r="C1148">
        <f>COUNTIF(B$2:B1148,"=0")</f>
        <v>20</v>
      </c>
      <c r="D1148" t="str">
        <f>MID('input-output'!$I$9,(ROW(D1148)-2)*2+1,2)</f>
        <v>00</v>
      </c>
      <c r="E1148" s="1" t="str">
        <f t="shared" si="181"/>
        <v/>
      </c>
      <c r="L1148" t="str">
        <f t="shared" si="171"/>
        <v/>
      </c>
      <c r="M1148" t="str" cm="1">
        <f t="array" ref="M1148">_xlfn.IFS(ISNUMBER(_xlfn.XLOOKUP(C1148,Tables!N:N,Tables!N:N)),IF(B1148=0,K1148,""),L1148&lt;&gt;"",L1148,TRUE,D1148)</f>
        <v>00</v>
      </c>
      <c r="N1148">
        <f t="shared" si="172"/>
        <v>0</v>
      </c>
    </row>
    <row r="1149" spans="1:14" x14ac:dyDescent="0.45">
      <c r="A1149" t="str">
        <f t="shared" si="170"/>
        <v>374B</v>
      </c>
      <c r="B1149" t="str">
        <f t="shared" si="180"/>
        <v>3F</v>
      </c>
      <c r="C1149">
        <f>COUNTIF(B$2:B1149,"=0")</f>
        <v>20</v>
      </c>
      <c r="D1149" t="str">
        <f>MID('input-output'!$I$9,(ROW(D1149)-2)*2+1,2)</f>
        <v>30</v>
      </c>
      <c r="E1149" s="1" t="str">
        <f t="shared" si="181"/>
        <v/>
      </c>
      <c r="L1149" t="str">
        <f t="shared" si="171"/>
        <v/>
      </c>
      <c r="M1149" t="str" cm="1">
        <f t="array" ref="M1149">_xlfn.IFS(ISNUMBER(_xlfn.XLOOKUP(C1149,Tables!N:N,Tables!N:N)),IF(B1149=0,K1149,""),L1149&lt;&gt;"",L1149,TRUE,D1149)</f>
        <v>30</v>
      </c>
      <c r="N1149">
        <f t="shared" si="172"/>
        <v>0</v>
      </c>
    </row>
    <row r="1150" spans="1:14" x14ac:dyDescent="0.45">
      <c r="A1150" t="str">
        <f t="shared" ref="A1150:A1213" si="184">DEC2HEX(1+HEX2DEC(A1149))</f>
        <v>374C</v>
      </c>
      <c r="B1150" t="str">
        <f t="shared" si="180"/>
        <v>40</v>
      </c>
      <c r="C1150">
        <f>COUNTIF(B$2:B1150,"=0")</f>
        <v>20</v>
      </c>
      <c r="D1150" t="str">
        <f>MID('input-output'!$I$9,(ROW(D1150)-2)*2+1,2)</f>
        <v>CB</v>
      </c>
      <c r="E1150" s="1" t="str">
        <f t="shared" si="181"/>
        <v/>
      </c>
      <c r="L1150" t="str">
        <f t="shared" si="171"/>
        <v/>
      </c>
      <c r="M1150" t="str" cm="1">
        <f t="array" ref="M1150">_xlfn.IFS(ISNUMBER(_xlfn.XLOOKUP(C1150,Tables!N:N,Tables!N:N)),IF(B1150=0,K1150,""),L1150&lt;&gt;"",L1150,TRUE,D1150)</f>
        <v>CB</v>
      </c>
      <c r="N1150">
        <f t="shared" si="172"/>
        <v>0</v>
      </c>
    </row>
    <row r="1151" spans="1:14" x14ac:dyDescent="0.45">
      <c r="A1151" t="str">
        <f t="shared" si="184"/>
        <v>374D</v>
      </c>
      <c r="B1151" t="str">
        <f t="shared" si="180"/>
        <v>41</v>
      </c>
      <c r="C1151">
        <f>COUNTIF(B$2:B1151,"=0")</f>
        <v>20</v>
      </c>
      <c r="D1151" t="str">
        <f>MID('input-output'!$I$9,(ROW(D1151)-2)*2+1,2)</f>
        <v>7A</v>
      </c>
      <c r="E1151" s="1" t="str">
        <f t="shared" si="181"/>
        <v/>
      </c>
      <c r="L1151" t="str">
        <f t="shared" si="171"/>
        <v/>
      </c>
      <c r="M1151" t="str" cm="1">
        <f t="array" ref="M1151">_xlfn.IFS(ISNUMBER(_xlfn.XLOOKUP(C1151,Tables!N:N,Tables!N:N)),IF(B1151=0,K1151,""),L1151&lt;&gt;"",L1151,TRUE,D1151)</f>
        <v>7A</v>
      </c>
      <c r="N1151">
        <f t="shared" si="172"/>
        <v>0</v>
      </c>
    </row>
    <row r="1152" spans="1:14" x14ac:dyDescent="0.45">
      <c r="A1152" t="str">
        <f t="shared" si="184"/>
        <v>374E</v>
      </c>
      <c r="B1152" t="str">
        <f t="shared" si="180"/>
        <v>42</v>
      </c>
      <c r="C1152">
        <f>COUNTIF(B$2:B1152,"=0")</f>
        <v>20</v>
      </c>
      <c r="D1152" t="str">
        <f>MID('input-output'!$I$9,(ROW(D1152)-2)*2+1,2)</f>
        <v>61</v>
      </c>
      <c r="E1152" s="1" t="str">
        <f t="shared" si="181"/>
        <v/>
      </c>
      <c r="L1152" t="str">
        <f t="shared" si="171"/>
        <v/>
      </c>
      <c r="M1152" t="str" cm="1">
        <f t="array" ref="M1152">_xlfn.IFS(ISNUMBER(_xlfn.XLOOKUP(C1152,Tables!N:N,Tables!N:N)),IF(B1152=0,K1152,""),L1152&lt;&gt;"",L1152,TRUE,D1152)</f>
        <v>61</v>
      </c>
      <c r="N1152">
        <f t="shared" si="172"/>
        <v>0</v>
      </c>
    </row>
    <row r="1153" spans="1:14" x14ac:dyDescent="0.45">
      <c r="A1153" t="str">
        <f t="shared" si="184"/>
        <v>374F</v>
      </c>
      <c r="B1153" t="str">
        <f t="shared" si="180"/>
        <v>43</v>
      </c>
      <c r="C1153">
        <f>COUNTIF(B$2:B1153,"=0")</f>
        <v>20</v>
      </c>
      <c r="D1153" t="str">
        <f>MID('input-output'!$I$9,(ROW(D1153)-2)*2+1,2)</f>
        <v>30</v>
      </c>
      <c r="E1153" s="1" t="str">
        <f t="shared" si="181"/>
        <v/>
      </c>
      <c r="L1153" t="str">
        <f t="shared" si="171"/>
        <v/>
      </c>
      <c r="M1153" t="str" cm="1">
        <f t="array" ref="M1153">_xlfn.IFS(ISNUMBER(_xlfn.XLOOKUP(C1153,Tables!N:N,Tables!N:N)),IF(B1153=0,K1153,""),L1153&lt;&gt;"",L1153,TRUE,D1153)</f>
        <v>30</v>
      </c>
      <c r="N1153">
        <f t="shared" si="172"/>
        <v>0</v>
      </c>
    </row>
    <row r="1154" spans="1:14" x14ac:dyDescent="0.45">
      <c r="A1154" t="str">
        <f t="shared" si="184"/>
        <v>3750</v>
      </c>
      <c r="B1154" t="str">
        <f t="shared" si="180"/>
        <v>44</v>
      </c>
      <c r="C1154">
        <f>COUNTIF(B$2:B1154,"=0")</f>
        <v>20</v>
      </c>
      <c r="D1154" t="str">
        <f>MID('input-output'!$I$9,(ROW(D1154)-2)*2+1,2)</f>
        <v>C4</v>
      </c>
      <c r="E1154" s="1" t="str">
        <f t="shared" si="181"/>
        <v/>
      </c>
      <c r="L1154" t="str">
        <f t="shared" si="171"/>
        <v/>
      </c>
      <c r="M1154" t="str" cm="1">
        <f t="array" ref="M1154">_xlfn.IFS(ISNUMBER(_xlfn.XLOOKUP(C1154,Tables!N:N,Tables!N:N)),IF(B1154=0,K1154,""),L1154&lt;&gt;"",L1154,TRUE,D1154)</f>
        <v>C4</v>
      </c>
      <c r="N1154">
        <f t="shared" si="172"/>
        <v>0</v>
      </c>
    </row>
    <row r="1155" spans="1:14" x14ac:dyDescent="0.45">
      <c r="A1155" t="str">
        <f t="shared" si="184"/>
        <v>3751</v>
      </c>
      <c r="B1155" t="str">
        <f t="shared" si="180"/>
        <v>45</v>
      </c>
      <c r="C1155">
        <f>COUNTIF(B$2:B1155,"=0")</f>
        <v>20</v>
      </c>
      <c r="D1155" t="str">
        <f>MID('input-output'!$I$9,(ROW(D1155)-2)*2+1,2)</f>
        <v>5B</v>
      </c>
      <c r="E1155" s="1" t="str">
        <f t="shared" si="181"/>
        <v/>
      </c>
      <c r="L1155" t="str">
        <f t="shared" ref="L1155:L1218" si="185">IF(OR(J1155&lt;&gt;"",LEN(J1154)&gt;2),_xlfn.LET(_xlpm.exp,IF(LEN(J1155)&gt;2,RIGHT(J1155,2),IF(LEN(J1154)&gt;2,LEFT(J1154,LEN(J1154)-2),J1155)),IF(LEN(_xlpm.exp)=1,"0"&amp;_xlpm.exp,_xlpm.exp)),IF(AND(J1154&lt;&gt;"",ISNUMBER(FIND("High",E1155))),"00",IF(J1155="","",J1155)))</f>
        <v/>
      </c>
      <c r="M1155" t="str" cm="1">
        <f t="array" ref="M1155">_xlfn.IFS(ISNUMBER(_xlfn.XLOOKUP(C1155,Tables!N:N,Tables!N:N)),IF(B1155=0,K1155,""),L1155&lt;&gt;"",L1155,TRUE,D1155)</f>
        <v>5B</v>
      </c>
      <c r="N1155">
        <f t="shared" si="172"/>
        <v>0</v>
      </c>
    </row>
    <row r="1156" spans="1:14" x14ac:dyDescent="0.45">
      <c r="A1156" t="str">
        <f t="shared" si="184"/>
        <v>3752</v>
      </c>
      <c r="B1156" t="str">
        <f t="shared" si="180"/>
        <v>46</v>
      </c>
      <c r="C1156">
        <f>COUNTIF(B$2:B1156,"=0")</f>
        <v>20</v>
      </c>
      <c r="D1156" t="str">
        <f>MID('input-output'!$I$9,(ROW(D1156)-2)*2+1,2)</f>
        <v>6C</v>
      </c>
      <c r="E1156" s="1" t="str">
        <f t="shared" si="181"/>
        <v/>
      </c>
      <c r="L1156" t="str">
        <f t="shared" si="185"/>
        <v/>
      </c>
      <c r="M1156" t="str" cm="1">
        <f t="array" ref="M1156">_xlfn.IFS(ISNUMBER(_xlfn.XLOOKUP(C1156,Tables!N:N,Tables!N:N)),IF(B1156=0,K1156,""),L1156&lt;&gt;"",L1156,TRUE,D1156)</f>
        <v>6C</v>
      </c>
      <c r="N1156">
        <f t="shared" ref="N1156:N1219" si="186">IF(L1156="",0,_xlfn.LET(_xlpm.new,HEX2DEC(M1156),_xlpm.old,HEX2DEC(D1156),IF(_xlpm.new&lt;128,_xlpm.new,-128+_xlfn.BITAND(_xlpm.new,127))-IF(_xlpm.old&lt;128,_xlpm.old,-128+_xlfn.BITAND(_xlpm.old,127))))</f>
        <v>0</v>
      </c>
    </row>
    <row r="1157" spans="1:14" x14ac:dyDescent="0.45">
      <c r="A1157" t="str">
        <f t="shared" si="184"/>
        <v>3753</v>
      </c>
      <c r="B1157" t="str">
        <f t="shared" si="180"/>
        <v>47</v>
      </c>
      <c r="C1157">
        <f>COUNTIF(B$2:B1157,"=0")</f>
        <v>20</v>
      </c>
      <c r="D1157" t="str">
        <f>MID('input-output'!$I$9,(ROW(D1157)-2)*2+1,2)</f>
        <v>35</v>
      </c>
      <c r="E1157" s="1" t="str">
        <f t="shared" si="181"/>
        <v/>
      </c>
      <c r="L1157" t="str">
        <f t="shared" si="185"/>
        <v/>
      </c>
      <c r="M1157" t="str" cm="1">
        <f t="array" ref="M1157">_xlfn.IFS(ISNUMBER(_xlfn.XLOOKUP(C1157,Tables!N:N,Tables!N:N)),IF(B1157=0,K1157,""),L1157&lt;&gt;"",L1157,TRUE,D1157)</f>
        <v>35</v>
      </c>
      <c r="N1157">
        <f t="shared" si="186"/>
        <v>0</v>
      </c>
    </row>
    <row r="1158" spans="1:14" x14ac:dyDescent="0.45">
      <c r="A1158" t="str">
        <f t="shared" si="184"/>
        <v>3754</v>
      </c>
      <c r="B1158" t="str">
        <f t="shared" si="180"/>
        <v>48</v>
      </c>
      <c r="C1158">
        <f>COUNTIF(B$2:B1158,"=0")</f>
        <v>20</v>
      </c>
      <c r="D1158" t="str">
        <f>MID('input-output'!$I$9,(ROW(D1158)-2)*2+1,2)</f>
        <v>B5</v>
      </c>
      <c r="E1158" s="1" t="str">
        <f t="shared" si="181"/>
        <v>DLC Tablet Name</v>
      </c>
      <c r="F1158" t="str">
        <f>IF(_xlfn.CONCAT(D1092:D1093)="FFFF",_xlfn.XLOOKUP(_xlfn.CONCAT(D1092:D1093),Tables!B:B,Tables!K:K),IF(_xlfn.XLOOKUP(HEX2DEC(D1158),Tables!A:A,Tables!K:K,"")=0,"",_xlfn.XLOOKUP(HEX2DEC(D1158),Tables!A:A,Tables!K:K,"")))</f>
        <v>Here Be Dragons</v>
      </c>
      <c r="G1158" s="2"/>
      <c r="L1158" t="str">
        <f t="shared" si="185"/>
        <v/>
      </c>
      <c r="M1158" t="str" cm="1">
        <f t="array" ref="M1158">_xlfn.IFS(ISNUMBER(_xlfn.XLOOKUP(C1158,Tables!N:N,Tables!N:N)),IF(B1158=0,K1158,""),L1158&lt;&gt;"",L1158,TRUE,D1158)</f>
        <v>B5</v>
      </c>
      <c r="N1158">
        <f t="shared" si="186"/>
        <v>0</v>
      </c>
    </row>
    <row r="1159" spans="1:14" x14ac:dyDescent="0.45">
      <c r="A1159" t="str">
        <f t="shared" si="184"/>
        <v>3755</v>
      </c>
      <c r="B1159" t="str">
        <f t="shared" si="180"/>
        <v>49</v>
      </c>
      <c r="C1159">
        <f>COUNTIF(B$2:B1159,"=0")</f>
        <v>20</v>
      </c>
      <c r="D1159" t="str">
        <f>MID('input-output'!$I$9,(ROW(D1159)-2)*2+1,2)</f>
        <v>B5</v>
      </c>
      <c r="E1159" s="1" t="str">
        <f t="shared" si="181"/>
        <v>DLC Tablet Name</v>
      </c>
      <c r="F1159" t="str">
        <f>IF(_xlfn.XLOOKUP(HEX2DEC(D1159),Tables!A:A,Tables!K:K,"")=0,"",_xlfn.XLOOKUP(HEX2DEC(D1159),Tables!A:A,Tables!K:K,""))</f>
        <v>Here Be Dragons</v>
      </c>
      <c r="L1159" t="str">
        <f t="shared" si="185"/>
        <v/>
      </c>
      <c r="M1159" t="str" cm="1">
        <f t="array" ref="M1159">_xlfn.IFS(ISNUMBER(_xlfn.XLOOKUP(C1159,Tables!N:N,Tables!N:N)),IF(B1159=0,K1159,""),L1159&lt;&gt;"",L1159,TRUE,D1159)</f>
        <v>B5</v>
      </c>
      <c r="N1159">
        <f t="shared" si="186"/>
        <v>0</v>
      </c>
    </row>
    <row r="1160" spans="1:14" x14ac:dyDescent="0.45">
      <c r="A1160" t="str">
        <f t="shared" si="184"/>
        <v>3756</v>
      </c>
      <c r="B1160" t="str">
        <f t="shared" si="180"/>
        <v>4A</v>
      </c>
      <c r="C1160">
        <f>COUNTIF(B$2:B1160,"=0")</f>
        <v>20</v>
      </c>
      <c r="D1160" t="str">
        <f>MID('input-output'!$I$9,(ROW(D1160)-2)*2+1,2)</f>
        <v>00</v>
      </c>
      <c r="E1160" s="1" t="str">
        <f t="shared" si="181"/>
        <v/>
      </c>
      <c r="L1160" t="str">
        <f t="shared" si="185"/>
        <v/>
      </c>
      <c r="M1160" t="str" cm="1">
        <f t="array" ref="M1160">_xlfn.IFS(ISNUMBER(_xlfn.XLOOKUP(C1160,Tables!N:N,Tables!N:N)),IF(B1160=0,K1160,""),L1160&lt;&gt;"",L1160,TRUE,D1160)</f>
        <v>00</v>
      </c>
      <c r="N1160">
        <f t="shared" si="186"/>
        <v>0</v>
      </c>
    </row>
    <row r="1161" spans="1:14" x14ac:dyDescent="0.45">
      <c r="A1161" t="str">
        <f t="shared" si="184"/>
        <v>3757</v>
      </c>
      <c r="B1161" t="str">
        <f t="shared" si="180"/>
        <v>4B</v>
      </c>
      <c r="C1161">
        <f>COUNTIF(B$2:B1161,"=0")</f>
        <v>20</v>
      </c>
      <c r="D1161" t="str">
        <f>MID('input-output'!$I$9,(ROW(D1161)-2)*2+1,2)</f>
        <v>00</v>
      </c>
      <c r="E1161" s="1" t="str">
        <f t="shared" si="181"/>
        <v/>
      </c>
      <c r="L1161" t="str">
        <f t="shared" si="185"/>
        <v/>
      </c>
      <c r="M1161" t="str" cm="1">
        <f t="array" ref="M1161">_xlfn.IFS(ISNUMBER(_xlfn.XLOOKUP(C1161,Tables!N:N,Tables!N:N)),IF(B1161=0,K1161,""),L1161&lt;&gt;"",L1161,TRUE,D1161)</f>
        <v>00</v>
      </c>
      <c r="N1161">
        <f t="shared" si="186"/>
        <v>0</v>
      </c>
    </row>
    <row r="1162" spans="1:14" x14ac:dyDescent="0.45">
      <c r="A1162" t="str">
        <f t="shared" si="184"/>
        <v>3758</v>
      </c>
      <c r="B1162" t="str">
        <f t="shared" si="180"/>
        <v>4C</v>
      </c>
      <c r="C1162">
        <f>COUNTIF(B$2:B1162,"=0")</f>
        <v>20</v>
      </c>
      <c r="D1162" t="str">
        <f>MID('input-output'!$I$9,(ROW(D1162)-2)*2+1,2)</f>
        <v>00</v>
      </c>
      <c r="E1162" s="1" t="str">
        <f t="shared" si="181"/>
        <v/>
      </c>
      <c r="L1162" t="str">
        <f t="shared" si="185"/>
        <v/>
      </c>
      <c r="M1162" t="str" cm="1">
        <f t="array" ref="M1162">_xlfn.IFS(ISNUMBER(_xlfn.XLOOKUP(C1162,Tables!N:N,Tables!N:N)),IF(B1162=0,K1162,""),L1162&lt;&gt;"",L1162,TRUE,D1162)</f>
        <v>00</v>
      </c>
      <c r="N1162">
        <f t="shared" si="186"/>
        <v>0</v>
      </c>
    </row>
    <row r="1163" spans="1:14" x14ac:dyDescent="0.45">
      <c r="A1163" t="str">
        <f t="shared" si="184"/>
        <v>3759</v>
      </c>
      <c r="B1163" t="str">
        <f t="shared" si="180"/>
        <v>4D</v>
      </c>
      <c r="C1163">
        <f>COUNTIF(B$2:B1163,"=0")</f>
        <v>20</v>
      </c>
      <c r="D1163" t="str">
        <f>MID('input-output'!$I$9,(ROW(D1163)-2)*2+1,2)</f>
        <v>0B</v>
      </c>
      <c r="E1163" s="1" t="str">
        <f t="shared" si="181"/>
        <v>Disguise</v>
      </c>
      <c r="F1163" t="str">
        <f>_xlfn.XLOOKUP(HEX2DEC(D1163),Tables!A:A,Tables!I:I)</f>
        <v>Travelling Merchant</v>
      </c>
      <c r="G1163" s="2"/>
      <c r="L1163" t="str">
        <f t="shared" si="185"/>
        <v/>
      </c>
      <c r="M1163" t="str" cm="1">
        <f t="array" ref="M1163">_xlfn.IFS(ISNUMBER(_xlfn.XLOOKUP(C1163,Tables!N:N,Tables!N:N)),IF(B1163=0,K1163,""),L1163&lt;&gt;"",L1163,TRUE,D1163)</f>
        <v>0B</v>
      </c>
      <c r="N1163">
        <f t="shared" si="186"/>
        <v>0</v>
      </c>
    </row>
    <row r="1164" spans="1:14" x14ac:dyDescent="0.45">
      <c r="A1164" t="str">
        <f t="shared" si="184"/>
        <v>375A</v>
      </c>
      <c r="B1164" t="str">
        <f t="shared" si="180"/>
        <v>4E</v>
      </c>
      <c r="C1164">
        <f>COUNTIF(B$2:B1164,"=0")</f>
        <v>20</v>
      </c>
      <c r="D1164" t="str">
        <f>MID('input-output'!$I$9,(ROW(D1164)-2)*2+1,2)</f>
        <v>05</v>
      </c>
      <c r="E1164" s="1" t="str">
        <f t="shared" si="181"/>
        <v>Unk</v>
      </c>
      <c r="F1164">
        <f t="shared" ref="F1164" si="187">HEX2DEC(D1164)</f>
        <v>5</v>
      </c>
      <c r="L1164" t="str">
        <f t="shared" si="185"/>
        <v/>
      </c>
      <c r="M1164" t="str" cm="1">
        <f t="array" ref="M1164">_xlfn.IFS(ISNUMBER(_xlfn.XLOOKUP(C1164,Tables!N:N,Tables!N:N)),IF(B1164=0,K1164,""),L1164&lt;&gt;"",L1164,TRUE,D1164)</f>
        <v>05</v>
      </c>
      <c r="N1164">
        <f t="shared" si="186"/>
        <v>0</v>
      </c>
    </row>
    <row r="1165" spans="1:14" x14ac:dyDescent="0.45">
      <c r="A1165" t="str">
        <f t="shared" si="184"/>
        <v>375B</v>
      </c>
      <c r="B1165" t="str">
        <f t="shared" si="180"/>
        <v>4F</v>
      </c>
      <c r="C1165">
        <f>COUNTIF(B$2:B1165,"=0")</f>
        <v>20</v>
      </c>
      <c r="D1165" t="str">
        <f>MID('input-output'!$I$9,(ROW(D1165)-2)*2+1,2)</f>
        <v>00</v>
      </c>
      <c r="E1165" s="1" t="str">
        <f t="shared" si="181"/>
        <v/>
      </c>
      <c r="L1165" t="str">
        <f t="shared" si="185"/>
        <v/>
      </c>
      <c r="M1165" t="str" cm="1">
        <f t="array" ref="M1165">_xlfn.IFS(ISNUMBER(_xlfn.XLOOKUP(C1165,Tables!N:N,Tables!N:N)),IF(B1165=0,K1165,""),L1165&lt;&gt;"",L1165,TRUE,D1165)</f>
        <v>00</v>
      </c>
      <c r="N1165">
        <f t="shared" si="186"/>
        <v>0</v>
      </c>
    </row>
    <row r="1166" spans="1:14" x14ac:dyDescent="0.45">
      <c r="A1166" t="str">
        <f t="shared" si="184"/>
        <v>375C</v>
      </c>
      <c r="B1166" t="str">
        <f t="shared" si="180"/>
        <v>50</v>
      </c>
      <c r="C1166">
        <f>COUNTIF(B$2:B1166,"=0")</f>
        <v>20</v>
      </c>
      <c r="D1166" t="str">
        <f>MID('input-output'!$I$9,(ROW(D1166)-2)*2+1,2)</f>
        <v>33</v>
      </c>
      <c r="E1166" s="1" t="str">
        <f t="shared" si="181"/>
        <v>Unk</v>
      </c>
      <c r="F1166">
        <f t="shared" ref="F1166:F1169" si="188">HEX2DEC(D1166)</f>
        <v>51</v>
      </c>
      <c r="L1166" t="str">
        <f t="shared" si="185"/>
        <v/>
      </c>
      <c r="M1166" t="str" cm="1">
        <f t="array" ref="M1166">_xlfn.IFS(ISNUMBER(_xlfn.XLOOKUP(C1166,Tables!N:N,Tables!N:N)),IF(B1166=0,K1166,""),L1166&lt;&gt;"",L1166,TRUE,D1166)</f>
        <v>33</v>
      </c>
      <c r="N1166">
        <f t="shared" si="186"/>
        <v>0</v>
      </c>
    </row>
    <row r="1167" spans="1:14" x14ac:dyDescent="0.45">
      <c r="A1167" t="str">
        <f t="shared" si="184"/>
        <v>375D</v>
      </c>
      <c r="B1167" t="str">
        <f t="shared" si="180"/>
        <v>51</v>
      </c>
      <c r="C1167">
        <f>COUNTIF(B$2:B1167,"=0")</f>
        <v>20</v>
      </c>
      <c r="D1167" t="str">
        <f>MID('input-output'!$I$9,(ROW(D1167)-2)*2+1,2)</f>
        <v>00</v>
      </c>
      <c r="E1167" s="1" t="str">
        <f t="shared" si="181"/>
        <v>Unk</v>
      </c>
      <c r="F1167">
        <f t="shared" si="188"/>
        <v>0</v>
      </c>
      <c r="L1167" t="str">
        <f t="shared" si="185"/>
        <v/>
      </c>
      <c r="M1167" t="str" cm="1">
        <f t="array" ref="M1167">_xlfn.IFS(ISNUMBER(_xlfn.XLOOKUP(C1167,Tables!N:N,Tables!N:N)),IF(B1167=0,K1167,""),L1167&lt;&gt;"",L1167,TRUE,D1167)</f>
        <v>00</v>
      </c>
      <c r="N1167">
        <f t="shared" si="186"/>
        <v>0</v>
      </c>
    </row>
    <row r="1168" spans="1:14" x14ac:dyDescent="0.45">
      <c r="A1168" t="str">
        <f t="shared" si="184"/>
        <v>375E</v>
      </c>
      <c r="B1168" t="str">
        <f t="shared" si="180"/>
        <v>52</v>
      </c>
      <c r="C1168">
        <f>COUNTIF(B$2:B1168,"=0")</f>
        <v>20</v>
      </c>
      <c r="D1168" t="str">
        <f>MID('input-output'!$I$9,(ROW(D1168)-2)*2+1,2)</f>
        <v>00</v>
      </c>
      <c r="E1168" s="1" t="str">
        <f t="shared" si="181"/>
        <v>Unk</v>
      </c>
      <c r="F1168">
        <f t="shared" si="188"/>
        <v>0</v>
      </c>
      <c r="L1168" t="str">
        <f t="shared" si="185"/>
        <v/>
      </c>
      <c r="M1168" t="str" cm="1">
        <f t="array" ref="M1168">_xlfn.IFS(ISNUMBER(_xlfn.XLOOKUP(C1168,Tables!N:N,Tables!N:N)),IF(B1168=0,K1168,""),L1168&lt;&gt;"",L1168,TRUE,D1168)</f>
        <v>00</v>
      </c>
      <c r="N1168">
        <f t="shared" si="186"/>
        <v>0</v>
      </c>
    </row>
    <row r="1169" spans="1:14" x14ac:dyDescent="0.45">
      <c r="A1169" t="str">
        <f t="shared" si="184"/>
        <v>375F</v>
      </c>
      <c r="B1169" t="str">
        <f t="shared" si="180"/>
        <v>53</v>
      </c>
      <c r="C1169">
        <f>COUNTIF(B$2:B1169,"=0")</f>
        <v>20</v>
      </c>
      <c r="D1169" t="str">
        <f>MID('input-output'!$I$9,(ROW(D1169)-2)*2+1,2)</f>
        <v>00</v>
      </c>
      <c r="E1169" s="1" t="str">
        <f t="shared" si="181"/>
        <v>Unk</v>
      </c>
      <c r="F1169">
        <f t="shared" si="188"/>
        <v>0</v>
      </c>
      <c r="L1169" t="str">
        <f t="shared" si="185"/>
        <v/>
      </c>
      <c r="M1169" t="str" cm="1">
        <f t="array" ref="M1169">_xlfn.IFS(ISNUMBER(_xlfn.XLOOKUP(C1169,Tables!N:N,Tables!N:N)),IF(B1169=0,K1169,""),L1169&lt;&gt;"",L1169,TRUE,D1169)</f>
        <v>00</v>
      </c>
      <c r="N1169">
        <f t="shared" si="186"/>
        <v>0</v>
      </c>
    </row>
    <row r="1170" spans="1:14" x14ac:dyDescent="0.45">
      <c r="A1170" t="str">
        <f t="shared" si="184"/>
        <v>3760</v>
      </c>
      <c r="B1170">
        <f t="shared" si="180"/>
        <v>0</v>
      </c>
      <c r="C1170">
        <f>COUNTIF(B$2:B1170,"=0")</f>
        <v>21</v>
      </c>
      <c r="D1170" t="str">
        <f>MID('input-output'!$I$9,(ROW(D1170)-2)*2+1,2)</f>
        <v>00</v>
      </c>
      <c r="E1170" s="1" t="str">
        <f t="shared" si="181"/>
        <v>Name Low 1</v>
      </c>
      <c r="F1170">
        <f>_xlfn.XLOOKUP(HEX2DEC(D1171&amp;D1170),Tables!A:A,Tables!C:C)</f>
        <v>0</v>
      </c>
      <c r="G1170" s="2"/>
      <c r="J1170" t="str">
        <f>IF(G1170&lt;&gt;"",_xlfn.XLOOKUP(G1170,Tables!C:C,Tables!B:B),"")</f>
        <v/>
      </c>
      <c r="K1170" t="str">
        <f>IF(G1242&lt;&gt;"",_xlfn.XLOOKUP(G1242,'Tablet data'!A:A,'Tablet data'!B:B),"")</f>
        <v/>
      </c>
      <c r="L1170" t="str">
        <f t="shared" si="185"/>
        <v/>
      </c>
      <c r="M1170" t="str" cm="1">
        <f t="array" ref="M1170">_xlfn.IFS(ISNUMBER(_xlfn.XLOOKUP(C1170,Tables!N:N,Tables!N:N)),IF(B1170=0,K1170,""),L1170&lt;&gt;"",L1170,TRUE,D1170)</f>
        <v>00</v>
      </c>
      <c r="N1170">
        <f t="shared" si="186"/>
        <v>0</v>
      </c>
    </row>
    <row r="1171" spans="1:14" x14ac:dyDescent="0.45">
      <c r="A1171" t="str">
        <f t="shared" si="184"/>
        <v>3761</v>
      </c>
      <c r="B1171">
        <f t="shared" si="180"/>
        <v>1</v>
      </c>
      <c r="C1171">
        <f>COUNTIF(B$2:B1171,"=0")</f>
        <v>21</v>
      </c>
      <c r="D1171" t="str">
        <f>MID('input-output'!$I$9,(ROW(D1171)-2)*2+1,2)</f>
        <v>00</v>
      </c>
      <c r="E1171" s="1" t="str">
        <f t="shared" si="181"/>
        <v>Name High 1</v>
      </c>
      <c r="L1171" t="str">
        <f t="shared" si="185"/>
        <v/>
      </c>
      <c r="M1171" t="str" cm="1">
        <f t="array" ref="M1171">_xlfn.IFS(ISNUMBER(_xlfn.XLOOKUP(C1171,Tables!N:N,Tables!N:N)),IF(B1171=0,K1171,""),L1171&lt;&gt;"",L1171,TRUE,D1171)</f>
        <v>00</v>
      </c>
      <c r="N1171">
        <f t="shared" si="186"/>
        <v>0</v>
      </c>
    </row>
    <row r="1172" spans="1:14" x14ac:dyDescent="0.45">
      <c r="A1172" t="str">
        <f t="shared" si="184"/>
        <v>3762</v>
      </c>
      <c r="B1172">
        <f t="shared" si="180"/>
        <v>2</v>
      </c>
      <c r="C1172">
        <f>COUNTIF(B$2:B1172,"=0")</f>
        <v>21</v>
      </c>
      <c r="D1172" t="str">
        <f>MID('input-output'!$I$9,(ROW(D1172)-2)*2+1,2)</f>
        <v>00</v>
      </c>
      <c r="E1172" s="1" t="str">
        <f t="shared" si="181"/>
        <v>Name Low 2</v>
      </c>
      <c r="F1172">
        <f>_xlfn.XLOOKUP(HEX2DEC(D1173&amp;D1172),Tables!A:A,Tables!C:C)</f>
        <v>0</v>
      </c>
      <c r="G1172" s="2"/>
      <c r="J1172" t="str">
        <f>IF(G1172&lt;&gt;"",_xlfn.XLOOKUP(G1172,Tables!C:C,Tables!B:B),"")</f>
        <v/>
      </c>
      <c r="L1172" t="str">
        <f t="shared" si="185"/>
        <v/>
      </c>
      <c r="M1172" t="str" cm="1">
        <f t="array" ref="M1172">_xlfn.IFS(ISNUMBER(_xlfn.XLOOKUP(C1172,Tables!N:N,Tables!N:N)),IF(B1172=0,K1172,""),L1172&lt;&gt;"",L1172,TRUE,D1172)</f>
        <v>00</v>
      </c>
      <c r="N1172">
        <f t="shared" si="186"/>
        <v>0</v>
      </c>
    </row>
    <row r="1173" spans="1:14" x14ac:dyDescent="0.45">
      <c r="A1173" t="str">
        <f t="shared" si="184"/>
        <v>3763</v>
      </c>
      <c r="B1173" t="str">
        <f t="shared" si="180"/>
        <v>3</v>
      </c>
      <c r="C1173">
        <f>COUNTIF(B$2:B1173,"=0")</f>
        <v>21</v>
      </c>
      <c r="D1173" t="str">
        <f>MID('input-output'!$I$9,(ROW(D1173)-2)*2+1,2)</f>
        <v>00</v>
      </c>
      <c r="E1173" s="1" t="str">
        <f t="shared" si="181"/>
        <v>Name High 2</v>
      </c>
      <c r="L1173" t="str">
        <f t="shared" si="185"/>
        <v/>
      </c>
      <c r="M1173" t="str" cm="1">
        <f t="array" ref="M1173">_xlfn.IFS(ISNUMBER(_xlfn.XLOOKUP(C1173,Tables!N:N,Tables!N:N)),IF(B1173=0,K1173,""),L1173&lt;&gt;"",L1173,TRUE,D1173)</f>
        <v>00</v>
      </c>
      <c r="N1173">
        <f t="shared" si="186"/>
        <v>0</v>
      </c>
    </row>
    <row r="1174" spans="1:14" x14ac:dyDescent="0.45">
      <c r="A1174" t="str">
        <f t="shared" si="184"/>
        <v>3764</v>
      </c>
      <c r="B1174" t="str">
        <f t="shared" si="180"/>
        <v>4</v>
      </c>
      <c r="C1174">
        <f>COUNTIF(B$2:B1174,"=0")</f>
        <v>21</v>
      </c>
      <c r="D1174" t="str">
        <f>MID('input-output'!$I$9,(ROW(D1174)-2)*2+1,2)</f>
        <v>00</v>
      </c>
      <c r="E1174" s="1" t="str">
        <f t="shared" si="181"/>
        <v>Name Low 3</v>
      </c>
      <c r="F1174">
        <f>_xlfn.XLOOKUP(HEX2DEC(D1175&amp;D1174),Tables!A:A,Tables!C:C)</f>
        <v>0</v>
      </c>
      <c r="G1174" s="2"/>
      <c r="J1174" t="str">
        <f>IF(G1174&lt;&gt;"",_xlfn.XLOOKUP(G1174,Tables!C:C,Tables!B:B),"")</f>
        <v/>
      </c>
      <c r="L1174" t="str">
        <f t="shared" si="185"/>
        <v/>
      </c>
      <c r="M1174" t="str" cm="1">
        <f t="array" ref="M1174">_xlfn.IFS(ISNUMBER(_xlfn.XLOOKUP(C1174,Tables!N:N,Tables!N:N)),IF(B1174=0,K1174,""),L1174&lt;&gt;"",L1174,TRUE,D1174)</f>
        <v>00</v>
      </c>
      <c r="N1174">
        <f t="shared" si="186"/>
        <v>0</v>
      </c>
    </row>
    <row r="1175" spans="1:14" x14ac:dyDescent="0.45">
      <c r="A1175" t="str">
        <f t="shared" si="184"/>
        <v>3765</v>
      </c>
      <c r="B1175" t="str">
        <f t="shared" ref="B1175:B1238" si="189">B1091</f>
        <v>5</v>
      </c>
      <c r="C1175">
        <f>COUNTIF(B$2:B1175,"=0")</f>
        <v>21</v>
      </c>
      <c r="D1175" t="str">
        <f>MID('input-output'!$I$9,(ROW(D1175)-2)*2+1,2)</f>
        <v>00</v>
      </c>
      <c r="E1175" s="1" t="str">
        <f t="shared" ref="E1175:E1238" si="190">IF(E1091="","",E1091)</f>
        <v>Name High 3</v>
      </c>
      <c r="L1175" t="str">
        <f t="shared" si="185"/>
        <v/>
      </c>
      <c r="M1175" t="str" cm="1">
        <f t="array" ref="M1175">_xlfn.IFS(ISNUMBER(_xlfn.XLOOKUP(C1175,Tables!N:N,Tables!N:N)),IF(B1175=0,K1175,""),L1175&lt;&gt;"",L1175,TRUE,D1175)</f>
        <v>00</v>
      </c>
      <c r="N1175">
        <f t="shared" si="186"/>
        <v>0</v>
      </c>
    </row>
    <row r="1176" spans="1:14" x14ac:dyDescent="0.45">
      <c r="A1176" t="str">
        <f t="shared" si="184"/>
        <v>3766</v>
      </c>
      <c r="B1176" t="str">
        <f t="shared" si="189"/>
        <v>6</v>
      </c>
      <c r="C1176">
        <f>COUNTIF(B$2:B1176,"=0")</f>
        <v>21</v>
      </c>
      <c r="D1176" t="str">
        <f>MID('input-output'!$I$9,(ROW(D1176)-2)*2+1,2)</f>
        <v>00</v>
      </c>
      <c r="E1176" s="1" t="str">
        <f t="shared" si="190"/>
        <v>Primary Monster Low</v>
      </c>
      <c r="F1176">
        <f>_xlfn.XLOOKUP(HEX2DEC(D1177&amp;D1176),Tables!A:A,Tables!D:D)</f>
        <v>0</v>
      </c>
      <c r="G1176" s="2"/>
      <c r="J1176" t="str">
        <f>IF(G1176&lt;&gt;"",_xlfn.XLOOKUP(G1176,Tables!D:D,Tables!B:B),"")</f>
        <v/>
      </c>
      <c r="L1176" t="str">
        <f t="shared" si="185"/>
        <v/>
      </c>
      <c r="M1176" t="str" cm="1">
        <f t="array" ref="M1176">_xlfn.IFS(ISNUMBER(_xlfn.XLOOKUP(C1176,Tables!N:N,Tables!N:N)),IF(B1176=0,K1176,""),L1176&lt;&gt;"",L1176,TRUE,D1176)</f>
        <v>00</v>
      </c>
      <c r="N1176">
        <f t="shared" si="186"/>
        <v>0</v>
      </c>
    </row>
    <row r="1177" spans="1:14" x14ac:dyDescent="0.45">
      <c r="A1177" t="str">
        <f t="shared" si="184"/>
        <v>3767</v>
      </c>
      <c r="B1177" t="str">
        <f t="shared" si="189"/>
        <v>7</v>
      </c>
      <c r="C1177">
        <f>COUNTIF(B$2:B1177,"=0")</f>
        <v>21</v>
      </c>
      <c r="D1177" t="str">
        <f>MID('input-output'!$I$9,(ROW(D1177)-2)*2+1,2)</f>
        <v>00</v>
      </c>
      <c r="E1177" s="1" t="str">
        <f t="shared" si="190"/>
        <v>Primary Monster High</v>
      </c>
      <c r="L1177" t="str">
        <f t="shared" si="185"/>
        <v/>
      </c>
      <c r="M1177" t="str" cm="1">
        <f t="array" ref="M1177">_xlfn.IFS(ISNUMBER(_xlfn.XLOOKUP(C1177,Tables!N:N,Tables!N:N)),IF(B1177=0,K1177,""),L1177&lt;&gt;"",L1177,TRUE,D1177)</f>
        <v>00</v>
      </c>
      <c r="N1177">
        <f t="shared" si="186"/>
        <v>0</v>
      </c>
    </row>
    <row r="1178" spans="1:14" x14ac:dyDescent="0.45">
      <c r="A1178" t="str">
        <f t="shared" si="184"/>
        <v>3768</v>
      </c>
      <c r="B1178" t="str">
        <f t="shared" si="189"/>
        <v>8</v>
      </c>
      <c r="C1178">
        <f>COUNTIF(B$2:B1178,"=0")</f>
        <v>21</v>
      </c>
      <c r="D1178" t="str">
        <f>MID('input-output'!$I$9,(ROW(D1178)-2)*2+1,2)</f>
        <v>00</v>
      </c>
      <c r="E1178" s="1" t="str">
        <f t="shared" si="190"/>
        <v>Header Low</v>
      </c>
      <c r="F1178">
        <f t="shared" ref="F1178" si="191">HEX2DEC(D1179&amp;D1178)</f>
        <v>0</v>
      </c>
      <c r="G1178" s="2"/>
      <c r="J1178" t="str">
        <f t="shared" ref="J1178" si="192">IF(G1178&lt;&gt;"",DEC2HEX(G1178),"")</f>
        <v/>
      </c>
      <c r="L1178" t="str">
        <f t="shared" si="185"/>
        <v/>
      </c>
      <c r="M1178" t="str" cm="1">
        <f t="array" ref="M1178">_xlfn.IFS(ISNUMBER(_xlfn.XLOOKUP(C1178,Tables!N:N,Tables!N:N)),IF(B1178=0,K1178,""),L1178&lt;&gt;"",L1178,TRUE,D1178)</f>
        <v>00</v>
      </c>
      <c r="N1178">
        <f t="shared" si="186"/>
        <v>0</v>
      </c>
    </row>
    <row r="1179" spans="1:14" x14ac:dyDescent="0.45">
      <c r="A1179" t="str">
        <f t="shared" si="184"/>
        <v>3769</v>
      </c>
      <c r="B1179" t="str">
        <f t="shared" si="189"/>
        <v>9</v>
      </c>
      <c r="C1179">
        <f>COUNTIF(B$2:B1179,"=0")</f>
        <v>21</v>
      </c>
      <c r="D1179" t="str">
        <f>MID('input-output'!$I$9,(ROW(D1179)-2)*2+1,2)</f>
        <v>00</v>
      </c>
      <c r="E1179" s="1" t="str">
        <f t="shared" si="190"/>
        <v>Header High</v>
      </c>
      <c r="L1179" t="str">
        <f t="shared" si="185"/>
        <v/>
      </c>
      <c r="M1179" t="str" cm="1">
        <f t="array" ref="M1179">_xlfn.IFS(ISNUMBER(_xlfn.XLOOKUP(C1179,Tables!N:N,Tables!N:N)),IF(B1179=0,K1179,""),L1179&lt;&gt;"",L1179,TRUE,D1179)</f>
        <v>00</v>
      </c>
      <c r="N1179">
        <f t="shared" si="186"/>
        <v>0</v>
      </c>
    </row>
    <row r="1180" spans="1:14" x14ac:dyDescent="0.45">
      <c r="A1180" t="str">
        <f t="shared" si="184"/>
        <v>376A</v>
      </c>
      <c r="B1180" t="str">
        <f t="shared" si="189"/>
        <v>A</v>
      </c>
      <c r="C1180">
        <f>COUNTIF(B$2:B1180,"=0")</f>
        <v>21</v>
      </c>
      <c r="D1180" t="str">
        <f>MID('input-output'!$I$9,(ROW(D1180)-2)*2+1,2)</f>
        <v>00</v>
      </c>
      <c r="E1180" s="1" t="str">
        <f t="shared" si="190"/>
        <v>Footer Low</v>
      </c>
      <c r="F1180">
        <f t="shared" ref="F1180" si="193">HEX2DEC(D1181&amp;D1180)</f>
        <v>0</v>
      </c>
      <c r="G1180" s="2"/>
      <c r="J1180" t="str">
        <f t="shared" ref="J1180" si="194">IF(G1180&lt;&gt;"",DEC2HEX(G1180),"")</f>
        <v/>
      </c>
      <c r="L1180" t="str">
        <f t="shared" si="185"/>
        <v/>
      </c>
      <c r="M1180" t="str" cm="1">
        <f t="array" ref="M1180">_xlfn.IFS(ISNUMBER(_xlfn.XLOOKUP(C1180,Tables!N:N,Tables!N:N)),IF(B1180=0,K1180,""),L1180&lt;&gt;"",L1180,TRUE,D1180)</f>
        <v>00</v>
      </c>
      <c r="N1180">
        <f t="shared" si="186"/>
        <v>0</v>
      </c>
    </row>
    <row r="1181" spans="1:14" x14ac:dyDescent="0.45">
      <c r="A1181" t="str">
        <f t="shared" si="184"/>
        <v>376B</v>
      </c>
      <c r="B1181" t="str">
        <f t="shared" si="189"/>
        <v>B</v>
      </c>
      <c r="C1181">
        <f>COUNTIF(B$2:B1181,"=0")</f>
        <v>21</v>
      </c>
      <c r="D1181" t="str">
        <f>MID('input-output'!$I$9,(ROW(D1181)-2)*2+1,2)</f>
        <v>00</v>
      </c>
      <c r="E1181" s="1" t="str">
        <f t="shared" si="190"/>
        <v>Footer High</v>
      </c>
      <c r="L1181" t="str">
        <f t="shared" si="185"/>
        <v/>
      </c>
      <c r="M1181" t="str" cm="1">
        <f t="array" ref="M1181">_xlfn.IFS(ISNUMBER(_xlfn.XLOOKUP(C1181,Tables!N:N,Tables!N:N)),IF(B1181=0,K1181,""),L1181&lt;&gt;"",L1181,TRUE,D1181)</f>
        <v>00</v>
      </c>
      <c r="N1181">
        <f t="shared" si="186"/>
        <v>0</v>
      </c>
    </row>
    <row r="1182" spans="1:14" x14ac:dyDescent="0.45">
      <c r="A1182" t="str">
        <f t="shared" si="184"/>
        <v>376C</v>
      </c>
      <c r="B1182" t="str">
        <f t="shared" si="189"/>
        <v>C</v>
      </c>
      <c r="C1182">
        <f>COUNTIF(B$2:B1182,"=0")</f>
        <v>21</v>
      </c>
      <c r="D1182" t="str">
        <f>MID('input-output'!$I$9,(ROW(D1182)-2)*2+1,2)</f>
        <v>12</v>
      </c>
      <c r="E1182" s="1" t="str">
        <f t="shared" si="190"/>
        <v/>
      </c>
      <c r="L1182" t="str">
        <f t="shared" si="185"/>
        <v/>
      </c>
      <c r="M1182" t="str" cm="1">
        <f t="array" ref="M1182">_xlfn.IFS(ISNUMBER(_xlfn.XLOOKUP(C1182,Tables!N:N,Tables!N:N)),IF(B1182=0,K1182,""),L1182&lt;&gt;"",L1182,TRUE,D1182)</f>
        <v>12</v>
      </c>
      <c r="N1182">
        <f t="shared" si="186"/>
        <v>0</v>
      </c>
    </row>
    <row r="1183" spans="1:14" x14ac:dyDescent="0.45">
      <c r="A1183" t="str">
        <f t="shared" si="184"/>
        <v>376D</v>
      </c>
      <c r="B1183" t="str">
        <f t="shared" si="189"/>
        <v>D</v>
      </c>
      <c r="C1183">
        <f>COUNTIF(B$2:B1183,"=0")</f>
        <v>21</v>
      </c>
      <c r="D1183" t="str">
        <f>MID('input-output'!$I$9,(ROW(D1183)-2)*2+1,2)</f>
        <v>01</v>
      </c>
      <c r="E1183" s="1" t="str">
        <f t="shared" si="190"/>
        <v/>
      </c>
      <c r="L1183" t="str">
        <f t="shared" si="185"/>
        <v/>
      </c>
      <c r="M1183" t="str" cm="1">
        <f t="array" ref="M1183">_xlfn.IFS(ISNUMBER(_xlfn.XLOOKUP(C1183,Tables!N:N,Tables!N:N)),IF(B1183=0,K1183,""),L1183&lt;&gt;"",L1183,TRUE,D1183)</f>
        <v>01</v>
      </c>
      <c r="N1183">
        <f t="shared" si="186"/>
        <v>0</v>
      </c>
    </row>
    <row r="1184" spans="1:14" x14ac:dyDescent="0.45">
      <c r="A1184" t="str">
        <f t="shared" si="184"/>
        <v>376E</v>
      </c>
      <c r="B1184" t="str">
        <f t="shared" si="189"/>
        <v>E</v>
      </c>
      <c r="C1184">
        <f>COUNTIF(B$2:B1184,"=0")</f>
        <v>21</v>
      </c>
      <c r="D1184" t="str">
        <f>MID('input-output'!$I$9,(ROW(D1184)-2)*2+1,2)</f>
        <v>00</v>
      </c>
      <c r="E1184" s="1" t="str">
        <f t="shared" si="190"/>
        <v>Times Cleared</v>
      </c>
      <c r="F1184">
        <f t="shared" ref="F1184" si="195">HEX2DEC(D1184)</f>
        <v>0</v>
      </c>
      <c r="G1184" s="2"/>
      <c r="J1184" t="str">
        <f t="shared" ref="J1184" si="196">IF(G1184&lt;&gt;"",DEC2HEX(G1184),"")</f>
        <v/>
      </c>
      <c r="L1184" t="str">
        <f t="shared" si="185"/>
        <v/>
      </c>
      <c r="M1184" t="str" cm="1">
        <f t="array" ref="M1184">_xlfn.IFS(ISNUMBER(_xlfn.XLOOKUP(C1184,Tables!N:N,Tables!N:N)),IF(B1184=0,K1184,""),L1184&lt;&gt;"",L1184,TRUE,D1184)</f>
        <v>00</v>
      </c>
      <c r="N1184">
        <f t="shared" si="186"/>
        <v>0</v>
      </c>
    </row>
    <row r="1185" spans="1:14" x14ac:dyDescent="0.45">
      <c r="A1185" t="str">
        <f t="shared" si="184"/>
        <v>376F</v>
      </c>
      <c r="B1185" t="str">
        <f t="shared" si="189"/>
        <v>F</v>
      </c>
      <c r="C1185">
        <f>COUNTIF(B$2:B1185,"=0")</f>
        <v>21</v>
      </c>
      <c r="D1185" t="str">
        <f>MID('input-output'!$I$9,(ROW(D1185)-2)*2+1,2)</f>
        <v>00</v>
      </c>
      <c r="E1185" s="1" t="str">
        <f t="shared" si="190"/>
        <v/>
      </c>
      <c r="L1185" t="str">
        <f t="shared" si="185"/>
        <v/>
      </c>
      <c r="M1185" t="str" cm="1">
        <f t="array" ref="M1185">_xlfn.IFS(ISNUMBER(_xlfn.XLOOKUP(C1185,Tables!N:N,Tables!N:N)),IF(B1185=0,K1185,""),L1185&lt;&gt;"",L1185,TRUE,D1185)</f>
        <v>00</v>
      </c>
      <c r="N1185">
        <f t="shared" si="186"/>
        <v>0</v>
      </c>
    </row>
    <row r="1186" spans="1:14" x14ac:dyDescent="0.45">
      <c r="A1186" t="str">
        <f t="shared" si="184"/>
        <v>3770</v>
      </c>
      <c r="B1186" t="str">
        <f t="shared" si="189"/>
        <v>10</v>
      </c>
      <c r="C1186">
        <f>COUNTIF(B$2:B1186,"=0")</f>
        <v>21</v>
      </c>
      <c r="D1186" t="str">
        <f>MID('input-output'!$I$9,(ROW(D1186)-2)*2+1,2)</f>
        <v>00</v>
      </c>
      <c r="E1186" s="1" t="str">
        <f t="shared" si="190"/>
        <v/>
      </c>
      <c r="L1186" t="str">
        <f t="shared" si="185"/>
        <v/>
      </c>
      <c r="M1186" t="str" cm="1">
        <f t="array" ref="M1186">_xlfn.IFS(ISNUMBER(_xlfn.XLOOKUP(C1186,Tables!N:N,Tables!N:N)),IF(B1186=0,K1186,""),L1186&lt;&gt;"",L1186,TRUE,D1186)</f>
        <v>00</v>
      </c>
      <c r="N1186">
        <f t="shared" si="186"/>
        <v>0</v>
      </c>
    </row>
    <row r="1187" spans="1:14" x14ac:dyDescent="0.45">
      <c r="A1187" t="str">
        <f t="shared" si="184"/>
        <v>3771</v>
      </c>
      <c r="B1187" t="str">
        <f t="shared" si="189"/>
        <v>11</v>
      </c>
      <c r="C1187">
        <f>COUNTIF(B$2:B1187,"=0")</f>
        <v>21</v>
      </c>
      <c r="D1187" t="str">
        <f>MID('input-output'!$I$9,(ROW(D1187)-2)*2+1,2)</f>
        <v>00</v>
      </c>
      <c r="E1187" s="1" t="str">
        <f t="shared" si="190"/>
        <v/>
      </c>
      <c r="L1187" t="str">
        <f t="shared" si="185"/>
        <v/>
      </c>
      <c r="M1187" t="str" cm="1">
        <f t="array" ref="M1187">_xlfn.IFS(ISNUMBER(_xlfn.XLOOKUP(C1187,Tables!N:N,Tables!N:N)),IF(B1187=0,K1187,""),L1187&lt;&gt;"",L1187,TRUE,D1187)</f>
        <v>00</v>
      </c>
      <c r="N1187">
        <f t="shared" si="186"/>
        <v>0</v>
      </c>
    </row>
    <row r="1188" spans="1:14" x14ac:dyDescent="0.45">
      <c r="A1188" t="str">
        <f t="shared" si="184"/>
        <v>3772</v>
      </c>
      <c r="B1188" t="str">
        <f t="shared" si="189"/>
        <v>12</v>
      </c>
      <c r="C1188">
        <f>COUNTIF(B$2:B1188,"=0")</f>
        <v>21</v>
      </c>
      <c r="D1188" t="str">
        <f>MID('input-output'!$I$9,(ROW(D1188)-2)*2+1,2)</f>
        <v>00</v>
      </c>
      <c r="E1188" s="1" t="str">
        <f t="shared" si="190"/>
        <v/>
      </c>
      <c r="L1188" t="str">
        <f t="shared" si="185"/>
        <v/>
      </c>
      <c r="M1188" t="str" cm="1">
        <f t="array" ref="M1188">_xlfn.IFS(ISNUMBER(_xlfn.XLOOKUP(C1188,Tables!N:N,Tables!N:N)),IF(B1188=0,K1188,""),L1188&lt;&gt;"",L1188,TRUE,D1188)</f>
        <v>00</v>
      </c>
      <c r="N1188">
        <f t="shared" si="186"/>
        <v>0</v>
      </c>
    </row>
    <row r="1189" spans="1:14" x14ac:dyDescent="0.45">
      <c r="A1189" t="str">
        <f t="shared" si="184"/>
        <v>3773</v>
      </c>
      <c r="B1189" t="str">
        <f t="shared" si="189"/>
        <v>13</v>
      </c>
      <c r="C1189">
        <f>COUNTIF(B$2:B1189,"=0")</f>
        <v>21</v>
      </c>
      <c r="D1189" t="str">
        <f>MID('input-output'!$I$9,(ROW(D1189)-2)*2+1,2)</f>
        <v>00</v>
      </c>
      <c r="E1189" s="1" t="str">
        <f t="shared" si="190"/>
        <v/>
      </c>
      <c r="L1189" t="str">
        <f t="shared" si="185"/>
        <v/>
      </c>
      <c r="M1189" t="str" cm="1">
        <f t="array" ref="M1189">_xlfn.IFS(ISNUMBER(_xlfn.XLOOKUP(C1189,Tables!N:N,Tables!N:N)),IF(B1189=0,K1189,""),L1189&lt;&gt;"",L1189,TRUE,D1189)</f>
        <v>00</v>
      </c>
      <c r="N1189">
        <f t="shared" si="186"/>
        <v>0</v>
      </c>
    </row>
    <row r="1190" spans="1:14" x14ac:dyDescent="0.45">
      <c r="A1190" t="str">
        <f t="shared" si="184"/>
        <v>3774</v>
      </c>
      <c r="B1190" t="str">
        <f t="shared" si="189"/>
        <v>14</v>
      </c>
      <c r="C1190">
        <f>COUNTIF(B$2:B1190,"=0")</f>
        <v>21</v>
      </c>
      <c r="D1190" t="str">
        <f>MID('input-output'!$I$9,(ROW(D1190)-2)*2+1,2)</f>
        <v>00</v>
      </c>
      <c r="E1190" s="1" t="str">
        <f t="shared" si="190"/>
        <v>Unk</v>
      </c>
      <c r="F1190">
        <f t="shared" ref="F1190" si="197">HEX2DEC(D1190)</f>
        <v>0</v>
      </c>
      <c r="L1190" t="str">
        <f t="shared" si="185"/>
        <v/>
      </c>
      <c r="M1190" t="str" cm="1">
        <f t="array" ref="M1190">_xlfn.IFS(ISNUMBER(_xlfn.XLOOKUP(C1190,Tables!N:N,Tables!N:N)),IF(B1190=0,K1190,""),L1190&lt;&gt;"",L1190,TRUE,D1190)</f>
        <v>00</v>
      </c>
      <c r="N1190">
        <f t="shared" si="186"/>
        <v>0</v>
      </c>
    </row>
    <row r="1191" spans="1:14" x14ac:dyDescent="0.45">
      <c r="A1191" t="str">
        <f t="shared" si="184"/>
        <v>3775</v>
      </c>
      <c r="B1191" t="str">
        <f t="shared" si="189"/>
        <v>15</v>
      </c>
      <c r="C1191">
        <f>COUNTIF(B$2:B1191,"=0")</f>
        <v>21</v>
      </c>
      <c r="D1191" t="str">
        <f>MID('input-output'!$I$9,(ROW(D1191)-2)*2+1,2)</f>
        <v>00</v>
      </c>
      <c r="E1191" s="1" t="str">
        <f t="shared" si="190"/>
        <v/>
      </c>
      <c r="L1191" t="str">
        <f t="shared" si="185"/>
        <v/>
      </c>
      <c r="M1191" t="str" cm="1">
        <f t="array" ref="M1191">_xlfn.IFS(ISNUMBER(_xlfn.XLOOKUP(C1191,Tables!N:N,Tables!N:N)),IF(B1191=0,K1191,""),L1191&lt;&gt;"",L1191,TRUE,D1191)</f>
        <v>00</v>
      </c>
      <c r="N1191">
        <f t="shared" si="186"/>
        <v>0</v>
      </c>
    </row>
    <row r="1192" spans="1:14" x14ac:dyDescent="0.45">
      <c r="A1192" t="str">
        <f t="shared" si="184"/>
        <v>3776</v>
      </c>
      <c r="B1192" t="str">
        <f t="shared" si="189"/>
        <v>16</v>
      </c>
      <c r="C1192">
        <f>COUNTIF(B$2:B1192,"=0")</f>
        <v>21</v>
      </c>
      <c r="D1192" t="str">
        <f>MID('input-output'!$I$9,(ROW(D1192)-2)*2+1,2)</f>
        <v>15</v>
      </c>
      <c r="E1192" s="1" t="str">
        <f t="shared" si="190"/>
        <v/>
      </c>
      <c r="L1192" t="str">
        <f t="shared" si="185"/>
        <v/>
      </c>
      <c r="M1192" t="str" cm="1">
        <f t="array" ref="M1192">_xlfn.IFS(ISNUMBER(_xlfn.XLOOKUP(C1192,Tables!N:N,Tables!N:N)),IF(B1192=0,K1192,""),L1192&lt;&gt;"",L1192,TRUE,D1192)</f>
        <v>15</v>
      </c>
      <c r="N1192">
        <f t="shared" si="186"/>
        <v>0</v>
      </c>
    </row>
    <row r="1193" spans="1:14" x14ac:dyDescent="0.45">
      <c r="A1193" t="str">
        <f t="shared" si="184"/>
        <v>3777</v>
      </c>
      <c r="B1193" t="str">
        <f t="shared" si="189"/>
        <v>17</v>
      </c>
      <c r="C1193">
        <f>COUNTIF(B$2:B1193,"=0")</f>
        <v>21</v>
      </c>
      <c r="D1193" t="str">
        <f>MID('input-output'!$I$9,(ROW(D1193)-2)*2+1,2)</f>
        <v>00</v>
      </c>
      <c r="E1193" s="1" t="str">
        <f t="shared" si="190"/>
        <v/>
      </c>
      <c r="L1193" t="str">
        <f t="shared" si="185"/>
        <v/>
      </c>
      <c r="M1193" t="str" cm="1">
        <f t="array" ref="M1193">_xlfn.IFS(ISNUMBER(_xlfn.XLOOKUP(C1193,Tables!N:N,Tables!N:N)),IF(B1193=0,K1193,""),L1193&lt;&gt;"",L1193,TRUE,D1193)</f>
        <v>00</v>
      </c>
      <c r="N1193">
        <f t="shared" si="186"/>
        <v>0</v>
      </c>
    </row>
    <row r="1194" spans="1:14" x14ac:dyDescent="0.45">
      <c r="A1194" t="str">
        <f t="shared" si="184"/>
        <v>3778</v>
      </c>
      <c r="B1194" t="str">
        <f t="shared" si="189"/>
        <v>18</v>
      </c>
      <c r="C1194">
        <f>COUNTIF(B$2:B1194,"=0")</f>
        <v>21</v>
      </c>
      <c r="D1194" t="str">
        <f>MID('input-output'!$I$9,(ROW(D1194)-2)*2+1,2)</f>
        <v>00</v>
      </c>
      <c r="E1194" s="1" t="str">
        <f t="shared" si="190"/>
        <v>Name Letter 1</v>
      </c>
      <c r="F1194" t="str">
        <f>_xlfn.XLOOKUP(D1194,Tables!B:B,Tables!H:H,"")</f>
        <v/>
      </c>
      <c r="G1194" s="2"/>
      <c r="L1194" t="str">
        <f t="shared" si="185"/>
        <v/>
      </c>
      <c r="M1194" t="str" cm="1">
        <f t="array" ref="M1194">_xlfn.IFS(ISNUMBER(_xlfn.XLOOKUP(C1194,Tables!N:N,Tables!N:N)),IF(B1194=0,K1194,""),L1194&lt;&gt;"",L1194,TRUE,D1194)</f>
        <v>00</v>
      </c>
      <c r="N1194">
        <f t="shared" si="186"/>
        <v>0</v>
      </c>
    </row>
    <row r="1195" spans="1:14" x14ac:dyDescent="0.45">
      <c r="A1195" t="str">
        <f t="shared" si="184"/>
        <v>3779</v>
      </c>
      <c r="B1195" t="str">
        <f t="shared" si="189"/>
        <v>19</v>
      </c>
      <c r="C1195">
        <f>COUNTIF(B$2:B1195,"=0")</f>
        <v>21</v>
      </c>
      <c r="D1195" t="str">
        <f>MID('input-output'!$I$9,(ROW(D1195)-2)*2+1,2)</f>
        <v>00</v>
      </c>
      <c r="E1195" s="1" t="str">
        <f t="shared" si="190"/>
        <v/>
      </c>
      <c r="L1195" t="str">
        <f t="shared" si="185"/>
        <v/>
      </c>
      <c r="M1195" t="str" cm="1">
        <f t="array" ref="M1195">_xlfn.IFS(ISNUMBER(_xlfn.XLOOKUP(C1195,Tables!N:N,Tables!N:N)),IF(B1195=0,K1195,""),L1195&lt;&gt;"",L1195,TRUE,D1195)</f>
        <v>00</v>
      </c>
      <c r="N1195">
        <f t="shared" si="186"/>
        <v>0</v>
      </c>
    </row>
    <row r="1196" spans="1:14" x14ac:dyDescent="0.45">
      <c r="A1196" t="str">
        <f t="shared" si="184"/>
        <v>377A</v>
      </c>
      <c r="B1196" t="str">
        <f t="shared" si="189"/>
        <v>1A</v>
      </c>
      <c r="C1196">
        <f>COUNTIF(B$2:B1196,"=0")</f>
        <v>21</v>
      </c>
      <c r="D1196" t="str">
        <f>MID('input-output'!$I$9,(ROW(D1196)-2)*2+1,2)</f>
        <v>00</v>
      </c>
      <c r="E1196" s="1" t="str">
        <f t="shared" si="190"/>
        <v>Name Letter 2</v>
      </c>
      <c r="F1196" t="str">
        <f>_xlfn.XLOOKUP(D1196,Tables!B:B,Tables!H:H,"")</f>
        <v/>
      </c>
      <c r="G1196" s="2"/>
      <c r="L1196" t="str">
        <f t="shared" si="185"/>
        <v/>
      </c>
      <c r="M1196" t="str" cm="1">
        <f t="array" ref="M1196">_xlfn.IFS(ISNUMBER(_xlfn.XLOOKUP(C1196,Tables!N:N,Tables!N:N)),IF(B1196=0,K1196,""),L1196&lt;&gt;"",L1196,TRUE,D1196)</f>
        <v>00</v>
      </c>
      <c r="N1196">
        <f t="shared" si="186"/>
        <v>0</v>
      </c>
    </row>
    <row r="1197" spans="1:14" x14ac:dyDescent="0.45">
      <c r="A1197" t="str">
        <f t="shared" si="184"/>
        <v>377B</v>
      </c>
      <c r="B1197" t="str">
        <f t="shared" si="189"/>
        <v>1B</v>
      </c>
      <c r="C1197">
        <f>COUNTIF(B$2:B1197,"=0")</f>
        <v>21</v>
      </c>
      <c r="D1197" t="str">
        <f>MID('input-output'!$I$9,(ROW(D1197)-2)*2+1,2)</f>
        <v>00</v>
      </c>
      <c r="E1197" s="1" t="str">
        <f t="shared" si="190"/>
        <v/>
      </c>
      <c r="L1197" t="str">
        <f t="shared" si="185"/>
        <v/>
      </c>
      <c r="M1197" t="str" cm="1">
        <f t="array" ref="M1197">_xlfn.IFS(ISNUMBER(_xlfn.XLOOKUP(C1197,Tables!N:N,Tables!N:N)),IF(B1197=0,K1197,""),L1197&lt;&gt;"",L1197,TRUE,D1197)</f>
        <v>00</v>
      </c>
      <c r="N1197">
        <f t="shared" si="186"/>
        <v>0</v>
      </c>
    </row>
    <row r="1198" spans="1:14" x14ac:dyDescent="0.45">
      <c r="A1198" t="str">
        <f t="shared" si="184"/>
        <v>377C</v>
      </c>
      <c r="B1198" t="str">
        <f t="shared" si="189"/>
        <v>1C</v>
      </c>
      <c r="C1198">
        <f>COUNTIF(B$2:B1198,"=0")</f>
        <v>21</v>
      </c>
      <c r="D1198" t="str">
        <f>MID('input-output'!$I$9,(ROW(D1198)-2)*2+1,2)</f>
        <v>00</v>
      </c>
      <c r="E1198" s="1" t="str">
        <f t="shared" si="190"/>
        <v>Name Letter 3</v>
      </c>
      <c r="F1198" t="str">
        <f>_xlfn.XLOOKUP(D1198,Tables!B:B,Tables!H:H,"")</f>
        <v/>
      </c>
      <c r="G1198" s="2"/>
      <c r="L1198" t="str">
        <f t="shared" si="185"/>
        <v/>
      </c>
      <c r="M1198" t="str" cm="1">
        <f t="array" ref="M1198">_xlfn.IFS(ISNUMBER(_xlfn.XLOOKUP(C1198,Tables!N:N,Tables!N:N)),IF(B1198=0,K1198,""),L1198&lt;&gt;"",L1198,TRUE,D1198)</f>
        <v>00</v>
      </c>
      <c r="N1198">
        <f t="shared" si="186"/>
        <v>0</v>
      </c>
    </row>
    <row r="1199" spans="1:14" x14ac:dyDescent="0.45">
      <c r="A1199" t="str">
        <f t="shared" si="184"/>
        <v>377D</v>
      </c>
      <c r="B1199" t="str">
        <f t="shared" si="189"/>
        <v>1D</v>
      </c>
      <c r="C1199">
        <f>COUNTIF(B$2:B1199,"=0")</f>
        <v>21</v>
      </c>
      <c r="D1199" t="str">
        <f>MID('input-output'!$I$9,(ROW(D1199)-2)*2+1,2)</f>
        <v>00</v>
      </c>
      <c r="E1199" s="1" t="str">
        <f t="shared" si="190"/>
        <v/>
      </c>
      <c r="L1199" t="str">
        <f t="shared" si="185"/>
        <v/>
      </c>
      <c r="M1199" t="str" cm="1">
        <f t="array" ref="M1199">_xlfn.IFS(ISNUMBER(_xlfn.XLOOKUP(C1199,Tables!N:N,Tables!N:N)),IF(B1199=0,K1199,""),L1199&lt;&gt;"",L1199,TRUE,D1199)</f>
        <v>00</v>
      </c>
      <c r="N1199">
        <f t="shared" si="186"/>
        <v>0</v>
      </c>
    </row>
    <row r="1200" spans="1:14" x14ac:dyDescent="0.45">
      <c r="A1200" t="str">
        <f t="shared" si="184"/>
        <v>377E</v>
      </c>
      <c r="B1200" t="str">
        <f t="shared" si="189"/>
        <v>1E</v>
      </c>
      <c r="C1200">
        <f>COUNTIF(B$2:B1200,"=0")</f>
        <v>21</v>
      </c>
      <c r="D1200" t="str">
        <f>MID('input-output'!$I$9,(ROW(D1200)-2)*2+1,2)</f>
        <v>00</v>
      </c>
      <c r="E1200" s="1" t="str">
        <f t="shared" si="190"/>
        <v>Name Letter 4</v>
      </c>
      <c r="F1200" t="str">
        <f>_xlfn.XLOOKUP(D1200,Tables!B:B,Tables!H:H,"")</f>
        <v/>
      </c>
      <c r="G1200" s="2"/>
      <c r="L1200" t="str">
        <f t="shared" si="185"/>
        <v/>
      </c>
      <c r="M1200" t="str" cm="1">
        <f t="array" ref="M1200">_xlfn.IFS(ISNUMBER(_xlfn.XLOOKUP(C1200,Tables!N:N,Tables!N:N)),IF(B1200=0,K1200,""),L1200&lt;&gt;"",L1200,TRUE,D1200)</f>
        <v>00</v>
      </c>
      <c r="N1200">
        <f t="shared" si="186"/>
        <v>0</v>
      </c>
    </row>
    <row r="1201" spans="1:14" x14ac:dyDescent="0.45">
      <c r="A1201" t="str">
        <f t="shared" si="184"/>
        <v>377F</v>
      </c>
      <c r="B1201" t="str">
        <f t="shared" si="189"/>
        <v>1F</v>
      </c>
      <c r="C1201">
        <f>COUNTIF(B$2:B1201,"=0")</f>
        <v>21</v>
      </c>
      <c r="D1201" t="str">
        <f>MID('input-output'!$I$9,(ROW(D1201)-2)*2+1,2)</f>
        <v>00</v>
      </c>
      <c r="E1201" s="1" t="str">
        <f t="shared" si="190"/>
        <v/>
      </c>
      <c r="L1201" t="str">
        <f t="shared" si="185"/>
        <v/>
      </c>
      <c r="M1201" t="str" cm="1">
        <f t="array" ref="M1201">_xlfn.IFS(ISNUMBER(_xlfn.XLOOKUP(C1201,Tables!N:N,Tables!N:N)),IF(B1201=0,K1201,""),L1201&lt;&gt;"",L1201,TRUE,D1201)</f>
        <v>00</v>
      </c>
      <c r="N1201">
        <f t="shared" si="186"/>
        <v>0</v>
      </c>
    </row>
    <row r="1202" spans="1:14" x14ac:dyDescent="0.45">
      <c r="A1202" t="str">
        <f t="shared" si="184"/>
        <v>3780</v>
      </c>
      <c r="B1202" t="str">
        <f t="shared" si="189"/>
        <v>20</v>
      </c>
      <c r="C1202">
        <f>COUNTIF(B$2:B1202,"=0")</f>
        <v>21</v>
      </c>
      <c r="D1202" t="str">
        <f>MID('input-output'!$I$9,(ROW(D1202)-2)*2+1,2)</f>
        <v>00</v>
      </c>
      <c r="E1202" s="1" t="str">
        <f t="shared" si="190"/>
        <v>Name Letter 5</v>
      </c>
      <c r="F1202" t="str">
        <f>_xlfn.XLOOKUP(D1202,Tables!B:B,Tables!H:H,"")</f>
        <v/>
      </c>
      <c r="G1202" s="2"/>
      <c r="L1202" t="str">
        <f t="shared" si="185"/>
        <v/>
      </c>
      <c r="M1202" t="str" cm="1">
        <f t="array" ref="M1202">_xlfn.IFS(ISNUMBER(_xlfn.XLOOKUP(C1202,Tables!N:N,Tables!N:N)),IF(B1202=0,K1202,""),L1202&lt;&gt;"",L1202,TRUE,D1202)</f>
        <v>00</v>
      </c>
      <c r="N1202">
        <f t="shared" si="186"/>
        <v>0</v>
      </c>
    </row>
    <row r="1203" spans="1:14" x14ac:dyDescent="0.45">
      <c r="A1203" t="str">
        <f t="shared" si="184"/>
        <v>3781</v>
      </c>
      <c r="B1203" t="str">
        <f t="shared" si="189"/>
        <v>21</v>
      </c>
      <c r="C1203">
        <f>COUNTIF(B$2:B1203,"=0")</f>
        <v>21</v>
      </c>
      <c r="D1203" t="str">
        <f>MID('input-output'!$I$9,(ROW(D1203)-2)*2+1,2)</f>
        <v>00</v>
      </c>
      <c r="E1203" s="1" t="str">
        <f t="shared" si="190"/>
        <v/>
      </c>
      <c r="L1203" t="str">
        <f t="shared" si="185"/>
        <v/>
      </c>
      <c r="M1203" t="str" cm="1">
        <f t="array" ref="M1203">_xlfn.IFS(ISNUMBER(_xlfn.XLOOKUP(C1203,Tables!N:N,Tables!N:N)),IF(B1203=0,K1203,""),L1203&lt;&gt;"",L1203,TRUE,D1203)</f>
        <v>00</v>
      </c>
      <c r="N1203">
        <f t="shared" si="186"/>
        <v>0</v>
      </c>
    </row>
    <row r="1204" spans="1:14" x14ac:dyDescent="0.45">
      <c r="A1204" t="str">
        <f t="shared" si="184"/>
        <v>3782</v>
      </c>
      <c r="B1204" t="str">
        <f t="shared" si="189"/>
        <v>22</v>
      </c>
      <c r="C1204">
        <f>COUNTIF(B$2:B1204,"=0")</f>
        <v>21</v>
      </c>
      <c r="D1204" t="str">
        <f>MID('input-output'!$I$9,(ROW(D1204)-2)*2+1,2)</f>
        <v>00</v>
      </c>
      <c r="E1204" s="1" t="str">
        <f t="shared" si="190"/>
        <v>Name Letter 6</v>
      </c>
      <c r="F1204" t="str">
        <f>_xlfn.XLOOKUP(D1204,Tables!B:B,Tables!H:H,"")</f>
        <v/>
      </c>
      <c r="G1204" s="2"/>
      <c r="L1204" t="str">
        <f t="shared" si="185"/>
        <v/>
      </c>
      <c r="M1204" t="str" cm="1">
        <f t="array" ref="M1204">_xlfn.IFS(ISNUMBER(_xlfn.XLOOKUP(C1204,Tables!N:N,Tables!N:N)),IF(B1204=0,K1204,""),L1204&lt;&gt;"",L1204,TRUE,D1204)</f>
        <v>00</v>
      </c>
      <c r="N1204">
        <f t="shared" si="186"/>
        <v>0</v>
      </c>
    </row>
    <row r="1205" spans="1:14" x14ac:dyDescent="0.45">
      <c r="A1205" t="str">
        <f t="shared" si="184"/>
        <v>3783</v>
      </c>
      <c r="B1205" t="str">
        <f t="shared" si="189"/>
        <v>23</v>
      </c>
      <c r="C1205">
        <f>COUNTIF(B$2:B1205,"=0")</f>
        <v>21</v>
      </c>
      <c r="D1205" t="str">
        <f>MID('input-output'!$I$9,(ROW(D1205)-2)*2+1,2)</f>
        <v>00</v>
      </c>
      <c r="E1205" s="1" t="str">
        <f t="shared" si="190"/>
        <v/>
      </c>
      <c r="L1205" t="str">
        <f t="shared" si="185"/>
        <v/>
      </c>
      <c r="M1205" t="str" cm="1">
        <f t="array" ref="M1205">_xlfn.IFS(ISNUMBER(_xlfn.XLOOKUP(C1205,Tables!N:N,Tables!N:N)),IF(B1205=0,K1205,""),L1205&lt;&gt;"",L1205,TRUE,D1205)</f>
        <v>00</v>
      </c>
      <c r="N1205">
        <f t="shared" si="186"/>
        <v>0</v>
      </c>
    </row>
    <row r="1206" spans="1:14" x14ac:dyDescent="0.45">
      <c r="A1206" t="str">
        <f t="shared" si="184"/>
        <v>3784</v>
      </c>
      <c r="B1206" t="str">
        <f t="shared" si="189"/>
        <v>24</v>
      </c>
      <c r="C1206">
        <f>COUNTIF(B$2:B1206,"=0")</f>
        <v>21</v>
      </c>
      <c r="D1206" t="str">
        <f>MID('input-output'!$I$9,(ROW(D1206)-2)*2+1,2)</f>
        <v>00</v>
      </c>
      <c r="E1206" s="1" t="str">
        <f t="shared" si="190"/>
        <v>Name Letter 7</v>
      </c>
      <c r="F1206" t="str">
        <f>_xlfn.XLOOKUP(D1206,Tables!B:B,Tables!H:H,"")</f>
        <v/>
      </c>
      <c r="G1206" s="2"/>
      <c r="L1206" t="str">
        <f t="shared" si="185"/>
        <v/>
      </c>
      <c r="M1206" t="str" cm="1">
        <f t="array" ref="M1206">_xlfn.IFS(ISNUMBER(_xlfn.XLOOKUP(C1206,Tables!N:N,Tables!N:N)),IF(B1206=0,K1206,""),L1206&lt;&gt;"",L1206,TRUE,D1206)</f>
        <v>00</v>
      </c>
      <c r="N1206">
        <f t="shared" si="186"/>
        <v>0</v>
      </c>
    </row>
    <row r="1207" spans="1:14" x14ac:dyDescent="0.45">
      <c r="A1207" t="str">
        <f t="shared" si="184"/>
        <v>3785</v>
      </c>
      <c r="B1207" t="str">
        <f t="shared" si="189"/>
        <v>25</v>
      </c>
      <c r="C1207">
        <f>COUNTIF(B$2:B1207,"=0")</f>
        <v>21</v>
      </c>
      <c r="D1207" t="str">
        <f>MID('input-output'!$I$9,(ROW(D1207)-2)*2+1,2)</f>
        <v>00</v>
      </c>
      <c r="E1207" s="1" t="str">
        <f t="shared" si="190"/>
        <v/>
      </c>
      <c r="L1207" t="str">
        <f t="shared" si="185"/>
        <v/>
      </c>
      <c r="M1207" t="str" cm="1">
        <f t="array" ref="M1207">_xlfn.IFS(ISNUMBER(_xlfn.XLOOKUP(C1207,Tables!N:N,Tables!N:N)),IF(B1207=0,K1207,""),L1207&lt;&gt;"",L1207,TRUE,D1207)</f>
        <v>00</v>
      </c>
      <c r="N1207">
        <f t="shared" si="186"/>
        <v>0</v>
      </c>
    </row>
    <row r="1208" spans="1:14" x14ac:dyDescent="0.45">
      <c r="A1208" t="str">
        <f t="shared" si="184"/>
        <v>3786</v>
      </c>
      <c r="B1208" t="str">
        <f t="shared" si="189"/>
        <v>26</v>
      </c>
      <c r="C1208">
        <f>COUNTIF(B$2:B1208,"=0")</f>
        <v>21</v>
      </c>
      <c r="D1208" t="str">
        <f>MID('input-output'!$I$9,(ROW(D1208)-2)*2+1,2)</f>
        <v>00</v>
      </c>
      <c r="E1208" s="1" t="str">
        <f t="shared" si="190"/>
        <v>Name Letter 8</v>
      </c>
      <c r="F1208" t="str">
        <f>_xlfn.XLOOKUP(D1208,Tables!B:B,Tables!H:H,"")</f>
        <v/>
      </c>
      <c r="G1208" s="2"/>
      <c r="L1208" t="str">
        <f t="shared" si="185"/>
        <v/>
      </c>
      <c r="M1208" t="str" cm="1">
        <f t="array" ref="M1208">_xlfn.IFS(ISNUMBER(_xlfn.XLOOKUP(C1208,Tables!N:N,Tables!N:N)),IF(B1208=0,K1208,""),L1208&lt;&gt;"",L1208,TRUE,D1208)</f>
        <v>00</v>
      </c>
      <c r="N1208">
        <f t="shared" si="186"/>
        <v>0</v>
      </c>
    </row>
    <row r="1209" spans="1:14" x14ac:dyDescent="0.45">
      <c r="A1209" t="str">
        <f t="shared" si="184"/>
        <v>3787</v>
      </c>
      <c r="B1209" t="str">
        <f t="shared" si="189"/>
        <v>27</v>
      </c>
      <c r="C1209">
        <f>COUNTIF(B$2:B1209,"=0")</f>
        <v>21</v>
      </c>
      <c r="D1209" t="str">
        <f>MID('input-output'!$I$9,(ROW(D1209)-2)*2+1,2)</f>
        <v>00</v>
      </c>
      <c r="E1209" s="1" t="str">
        <f t="shared" si="190"/>
        <v/>
      </c>
      <c r="L1209" t="str">
        <f t="shared" si="185"/>
        <v/>
      </c>
      <c r="M1209" t="str" cm="1">
        <f t="array" ref="M1209">_xlfn.IFS(ISNUMBER(_xlfn.XLOOKUP(C1209,Tables!N:N,Tables!N:N)),IF(B1209=0,K1209,""),L1209&lt;&gt;"",L1209,TRUE,D1209)</f>
        <v>00</v>
      </c>
      <c r="N1209">
        <f t="shared" si="186"/>
        <v>0</v>
      </c>
    </row>
    <row r="1210" spans="1:14" x14ac:dyDescent="0.45">
      <c r="A1210" t="str">
        <f t="shared" si="184"/>
        <v>3788</v>
      </c>
      <c r="B1210" t="str">
        <f t="shared" si="189"/>
        <v>28</v>
      </c>
      <c r="C1210">
        <f>COUNTIF(B$2:B1210,"=0")</f>
        <v>21</v>
      </c>
      <c r="D1210" t="str">
        <f>MID('input-output'!$I$9,(ROW(D1210)-2)*2+1,2)</f>
        <v>01</v>
      </c>
      <c r="E1210" s="1" t="str">
        <f t="shared" si="190"/>
        <v>Monster Level 1</v>
      </c>
      <c r="G1210" s="2"/>
      <c r="L1210" t="str">
        <f t="shared" si="185"/>
        <v/>
      </c>
      <c r="M1210" t="str" cm="1">
        <f t="array" ref="M1210">_xlfn.IFS(ISNUMBER(_xlfn.XLOOKUP(C1210,Tables!N:N,Tables!N:N)),IF(B1210=0,K1210,""),L1210&lt;&gt;"",L1210,TRUE,D1210)</f>
        <v>01</v>
      </c>
      <c r="N1210">
        <f t="shared" si="186"/>
        <v>0</v>
      </c>
    </row>
    <row r="1211" spans="1:14" x14ac:dyDescent="0.45">
      <c r="A1211" t="str">
        <f t="shared" si="184"/>
        <v>3789</v>
      </c>
      <c r="B1211" t="str">
        <f t="shared" si="189"/>
        <v>29</v>
      </c>
      <c r="C1211">
        <f>COUNTIF(B$2:B1211,"=0")</f>
        <v>21</v>
      </c>
      <c r="D1211" t="str">
        <f>MID('input-output'!$I$9,(ROW(D1211)-2)*2+1,2)</f>
        <v>01</v>
      </c>
      <c r="E1211" s="1" t="str">
        <f t="shared" si="190"/>
        <v>Monster Level 2</v>
      </c>
      <c r="G1211" s="2"/>
      <c r="L1211" t="str">
        <f t="shared" si="185"/>
        <v/>
      </c>
      <c r="M1211" t="str" cm="1">
        <f t="array" ref="M1211">_xlfn.IFS(ISNUMBER(_xlfn.XLOOKUP(C1211,Tables!N:N,Tables!N:N)),IF(B1211=0,K1211,""),L1211&lt;&gt;"",L1211,TRUE,D1211)</f>
        <v>01</v>
      </c>
      <c r="N1211">
        <f t="shared" si="186"/>
        <v>0</v>
      </c>
    </row>
    <row r="1212" spans="1:14" x14ac:dyDescent="0.45">
      <c r="A1212" t="str">
        <f t="shared" si="184"/>
        <v>378A</v>
      </c>
      <c r="B1212" t="str">
        <f t="shared" si="189"/>
        <v>2A</v>
      </c>
      <c r="C1212">
        <f>COUNTIF(B$2:B1212,"=0")</f>
        <v>21</v>
      </c>
      <c r="D1212" t="str">
        <f>MID('input-output'!$I$9,(ROW(D1212)-2)*2+1,2)</f>
        <v>01</v>
      </c>
      <c r="E1212" s="1" t="str">
        <f t="shared" si="190"/>
        <v>Monster Level 3</v>
      </c>
      <c r="G1212" s="2"/>
      <c r="L1212" t="str">
        <f t="shared" si="185"/>
        <v/>
      </c>
      <c r="M1212" t="str" cm="1">
        <f t="array" ref="M1212">_xlfn.IFS(ISNUMBER(_xlfn.XLOOKUP(C1212,Tables!N:N,Tables!N:N)),IF(B1212=0,K1212,""),L1212&lt;&gt;"",L1212,TRUE,D1212)</f>
        <v>01</v>
      </c>
      <c r="N1212">
        <f t="shared" si="186"/>
        <v>0</v>
      </c>
    </row>
    <row r="1213" spans="1:14" x14ac:dyDescent="0.45">
      <c r="A1213" t="str">
        <f t="shared" si="184"/>
        <v>378B</v>
      </c>
      <c r="B1213" t="str">
        <f t="shared" si="189"/>
        <v>2B</v>
      </c>
      <c r="C1213">
        <f>COUNTIF(B$2:B1213,"=0")</f>
        <v>21</v>
      </c>
      <c r="D1213" t="str">
        <f>MID('input-output'!$I$9,(ROW(D1213)-2)*2+1,2)</f>
        <v>01</v>
      </c>
      <c r="E1213" s="1" t="str">
        <f t="shared" si="190"/>
        <v>Boss Level</v>
      </c>
      <c r="G1213" s="2"/>
      <c r="L1213" t="str">
        <f t="shared" si="185"/>
        <v/>
      </c>
      <c r="M1213" t="str" cm="1">
        <f t="array" ref="M1213">_xlfn.IFS(ISNUMBER(_xlfn.XLOOKUP(C1213,Tables!N:N,Tables!N:N)),IF(B1213=0,K1213,""),L1213&lt;&gt;"",L1213,TRUE,D1213)</f>
        <v>01</v>
      </c>
      <c r="N1213">
        <f t="shared" si="186"/>
        <v>0</v>
      </c>
    </row>
    <row r="1214" spans="1:14" x14ac:dyDescent="0.45">
      <c r="A1214" t="str">
        <f t="shared" ref="A1214:A1277" si="198">DEC2HEX(1+HEX2DEC(A1213))</f>
        <v>378C</v>
      </c>
      <c r="B1214" t="str">
        <f t="shared" si="189"/>
        <v>2C</v>
      </c>
      <c r="C1214">
        <f>COUNTIF(B$2:B1214,"=0")</f>
        <v>21</v>
      </c>
      <c r="D1214" t="str">
        <f>MID('input-output'!$I$9,(ROW(D1214)-2)*2+1,2)</f>
        <v>00</v>
      </c>
      <c r="E1214" s="1" t="str">
        <f t="shared" si="190"/>
        <v/>
      </c>
      <c r="L1214" t="str">
        <f t="shared" si="185"/>
        <v/>
      </c>
      <c r="M1214" t="str" cm="1">
        <f t="array" ref="M1214">_xlfn.IFS(ISNUMBER(_xlfn.XLOOKUP(C1214,Tables!N:N,Tables!N:N)),IF(B1214=0,K1214,""),L1214&lt;&gt;"",L1214,TRUE,D1214)</f>
        <v>00</v>
      </c>
      <c r="N1214">
        <f t="shared" si="186"/>
        <v>0</v>
      </c>
    </row>
    <row r="1215" spans="1:14" x14ac:dyDescent="0.45">
      <c r="A1215" t="str">
        <f t="shared" si="198"/>
        <v>378D</v>
      </c>
      <c r="B1215" t="str">
        <f t="shared" si="189"/>
        <v>2D</v>
      </c>
      <c r="C1215">
        <f>COUNTIF(B$2:B1215,"=0")</f>
        <v>21</v>
      </c>
      <c r="D1215" t="str">
        <f>MID('input-output'!$I$9,(ROW(D1215)-2)*2+1,2)</f>
        <v>3D</v>
      </c>
      <c r="E1215" s="1" t="str">
        <f t="shared" si="190"/>
        <v>Hobby</v>
      </c>
      <c r="F1215" t="str">
        <f>_xlfn.XLOOKUP(HEX2DEC(D1215),Tables!A:A,Tables!G:G)</f>
        <v>Tennis</v>
      </c>
      <c r="G1215" s="2"/>
      <c r="L1215" t="str">
        <f t="shared" si="185"/>
        <v/>
      </c>
      <c r="M1215" t="str" cm="1">
        <f t="array" ref="M1215">_xlfn.IFS(ISNUMBER(_xlfn.XLOOKUP(C1215,Tables!N:N,Tables!N:N)),IF(B1215=0,K1215,""),L1215&lt;&gt;"",L1215,TRUE,D1215)</f>
        <v>3D</v>
      </c>
      <c r="N1215">
        <f t="shared" si="186"/>
        <v>0</v>
      </c>
    </row>
    <row r="1216" spans="1:14" x14ac:dyDescent="0.45">
      <c r="A1216" t="str">
        <f t="shared" si="198"/>
        <v>378E</v>
      </c>
      <c r="B1216" t="str">
        <f t="shared" si="189"/>
        <v>2E</v>
      </c>
      <c r="C1216">
        <f>COUNTIF(B$2:B1216,"=0")</f>
        <v>21</v>
      </c>
      <c r="D1216" t="str">
        <f>MID('input-output'!$I$9,(ROW(D1216)-2)*2+1,2)</f>
        <v>0C</v>
      </c>
      <c r="E1216" s="1" t="str">
        <f t="shared" si="190"/>
        <v>Title</v>
      </c>
      <c r="F1216" t="str">
        <f>_xlfn.XLOOKUP(HEX2DEC(D1216),Tables!A:A,Tables!F:F)</f>
        <v>Pop Singer</v>
      </c>
      <c r="G1216" s="2"/>
      <c r="L1216" t="str">
        <f t="shared" si="185"/>
        <v/>
      </c>
      <c r="M1216" t="str" cm="1">
        <f t="array" ref="M1216">_xlfn.IFS(ISNUMBER(_xlfn.XLOOKUP(C1216,Tables!N:N,Tables!N:N)),IF(B1216=0,K1216,""),L1216&lt;&gt;"",L1216,TRUE,D1216)</f>
        <v>0C</v>
      </c>
      <c r="N1216">
        <f t="shared" si="186"/>
        <v>0</v>
      </c>
    </row>
    <row r="1217" spans="1:14" x14ac:dyDescent="0.45">
      <c r="A1217" t="str">
        <f t="shared" si="198"/>
        <v>378F</v>
      </c>
      <c r="B1217" t="str">
        <f t="shared" si="189"/>
        <v>2F</v>
      </c>
      <c r="C1217">
        <f>COUNTIF(B$2:B1217,"=0")</f>
        <v>21</v>
      </c>
      <c r="D1217" t="str">
        <f>MID('input-output'!$I$9,(ROW(D1217)-2)*2+1,2)</f>
        <v>0C</v>
      </c>
      <c r="E1217" s="1" t="str">
        <f t="shared" si="190"/>
        <v>Personality</v>
      </c>
      <c r="F1217" t="str">
        <f>_xlfn.XLOOKUP(HEX2DEC(D1217),Tables!A:A,Tables!E:E)</f>
        <v>Mischievous</v>
      </c>
      <c r="G1217" s="2"/>
      <c r="L1217" t="str">
        <f t="shared" si="185"/>
        <v/>
      </c>
      <c r="M1217" t="str" cm="1">
        <f t="array" ref="M1217">_xlfn.IFS(ISNUMBER(_xlfn.XLOOKUP(C1217,Tables!N:N,Tables!N:N)),IF(B1217=0,K1217,""),L1217&lt;&gt;"",L1217,TRUE,D1217)</f>
        <v>0C</v>
      </c>
      <c r="N1217">
        <f t="shared" si="186"/>
        <v>0</v>
      </c>
    </row>
    <row r="1218" spans="1:14" x14ac:dyDescent="0.45">
      <c r="A1218" t="str">
        <f t="shared" si="198"/>
        <v>3790</v>
      </c>
      <c r="B1218" t="str">
        <f t="shared" si="189"/>
        <v>30</v>
      </c>
      <c r="C1218">
        <f>COUNTIF(B$2:B1218,"=0")</f>
        <v>21</v>
      </c>
      <c r="D1218" t="str">
        <f>MID('input-output'!$I$9,(ROW(D1218)-2)*2+1,2)</f>
        <v>00</v>
      </c>
      <c r="E1218" s="1" t="str">
        <f t="shared" si="190"/>
        <v/>
      </c>
      <c r="L1218" t="str">
        <f t="shared" si="185"/>
        <v/>
      </c>
      <c r="M1218" t="str" cm="1">
        <f t="array" ref="M1218">_xlfn.IFS(ISNUMBER(_xlfn.XLOOKUP(C1218,Tables!N:N,Tables!N:N)),IF(B1218=0,K1218,""),L1218&lt;&gt;"",L1218,TRUE,D1218)</f>
        <v>00</v>
      </c>
      <c r="N1218">
        <f t="shared" si="186"/>
        <v>0</v>
      </c>
    </row>
    <row r="1219" spans="1:14" x14ac:dyDescent="0.45">
      <c r="A1219" t="str">
        <f t="shared" si="198"/>
        <v>3791</v>
      </c>
      <c r="B1219" t="str">
        <f t="shared" si="189"/>
        <v>31</v>
      </c>
      <c r="C1219">
        <f>COUNTIF(B$2:B1219,"=0")</f>
        <v>21</v>
      </c>
      <c r="D1219" t="str">
        <f>MID('input-output'!$I$9,(ROW(D1219)-2)*2+1,2)</f>
        <v>00</v>
      </c>
      <c r="E1219" s="1" t="str">
        <f t="shared" si="190"/>
        <v>Owner Level</v>
      </c>
      <c r="F1219">
        <f t="shared" ref="F1219:F1220" si="199">HEX2DEC(D1219)</f>
        <v>0</v>
      </c>
      <c r="G1219" s="2"/>
      <c r="J1219" t="str">
        <f t="shared" ref="J1219:J1220" si="200">IF(G1219&lt;&gt;"",DEC2HEX(G1219),"")</f>
        <v/>
      </c>
      <c r="L1219" t="str">
        <f t="shared" ref="L1219:L1282" si="201">IF(OR(J1219&lt;&gt;"",LEN(J1218)&gt;2),_xlfn.LET(_xlpm.exp,IF(LEN(J1219)&gt;2,RIGHT(J1219,2),IF(LEN(J1218)&gt;2,LEFT(J1218,LEN(J1218)-2),J1219)),IF(LEN(_xlpm.exp)=1,"0"&amp;_xlpm.exp,_xlpm.exp)),IF(AND(J1218&lt;&gt;"",ISNUMBER(FIND("High",E1219))),"00",IF(J1219="","",J1219)))</f>
        <v/>
      </c>
      <c r="M1219" t="str" cm="1">
        <f t="array" ref="M1219">_xlfn.IFS(ISNUMBER(_xlfn.XLOOKUP(C1219,Tables!N:N,Tables!N:N)),IF(B1219=0,K1219,""),L1219&lt;&gt;"",L1219,TRUE,D1219)</f>
        <v>00</v>
      </c>
      <c r="N1219">
        <f t="shared" si="186"/>
        <v>0</v>
      </c>
    </row>
    <row r="1220" spans="1:14" x14ac:dyDescent="0.45">
      <c r="A1220" t="str">
        <f t="shared" si="198"/>
        <v>3792</v>
      </c>
      <c r="B1220" t="str">
        <f t="shared" si="189"/>
        <v>32</v>
      </c>
      <c r="C1220">
        <f>COUNTIF(B$2:B1220,"=0")</f>
        <v>21</v>
      </c>
      <c r="D1220" t="str">
        <f>MID('input-output'!$I$9,(ROW(D1220)-2)*2+1,2)</f>
        <v>00</v>
      </c>
      <c r="E1220" s="1" t="str">
        <f t="shared" si="190"/>
        <v>Times Cleared</v>
      </c>
      <c r="F1220">
        <f t="shared" si="199"/>
        <v>0</v>
      </c>
      <c r="G1220" s="2"/>
      <c r="J1220" t="str">
        <f t="shared" si="200"/>
        <v/>
      </c>
      <c r="L1220" t="str">
        <f t="shared" si="201"/>
        <v/>
      </c>
      <c r="M1220" t="str" cm="1">
        <f t="array" ref="M1220">_xlfn.IFS(ISNUMBER(_xlfn.XLOOKUP(C1220,Tables!N:N,Tables!N:N)),IF(B1220=0,K1220,""),L1220&lt;&gt;"",L1220,TRUE,D1220)</f>
        <v>00</v>
      </c>
      <c r="N1220">
        <f t="shared" ref="N1220:N1283" si="202">IF(L1220="",0,_xlfn.LET(_xlpm.new,HEX2DEC(M1220),_xlpm.old,HEX2DEC(D1220),IF(_xlpm.new&lt;128,_xlpm.new,-128+_xlfn.BITAND(_xlpm.new,127))-IF(_xlpm.old&lt;128,_xlpm.old,-128+_xlfn.BITAND(_xlpm.old,127))))</f>
        <v>0</v>
      </c>
    </row>
    <row r="1221" spans="1:14" x14ac:dyDescent="0.45">
      <c r="A1221" t="str">
        <f t="shared" si="198"/>
        <v>3793</v>
      </c>
      <c r="B1221" t="str">
        <f t="shared" si="189"/>
        <v>33</v>
      </c>
      <c r="C1221">
        <f>COUNTIF(B$2:B1221,"=0")</f>
        <v>21</v>
      </c>
      <c r="D1221" t="str">
        <f>MID('input-output'!$I$9,(ROW(D1221)-2)*2+1,2)</f>
        <v>00</v>
      </c>
      <c r="E1221" s="1" t="str">
        <f t="shared" si="190"/>
        <v/>
      </c>
      <c r="L1221" t="str">
        <f t="shared" si="201"/>
        <v/>
      </c>
      <c r="M1221" t="str" cm="1">
        <f t="array" ref="M1221">_xlfn.IFS(ISNUMBER(_xlfn.XLOOKUP(C1221,Tables!N:N,Tables!N:N)),IF(B1221=0,K1221,""),L1221&lt;&gt;"",L1221,TRUE,D1221)</f>
        <v>00</v>
      </c>
      <c r="N1221">
        <f t="shared" si="202"/>
        <v>0</v>
      </c>
    </row>
    <row r="1222" spans="1:14" x14ac:dyDescent="0.45">
      <c r="A1222" t="str">
        <f t="shared" si="198"/>
        <v>3794</v>
      </c>
      <c r="B1222" t="str">
        <f t="shared" si="189"/>
        <v>34</v>
      </c>
      <c r="C1222">
        <f>COUNTIF(B$2:B1222,"=0")</f>
        <v>21</v>
      </c>
      <c r="D1222" t="str">
        <f>MID('input-output'!$I$9,(ROW(D1222)-2)*2+1,2)</f>
        <v>D4</v>
      </c>
      <c r="E1222" s="1" t="str">
        <f t="shared" si="190"/>
        <v/>
      </c>
      <c r="L1222" t="str">
        <f t="shared" si="201"/>
        <v/>
      </c>
      <c r="M1222" t="str" cm="1">
        <f t="array" ref="M1222">_xlfn.IFS(ISNUMBER(_xlfn.XLOOKUP(C1222,Tables!N:N,Tables!N:N)),IF(B1222=0,K1222,""),L1222&lt;&gt;"",L1222,TRUE,D1222)</f>
        <v>D4</v>
      </c>
      <c r="N1222">
        <f t="shared" si="202"/>
        <v>0</v>
      </c>
    </row>
    <row r="1223" spans="1:14" x14ac:dyDescent="0.45">
      <c r="A1223" t="str">
        <f t="shared" si="198"/>
        <v>3795</v>
      </c>
      <c r="B1223" t="str">
        <f t="shared" si="189"/>
        <v>35</v>
      </c>
      <c r="C1223">
        <f>COUNTIF(B$2:B1223,"=0")</f>
        <v>21</v>
      </c>
      <c r="D1223" t="str">
        <f>MID('input-output'!$I$9,(ROW(D1223)-2)*2+1,2)</f>
        <v>00</v>
      </c>
      <c r="E1223" s="1" t="str">
        <f t="shared" si="190"/>
        <v/>
      </c>
      <c r="L1223" t="str">
        <f t="shared" si="201"/>
        <v/>
      </c>
      <c r="M1223" t="str" cm="1">
        <f t="array" ref="M1223">_xlfn.IFS(ISNUMBER(_xlfn.XLOOKUP(C1223,Tables!N:N,Tables!N:N)),IF(B1223=0,K1223,""),L1223&lt;&gt;"",L1223,TRUE,D1223)</f>
        <v>00</v>
      </c>
      <c r="N1223">
        <f t="shared" si="202"/>
        <v>0</v>
      </c>
    </row>
    <row r="1224" spans="1:14" x14ac:dyDescent="0.45">
      <c r="A1224" t="str">
        <f t="shared" si="198"/>
        <v>3796</v>
      </c>
      <c r="B1224" t="str">
        <f t="shared" si="189"/>
        <v>36</v>
      </c>
      <c r="C1224">
        <f>COUNTIF(B$2:B1224,"=0")</f>
        <v>21</v>
      </c>
      <c r="D1224" t="str">
        <f>MID('input-output'!$I$9,(ROW(D1224)-2)*2+1,2)</f>
        <v>2C</v>
      </c>
      <c r="E1224" s="1" t="str">
        <f t="shared" si="190"/>
        <v/>
      </c>
      <c r="L1224" t="str">
        <f t="shared" si="201"/>
        <v/>
      </c>
      <c r="M1224" t="str" cm="1">
        <f t="array" ref="M1224">_xlfn.IFS(ISNUMBER(_xlfn.XLOOKUP(C1224,Tables!N:N,Tables!N:N)),IF(B1224=0,K1224,""),L1224&lt;&gt;"",L1224,TRUE,D1224)</f>
        <v>2C</v>
      </c>
      <c r="N1224">
        <f t="shared" si="202"/>
        <v>0</v>
      </c>
    </row>
    <row r="1225" spans="1:14" x14ac:dyDescent="0.45">
      <c r="A1225" t="str">
        <f t="shared" si="198"/>
        <v>3797</v>
      </c>
      <c r="B1225" t="str">
        <f t="shared" si="189"/>
        <v>37</v>
      </c>
      <c r="C1225">
        <f>COUNTIF(B$2:B1225,"=0")</f>
        <v>21</v>
      </c>
      <c r="D1225" t="str">
        <f>MID('input-output'!$I$9,(ROW(D1225)-2)*2+1,2)</f>
        <v>7B</v>
      </c>
      <c r="E1225" s="1" t="str">
        <f t="shared" si="190"/>
        <v/>
      </c>
      <c r="L1225" t="str">
        <f t="shared" si="201"/>
        <v/>
      </c>
      <c r="M1225" t="str" cm="1">
        <f t="array" ref="M1225">_xlfn.IFS(ISNUMBER(_xlfn.XLOOKUP(C1225,Tables!N:N,Tables!N:N)),IF(B1225=0,K1225,""),L1225&lt;&gt;"",L1225,TRUE,D1225)</f>
        <v>7B</v>
      </c>
      <c r="N1225">
        <f t="shared" si="202"/>
        <v>0</v>
      </c>
    </row>
    <row r="1226" spans="1:14" x14ac:dyDescent="0.45">
      <c r="A1226" t="str">
        <f t="shared" si="198"/>
        <v>3798</v>
      </c>
      <c r="B1226" t="str">
        <f t="shared" si="189"/>
        <v>38</v>
      </c>
      <c r="C1226">
        <f>COUNTIF(B$2:B1226,"=0")</f>
        <v>21</v>
      </c>
      <c r="D1226" t="str">
        <f>MID('input-output'!$I$9,(ROW(D1226)-2)*2+1,2)</f>
        <v>15</v>
      </c>
      <c r="E1226" s="1" t="str">
        <f t="shared" si="190"/>
        <v/>
      </c>
      <c r="L1226" t="str">
        <f t="shared" si="201"/>
        <v/>
      </c>
      <c r="M1226" t="str" cm="1">
        <f t="array" ref="M1226">_xlfn.IFS(ISNUMBER(_xlfn.XLOOKUP(C1226,Tables!N:N,Tables!N:N)),IF(B1226=0,K1226,""),L1226&lt;&gt;"",L1226,TRUE,D1226)</f>
        <v>15</v>
      </c>
      <c r="N1226">
        <f t="shared" si="202"/>
        <v>0</v>
      </c>
    </row>
    <row r="1227" spans="1:14" x14ac:dyDescent="0.45">
      <c r="A1227" t="str">
        <f t="shared" si="198"/>
        <v>3799</v>
      </c>
      <c r="B1227" t="str">
        <f t="shared" si="189"/>
        <v>39</v>
      </c>
      <c r="C1227">
        <f>COUNTIF(B$2:B1227,"=0")</f>
        <v>21</v>
      </c>
      <c r="D1227" t="str">
        <f>MID('input-output'!$I$9,(ROW(D1227)-2)*2+1,2)</f>
        <v>FF</v>
      </c>
      <c r="E1227" s="1" t="str">
        <f t="shared" si="190"/>
        <v/>
      </c>
      <c r="L1227" t="str">
        <f t="shared" si="201"/>
        <v/>
      </c>
      <c r="M1227" t="str" cm="1">
        <f t="array" ref="M1227">_xlfn.IFS(ISNUMBER(_xlfn.XLOOKUP(C1227,Tables!N:N,Tables!N:N)),IF(B1227=0,K1227,""),L1227&lt;&gt;"",L1227,TRUE,D1227)</f>
        <v>FF</v>
      </c>
      <c r="N1227">
        <f t="shared" si="202"/>
        <v>0</v>
      </c>
    </row>
    <row r="1228" spans="1:14" x14ac:dyDescent="0.45">
      <c r="A1228" t="str">
        <f t="shared" si="198"/>
        <v>379A</v>
      </c>
      <c r="B1228" t="str">
        <f t="shared" si="189"/>
        <v>3A</v>
      </c>
      <c r="C1228">
        <f>COUNTIF(B$2:B1228,"=0")</f>
        <v>21</v>
      </c>
      <c r="D1228" t="str">
        <f>MID('input-output'!$I$9,(ROW(D1228)-2)*2+1,2)</f>
        <v>A2</v>
      </c>
      <c r="E1228" s="1" t="str">
        <f t="shared" si="190"/>
        <v/>
      </c>
      <c r="L1228" t="str">
        <f t="shared" si="201"/>
        <v/>
      </c>
      <c r="M1228" t="str" cm="1">
        <f t="array" ref="M1228">_xlfn.IFS(ISNUMBER(_xlfn.XLOOKUP(C1228,Tables!N:N,Tables!N:N)),IF(B1228=0,K1228,""),L1228&lt;&gt;"",L1228,TRUE,D1228)</f>
        <v>A2</v>
      </c>
      <c r="N1228">
        <f t="shared" si="202"/>
        <v>0</v>
      </c>
    </row>
    <row r="1229" spans="1:14" x14ac:dyDescent="0.45">
      <c r="A1229" t="str">
        <f t="shared" si="198"/>
        <v>379B</v>
      </c>
      <c r="B1229" t="str">
        <f t="shared" si="189"/>
        <v>3B</v>
      </c>
      <c r="C1229">
        <f>COUNTIF(B$2:B1229,"=0")</f>
        <v>21</v>
      </c>
      <c r="D1229" t="str">
        <f>MID('input-output'!$I$9,(ROW(D1229)-2)*2+1,2)</f>
        <v>30</v>
      </c>
      <c r="E1229" s="1" t="str">
        <f t="shared" si="190"/>
        <v/>
      </c>
      <c r="L1229" t="str">
        <f t="shared" si="201"/>
        <v/>
      </c>
      <c r="M1229" t="str" cm="1">
        <f t="array" ref="M1229">_xlfn.IFS(ISNUMBER(_xlfn.XLOOKUP(C1229,Tables!N:N,Tables!N:N)),IF(B1229=0,K1229,""),L1229&lt;&gt;"",L1229,TRUE,D1229)</f>
        <v>30</v>
      </c>
      <c r="N1229">
        <f t="shared" si="202"/>
        <v>0</v>
      </c>
    </row>
    <row r="1230" spans="1:14" x14ac:dyDescent="0.45">
      <c r="A1230" t="str">
        <f t="shared" si="198"/>
        <v>379C</v>
      </c>
      <c r="B1230" t="str">
        <f t="shared" si="189"/>
        <v>3C</v>
      </c>
      <c r="C1230">
        <f>COUNTIF(B$2:B1230,"=0")</f>
        <v>21</v>
      </c>
      <c r="D1230" t="str">
        <f>MID('input-output'!$I$9,(ROW(D1230)-2)*2+1,2)</f>
        <v>C1</v>
      </c>
      <c r="E1230" s="1" t="str">
        <f t="shared" si="190"/>
        <v/>
      </c>
      <c r="L1230" t="str">
        <f t="shared" si="201"/>
        <v/>
      </c>
      <c r="M1230" t="str" cm="1">
        <f t="array" ref="M1230">_xlfn.IFS(ISNUMBER(_xlfn.XLOOKUP(C1230,Tables!N:N,Tables!N:N)),IF(B1230=0,K1230,""),L1230&lt;&gt;"",L1230,TRUE,D1230)</f>
        <v>C1</v>
      </c>
      <c r="N1230">
        <f t="shared" si="202"/>
        <v>0</v>
      </c>
    </row>
    <row r="1231" spans="1:14" x14ac:dyDescent="0.45">
      <c r="A1231" t="str">
        <f t="shared" si="198"/>
        <v>379D</v>
      </c>
      <c r="B1231" t="str">
        <f t="shared" si="189"/>
        <v>3D</v>
      </c>
      <c r="C1231">
        <f>COUNTIF(B$2:B1231,"=0")</f>
        <v>21</v>
      </c>
      <c r="D1231" t="str">
        <f>MID('input-output'!$I$9,(ROW(D1231)-2)*2+1,2)</f>
        <v>30</v>
      </c>
      <c r="E1231" s="1" t="str">
        <f t="shared" si="190"/>
        <v/>
      </c>
      <c r="L1231" t="str">
        <f t="shared" si="201"/>
        <v/>
      </c>
      <c r="M1231" t="str" cm="1">
        <f t="array" ref="M1231">_xlfn.IFS(ISNUMBER(_xlfn.XLOOKUP(C1231,Tables!N:N,Tables!N:N)),IF(B1231=0,K1231,""),L1231&lt;&gt;"",L1231,TRUE,D1231)</f>
        <v>30</v>
      </c>
      <c r="N1231">
        <f t="shared" si="202"/>
        <v>0</v>
      </c>
    </row>
    <row r="1232" spans="1:14" x14ac:dyDescent="0.45">
      <c r="A1232" t="str">
        <f t="shared" si="198"/>
        <v>379E</v>
      </c>
      <c r="B1232" t="str">
        <f t="shared" si="189"/>
        <v>3E</v>
      </c>
      <c r="C1232">
        <f>COUNTIF(B$2:B1232,"=0")</f>
        <v>21</v>
      </c>
      <c r="D1232" t="str">
        <f>MID('input-output'!$I$9,(ROW(D1232)-2)*2+1,2)</f>
        <v>FC</v>
      </c>
      <c r="E1232" s="1" t="str">
        <f t="shared" si="190"/>
        <v/>
      </c>
      <c r="L1232" t="str">
        <f t="shared" si="201"/>
        <v/>
      </c>
      <c r="M1232" t="str" cm="1">
        <f t="array" ref="M1232">_xlfn.IFS(ISNUMBER(_xlfn.XLOOKUP(C1232,Tables!N:N,Tables!N:N)),IF(B1232=0,K1232,""),L1232&lt;&gt;"",L1232,TRUE,D1232)</f>
        <v>FC</v>
      </c>
      <c r="N1232">
        <f t="shared" si="202"/>
        <v>0</v>
      </c>
    </row>
    <row r="1233" spans="1:14" x14ac:dyDescent="0.45">
      <c r="A1233" t="str">
        <f t="shared" si="198"/>
        <v>379F</v>
      </c>
      <c r="B1233" t="str">
        <f t="shared" si="189"/>
        <v>3F</v>
      </c>
      <c r="C1233">
        <f>COUNTIF(B$2:B1233,"=0")</f>
        <v>21</v>
      </c>
      <c r="D1233" t="str">
        <f>MID('input-output'!$I$9,(ROW(D1233)-2)*2+1,2)</f>
        <v>30</v>
      </c>
      <c r="E1233" s="1" t="str">
        <f t="shared" si="190"/>
        <v/>
      </c>
      <c r="L1233" t="str">
        <f t="shared" si="201"/>
        <v/>
      </c>
      <c r="M1233" t="str" cm="1">
        <f t="array" ref="M1233">_xlfn.IFS(ISNUMBER(_xlfn.XLOOKUP(C1233,Tables!N:N,Tables!N:N)),IF(B1233=0,K1233,""),L1233&lt;&gt;"",L1233,TRUE,D1233)</f>
        <v>30</v>
      </c>
      <c r="N1233">
        <f t="shared" si="202"/>
        <v>0</v>
      </c>
    </row>
    <row r="1234" spans="1:14" x14ac:dyDescent="0.45">
      <c r="A1234" t="str">
        <f t="shared" si="198"/>
        <v>37A0</v>
      </c>
      <c r="B1234" t="str">
        <f t="shared" si="189"/>
        <v>40</v>
      </c>
      <c r="C1234">
        <f>COUNTIF(B$2:B1234,"=0")</f>
        <v>21</v>
      </c>
      <c r="D1234" t="str">
        <f>MID('input-output'!$I$9,(ROW(D1234)-2)*2+1,2)</f>
        <v>D6</v>
      </c>
      <c r="E1234" s="1" t="str">
        <f t="shared" si="190"/>
        <v/>
      </c>
      <c r="L1234" t="str">
        <f t="shared" si="201"/>
        <v/>
      </c>
      <c r="M1234" t="str" cm="1">
        <f t="array" ref="M1234">_xlfn.IFS(ISNUMBER(_xlfn.XLOOKUP(C1234,Tables!N:N,Tables!N:N)),IF(B1234=0,K1234,""),L1234&lt;&gt;"",L1234,TRUE,D1234)</f>
        <v>D6</v>
      </c>
      <c r="N1234">
        <f t="shared" si="202"/>
        <v>0</v>
      </c>
    </row>
    <row r="1235" spans="1:14" x14ac:dyDescent="0.45">
      <c r="A1235" t="str">
        <f t="shared" si="198"/>
        <v>37A1</v>
      </c>
      <c r="B1235" t="str">
        <f t="shared" si="189"/>
        <v>41</v>
      </c>
      <c r="C1235">
        <f>COUNTIF(B$2:B1235,"=0")</f>
        <v>21</v>
      </c>
      <c r="D1235" t="str">
        <f>MID('input-output'!$I$9,(ROW(D1235)-2)*2+1,2)</f>
        <v>30</v>
      </c>
      <c r="E1235" s="1" t="str">
        <f t="shared" si="190"/>
        <v/>
      </c>
      <c r="L1235" t="str">
        <f t="shared" si="201"/>
        <v/>
      </c>
      <c r="M1235" t="str" cm="1">
        <f t="array" ref="M1235">_xlfn.IFS(ISNUMBER(_xlfn.XLOOKUP(C1235,Tables!N:N,Tables!N:N)),IF(B1235=0,K1235,""),L1235&lt;&gt;"",L1235,TRUE,D1235)</f>
        <v>30</v>
      </c>
      <c r="N1235">
        <f t="shared" si="202"/>
        <v>0</v>
      </c>
    </row>
    <row r="1236" spans="1:14" x14ac:dyDescent="0.45">
      <c r="A1236" t="str">
        <f t="shared" si="198"/>
        <v>37A2</v>
      </c>
      <c r="B1236" t="str">
        <f t="shared" si="189"/>
        <v>42</v>
      </c>
      <c r="C1236">
        <f>COUNTIF(B$2:B1236,"=0")</f>
        <v>21</v>
      </c>
      <c r="D1236" t="str">
        <f>MID('input-output'!$I$9,(ROW(D1236)-2)*2+1,2)</f>
        <v>E1</v>
      </c>
      <c r="E1236" s="1" t="str">
        <f t="shared" si="190"/>
        <v/>
      </c>
      <c r="L1236" t="str">
        <f t="shared" si="201"/>
        <v/>
      </c>
      <c r="M1236" t="str" cm="1">
        <f t="array" ref="M1236">_xlfn.IFS(ISNUMBER(_xlfn.XLOOKUP(C1236,Tables!N:N,Tables!N:N)),IF(B1236=0,K1236,""),L1236&lt;&gt;"",L1236,TRUE,D1236)</f>
        <v>E1</v>
      </c>
      <c r="N1236">
        <f t="shared" si="202"/>
        <v>0</v>
      </c>
    </row>
    <row r="1237" spans="1:14" x14ac:dyDescent="0.45">
      <c r="A1237" t="str">
        <f t="shared" si="198"/>
        <v>37A3</v>
      </c>
      <c r="B1237" t="str">
        <f t="shared" si="189"/>
        <v>43</v>
      </c>
      <c r="C1237">
        <f>COUNTIF(B$2:B1237,"=0")</f>
        <v>21</v>
      </c>
      <c r="D1237" t="str">
        <f>MID('input-output'!$I$9,(ROW(D1237)-2)*2+1,2)</f>
        <v>30</v>
      </c>
      <c r="E1237" s="1" t="str">
        <f t="shared" si="190"/>
        <v/>
      </c>
      <c r="L1237" t="str">
        <f t="shared" si="201"/>
        <v/>
      </c>
      <c r="M1237" t="str" cm="1">
        <f t="array" ref="M1237">_xlfn.IFS(ISNUMBER(_xlfn.XLOOKUP(C1237,Tables!N:N,Tables!N:N)),IF(B1237=0,K1237,""),L1237&lt;&gt;"",L1237,TRUE,D1237)</f>
        <v>30</v>
      </c>
      <c r="N1237">
        <f t="shared" si="202"/>
        <v>0</v>
      </c>
    </row>
    <row r="1238" spans="1:14" x14ac:dyDescent="0.45">
      <c r="A1238" t="str">
        <f t="shared" si="198"/>
        <v>37A4</v>
      </c>
      <c r="B1238" t="str">
        <f t="shared" si="189"/>
        <v>44</v>
      </c>
      <c r="C1238">
        <f>COUNTIF(B$2:B1238,"=0")</f>
        <v>21</v>
      </c>
      <c r="D1238" t="str">
        <f>MID('input-output'!$I$9,(ROW(D1238)-2)*2+1,2)</f>
        <v>F3</v>
      </c>
      <c r="E1238" s="1" t="str">
        <f t="shared" si="190"/>
        <v/>
      </c>
      <c r="L1238" t="str">
        <f t="shared" si="201"/>
        <v/>
      </c>
      <c r="M1238" t="str" cm="1">
        <f t="array" ref="M1238">_xlfn.IFS(ISNUMBER(_xlfn.XLOOKUP(C1238,Tables!N:N,Tables!N:N)),IF(B1238=0,K1238,""),L1238&lt;&gt;"",L1238,TRUE,D1238)</f>
        <v>F3</v>
      </c>
      <c r="N1238">
        <f t="shared" si="202"/>
        <v>0</v>
      </c>
    </row>
    <row r="1239" spans="1:14" x14ac:dyDescent="0.45">
      <c r="A1239" t="str">
        <f t="shared" si="198"/>
        <v>37A5</v>
      </c>
      <c r="B1239" t="str">
        <f t="shared" ref="B1239:B1302" si="203">B1155</f>
        <v>45</v>
      </c>
      <c r="C1239">
        <f>COUNTIF(B$2:B1239,"=0")</f>
        <v>21</v>
      </c>
      <c r="D1239" t="str">
        <f>MID('input-output'!$I$9,(ROW(D1239)-2)*2+1,2)</f>
        <v>30</v>
      </c>
      <c r="E1239" s="1" t="str">
        <f t="shared" ref="E1239:E1302" si="204">IF(E1155="","",E1155)</f>
        <v/>
      </c>
      <c r="L1239" t="str">
        <f t="shared" si="201"/>
        <v/>
      </c>
      <c r="M1239" t="str" cm="1">
        <f t="array" ref="M1239">_xlfn.IFS(ISNUMBER(_xlfn.XLOOKUP(C1239,Tables!N:N,Tables!N:N)),IF(B1239=0,K1239,""),L1239&lt;&gt;"",L1239,TRUE,D1239)</f>
        <v>30</v>
      </c>
      <c r="N1239">
        <f t="shared" si="202"/>
        <v>0</v>
      </c>
    </row>
    <row r="1240" spans="1:14" x14ac:dyDescent="0.45">
      <c r="A1240" t="str">
        <f t="shared" si="198"/>
        <v>37A6</v>
      </c>
      <c r="B1240" t="str">
        <f t="shared" si="203"/>
        <v>46</v>
      </c>
      <c r="C1240">
        <f>COUNTIF(B$2:B1240,"=0")</f>
        <v>21</v>
      </c>
      <c r="D1240" t="str">
        <f>MID('input-output'!$I$9,(ROW(D1240)-2)*2+1,2)</f>
        <v>6A</v>
      </c>
      <c r="E1240" s="1" t="str">
        <f t="shared" si="204"/>
        <v/>
      </c>
      <c r="L1240" t="str">
        <f t="shared" si="201"/>
        <v/>
      </c>
      <c r="M1240" t="str" cm="1">
        <f t="array" ref="M1240">_xlfn.IFS(ISNUMBER(_xlfn.XLOOKUP(C1240,Tables!N:N,Tables!N:N)),IF(B1240=0,K1240,""),L1240&lt;&gt;"",L1240,TRUE,D1240)</f>
        <v>6A</v>
      </c>
      <c r="N1240">
        <f t="shared" si="202"/>
        <v>0</v>
      </c>
    </row>
    <row r="1241" spans="1:14" x14ac:dyDescent="0.45">
      <c r="A1241" t="str">
        <f t="shared" si="198"/>
        <v>37A7</v>
      </c>
      <c r="B1241" t="str">
        <f t="shared" si="203"/>
        <v>47</v>
      </c>
      <c r="C1241">
        <f>COUNTIF(B$2:B1241,"=0")</f>
        <v>21</v>
      </c>
      <c r="D1241" t="str">
        <f>MID('input-output'!$I$9,(ROW(D1241)-2)*2+1,2)</f>
        <v>54</v>
      </c>
      <c r="E1241" s="1" t="str">
        <f t="shared" si="204"/>
        <v/>
      </c>
      <c r="L1241" t="str">
        <f t="shared" si="201"/>
        <v/>
      </c>
      <c r="M1241" t="str" cm="1">
        <f t="array" ref="M1241">_xlfn.IFS(ISNUMBER(_xlfn.XLOOKUP(C1241,Tables!N:N,Tables!N:N)),IF(B1241=0,K1241,""),L1241&lt;&gt;"",L1241,TRUE,D1241)</f>
        <v>54</v>
      </c>
      <c r="N1241">
        <f t="shared" si="202"/>
        <v>0</v>
      </c>
    </row>
    <row r="1242" spans="1:14" x14ac:dyDescent="0.45">
      <c r="A1242" t="str">
        <f t="shared" si="198"/>
        <v>37A8</v>
      </c>
      <c r="B1242" t="str">
        <f t="shared" si="203"/>
        <v>48</v>
      </c>
      <c r="C1242">
        <f>COUNTIF(B$2:B1242,"=0")</f>
        <v>21</v>
      </c>
      <c r="D1242" t="str">
        <f>MID('input-output'!$I$9,(ROW(D1242)-2)*2+1,2)</f>
        <v>87</v>
      </c>
      <c r="E1242" s="1" t="str">
        <f t="shared" si="204"/>
        <v>DLC Tablet Name</v>
      </c>
      <c r="F1242" t="str">
        <f>IF(_xlfn.CONCAT(D1176:D1177)="FFFF",_xlfn.XLOOKUP(_xlfn.CONCAT(D1176:D1177),Tables!B:B,Tables!K:K),IF(_xlfn.XLOOKUP(HEX2DEC(D1242),Tables!A:A,Tables!K:K,"")=0,"",_xlfn.XLOOKUP(HEX2DEC(D1242),Tables!A:A,Tables!K:K,"")))</f>
        <v>Moonlit Madness</v>
      </c>
      <c r="G1242" s="2"/>
      <c r="L1242" t="str">
        <f t="shared" si="201"/>
        <v/>
      </c>
      <c r="M1242" t="str" cm="1">
        <f t="array" ref="M1242">_xlfn.IFS(ISNUMBER(_xlfn.XLOOKUP(C1242,Tables!N:N,Tables!N:N)),IF(B1242=0,K1242,""),L1242&lt;&gt;"",L1242,TRUE,D1242)</f>
        <v>87</v>
      </c>
      <c r="N1242">
        <f t="shared" si="202"/>
        <v>0</v>
      </c>
    </row>
    <row r="1243" spans="1:14" x14ac:dyDescent="0.45">
      <c r="A1243" t="str">
        <f t="shared" si="198"/>
        <v>37A9</v>
      </c>
      <c r="B1243" t="str">
        <f t="shared" si="203"/>
        <v>49</v>
      </c>
      <c r="C1243">
        <f>COUNTIF(B$2:B1243,"=0")</f>
        <v>21</v>
      </c>
      <c r="D1243" t="str">
        <f>MID('input-output'!$I$9,(ROW(D1243)-2)*2+1,2)</f>
        <v>87</v>
      </c>
      <c r="E1243" s="1" t="str">
        <f t="shared" si="204"/>
        <v>DLC Tablet Name</v>
      </c>
      <c r="F1243" t="str">
        <f>IF(_xlfn.XLOOKUP(HEX2DEC(D1243),Tables!A:A,Tables!K:K,"")=0,"",_xlfn.XLOOKUP(HEX2DEC(D1243),Tables!A:A,Tables!K:K,""))</f>
        <v>Moonlit Madness</v>
      </c>
      <c r="L1243" t="str">
        <f t="shared" si="201"/>
        <v/>
      </c>
      <c r="M1243" t="str" cm="1">
        <f t="array" ref="M1243">_xlfn.IFS(ISNUMBER(_xlfn.XLOOKUP(C1243,Tables!N:N,Tables!N:N)),IF(B1243=0,K1243,""),L1243&lt;&gt;"",L1243,TRUE,D1243)</f>
        <v>87</v>
      </c>
      <c r="N1243">
        <f t="shared" si="202"/>
        <v>0</v>
      </c>
    </row>
    <row r="1244" spans="1:14" x14ac:dyDescent="0.45">
      <c r="A1244" t="str">
        <f t="shared" si="198"/>
        <v>37AA</v>
      </c>
      <c r="B1244" t="str">
        <f t="shared" si="203"/>
        <v>4A</v>
      </c>
      <c r="C1244">
        <f>COUNTIF(B$2:B1244,"=0")</f>
        <v>21</v>
      </c>
      <c r="D1244" t="str">
        <f>MID('input-output'!$I$9,(ROW(D1244)-2)*2+1,2)</f>
        <v>00</v>
      </c>
      <c r="E1244" s="1" t="str">
        <f t="shared" si="204"/>
        <v/>
      </c>
      <c r="L1244" t="str">
        <f t="shared" si="201"/>
        <v/>
      </c>
      <c r="M1244" t="str" cm="1">
        <f t="array" ref="M1244">_xlfn.IFS(ISNUMBER(_xlfn.XLOOKUP(C1244,Tables!N:N,Tables!N:N)),IF(B1244=0,K1244,""),L1244&lt;&gt;"",L1244,TRUE,D1244)</f>
        <v>00</v>
      </c>
      <c r="N1244">
        <f t="shared" si="202"/>
        <v>0</v>
      </c>
    </row>
    <row r="1245" spans="1:14" x14ac:dyDescent="0.45">
      <c r="A1245" t="str">
        <f t="shared" si="198"/>
        <v>37AB</v>
      </c>
      <c r="B1245" t="str">
        <f t="shared" si="203"/>
        <v>4B</v>
      </c>
      <c r="C1245">
        <f>COUNTIF(B$2:B1245,"=0")</f>
        <v>21</v>
      </c>
      <c r="D1245" t="str">
        <f>MID('input-output'!$I$9,(ROW(D1245)-2)*2+1,2)</f>
        <v>00</v>
      </c>
      <c r="E1245" s="1" t="str">
        <f t="shared" si="204"/>
        <v/>
      </c>
      <c r="L1245" t="str">
        <f t="shared" si="201"/>
        <v/>
      </c>
      <c r="M1245" t="str" cm="1">
        <f t="array" ref="M1245">_xlfn.IFS(ISNUMBER(_xlfn.XLOOKUP(C1245,Tables!N:N,Tables!N:N)),IF(B1245=0,K1245,""),L1245&lt;&gt;"",L1245,TRUE,D1245)</f>
        <v>00</v>
      </c>
      <c r="N1245">
        <f t="shared" si="202"/>
        <v>0</v>
      </c>
    </row>
    <row r="1246" spans="1:14" x14ac:dyDescent="0.45">
      <c r="A1246" t="str">
        <f t="shared" si="198"/>
        <v>37AC</v>
      </c>
      <c r="B1246" t="str">
        <f t="shared" si="203"/>
        <v>4C</v>
      </c>
      <c r="C1246">
        <f>COUNTIF(B$2:B1246,"=0")</f>
        <v>21</v>
      </c>
      <c r="D1246" t="str">
        <f>MID('input-output'!$I$9,(ROW(D1246)-2)*2+1,2)</f>
        <v>00</v>
      </c>
      <c r="E1246" s="1" t="str">
        <f t="shared" si="204"/>
        <v/>
      </c>
      <c r="L1246" t="str">
        <f t="shared" si="201"/>
        <v/>
      </c>
      <c r="M1246" t="str" cm="1">
        <f t="array" ref="M1246">_xlfn.IFS(ISNUMBER(_xlfn.XLOOKUP(C1246,Tables!N:N,Tables!N:N)),IF(B1246=0,K1246,""),L1246&lt;&gt;"",L1246,TRUE,D1246)</f>
        <v>00</v>
      </c>
      <c r="N1246">
        <f t="shared" si="202"/>
        <v>0</v>
      </c>
    </row>
    <row r="1247" spans="1:14" x14ac:dyDescent="0.45">
      <c r="A1247" t="str">
        <f t="shared" si="198"/>
        <v>37AD</v>
      </c>
      <c r="B1247" t="str">
        <f t="shared" si="203"/>
        <v>4D</v>
      </c>
      <c r="C1247">
        <f>COUNTIF(B$2:B1247,"=0")</f>
        <v>21</v>
      </c>
      <c r="D1247" t="str">
        <f>MID('input-output'!$I$9,(ROW(D1247)-2)*2+1,2)</f>
        <v>39</v>
      </c>
      <c r="E1247" s="1" t="str">
        <f t="shared" si="204"/>
        <v>Disguise</v>
      </c>
      <c r="F1247" t="str">
        <f>_xlfn.XLOOKUP(HEX2DEC(D1247),Tables!A:A,Tables!I:I)</f>
        <v>Dog</v>
      </c>
      <c r="G1247" s="2"/>
      <c r="L1247" t="str">
        <f t="shared" si="201"/>
        <v/>
      </c>
      <c r="M1247" t="str" cm="1">
        <f t="array" ref="M1247">_xlfn.IFS(ISNUMBER(_xlfn.XLOOKUP(C1247,Tables!N:N,Tables!N:N)),IF(B1247=0,K1247,""),L1247&lt;&gt;"",L1247,TRUE,D1247)</f>
        <v>39</v>
      </c>
      <c r="N1247">
        <f t="shared" si="202"/>
        <v>0</v>
      </c>
    </row>
    <row r="1248" spans="1:14" x14ac:dyDescent="0.45">
      <c r="A1248" t="str">
        <f t="shared" si="198"/>
        <v>37AE</v>
      </c>
      <c r="B1248" t="str">
        <f t="shared" si="203"/>
        <v>4E</v>
      </c>
      <c r="C1248">
        <f>COUNTIF(B$2:B1248,"=0")</f>
        <v>21</v>
      </c>
      <c r="D1248" t="str">
        <f>MID('input-output'!$I$9,(ROW(D1248)-2)*2+1,2)</f>
        <v>1D</v>
      </c>
      <c r="E1248" s="1" t="str">
        <f t="shared" si="204"/>
        <v>Unk</v>
      </c>
      <c r="F1248">
        <f t="shared" ref="F1248" si="205">HEX2DEC(D1248)</f>
        <v>29</v>
      </c>
      <c r="L1248" t="str">
        <f t="shared" si="201"/>
        <v/>
      </c>
      <c r="M1248" t="str" cm="1">
        <f t="array" ref="M1248">_xlfn.IFS(ISNUMBER(_xlfn.XLOOKUP(C1248,Tables!N:N,Tables!N:N)),IF(B1248=0,K1248,""),L1248&lt;&gt;"",L1248,TRUE,D1248)</f>
        <v>1D</v>
      </c>
      <c r="N1248">
        <f t="shared" si="202"/>
        <v>0</v>
      </c>
    </row>
    <row r="1249" spans="1:14" x14ac:dyDescent="0.45">
      <c r="A1249" t="str">
        <f t="shared" si="198"/>
        <v>37AF</v>
      </c>
      <c r="B1249" t="str">
        <f t="shared" si="203"/>
        <v>4F</v>
      </c>
      <c r="C1249">
        <f>COUNTIF(B$2:B1249,"=0")</f>
        <v>21</v>
      </c>
      <c r="D1249" t="str">
        <f>MID('input-output'!$I$9,(ROW(D1249)-2)*2+1,2)</f>
        <v>00</v>
      </c>
      <c r="E1249" s="1" t="str">
        <f t="shared" si="204"/>
        <v/>
      </c>
      <c r="L1249" t="str">
        <f t="shared" si="201"/>
        <v/>
      </c>
      <c r="M1249" t="str" cm="1">
        <f t="array" ref="M1249">_xlfn.IFS(ISNUMBER(_xlfn.XLOOKUP(C1249,Tables!N:N,Tables!N:N)),IF(B1249=0,K1249,""),L1249&lt;&gt;"",L1249,TRUE,D1249)</f>
        <v>00</v>
      </c>
      <c r="N1249">
        <f t="shared" si="202"/>
        <v>0</v>
      </c>
    </row>
    <row r="1250" spans="1:14" x14ac:dyDescent="0.45">
      <c r="A1250" t="str">
        <f t="shared" si="198"/>
        <v>37B0</v>
      </c>
      <c r="B1250" t="str">
        <f t="shared" si="203"/>
        <v>50</v>
      </c>
      <c r="C1250">
        <f>COUNTIF(B$2:B1250,"=0")</f>
        <v>21</v>
      </c>
      <c r="D1250" t="str">
        <f>MID('input-output'!$I$9,(ROW(D1250)-2)*2+1,2)</f>
        <v>05</v>
      </c>
      <c r="E1250" s="1" t="str">
        <f t="shared" si="204"/>
        <v>Unk</v>
      </c>
      <c r="F1250">
        <f t="shared" ref="F1250:F1253" si="206">HEX2DEC(D1250)</f>
        <v>5</v>
      </c>
      <c r="L1250" t="str">
        <f t="shared" si="201"/>
        <v/>
      </c>
      <c r="M1250" t="str" cm="1">
        <f t="array" ref="M1250">_xlfn.IFS(ISNUMBER(_xlfn.XLOOKUP(C1250,Tables!N:N,Tables!N:N)),IF(B1250=0,K1250,""),L1250&lt;&gt;"",L1250,TRUE,D1250)</f>
        <v>05</v>
      </c>
      <c r="N1250">
        <f t="shared" si="202"/>
        <v>0</v>
      </c>
    </row>
    <row r="1251" spans="1:14" x14ac:dyDescent="0.45">
      <c r="A1251" t="str">
        <f t="shared" si="198"/>
        <v>37B1</v>
      </c>
      <c r="B1251" t="str">
        <f t="shared" si="203"/>
        <v>51</v>
      </c>
      <c r="C1251">
        <f>COUNTIF(B$2:B1251,"=0")</f>
        <v>21</v>
      </c>
      <c r="D1251" t="str">
        <f>MID('input-output'!$I$9,(ROW(D1251)-2)*2+1,2)</f>
        <v>00</v>
      </c>
      <c r="E1251" s="1" t="str">
        <f t="shared" si="204"/>
        <v>Unk</v>
      </c>
      <c r="F1251">
        <f t="shared" si="206"/>
        <v>0</v>
      </c>
      <c r="L1251" t="str">
        <f t="shared" si="201"/>
        <v/>
      </c>
      <c r="M1251" t="str" cm="1">
        <f t="array" ref="M1251">_xlfn.IFS(ISNUMBER(_xlfn.XLOOKUP(C1251,Tables!N:N,Tables!N:N)),IF(B1251=0,K1251,""),L1251&lt;&gt;"",L1251,TRUE,D1251)</f>
        <v>00</v>
      </c>
      <c r="N1251">
        <f t="shared" si="202"/>
        <v>0</v>
      </c>
    </row>
    <row r="1252" spans="1:14" x14ac:dyDescent="0.45">
      <c r="A1252" t="str">
        <f t="shared" si="198"/>
        <v>37B2</v>
      </c>
      <c r="B1252" t="str">
        <f t="shared" si="203"/>
        <v>52</v>
      </c>
      <c r="C1252">
        <f>COUNTIF(B$2:B1252,"=0")</f>
        <v>21</v>
      </c>
      <c r="D1252" t="str">
        <f>MID('input-output'!$I$9,(ROW(D1252)-2)*2+1,2)</f>
        <v>00</v>
      </c>
      <c r="E1252" s="1" t="str">
        <f t="shared" si="204"/>
        <v>Unk</v>
      </c>
      <c r="F1252">
        <f t="shared" si="206"/>
        <v>0</v>
      </c>
      <c r="L1252" t="str">
        <f t="shared" si="201"/>
        <v/>
      </c>
      <c r="M1252" t="str" cm="1">
        <f t="array" ref="M1252">_xlfn.IFS(ISNUMBER(_xlfn.XLOOKUP(C1252,Tables!N:N,Tables!N:N)),IF(B1252=0,K1252,""),L1252&lt;&gt;"",L1252,TRUE,D1252)</f>
        <v>00</v>
      </c>
      <c r="N1252">
        <f t="shared" si="202"/>
        <v>0</v>
      </c>
    </row>
    <row r="1253" spans="1:14" x14ac:dyDescent="0.45">
      <c r="A1253" t="str">
        <f t="shared" si="198"/>
        <v>37B3</v>
      </c>
      <c r="B1253" t="str">
        <f t="shared" si="203"/>
        <v>53</v>
      </c>
      <c r="C1253">
        <f>COUNTIF(B$2:B1253,"=0")</f>
        <v>21</v>
      </c>
      <c r="D1253" t="str">
        <f>MID('input-output'!$I$9,(ROW(D1253)-2)*2+1,2)</f>
        <v>00</v>
      </c>
      <c r="E1253" s="1" t="str">
        <f t="shared" si="204"/>
        <v>Unk</v>
      </c>
      <c r="F1253">
        <f t="shared" si="206"/>
        <v>0</v>
      </c>
      <c r="L1253" t="str">
        <f t="shared" si="201"/>
        <v/>
      </c>
      <c r="M1253" t="str" cm="1">
        <f t="array" ref="M1253">_xlfn.IFS(ISNUMBER(_xlfn.XLOOKUP(C1253,Tables!N:N,Tables!N:N)),IF(B1253=0,K1253,""),L1253&lt;&gt;"",L1253,TRUE,D1253)</f>
        <v>00</v>
      </c>
      <c r="N1253">
        <f t="shared" si="202"/>
        <v>0</v>
      </c>
    </row>
    <row r="1254" spans="1:14" x14ac:dyDescent="0.45">
      <c r="A1254" t="str">
        <f t="shared" si="198"/>
        <v>37B4</v>
      </c>
      <c r="B1254">
        <f t="shared" si="203"/>
        <v>0</v>
      </c>
      <c r="C1254">
        <f>COUNTIF(B$2:B1254,"=0")</f>
        <v>22</v>
      </c>
      <c r="D1254" t="str">
        <f>MID('input-output'!$I$9,(ROW(D1254)-2)*2+1,2)</f>
        <v>00</v>
      </c>
      <c r="E1254" s="1" t="str">
        <f t="shared" si="204"/>
        <v>Name Low 1</v>
      </c>
      <c r="F1254">
        <f>_xlfn.XLOOKUP(HEX2DEC(D1255&amp;D1254),Tables!A:A,Tables!C:C)</f>
        <v>0</v>
      </c>
      <c r="G1254" s="2"/>
      <c r="J1254" t="str">
        <f>IF(G1254&lt;&gt;"",_xlfn.XLOOKUP(G1254,Tables!C:C,Tables!B:B),"")</f>
        <v/>
      </c>
      <c r="K1254" t="str">
        <f>IF(G1326&lt;&gt;"",_xlfn.XLOOKUP(G1326,'Tablet data'!A:A,'Tablet data'!B:B),"")</f>
        <v/>
      </c>
      <c r="L1254" t="str">
        <f t="shared" si="201"/>
        <v/>
      </c>
      <c r="M1254" t="str" cm="1">
        <f t="array" ref="M1254">_xlfn.IFS(ISNUMBER(_xlfn.XLOOKUP(C1254,Tables!N:N,Tables!N:N)),IF(B1254=0,K1254,""),L1254&lt;&gt;"",L1254,TRUE,D1254)</f>
        <v>00</v>
      </c>
      <c r="N1254">
        <f t="shared" si="202"/>
        <v>0</v>
      </c>
    </row>
    <row r="1255" spans="1:14" x14ac:dyDescent="0.45">
      <c r="A1255" t="str">
        <f t="shared" si="198"/>
        <v>37B5</v>
      </c>
      <c r="B1255">
        <f t="shared" si="203"/>
        <v>1</v>
      </c>
      <c r="C1255">
        <f>COUNTIF(B$2:B1255,"=0")</f>
        <v>22</v>
      </c>
      <c r="D1255" t="str">
        <f>MID('input-output'!$I$9,(ROW(D1255)-2)*2+1,2)</f>
        <v>00</v>
      </c>
      <c r="E1255" s="1" t="str">
        <f t="shared" si="204"/>
        <v>Name High 1</v>
      </c>
      <c r="L1255" t="str">
        <f t="shared" si="201"/>
        <v/>
      </c>
      <c r="M1255" t="str" cm="1">
        <f t="array" ref="M1255">_xlfn.IFS(ISNUMBER(_xlfn.XLOOKUP(C1255,Tables!N:N,Tables!N:N)),IF(B1255=0,K1255,""),L1255&lt;&gt;"",L1255,TRUE,D1255)</f>
        <v>00</v>
      </c>
      <c r="N1255">
        <f t="shared" si="202"/>
        <v>0</v>
      </c>
    </row>
    <row r="1256" spans="1:14" x14ac:dyDescent="0.45">
      <c r="A1256" t="str">
        <f t="shared" si="198"/>
        <v>37B6</v>
      </c>
      <c r="B1256">
        <f t="shared" si="203"/>
        <v>2</v>
      </c>
      <c r="C1256">
        <f>COUNTIF(B$2:B1256,"=0")</f>
        <v>22</v>
      </c>
      <c r="D1256" t="str">
        <f>MID('input-output'!$I$9,(ROW(D1256)-2)*2+1,2)</f>
        <v>00</v>
      </c>
      <c r="E1256" s="1" t="str">
        <f t="shared" si="204"/>
        <v>Name Low 2</v>
      </c>
      <c r="F1256">
        <f>_xlfn.XLOOKUP(HEX2DEC(D1257&amp;D1256),Tables!A:A,Tables!C:C)</f>
        <v>0</v>
      </c>
      <c r="G1256" s="2"/>
      <c r="J1256" t="str">
        <f>IF(G1256&lt;&gt;"",_xlfn.XLOOKUP(G1256,Tables!C:C,Tables!B:B),"")</f>
        <v/>
      </c>
      <c r="L1256" t="str">
        <f t="shared" si="201"/>
        <v/>
      </c>
      <c r="M1256" t="str" cm="1">
        <f t="array" ref="M1256">_xlfn.IFS(ISNUMBER(_xlfn.XLOOKUP(C1256,Tables!N:N,Tables!N:N)),IF(B1256=0,K1256,""),L1256&lt;&gt;"",L1256,TRUE,D1256)</f>
        <v>00</v>
      </c>
      <c r="N1256">
        <f t="shared" si="202"/>
        <v>0</v>
      </c>
    </row>
    <row r="1257" spans="1:14" x14ac:dyDescent="0.45">
      <c r="A1257" t="str">
        <f t="shared" si="198"/>
        <v>37B7</v>
      </c>
      <c r="B1257" t="str">
        <f t="shared" si="203"/>
        <v>3</v>
      </c>
      <c r="C1257">
        <f>COUNTIF(B$2:B1257,"=0")</f>
        <v>22</v>
      </c>
      <c r="D1257" t="str">
        <f>MID('input-output'!$I$9,(ROW(D1257)-2)*2+1,2)</f>
        <v>00</v>
      </c>
      <c r="E1257" s="1" t="str">
        <f t="shared" si="204"/>
        <v>Name High 2</v>
      </c>
      <c r="L1257" t="str">
        <f t="shared" si="201"/>
        <v/>
      </c>
      <c r="M1257" t="str" cm="1">
        <f t="array" ref="M1257">_xlfn.IFS(ISNUMBER(_xlfn.XLOOKUP(C1257,Tables!N:N,Tables!N:N)),IF(B1257=0,K1257,""),L1257&lt;&gt;"",L1257,TRUE,D1257)</f>
        <v>00</v>
      </c>
      <c r="N1257">
        <f t="shared" si="202"/>
        <v>0</v>
      </c>
    </row>
    <row r="1258" spans="1:14" x14ac:dyDescent="0.45">
      <c r="A1258" t="str">
        <f t="shared" si="198"/>
        <v>37B8</v>
      </c>
      <c r="B1258" t="str">
        <f t="shared" si="203"/>
        <v>4</v>
      </c>
      <c r="C1258">
        <f>COUNTIF(B$2:B1258,"=0")</f>
        <v>22</v>
      </c>
      <c r="D1258" t="str">
        <f>MID('input-output'!$I$9,(ROW(D1258)-2)*2+1,2)</f>
        <v>00</v>
      </c>
      <c r="E1258" s="1" t="str">
        <f t="shared" si="204"/>
        <v>Name Low 3</v>
      </c>
      <c r="F1258">
        <f>_xlfn.XLOOKUP(HEX2DEC(D1259&amp;D1258),Tables!A:A,Tables!C:C)</f>
        <v>0</v>
      </c>
      <c r="G1258" s="2"/>
      <c r="J1258" t="str">
        <f>IF(G1258&lt;&gt;"",_xlfn.XLOOKUP(G1258,Tables!C:C,Tables!B:B),"")</f>
        <v/>
      </c>
      <c r="L1258" t="str">
        <f t="shared" si="201"/>
        <v/>
      </c>
      <c r="M1258" t="str" cm="1">
        <f t="array" ref="M1258">_xlfn.IFS(ISNUMBER(_xlfn.XLOOKUP(C1258,Tables!N:N,Tables!N:N)),IF(B1258=0,K1258,""),L1258&lt;&gt;"",L1258,TRUE,D1258)</f>
        <v>00</v>
      </c>
      <c r="N1258">
        <f t="shared" si="202"/>
        <v>0</v>
      </c>
    </row>
    <row r="1259" spans="1:14" x14ac:dyDescent="0.45">
      <c r="A1259" t="str">
        <f t="shared" si="198"/>
        <v>37B9</v>
      </c>
      <c r="B1259" t="str">
        <f t="shared" si="203"/>
        <v>5</v>
      </c>
      <c r="C1259">
        <f>COUNTIF(B$2:B1259,"=0")</f>
        <v>22</v>
      </c>
      <c r="D1259" t="str">
        <f>MID('input-output'!$I$9,(ROW(D1259)-2)*2+1,2)</f>
        <v>00</v>
      </c>
      <c r="E1259" s="1" t="str">
        <f t="shared" si="204"/>
        <v>Name High 3</v>
      </c>
      <c r="L1259" t="str">
        <f t="shared" si="201"/>
        <v/>
      </c>
      <c r="M1259" t="str" cm="1">
        <f t="array" ref="M1259">_xlfn.IFS(ISNUMBER(_xlfn.XLOOKUP(C1259,Tables!N:N,Tables!N:N)),IF(B1259=0,K1259,""),L1259&lt;&gt;"",L1259,TRUE,D1259)</f>
        <v>00</v>
      </c>
      <c r="N1259">
        <f t="shared" si="202"/>
        <v>0</v>
      </c>
    </row>
    <row r="1260" spans="1:14" x14ac:dyDescent="0.45">
      <c r="A1260" t="str">
        <f t="shared" si="198"/>
        <v>37BA</v>
      </c>
      <c r="B1260" t="str">
        <f t="shared" si="203"/>
        <v>6</v>
      </c>
      <c r="C1260">
        <f>COUNTIF(B$2:B1260,"=0")</f>
        <v>22</v>
      </c>
      <c r="D1260" t="str">
        <f>MID('input-output'!$I$9,(ROW(D1260)-2)*2+1,2)</f>
        <v>00</v>
      </c>
      <c r="E1260" s="1" t="str">
        <f t="shared" si="204"/>
        <v>Primary Monster Low</v>
      </c>
      <c r="F1260">
        <f>_xlfn.XLOOKUP(HEX2DEC(D1261&amp;D1260),Tables!A:A,Tables!D:D)</f>
        <v>0</v>
      </c>
      <c r="G1260" s="2"/>
      <c r="J1260" t="str">
        <f>IF(G1260&lt;&gt;"",_xlfn.XLOOKUP(G1260,Tables!D:D,Tables!B:B),"")</f>
        <v/>
      </c>
      <c r="L1260" t="str">
        <f t="shared" si="201"/>
        <v/>
      </c>
      <c r="M1260" t="str" cm="1">
        <f t="array" ref="M1260">_xlfn.IFS(ISNUMBER(_xlfn.XLOOKUP(C1260,Tables!N:N,Tables!N:N)),IF(B1260=0,K1260,""),L1260&lt;&gt;"",L1260,TRUE,D1260)</f>
        <v>00</v>
      </c>
      <c r="N1260">
        <f t="shared" si="202"/>
        <v>0</v>
      </c>
    </row>
    <row r="1261" spans="1:14" x14ac:dyDescent="0.45">
      <c r="A1261" t="str">
        <f t="shared" si="198"/>
        <v>37BB</v>
      </c>
      <c r="B1261" t="str">
        <f t="shared" si="203"/>
        <v>7</v>
      </c>
      <c r="C1261">
        <f>COUNTIF(B$2:B1261,"=0")</f>
        <v>22</v>
      </c>
      <c r="D1261" t="str">
        <f>MID('input-output'!$I$9,(ROW(D1261)-2)*2+1,2)</f>
        <v>00</v>
      </c>
      <c r="E1261" s="1" t="str">
        <f t="shared" si="204"/>
        <v>Primary Monster High</v>
      </c>
      <c r="L1261" t="str">
        <f t="shared" si="201"/>
        <v/>
      </c>
      <c r="M1261" t="str" cm="1">
        <f t="array" ref="M1261">_xlfn.IFS(ISNUMBER(_xlfn.XLOOKUP(C1261,Tables!N:N,Tables!N:N)),IF(B1261=0,K1261,""),L1261&lt;&gt;"",L1261,TRUE,D1261)</f>
        <v>00</v>
      </c>
      <c r="N1261">
        <f t="shared" si="202"/>
        <v>0</v>
      </c>
    </row>
    <row r="1262" spans="1:14" x14ac:dyDescent="0.45">
      <c r="A1262" t="str">
        <f t="shared" si="198"/>
        <v>37BC</v>
      </c>
      <c r="B1262" t="str">
        <f t="shared" si="203"/>
        <v>8</v>
      </c>
      <c r="C1262">
        <f>COUNTIF(B$2:B1262,"=0")</f>
        <v>22</v>
      </c>
      <c r="D1262" t="str">
        <f>MID('input-output'!$I$9,(ROW(D1262)-2)*2+1,2)</f>
        <v>00</v>
      </c>
      <c r="E1262" s="1" t="str">
        <f t="shared" si="204"/>
        <v>Header Low</v>
      </c>
      <c r="F1262">
        <f t="shared" ref="F1262" si="207">HEX2DEC(D1263&amp;D1262)</f>
        <v>0</v>
      </c>
      <c r="G1262" s="2"/>
      <c r="J1262" t="str">
        <f t="shared" ref="J1262" si="208">IF(G1262&lt;&gt;"",DEC2HEX(G1262),"")</f>
        <v/>
      </c>
      <c r="L1262" t="str">
        <f t="shared" si="201"/>
        <v/>
      </c>
      <c r="M1262" t="str" cm="1">
        <f t="array" ref="M1262">_xlfn.IFS(ISNUMBER(_xlfn.XLOOKUP(C1262,Tables!N:N,Tables!N:N)),IF(B1262=0,K1262,""),L1262&lt;&gt;"",L1262,TRUE,D1262)</f>
        <v>00</v>
      </c>
      <c r="N1262">
        <f t="shared" si="202"/>
        <v>0</v>
      </c>
    </row>
    <row r="1263" spans="1:14" x14ac:dyDescent="0.45">
      <c r="A1263" t="str">
        <f t="shared" si="198"/>
        <v>37BD</v>
      </c>
      <c r="B1263" t="str">
        <f t="shared" si="203"/>
        <v>9</v>
      </c>
      <c r="C1263">
        <f>COUNTIF(B$2:B1263,"=0")</f>
        <v>22</v>
      </c>
      <c r="D1263" t="str">
        <f>MID('input-output'!$I$9,(ROW(D1263)-2)*2+1,2)</f>
        <v>00</v>
      </c>
      <c r="E1263" s="1" t="str">
        <f t="shared" si="204"/>
        <v>Header High</v>
      </c>
      <c r="L1263" t="str">
        <f t="shared" si="201"/>
        <v/>
      </c>
      <c r="M1263" t="str" cm="1">
        <f t="array" ref="M1263">_xlfn.IFS(ISNUMBER(_xlfn.XLOOKUP(C1263,Tables!N:N,Tables!N:N)),IF(B1263=0,K1263,""),L1263&lt;&gt;"",L1263,TRUE,D1263)</f>
        <v>00</v>
      </c>
      <c r="N1263">
        <f t="shared" si="202"/>
        <v>0</v>
      </c>
    </row>
    <row r="1264" spans="1:14" x14ac:dyDescent="0.45">
      <c r="A1264" t="str">
        <f t="shared" si="198"/>
        <v>37BE</v>
      </c>
      <c r="B1264" t="str">
        <f t="shared" si="203"/>
        <v>A</v>
      </c>
      <c r="C1264">
        <f>COUNTIF(B$2:B1264,"=0")</f>
        <v>22</v>
      </c>
      <c r="D1264" t="str">
        <f>MID('input-output'!$I$9,(ROW(D1264)-2)*2+1,2)</f>
        <v>00</v>
      </c>
      <c r="E1264" s="1" t="str">
        <f t="shared" si="204"/>
        <v>Footer Low</v>
      </c>
      <c r="F1264">
        <f t="shared" ref="F1264" si="209">HEX2DEC(D1265&amp;D1264)</f>
        <v>0</v>
      </c>
      <c r="G1264" s="2"/>
      <c r="J1264" t="str">
        <f t="shared" ref="J1264" si="210">IF(G1264&lt;&gt;"",DEC2HEX(G1264),"")</f>
        <v/>
      </c>
      <c r="L1264" t="str">
        <f t="shared" si="201"/>
        <v/>
      </c>
      <c r="M1264" t="str" cm="1">
        <f t="array" ref="M1264">_xlfn.IFS(ISNUMBER(_xlfn.XLOOKUP(C1264,Tables!N:N,Tables!N:N)),IF(B1264=0,K1264,""),L1264&lt;&gt;"",L1264,TRUE,D1264)</f>
        <v>00</v>
      </c>
      <c r="N1264">
        <f t="shared" si="202"/>
        <v>0</v>
      </c>
    </row>
    <row r="1265" spans="1:14" x14ac:dyDescent="0.45">
      <c r="A1265" t="str">
        <f t="shared" si="198"/>
        <v>37BF</v>
      </c>
      <c r="B1265" t="str">
        <f t="shared" si="203"/>
        <v>B</v>
      </c>
      <c r="C1265">
        <f>COUNTIF(B$2:B1265,"=0")</f>
        <v>22</v>
      </c>
      <c r="D1265" t="str">
        <f>MID('input-output'!$I$9,(ROW(D1265)-2)*2+1,2)</f>
        <v>00</v>
      </c>
      <c r="E1265" s="1" t="str">
        <f t="shared" si="204"/>
        <v>Footer High</v>
      </c>
      <c r="L1265" t="str">
        <f t="shared" si="201"/>
        <v/>
      </c>
      <c r="M1265" t="str" cm="1">
        <f t="array" ref="M1265">_xlfn.IFS(ISNUMBER(_xlfn.XLOOKUP(C1265,Tables!N:N,Tables!N:N)),IF(B1265=0,K1265,""),L1265&lt;&gt;"",L1265,TRUE,D1265)</f>
        <v>00</v>
      </c>
      <c r="N1265">
        <f t="shared" si="202"/>
        <v>0</v>
      </c>
    </row>
    <row r="1266" spans="1:14" x14ac:dyDescent="0.45">
      <c r="A1266" t="str">
        <f t="shared" si="198"/>
        <v>37C0</v>
      </c>
      <c r="B1266" t="str">
        <f t="shared" si="203"/>
        <v>C</v>
      </c>
      <c r="C1266">
        <f>COUNTIF(B$2:B1266,"=0")</f>
        <v>22</v>
      </c>
      <c r="D1266" t="str">
        <f>MID('input-output'!$I$9,(ROW(D1266)-2)*2+1,2)</f>
        <v>39</v>
      </c>
      <c r="E1266" s="1" t="str">
        <f t="shared" si="204"/>
        <v/>
      </c>
      <c r="L1266" t="str">
        <f t="shared" si="201"/>
        <v/>
      </c>
      <c r="M1266" t="str" cm="1">
        <f t="array" ref="M1266">_xlfn.IFS(ISNUMBER(_xlfn.XLOOKUP(C1266,Tables!N:N,Tables!N:N)),IF(B1266=0,K1266,""),L1266&lt;&gt;"",L1266,TRUE,D1266)</f>
        <v>39</v>
      </c>
      <c r="N1266">
        <f t="shared" si="202"/>
        <v>0</v>
      </c>
    </row>
    <row r="1267" spans="1:14" x14ac:dyDescent="0.45">
      <c r="A1267" t="str">
        <f t="shared" si="198"/>
        <v>37C1</v>
      </c>
      <c r="B1267" t="str">
        <f t="shared" si="203"/>
        <v>D</v>
      </c>
      <c r="C1267">
        <f>COUNTIF(B$2:B1267,"=0")</f>
        <v>22</v>
      </c>
      <c r="D1267" t="str">
        <f>MID('input-output'!$I$9,(ROW(D1267)-2)*2+1,2)</f>
        <v>01</v>
      </c>
      <c r="E1267" s="1" t="str">
        <f t="shared" si="204"/>
        <v/>
      </c>
      <c r="L1267" t="str">
        <f t="shared" si="201"/>
        <v/>
      </c>
      <c r="M1267" t="str" cm="1">
        <f t="array" ref="M1267">_xlfn.IFS(ISNUMBER(_xlfn.XLOOKUP(C1267,Tables!N:N,Tables!N:N)),IF(B1267=0,K1267,""),L1267&lt;&gt;"",L1267,TRUE,D1267)</f>
        <v>01</v>
      </c>
      <c r="N1267">
        <f t="shared" si="202"/>
        <v>0</v>
      </c>
    </row>
    <row r="1268" spans="1:14" x14ac:dyDescent="0.45">
      <c r="A1268" t="str">
        <f t="shared" si="198"/>
        <v>37C2</v>
      </c>
      <c r="B1268" t="str">
        <f t="shared" si="203"/>
        <v>E</v>
      </c>
      <c r="C1268">
        <f>COUNTIF(B$2:B1268,"=0")</f>
        <v>22</v>
      </c>
      <c r="D1268" t="str">
        <f>MID('input-output'!$I$9,(ROW(D1268)-2)*2+1,2)</f>
        <v>00</v>
      </c>
      <c r="E1268" s="1" t="str">
        <f t="shared" si="204"/>
        <v>Times Cleared</v>
      </c>
      <c r="F1268">
        <f t="shared" ref="F1268" si="211">HEX2DEC(D1268)</f>
        <v>0</v>
      </c>
      <c r="G1268" s="2"/>
      <c r="J1268" t="str">
        <f t="shared" ref="J1268" si="212">IF(G1268&lt;&gt;"",DEC2HEX(G1268),"")</f>
        <v/>
      </c>
      <c r="L1268" t="str">
        <f t="shared" si="201"/>
        <v/>
      </c>
      <c r="M1268" t="str" cm="1">
        <f t="array" ref="M1268">_xlfn.IFS(ISNUMBER(_xlfn.XLOOKUP(C1268,Tables!N:N,Tables!N:N)),IF(B1268=0,K1268,""),L1268&lt;&gt;"",L1268,TRUE,D1268)</f>
        <v>00</v>
      </c>
      <c r="N1268">
        <f t="shared" si="202"/>
        <v>0</v>
      </c>
    </row>
    <row r="1269" spans="1:14" x14ac:dyDescent="0.45">
      <c r="A1269" t="str">
        <f t="shared" si="198"/>
        <v>37C3</v>
      </c>
      <c r="B1269" t="str">
        <f t="shared" si="203"/>
        <v>F</v>
      </c>
      <c r="C1269">
        <f>COUNTIF(B$2:B1269,"=0")</f>
        <v>22</v>
      </c>
      <c r="D1269" t="str">
        <f>MID('input-output'!$I$9,(ROW(D1269)-2)*2+1,2)</f>
        <v>00</v>
      </c>
      <c r="E1269" s="1" t="str">
        <f t="shared" si="204"/>
        <v/>
      </c>
      <c r="L1269" t="str">
        <f t="shared" si="201"/>
        <v/>
      </c>
      <c r="M1269" t="str" cm="1">
        <f t="array" ref="M1269">_xlfn.IFS(ISNUMBER(_xlfn.XLOOKUP(C1269,Tables!N:N,Tables!N:N)),IF(B1269=0,K1269,""),L1269&lt;&gt;"",L1269,TRUE,D1269)</f>
        <v>00</v>
      </c>
      <c r="N1269">
        <f t="shared" si="202"/>
        <v>0</v>
      </c>
    </row>
    <row r="1270" spans="1:14" x14ac:dyDescent="0.45">
      <c r="A1270" t="str">
        <f t="shared" si="198"/>
        <v>37C4</v>
      </c>
      <c r="B1270" t="str">
        <f t="shared" si="203"/>
        <v>10</v>
      </c>
      <c r="C1270">
        <f>COUNTIF(B$2:B1270,"=0")</f>
        <v>22</v>
      </c>
      <c r="D1270" t="str">
        <f>MID('input-output'!$I$9,(ROW(D1270)-2)*2+1,2)</f>
        <v>00</v>
      </c>
      <c r="E1270" s="1" t="str">
        <f t="shared" si="204"/>
        <v/>
      </c>
      <c r="L1270" t="str">
        <f t="shared" si="201"/>
        <v/>
      </c>
      <c r="M1270" t="str" cm="1">
        <f t="array" ref="M1270">_xlfn.IFS(ISNUMBER(_xlfn.XLOOKUP(C1270,Tables!N:N,Tables!N:N)),IF(B1270=0,K1270,""),L1270&lt;&gt;"",L1270,TRUE,D1270)</f>
        <v>00</v>
      </c>
      <c r="N1270">
        <f t="shared" si="202"/>
        <v>0</v>
      </c>
    </row>
    <row r="1271" spans="1:14" x14ac:dyDescent="0.45">
      <c r="A1271" t="str">
        <f t="shared" si="198"/>
        <v>37C5</v>
      </c>
      <c r="B1271" t="str">
        <f t="shared" si="203"/>
        <v>11</v>
      </c>
      <c r="C1271">
        <f>COUNTIF(B$2:B1271,"=0")</f>
        <v>22</v>
      </c>
      <c r="D1271" t="str">
        <f>MID('input-output'!$I$9,(ROW(D1271)-2)*2+1,2)</f>
        <v>00</v>
      </c>
      <c r="E1271" s="1" t="str">
        <f t="shared" si="204"/>
        <v/>
      </c>
      <c r="L1271" t="str">
        <f t="shared" si="201"/>
        <v/>
      </c>
      <c r="M1271" t="str" cm="1">
        <f t="array" ref="M1271">_xlfn.IFS(ISNUMBER(_xlfn.XLOOKUP(C1271,Tables!N:N,Tables!N:N)),IF(B1271=0,K1271,""),L1271&lt;&gt;"",L1271,TRUE,D1271)</f>
        <v>00</v>
      </c>
      <c r="N1271">
        <f t="shared" si="202"/>
        <v>0</v>
      </c>
    </row>
    <row r="1272" spans="1:14" x14ac:dyDescent="0.45">
      <c r="A1272" t="str">
        <f t="shared" si="198"/>
        <v>37C6</v>
      </c>
      <c r="B1272" t="str">
        <f t="shared" si="203"/>
        <v>12</v>
      </c>
      <c r="C1272">
        <f>COUNTIF(B$2:B1272,"=0")</f>
        <v>22</v>
      </c>
      <c r="D1272" t="str">
        <f>MID('input-output'!$I$9,(ROW(D1272)-2)*2+1,2)</f>
        <v>00</v>
      </c>
      <c r="E1272" s="1" t="str">
        <f t="shared" si="204"/>
        <v/>
      </c>
      <c r="L1272" t="str">
        <f t="shared" si="201"/>
        <v/>
      </c>
      <c r="M1272" t="str" cm="1">
        <f t="array" ref="M1272">_xlfn.IFS(ISNUMBER(_xlfn.XLOOKUP(C1272,Tables!N:N,Tables!N:N)),IF(B1272=0,K1272,""),L1272&lt;&gt;"",L1272,TRUE,D1272)</f>
        <v>00</v>
      </c>
      <c r="N1272">
        <f t="shared" si="202"/>
        <v>0</v>
      </c>
    </row>
    <row r="1273" spans="1:14" x14ac:dyDescent="0.45">
      <c r="A1273" t="str">
        <f t="shared" si="198"/>
        <v>37C7</v>
      </c>
      <c r="B1273" t="str">
        <f t="shared" si="203"/>
        <v>13</v>
      </c>
      <c r="C1273">
        <f>COUNTIF(B$2:B1273,"=0")</f>
        <v>22</v>
      </c>
      <c r="D1273" t="str">
        <f>MID('input-output'!$I$9,(ROW(D1273)-2)*2+1,2)</f>
        <v>00</v>
      </c>
      <c r="E1273" s="1" t="str">
        <f t="shared" si="204"/>
        <v/>
      </c>
      <c r="L1273" t="str">
        <f t="shared" si="201"/>
        <v/>
      </c>
      <c r="M1273" t="str" cm="1">
        <f t="array" ref="M1273">_xlfn.IFS(ISNUMBER(_xlfn.XLOOKUP(C1273,Tables!N:N,Tables!N:N)),IF(B1273=0,K1273,""),L1273&lt;&gt;"",L1273,TRUE,D1273)</f>
        <v>00</v>
      </c>
      <c r="N1273">
        <f t="shared" si="202"/>
        <v>0</v>
      </c>
    </row>
    <row r="1274" spans="1:14" x14ac:dyDescent="0.45">
      <c r="A1274" t="str">
        <f t="shared" si="198"/>
        <v>37C8</v>
      </c>
      <c r="B1274" t="str">
        <f t="shared" si="203"/>
        <v>14</v>
      </c>
      <c r="C1274">
        <f>COUNTIF(B$2:B1274,"=0")</f>
        <v>22</v>
      </c>
      <c r="D1274" t="str">
        <f>MID('input-output'!$I$9,(ROW(D1274)-2)*2+1,2)</f>
        <v>00</v>
      </c>
      <c r="E1274" s="1" t="str">
        <f t="shared" si="204"/>
        <v>Unk</v>
      </c>
      <c r="F1274">
        <f t="shared" ref="F1274" si="213">HEX2DEC(D1274)</f>
        <v>0</v>
      </c>
      <c r="L1274" t="str">
        <f t="shared" si="201"/>
        <v/>
      </c>
      <c r="M1274" t="str" cm="1">
        <f t="array" ref="M1274">_xlfn.IFS(ISNUMBER(_xlfn.XLOOKUP(C1274,Tables!N:N,Tables!N:N)),IF(B1274=0,K1274,""),L1274&lt;&gt;"",L1274,TRUE,D1274)</f>
        <v>00</v>
      </c>
      <c r="N1274">
        <f t="shared" si="202"/>
        <v>0</v>
      </c>
    </row>
    <row r="1275" spans="1:14" x14ac:dyDescent="0.45">
      <c r="A1275" t="str">
        <f t="shared" si="198"/>
        <v>37C9</v>
      </c>
      <c r="B1275" t="str">
        <f t="shared" si="203"/>
        <v>15</v>
      </c>
      <c r="C1275">
        <f>COUNTIF(B$2:B1275,"=0")</f>
        <v>22</v>
      </c>
      <c r="D1275" t="str">
        <f>MID('input-output'!$I$9,(ROW(D1275)-2)*2+1,2)</f>
        <v>00</v>
      </c>
      <c r="E1275" s="1" t="str">
        <f t="shared" si="204"/>
        <v/>
      </c>
      <c r="L1275" t="str">
        <f t="shared" si="201"/>
        <v/>
      </c>
      <c r="M1275" t="str" cm="1">
        <f t="array" ref="M1275">_xlfn.IFS(ISNUMBER(_xlfn.XLOOKUP(C1275,Tables!N:N,Tables!N:N)),IF(B1275=0,K1275,""),L1275&lt;&gt;"",L1275,TRUE,D1275)</f>
        <v>00</v>
      </c>
      <c r="N1275">
        <f t="shared" si="202"/>
        <v>0</v>
      </c>
    </row>
    <row r="1276" spans="1:14" x14ac:dyDescent="0.45">
      <c r="A1276" t="str">
        <f t="shared" si="198"/>
        <v>37CA</v>
      </c>
      <c r="B1276" t="str">
        <f t="shared" si="203"/>
        <v>16</v>
      </c>
      <c r="C1276">
        <f>COUNTIF(B$2:B1276,"=0")</f>
        <v>22</v>
      </c>
      <c r="D1276" t="str">
        <f>MID('input-output'!$I$9,(ROW(D1276)-2)*2+1,2)</f>
        <v>35</v>
      </c>
      <c r="E1276" s="1" t="str">
        <f t="shared" si="204"/>
        <v/>
      </c>
      <c r="L1276" t="str">
        <f t="shared" si="201"/>
        <v/>
      </c>
      <c r="M1276" t="str" cm="1">
        <f t="array" ref="M1276">_xlfn.IFS(ISNUMBER(_xlfn.XLOOKUP(C1276,Tables!N:N,Tables!N:N)),IF(B1276=0,K1276,""),L1276&lt;&gt;"",L1276,TRUE,D1276)</f>
        <v>35</v>
      </c>
      <c r="N1276">
        <f t="shared" si="202"/>
        <v>0</v>
      </c>
    </row>
    <row r="1277" spans="1:14" x14ac:dyDescent="0.45">
      <c r="A1277" t="str">
        <f t="shared" si="198"/>
        <v>37CB</v>
      </c>
      <c r="B1277" t="str">
        <f t="shared" si="203"/>
        <v>17</v>
      </c>
      <c r="C1277">
        <f>COUNTIF(B$2:B1277,"=0")</f>
        <v>22</v>
      </c>
      <c r="D1277" t="str">
        <f>MID('input-output'!$I$9,(ROW(D1277)-2)*2+1,2)</f>
        <v>00</v>
      </c>
      <c r="E1277" s="1" t="str">
        <f t="shared" si="204"/>
        <v/>
      </c>
      <c r="L1277" t="str">
        <f t="shared" si="201"/>
        <v/>
      </c>
      <c r="M1277" t="str" cm="1">
        <f t="array" ref="M1277">_xlfn.IFS(ISNUMBER(_xlfn.XLOOKUP(C1277,Tables!N:N,Tables!N:N)),IF(B1277=0,K1277,""),L1277&lt;&gt;"",L1277,TRUE,D1277)</f>
        <v>00</v>
      </c>
      <c r="N1277">
        <f t="shared" si="202"/>
        <v>0</v>
      </c>
    </row>
    <row r="1278" spans="1:14" x14ac:dyDescent="0.45">
      <c r="A1278" t="str">
        <f t="shared" ref="A1278:A1341" si="214">DEC2HEX(1+HEX2DEC(A1277))</f>
        <v>37CC</v>
      </c>
      <c r="B1278" t="str">
        <f t="shared" si="203"/>
        <v>18</v>
      </c>
      <c r="C1278">
        <f>COUNTIF(B$2:B1278,"=0")</f>
        <v>22</v>
      </c>
      <c r="D1278" t="str">
        <f>MID('input-output'!$I$9,(ROW(D1278)-2)*2+1,2)</f>
        <v>00</v>
      </c>
      <c r="E1278" s="1" t="str">
        <f t="shared" si="204"/>
        <v>Name Letter 1</v>
      </c>
      <c r="F1278" t="str">
        <f>_xlfn.XLOOKUP(D1278,Tables!B:B,Tables!H:H,"")</f>
        <v/>
      </c>
      <c r="G1278" s="2"/>
      <c r="L1278" t="str">
        <f t="shared" si="201"/>
        <v/>
      </c>
      <c r="M1278" t="str" cm="1">
        <f t="array" ref="M1278">_xlfn.IFS(ISNUMBER(_xlfn.XLOOKUP(C1278,Tables!N:N,Tables!N:N)),IF(B1278=0,K1278,""),L1278&lt;&gt;"",L1278,TRUE,D1278)</f>
        <v>00</v>
      </c>
      <c r="N1278">
        <f t="shared" si="202"/>
        <v>0</v>
      </c>
    </row>
    <row r="1279" spans="1:14" x14ac:dyDescent="0.45">
      <c r="A1279" t="str">
        <f t="shared" si="214"/>
        <v>37CD</v>
      </c>
      <c r="B1279" t="str">
        <f t="shared" si="203"/>
        <v>19</v>
      </c>
      <c r="C1279">
        <f>COUNTIF(B$2:B1279,"=0")</f>
        <v>22</v>
      </c>
      <c r="D1279" t="str">
        <f>MID('input-output'!$I$9,(ROW(D1279)-2)*2+1,2)</f>
        <v>00</v>
      </c>
      <c r="E1279" s="1" t="str">
        <f t="shared" si="204"/>
        <v/>
      </c>
      <c r="L1279" t="str">
        <f t="shared" si="201"/>
        <v/>
      </c>
      <c r="M1279" t="str" cm="1">
        <f t="array" ref="M1279">_xlfn.IFS(ISNUMBER(_xlfn.XLOOKUP(C1279,Tables!N:N,Tables!N:N)),IF(B1279=0,K1279,""),L1279&lt;&gt;"",L1279,TRUE,D1279)</f>
        <v>00</v>
      </c>
      <c r="N1279">
        <f t="shared" si="202"/>
        <v>0</v>
      </c>
    </row>
    <row r="1280" spans="1:14" x14ac:dyDescent="0.45">
      <c r="A1280" t="str">
        <f t="shared" si="214"/>
        <v>37CE</v>
      </c>
      <c r="B1280" t="str">
        <f t="shared" si="203"/>
        <v>1A</v>
      </c>
      <c r="C1280">
        <f>COUNTIF(B$2:B1280,"=0")</f>
        <v>22</v>
      </c>
      <c r="D1280" t="str">
        <f>MID('input-output'!$I$9,(ROW(D1280)-2)*2+1,2)</f>
        <v>00</v>
      </c>
      <c r="E1280" s="1" t="str">
        <f t="shared" si="204"/>
        <v>Name Letter 2</v>
      </c>
      <c r="F1280" t="str">
        <f>_xlfn.XLOOKUP(D1280,Tables!B:B,Tables!H:H,"")</f>
        <v/>
      </c>
      <c r="G1280" s="2"/>
      <c r="L1280" t="str">
        <f t="shared" si="201"/>
        <v/>
      </c>
      <c r="M1280" t="str" cm="1">
        <f t="array" ref="M1280">_xlfn.IFS(ISNUMBER(_xlfn.XLOOKUP(C1280,Tables!N:N,Tables!N:N)),IF(B1280=0,K1280,""),L1280&lt;&gt;"",L1280,TRUE,D1280)</f>
        <v>00</v>
      </c>
      <c r="N1280">
        <f t="shared" si="202"/>
        <v>0</v>
      </c>
    </row>
    <row r="1281" spans="1:14" x14ac:dyDescent="0.45">
      <c r="A1281" t="str">
        <f t="shared" si="214"/>
        <v>37CF</v>
      </c>
      <c r="B1281" t="str">
        <f t="shared" si="203"/>
        <v>1B</v>
      </c>
      <c r="C1281">
        <f>COUNTIF(B$2:B1281,"=0")</f>
        <v>22</v>
      </c>
      <c r="D1281" t="str">
        <f>MID('input-output'!$I$9,(ROW(D1281)-2)*2+1,2)</f>
        <v>00</v>
      </c>
      <c r="E1281" s="1" t="str">
        <f t="shared" si="204"/>
        <v/>
      </c>
      <c r="L1281" t="str">
        <f t="shared" si="201"/>
        <v/>
      </c>
      <c r="M1281" t="str" cm="1">
        <f t="array" ref="M1281">_xlfn.IFS(ISNUMBER(_xlfn.XLOOKUP(C1281,Tables!N:N,Tables!N:N)),IF(B1281=0,K1281,""),L1281&lt;&gt;"",L1281,TRUE,D1281)</f>
        <v>00</v>
      </c>
      <c r="N1281">
        <f t="shared" si="202"/>
        <v>0</v>
      </c>
    </row>
    <row r="1282" spans="1:14" x14ac:dyDescent="0.45">
      <c r="A1282" t="str">
        <f t="shared" si="214"/>
        <v>37D0</v>
      </c>
      <c r="B1282" t="str">
        <f t="shared" si="203"/>
        <v>1C</v>
      </c>
      <c r="C1282">
        <f>COUNTIF(B$2:B1282,"=0")</f>
        <v>22</v>
      </c>
      <c r="D1282" t="str">
        <f>MID('input-output'!$I$9,(ROW(D1282)-2)*2+1,2)</f>
        <v>00</v>
      </c>
      <c r="E1282" s="1" t="str">
        <f t="shared" si="204"/>
        <v>Name Letter 3</v>
      </c>
      <c r="F1282" t="str">
        <f>_xlfn.XLOOKUP(D1282,Tables!B:B,Tables!H:H,"")</f>
        <v/>
      </c>
      <c r="G1282" s="2"/>
      <c r="L1282" t="str">
        <f t="shared" si="201"/>
        <v/>
      </c>
      <c r="M1282" t="str" cm="1">
        <f t="array" ref="M1282">_xlfn.IFS(ISNUMBER(_xlfn.XLOOKUP(C1282,Tables!N:N,Tables!N:N)),IF(B1282=0,K1282,""),L1282&lt;&gt;"",L1282,TRUE,D1282)</f>
        <v>00</v>
      </c>
      <c r="N1282">
        <f t="shared" si="202"/>
        <v>0</v>
      </c>
    </row>
    <row r="1283" spans="1:14" x14ac:dyDescent="0.45">
      <c r="A1283" t="str">
        <f t="shared" si="214"/>
        <v>37D1</v>
      </c>
      <c r="B1283" t="str">
        <f t="shared" si="203"/>
        <v>1D</v>
      </c>
      <c r="C1283">
        <f>COUNTIF(B$2:B1283,"=0")</f>
        <v>22</v>
      </c>
      <c r="D1283" t="str">
        <f>MID('input-output'!$I$9,(ROW(D1283)-2)*2+1,2)</f>
        <v>00</v>
      </c>
      <c r="E1283" s="1" t="str">
        <f t="shared" si="204"/>
        <v/>
      </c>
      <c r="L1283" t="str">
        <f t="shared" ref="L1283:L1346" si="215">IF(OR(J1283&lt;&gt;"",LEN(J1282)&gt;2),_xlfn.LET(_xlpm.exp,IF(LEN(J1283)&gt;2,RIGHT(J1283,2),IF(LEN(J1282)&gt;2,LEFT(J1282,LEN(J1282)-2),J1283)),IF(LEN(_xlpm.exp)=1,"0"&amp;_xlpm.exp,_xlpm.exp)),IF(AND(J1282&lt;&gt;"",ISNUMBER(FIND("High",E1283))),"00",IF(J1283="","",J1283)))</f>
        <v/>
      </c>
      <c r="M1283" t="str" cm="1">
        <f t="array" ref="M1283">_xlfn.IFS(ISNUMBER(_xlfn.XLOOKUP(C1283,Tables!N:N,Tables!N:N)),IF(B1283=0,K1283,""),L1283&lt;&gt;"",L1283,TRUE,D1283)</f>
        <v>00</v>
      </c>
      <c r="N1283">
        <f t="shared" si="202"/>
        <v>0</v>
      </c>
    </row>
    <row r="1284" spans="1:14" x14ac:dyDescent="0.45">
      <c r="A1284" t="str">
        <f t="shared" si="214"/>
        <v>37D2</v>
      </c>
      <c r="B1284" t="str">
        <f t="shared" si="203"/>
        <v>1E</v>
      </c>
      <c r="C1284">
        <f>COUNTIF(B$2:B1284,"=0")</f>
        <v>22</v>
      </c>
      <c r="D1284" t="str">
        <f>MID('input-output'!$I$9,(ROW(D1284)-2)*2+1,2)</f>
        <v>00</v>
      </c>
      <c r="E1284" s="1" t="str">
        <f t="shared" si="204"/>
        <v>Name Letter 4</v>
      </c>
      <c r="F1284" t="str">
        <f>_xlfn.XLOOKUP(D1284,Tables!B:B,Tables!H:H,"")</f>
        <v/>
      </c>
      <c r="G1284" s="2"/>
      <c r="L1284" t="str">
        <f t="shared" si="215"/>
        <v/>
      </c>
      <c r="M1284" t="str" cm="1">
        <f t="array" ref="M1284">_xlfn.IFS(ISNUMBER(_xlfn.XLOOKUP(C1284,Tables!N:N,Tables!N:N)),IF(B1284=0,K1284,""),L1284&lt;&gt;"",L1284,TRUE,D1284)</f>
        <v>00</v>
      </c>
      <c r="N1284">
        <f t="shared" ref="N1284:N1347" si="216">IF(L1284="",0,_xlfn.LET(_xlpm.new,HEX2DEC(M1284),_xlpm.old,HEX2DEC(D1284),IF(_xlpm.new&lt;128,_xlpm.new,-128+_xlfn.BITAND(_xlpm.new,127))-IF(_xlpm.old&lt;128,_xlpm.old,-128+_xlfn.BITAND(_xlpm.old,127))))</f>
        <v>0</v>
      </c>
    </row>
    <row r="1285" spans="1:14" x14ac:dyDescent="0.45">
      <c r="A1285" t="str">
        <f t="shared" si="214"/>
        <v>37D3</v>
      </c>
      <c r="B1285" t="str">
        <f t="shared" si="203"/>
        <v>1F</v>
      </c>
      <c r="C1285">
        <f>COUNTIF(B$2:B1285,"=0")</f>
        <v>22</v>
      </c>
      <c r="D1285" t="str">
        <f>MID('input-output'!$I$9,(ROW(D1285)-2)*2+1,2)</f>
        <v>00</v>
      </c>
      <c r="E1285" s="1" t="str">
        <f t="shared" si="204"/>
        <v/>
      </c>
      <c r="L1285" t="str">
        <f t="shared" si="215"/>
        <v/>
      </c>
      <c r="M1285" t="str" cm="1">
        <f t="array" ref="M1285">_xlfn.IFS(ISNUMBER(_xlfn.XLOOKUP(C1285,Tables!N:N,Tables!N:N)),IF(B1285=0,K1285,""),L1285&lt;&gt;"",L1285,TRUE,D1285)</f>
        <v>00</v>
      </c>
      <c r="N1285">
        <f t="shared" si="216"/>
        <v>0</v>
      </c>
    </row>
    <row r="1286" spans="1:14" x14ac:dyDescent="0.45">
      <c r="A1286" t="str">
        <f t="shared" si="214"/>
        <v>37D4</v>
      </c>
      <c r="B1286" t="str">
        <f t="shared" si="203"/>
        <v>20</v>
      </c>
      <c r="C1286">
        <f>COUNTIF(B$2:B1286,"=0")</f>
        <v>22</v>
      </c>
      <c r="D1286" t="str">
        <f>MID('input-output'!$I$9,(ROW(D1286)-2)*2+1,2)</f>
        <v>00</v>
      </c>
      <c r="E1286" s="1" t="str">
        <f t="shared" si="204"/>
        <v>Name Letter 5</v>
      </c>
      <c r="F1286" t="str">
        <f>_xlfn.XLOOKUP(D1286,Tables!B:B,Tables!H:H,"")</f>
        <v/>
      </c>
      <c r="G1286" s="2"/>
      <c r="L1286" t="str">
        <f t="shared" si="215"/>
        <v/>
      </c>
      <c r="M1286" t="str" cm="1">
        <f t="array" ref="M1286">_xlfn.IFS(ISNUMBER(_xlfn.XLOOKUP(C1286,Tables!N:N,Tables!N:N)),IF(B1286=0,K1286,""),L1286&lt;&gt;"",L1286,TRUE,D1286)</f>
        <v>00</v>
      </c>
      <c r="N1286">
        <f t="shared" si="216"/>
        <v>0</v>
      </c>
    </row>
    <row r="1287" spans="1:14" x14ac:dyDescent="0.45">
      <c r="A1287" t="str">
        <f t="shared" si="214"/>
        <v>37D5</v>
      </c>
      <c r="B1287" t="str">
        <f t="shared" si="203"/>
        <v>21</v>
      </c>
      <c r="C1287">
        <f>COUNTIF(B$2:B1287,"=0")</f>
        <v>22</v>
      </c>
      <c r="D1287" t="str">
        <f>MID('input-output'!$I$9,(ROW(D1287)-2)*2+1,2)</f>
        <v>00</v>
      </c>
      <c r="E1287" s="1" t="str">
        <f t="shared" si="204"/>
        <v/>
      </c>
      <c r="L1287" t="str">
        <f t="shared" si="215"/>
        <v/>
      </c>
      <c r="M1287" t="str" cm="1">
        <f t="array" ref="M1287">_xlfn.IFS(ISNUMBER(_xlfn.XLOOKUP(C1287,Tables!N:N,Tables!N:N)),IF(B1287=0,K1287,""),L1287&lt;&gt;"",L1287,TRUE,D1287)</f>
        <v>00</v>
      </c>
      <c r="N1287">
        <f t="shared" si="216"/>
        <v>0</v>
      </c>
    </row>
    <row r="1288" spans="1:14" x14ac:dyDescent="0.45">
      <c r="A1288" t="str">
        <f t="shared" si="214"/>
        <v>37D6</v>
      </c>
      <c r="B1288" t="str">
        <f t="shared" si="203"/>
        <v>22</v>
      </c>
      <c r="C1288">
        <f>COUNTIF(B$2:B1288,"=0")</f>
        <v>22</v>
      </c>
      <c r="D1288" t="str">
        <f>MID('input-output'!$I$9,(ROW(D1288)-2)*2+1,2)</f>
        <v>00</v>
      </c>
      <c r="E1288" s="1" t="str">
        <f t="shared" si="204"/>
        <v>Name Letter 6</v>
      </c>
      <c r="F1288" t="str">
        <f>_xlfn.XLOOKUP(D1288,Tables!B:B,Tables!H:H,"")</f>
        <v/>
      </c>
      <c r="G1288" s="2"/>
      <c r="L1288" t="str">
        <f t="shared" si="215"/>
        <v/>
      </c>
      <c r="M1288" t="str" cm="1">
        <f t="array" ref="M1288">_xlfn.IFS(ISNUMBER(_xlfn.XLOOKUP(C1288,Tables!N:N,Tables!N:N)),IF(B1288=0,K1288,""),L1288&lt;&gt;"",L1288,TRUE,D1288)</f>
        <v>00</v>
      </c>
      <c r="N1288">
        <f t="shared" si="216"/>
        <v>0</v>
      </c>
    </row>
    <row r="1289" spans="1:14" x14ac:dyDescent="0.45">
      <c r="A1289" t="str">
        <f t="shared" si="214"/>
        <v>37D7</v>
      </c>
      <c r="B1289" t="str">
        <f t="shared" si="203"/>
        <v>23</v>
      </c>
      <c r="C1289">
        <f>COUNTIF(B$2:B1289,"=0")</f>
        <v>22</v>
      </c>
      <c r="D1289" t="str">
        <f>MID('input-output'!$I$9,(ROW(D1289)-2)*2+1,2)</f>
        <v>00</v>
      </c>
      <c r="E1289" s="1" t="str">
        <f t="shared" si="204"/>
        <v/>
      </c>
      <c r="L1289" t="str">
        <f t="shared" si="215"/>
        <v/>
      </c>
      <c r="M1289" t="str" cm="1">
        <f t="array" ref="M1289">_xlfn.IFS(ISNUMBER(_xlfn.XLOOKUP(C1289,Tables!N:N,Tables!N:N)),IF(B1289=0,K1289,""),L1289&lt;&gt;"",L1289,TRUE,D1289)</f>
        <v>00</v>
      </c>
      <c r="N1289">
        <f t="shared" si="216"/>
        <v>0</v>
      </c>
    </row>
    <row r="1290" spans="1:14" x14ac:dyDescent="0.45">
      <c r="A1290" t="str">
        <f t="shared" si="214"/>
        <v>37D8</v>
      </c>
      <c r="B1290" t="str">
        <f t="shared" si="203"/>
        <v>24</v>
      </c>
      <c r="C1290">
        <f>COUNTIF(B$2:B1290,"=0")</f>
        <v>22</v>
      </c>
      <c r="D1290" t="str">
        <f>MID('input-output'!$I$9,(ROW(D1290)-2)*2+1,2)</f>
        <v>00</v>
      </c>
      <c r="E1290" s="1" t="str">
        <f t="shared" si="204"/>
        <v>Name Letter 7</v>
      </c>
      <c r="F1290" t="str">
        <f>_xlfn.XLOOKUP(D1290,Tables!B:B,Tables!H:H,"")</f>
        <v/>
      </c>
      <c r="G1290" s="2"/>
      <c r="L1290" t="str">
        <f t="shared" si="215"/>
        <v/>
      </c>
      <c r="M1290" t="str" cm="1">
        <f t="array" ref="M1290">_xlfn.IFS(ISNUMBER(_xlfn.XLOOKUP(C1290,Tables!N:N,Tables!N:N)),IF(B1290=0,K1290,""),L1290&lt;&gt;"",L1290,TRUE,D1290)</f>
        <v>00</v>
      </c>
      <c r="N1290">
        <f t="shared" si="216"/>
        <v>0</v>
      </c>
    </row>
    <row r="1291" spans="1:14" x14ac:dyDescent="0.45">
      <c r="A1291" t="str">
        <f t="shared" si="214"/>
        <v>37D9</v>
      </c>
      <c r="B1291" t="str">
        <f t="shared" si="203"/>
        <v>25</v>
      </c>
      <c r="C1291">
        <f>COUNTIF(B$2:B1291,"=0")</f>
        <v>22</v>
      </c>
      <c r="D1291" t="str">
        <f>MID('input-output'!$I$9,(ROW(D1291)-2)*2+1,2)</f>
        <v>00</v>
      </c>
      <c r="E1291" s="1" t="str">
        <f t="shared" si="204"/>
        <v/>
      </c>
      <c r="L1291" t="str">
        <f t="shared" si="215"/>
        <v/>
      </c>
      <c r="M1291" t="str" cm="1">
        <f t="array" ref="M1291">_xlfn.IFS(ISNUMBER(_xlfn.XLOOKUP(C1291,Tables!N:N,Tables!N:N)),IF(B1291=0,K1291,""),L1291&lt;&gt;"",L1291,TRUE,D1291)</f>
        <v>00</v>
      </c>
      <c r="N1291">
        <f t="shared" si="216"/>
        <v>0</v>
      </c>
    </row>
    <row r="1292" spans="1:14" x14ac:dyDescent="0.45">
      <c r="A1292" t="str">
        <f t="shared" si="214"/>
        <v>37DA</v>
      </c>
      <c r="B1292" t="str">
        <f t="shared" si="203"/>
        <v>26</v>
      </c>
      <c r="C1292">
        <f>COUNTIF(B$2:B1292,"=0")</f>
        <v>22</v>
      </c>
      <c r="D1292" t="str">
        <f>MID('input-output'!$I$9,(ROW(D1292)-2)*2+1,2)</f>
        <v>00</v>
      </c>
      <c r="E1292" s="1" t="str">
        <f t="shared" si="204"/>
        <v>Name Letter 8</v>
      </c>
      <c r="F1292" t="str">
        <f>_xlfn.XLOOKUP(D1292,Tables!B:B,Tables!H:H,"")</f>
        <v/>
      </c>
      <c r="G1292" s="2"/>
      <c r="L1292" t="str">
        <f t="shared" si="215"/>
        <v/>
      </c>
      <c r="M1292" t="str" cm="1">
        <f t="array" ref="M1292">_xlfn.IFS(ISNUMBER(_xlfn.XLOOKUP(C1292,Tables!N:N,Tables!N:N)),IF(B1292=0,K1292,""),L1292&lt;&gt;"",L1292,TRUE,D1292)</f>
        <v>00</v>
      </c>
      <c r="N1292">
        <f t="shared" si="216"/>
        <v>0</v>
      </c>
    </row>
    <row r="1293" spans="1:14" x14ac:dyDescent="0.45">
      <c r="A1293" t="str">
        <f t="shared" si="214"/>
        <v>37DB</v>
      </c>
      <c r="B1293" t="str">
        <f t="shared" si="203"/>
        <v>27</v>
      </c>
      <c r="C1293">
        <f>COUNTIF(B$2:B1293,"=0")</f>
        <v>22</v>
      </c>
      <c r="D1293" t="str">
        <f>MID('input-output'!$I$9,(ROW(D1293)-2)*2+1,2)</f>
        <v>00</v>
      </c>
      <c r="E1293" s="1" t="str">
        <f t="shared" si="204"/>
        <v/>
      </c>
      <c r="L1293" t="str">
        <f t="shared" si="215"/>
        <v/>
      </c>
      <c r="M1293" t="str" cm="1">
        <f t="array" ref="M1293">_xlfn.IFS(ISNUMBER(_xlfn.XLOOKUP(C1293,Tables!N:N,Tables!N:N)),IF(B1293=0,K1293,""),L1293&lt;&gt;"",L1293,TRUE,D1293)</f>
        <v>00</v>
      </c>
      <c r="N1293">
        <f t="shared" si="216"/>
        <v>0</v>
      </c>
    </row>
    <row r="1294" spans="1:14" x14ac:dyDescent="0.45">
      <c r="A1294" t="str">
        <f t="shared" si="214"/>
        <v>37DC</v>
      </c>
      <c r="B1294" t="str">
        <f t="shared" si="203"/>
        <v>28</v>
      </c>
      <c r="C1294">
        <f>COUNTIF(B$2:B1294,"=0")</f>
        <v>22</v>
      </c>
      <c r="D1294" t="str">
        <f>MID('input-output'!$I$9,(ROW(D1294)-2)*2+1,2)</f>
        <v>01</v>
      </c>
      <c r="E1294" s="1" t="str">
        <f t="shared" si="204"/>
        <v>Monster Level 1</v>
      </c>
      <c r="G1294" s="2"/>
      <c r="L1294" t="str">
        <f t="shared" si="215"/>
        <v/>
      </c>
      <c r="M1294" t="str" cm="1">
        <f t="array" ref="M1294">_xlfn.IFS(ISNUMBER(_xlfn.XLOOKUP(C1294,Tables!N:N,Tables!N:N)),IF(B1294=0,K1294,""),L1294&lt;&gt;"",L1294,TRUE,D1294)</f>
        <v>01</v>
      </c>
      <c r="N1294">
        <f t="shared" si="216"/>
        <v>0</v>
      </c>
    </row>
    <row r="1295" spans="1:14" x14ac:dyDescent="0.45">
      <c r="A1295" t="str">
        <f t="shared" si="214"/>
        <v>37DD</v>
      </c>
      <c r="B1295" t="str">
        <f t="shared" si="203"/>
        <v>29</v>
      </c>
      <c r="C1295">
        <f>COUNTIF(B$2:B1295,"=0")</f>
        <v>22</v>
      </c>
      <c r="D1295" t="str">
        <f>MID('input-output'!$I$9,(ROW(D1295)-2)*2+1,2)</f>
        <v>01</v>
      </c>
      <c r="E1295" s="1" t="str">
        <f t="shared" si="204"/>
        <v>Monster Level 2</v>
      </c>
      <c r="G1295" s="2"/>
      <c r="L1295" t="str">
        <f t="shared" si="215"/>
        <v/>
      </c>
      <c r="M1295" t="str" cm="1">
        <f t="array" ref="M1295">_xlfn.IFS(ISNUMBER(_xlfn.XLOOKUP(C1295,Tables!N:N,Tables!N:N)),IF(B1295=0,K1295,""),L1295&lt;&gt;"",L1295,TRUE,D1295)</f>
        <v>01</v>
      </c>
      <c r="N1295">
        <f t="shared" si="216"/>
        <v>0</v>
      </c>
    </row>
    <row r="1296" spans="1:14" x14ac:dyDescent="0.45">
      <c r="A1296" t="str">
        <f t="shared" si="214"/>
        <v>37DE</v>
      </c>
      <c r="B1296" t="str">
        <f t="shared" si="203"/>
        <v>2A</v>
      </c>
      <c r="C1296">
        <f>COUNTIF(B$2:B1296,"=0")</f>
        <v>22</v>
      </c>
      <c r="D1296" t="str">
        <f>MID('input-output'!$I$9,(ROW(D1296)-2)*2+1,2)</f>
        <v>01</v>
      </c>
      <c r="E1296" s="1" t="str">
        <f t="shared" si="204"/>
        <v>Monster Level 3</v>
      </c>
      <c r="G1296" s="2"/>
      <c r="L1296" t="str">
        <f t="shared" si="215"/>
        <v/>
      </c>
      <c r="M1296" t="str" cm="1">
        <f t="array" ref="M1296">_xlfn.IFS(ISNUMBER(_xlfn.XLOOKUP(C1296,Tables!N:N,Tables!N:N)),IF(B1296=0,K1296,""),L1296&lt;&gt;"",L1296,TRUE,D1296)</f>
        <v>01</v>
      </c>
      <c r="N1296">
        <f t="shared" si="216"/>
        <v>0</v>
      </c>
    </row>
    <row r="1297" spans="1:14" x14ac:dyDescent="0.45">
      <c r="A1297" t="str">
        <f t="shared" si="214"/>
        <v>37DF</v>
      </c>
      <c r="B1297" t="str">
        <f t="shared" si="203"/>
        <v>2B</v>
      </c>
      <c r="C1297">
        <f>COUNTIF(B$2:B1297,"=0")</f>
        <v>22</v>
      </c>
      <c r="D1297" t="str">
        <f>MID('input-output'!$I$9,(ROW(D1297)-2)*2+1,2)</f>
        <v>01</v>
      </c>
      <c r="E1297" s="1" t="str">
        <f t="shared" si="204"/>
        <v>Boss Level</v>
      </c>
      <c r="G1297" s="2"/>
      <c r="L1297" t="str">
        <f t="shared" si="215"/>
        <v/>
      </c>
      <c r="M1297" t="str" cm="1">
        <f t="array" ref="M1297">_xlfn.IFS(ISNUMBER(_xlfn.XLOOKUP(C1297,Tables!N:N,Tables!N:N)),IF(B1297=0,K1297,""),L1297&lt;&gt;"",L1297,TRUE,D1297)</f>
        <v>01</v>
      </c>
      <c r="N1297">
        <f t="shared" si="216"/>
        <v>0</v>
      </c>
    </row>
    <row r="1298" spans="1:14" x14ac:dyDescent="0.45">
      <c r="A1298" t="str">
        <f t="shared" si="214"/>
        <v>37E0</v>
      </c>
      <c r="B1298" t="str">
        <f t="shared" si="203"/>
        <v>2C</v>
      </c>
      <c r="C1298">
        <f>COUNTIF(B$2:B1298,"=0")</f>
        <v>22</v>
      </c>
      <c r="D1298" t="str">
        <f>MID('input-output'!$I$9,(ROW(D1298)-2)*2+1,2)</f>
        <v>00</v>
      </c>
      <c r="E1298" s="1" t="str">
        <f t="shared" si="204"/>
        <v/>
      </c>
      <c r="L1298" t="str">
        <f t="shared" si="215"/>
        <v/>
      </c>
      <c r="M1298" t="str" cm="1">
        <f t="array" ref="M1298">_xlfn.IFS(ISNUMBER(_xlfn.XLOOKUP(C1298,Tables!N:N,Tables!N:N)),IF(B1298=0,K1298,""),L1298&lt;&gt;"",L1298,TRUE,D1298)</f>
        <v>00</v>
      </c>
      <c r="N1298">
        <f t="shared" si="216"/>
        <v>0</v>
      </c>
    </row>
    <row r="1299" spans="1:14" x14ac:dyDescent="0.45">
      <c r="A1299" t="str">
        <f t="shared" si="214"/>
        <v>37E1</v>
      </c>
      <c r="B1299" t="str">
        <f t="shared" si="203"/>
        <v>2D</v>
      </c>
      <c r="C1299">
        <f>COUNTIF(B$2:B1299,"=0")</f>
        <v>22</v>
      </c>
      <c r="D1299" t="str">
        <f>MID('input-output'!$I$9,(ROW(D1299)-2)*2+1,2)</f>
        <v>40</v>
      </c>
      <c r="E1299" s="1" t="str">
        <f t="shared" si="204"/>
        <v>Hobby</v>
      </c>
      <c r="F1299" t="str">
        <f>_xlfn.XLOOKUP(HEX2DEC(D1299),Tables!A:A,Tables!G:G)</f>
        <v>Writing</v>
      </c>
      <c r="G1299" s="2"/>
      <c r="L1299" t="str">
        <f t="shared" si="215"/>
        <v/>
      </c>
      <c r="M1299" t="str" cm="1">
        <f t="array" ref="M1299">_xlfn.IFS(ISNUMBER(_xlfn.XLOOKUP(C1299,Tables!N:N,Tables!N:N)),IF(B1299=0,K1299,""),L1299&lt;&gt;"",L1299,TRUE,D1299)</f>
        <v>40</v>
      </c>
      <c r="N1299">
        <f t="shared" si="216"/>
        <v>0</v>
      </c>
    </row>
    <row r="1300" spans="1:14" x14ac:dyDescent="0.45">
      <c r="A1300" t="str">
        <f t="shared" si="214"/>
        <v>37E2</v>
      </c>
      <c r="B1300" t="str">
        <f t="shared" si="203"/>
        <v>2E</v>
      </c>
      <c r="C1300">
        <f>COUNTIF(B$2:B1300,"=0")</f>
        <v>22</v>
      </c>
      <c r="D1300" t="str">
        <f>MID('input-output'!$I$9,(ROW(D1300)-2)*2+1,2)</f>
        <v>07</v>
      </c>
      <c r="E1300" s="1" t="str">
        <f t="shared" si="204"/>
        <v>Title</v>
      </c>
      <c r="F1300" t="str">
        <f>_xlfn.XLOOKUP(HEX2DEC(D1300),Tables!A:A,Tables!F:F)</f>
        <v>Student</v>
      </c>
      <c r="G1300" s="2"/>
      <c r="L1300" t="str">
        <f t="shared" si="215"/>
        <v/>
      </c>
      <c r="M1300" t="str" cm="1">
        <f t="array" ref="M1300">_xlfn.IFS(ISNUMBER(_xlfn.XLOOKUP(C1300,Tables!N:N,Tables!N:N)),IF(B1300=0,K1300,""),L1300&lt;&gt;"",L1300,TRUE,D1300)</f>
        <v>07</v>
      </c>
      <c r="N1300">
        <f t="shared" si="216"/>
        <v>0</v>
      </c>
    </row>
    <row r="1301" spans="1:14" x14ac:dyDescent="0.45">
      <c r="A1301" t="str">
        <f t="shared" si="214"/>
        <v>37E3</v>
      </c>
      <c r="B1301" t="str">
        <f t="shared" si="203"/>
        <v>2F</v>
      </c>
      <c r="C1301">
        <f>COUNTIF(B$2:B1301,"=0")</f>
        <v>22</v>
      </c>
      <c r="D1301" t="str">
        <f>MID('input-output'!$I$9,(ROW(D1301)-2)*2+1,2)</f>
        <v>3E</v>
      </c>
      <c r="E1301" s="1" t="str">
        <f t="shared" si="204"/>
        <v>Personality</v>
      </c>
      <c r="F1301" t="str">
        <f>_xlfn.XLOOKUP(HEX2DEC(D1301),Tables!A:A,Tables!E:E)</f>
        <v>Hard-Working</v>
      </c>
      <c r="G1301" s="2"/>
      <c r="L1301" t="str">
        <f t="shared" si="215"/>
        <v/>
      </c>
      <c r="M1301" t="str" cm="1">
        <f t="array" ref="M1301">_xlfn.IFS(ISNUMBER(_xlfn.XLOOKUP(C1301,Tables!N:N,Tables!N:N)),IF(B1301=0,K1301,""),L1301&lt;&gt;"",L1301,TRUE,D1301)</f>
        <v>3E</v>
      </c>
      <c r="N1301">
        <f t="shared" si="216"/>
        <v>0</v>
      </c>
    </row>
    <row r="1302" spans="1:14" x14ac:dyDescent="0.45">
      <c r="A1302" t="str">
        <f t="shared" si="214"/>
        <v>37E4</v>
      </c>
      <c r="B1302" t="str">
        <f t="shared" si="203"/>
        <v>30</v>
      </c>
      <c r="C1302">
        <f>COUNTIF(B$2:B1302,"=0")</f>
        <v>22</v>
      </c>
      <c r="D1302" t="str">
        <f>MID('input-output'!$I$9,(ROW(D1302)-2)*2+1,2)</f>
        <v>00</v>
      </c>
      <c r="E1302" s="1" t="str">
        <f t="shared" si="204"/>
        <v/>
      </c>
      <c r="L1302" t="str">
        <f t="shared" si="215"/>
        <v/>
      </c>
      <c r="M1302" t="str" cm="1">
        <f t="array" ref="M1302">_xlfn.IFS(ISNUMBER(_xlfn.XLOOKUP(C1302,Tables!N:N,Tables!N:N)),IF(B1302=0,K1302,""),L1302&lt;&gt;"",L1302,TRUE,D1302)</f>
        <v>00</v>
      </c>
      <c r="N1302">
        <f t="shared" si="216"/>
        <v>0</v>
      </c>
    </row>
    <row r="1303" spans="1:14" x14ac:dyDescent="0.45">
      <c r="A1303" t="str">
        <f t="shared" si="214"/>
        <v>37E5</v>
      </c>
      <c r="B1303" t="str">
        <f t="shared" ref="B1303:B1366" si="217">B1219</f>
        <v>31</v>
      </c>
      <c r="C1303">
        <f>COUNTIF(B$2:B1303,"=0")</f>
        <v>22</v>
      </c>
      <c r="D1303" t="str">
        <f>MID('input-output'!$I$9,(ROW(D1303)-2)*2+1,2)</f>
        <v>00</v>
      </c>
      <c r="E1303" s="1" t="str">
        <f t="shared" ref="E1303:E1366" si="218">IF(E1219="","",E1219)</f>
        <v>Owner Level</v>
      </c>
      <c r="F1303">
        <f t="shared" ref="F1303:F1304" si="219">HEX2DEC(D1303)</f>
        <v>0</v>
      </c>
      <c r="G1303" s="2"/>
      <c r="J1303" t="str">
        <f t="shared" ref="J1303:J1304" si="220">IF(G1303&lt;&gt;"",DEC2HEX(G1303),"")</f>
        <v/>
      </c>
      <c r="L1303" t="str">
        <f t="shared" si="215"/>
        <v/>
      </c>
      <c r="M1303" t="str" cm="1">
        <f t="array" ref="M1303">_xlfn.IFS(ISNUMBER(_xlfn.XLOOKUP(C1303,Tables!N:N,Tables!N:N)),IF(B1303=0,K1303,""),L1303&lt;&gt;"",L1303,TRUE,D1303)</f>
        <v>00</v>
      </c>
      <c r="N1303">
        <f t="shared" si="216"/>
        <v>0</v>
      </c>
    </row>
    <row r="1304" spans="1:14" x14ac:dyDescent="0.45">
      <c r="A1304" t="str">
        <f t="shared" si="214"/>
        <v>37E6</v>
      </c>
      <c r="B1304" t="str">
        <f t="shared" si="217"/>
        <v>32</v>
      </c>
      <c r="C1304">
        <f>COUNTIF(B$2:B1304,"=0")</f>
        <v>22</v>
      </c>
      <c r="D1304" t="str">
        <f>MID('input-output'!$I$9,(ROW(D1304)-2)*2+1,2)</f>
        <v>00</v>
      </c>
      <c r="E1304" s="1" t="str">
        <f t="shared" si="218"/>
        <v>Times Cleared</v>
      </c>
      <c r="F1304">
        <f t="shared" si="219"/>
        <v>0</v>
      </c>
      <c r="G1304" s="2"/>
      <c r="J1304" t="str">
        <f t="shared" si="220"/>
        <v/>
      </c>
      <c r="L1304" t="str">
        <f t="shared" si="215"/>
        <v/>
      </c>
      <c r="M1304" t="str" cm="1">
        <f t="array" ref="M1304">_xlfn.IFS(ISNUMBER(_xlfn.XLOOKUP(C1304,Tables!N:N,Tables!N:N)),IF(B1304=0,K1304,""),L1304&lt;&gt;"",L1304,TRUE,D1304)</f>
        <v>00</v>
      </c>
      <c r="N1304">
        <f t="shared" si="216"/>
        <v>0</v>
      </c>
    </row>
    <row r="1305" spans="1:14" x14ac:dyDescent="0.45">
      <c r="A1305" t="str">
        <f t="shared" si="214"/>
        <v>37E7</v>
      </c>
      <c r="B1305" t="str">
        <f t="shared" si="217"/>
        <v>33</v>
      </c>
      <c r="C1305">
        <f>COUNTIF(B$2:B1305,"=0")</f>
        <v>22</v>
      </c>
      <c r="D1305" t="str">
        <f>MID('input-output'!$I$9,(ROW(D1305)-2)*2+1,2)</f>
        <v>00</v>
      </c>
      <c r="E1305" s="1" t="str">
        <f t="shared" si="218"/>
        <v/>
      </c>
      <c r="L1305" t="str">
        <f t="shared" si="215"/>
        <v/>
      </c>
      <c r="M1305" t="str" cm="1">
        <f t="array" ref="M1305">_xlfn.IFS(ISNUMBER(_xlfn.XLOOKUP(C1305,Tables!N:N,Tables!N:N)),IF(B1305=0,K1305,""),L1305&lt;&gt;"",L1305,TRUE,D1305)</f>
        <v>00</v>
      </c>
      <c r="N1305">
        <f t="shared" si="216"/>
        <v>0</v>
      </c>
    </row>
    <row r="1306" spans="1:14" x14ac:dyDescent="0.45">
      <c r="A1306" t="str">
        <f t="shared" si="214"/>
        <v>37E8</v>
      </c>
      <c r="B1306" t="str">
        <f t="shared" si="217"/>
        <v>34</v>
      </c>
      <c r="C1306">
        <f>COUNTIF(B$2:B1306,"=0")</f>
        <v>22</v>
      </c>
      <c r="D1306" t="str">
        <f>MID('input-output'!$I$9,(ROW(D1306)-2)*2+1,2)</f>
        <v>02</v>
      </c>
      <c r="E1306" s="1" t="str">
        <f t="shared" si="218"/>
        <v/>
      </c>
      <c r="L1306" t="str">
        <f t="shared" si="215"/>
        <v/>
      </c>
      <c r="M1306" t="str" cm="1">
        <f t="array" ref="M1306">_xlfn.IFS(ISNUMBER(_xlfn.XLOOKUP(C1306,Tables!N:N,Tables!N:N)),IF(B1306=0,K1306,""),L1306&lt;&gt;"",L1306,TRUE,D1306)</f>
        <v>02</v>
      </c>
      <c r="N1306">
        <f t="shared" si="216"/>
        <v>0</v>
      </c>
    </row>
    <row r="1307" spans="1:14" x14ac:dyDescent="0.45">
      <c r="A1307" t="str">
        <f t="shared" si="214"/>
        <v>37E9</v>
      </c>
      <c r="B1307" t="str">
        <f t="shared" si="217"/>
        <v>35</v>
      </c>
      <c r="C1307">
        <f>COUNTIF(B$2:B1307,"=0")</f>
        <v>22</v>
      </c>
      <c r="D1307" t="str">
        <f>MID('input-output'!$I$9,(ROW(D1307)-2)*2+1,2)</f>
        <v>02</v>
      </c>
      <c r="E1307" s="1" t="str">
        <f t="shared" si="218"/>
        <v/>
      </c>
      <c r="L1307" t="str">
        <f t="shared" si="215"/>
        <v/>
      </c>
      <c r="M1307" t="str" cm="1">
        <f t="array" ref="M1307">_xlfn.IFS(ISNUMBER(_xlfn.XLOOKUP(C1307,Tables!N:N,Tables!N:N)),IF(B1307=0,K1307,""),L1307&lt;&gt;"",L1307,TRUE,D1307)</f>
        <v>02</v>
      </c>
      <c r="N1307">
        <f t="shared" si="216"/>
        <v>0</v>
      </c>
    </row>
    <row r="1308" spans="1:14" x14ac:dyDescent="0.45">
      <c r="A1308" t="str">
        <f t="shared" si="214"/>
        <v>37EA</v>
      </c>
      <c r="B1308" t="str">
        <f t="shared" si="217"/>
        <v>36</v>
      </c>
      <c r="C1308">
        <f>COUNTIF(B$2:B1308,"=0")</f>
        <v>22</v>
      </c>
      <c r="D1308" t="str">
        <f>MID('input-output'!$I$9,(ROW(D1308)-2)*2+1,2)</f>
        <v>B6</v>
      </c>
      <c r="E1308" s="1" t="str">
        <f t="shared" si="218"/>
        <v/>
      </c>
      <c r="L1308" t="str">
        <f t="shared" si="215"/>
        <v/>
      </c>
      <c r="M1308" t="str" cm="1">
        <f t="array" ref="M1308">_xlfn.IFS(ISNUMBER(_xlfn.XLOOKUP(C1308,Tables!N:N,Tables!N:N)),IF(B1308=0,K1308,""),L1308&lt;&gt;"",L1308,TRUE,D1308)</f>
        <v>B6</v>
      </c>
      <c r="N1308">
        <f t="shared" si="216"/>
        <v>0</v>
      </c>
    </row>
    <row r="1309" spans="1:14" x14ac:dyDescent="0.45">
      <c r="A1309" t="str">
        <f t="shared" si="214"/>
        <v>37EB</v>
      </c>
      <c r="B1309" t="str">
        <f t="shared" si="217"/>
        <v>37</v>
      </c>
      <c r="C1309">
        <f>COUNTIF(B$2:B1309,"=0")</f>
        <v>22</v>
      </c>
      <c r="D1309" t="str">
        <f>MID('input-output'!$I$9,(ROW(D1309)-2)*2+1,2)</f>
        <v>30</v>
      </c>
      <c r="E1309" s="1" t="str">
        <f t="shared" si="218"/>
        <v/>
      </c>
      <c r="L1309" t="str">
        <f t="shared" si="215"/>
        <v/>
      </c>
      <c r="M1309" t="str" cm="1">
        <f t="array" ref="M1309">_xlfn.IFS(ISNUMBER(_xlfn.XLOOKUP(C1309,Tables!N:N,Tables!N:N)),IF(B1309=0,K1309,""),L1309&lt;&gt;"",L1309,TRUE,D1309)</f>
        <v>30</v>
      </c>
      <c r="N1309">
        <f t="shared" si="216"/>
        <v>0</v>
      </c>
    </row>
    <row r="1310" spans="1:14" x14ac:dyDescent="0.45">
      <c r="A1310" t="str">
        <f t="shared" si="214"/>
        <v>37EC</v>
      </c>
      <c r="B1310" t="str">
        <f t="shared" si="217"/>
        <v>38</v>
      </c>
      <c r="C1310">
        <f>COUNTIF(B$2:B1310,"=0")</f>
        <v>22</v>
      </c>
      <c r="D1310" t="str">
        <f>MID('input-output'!$I$9,(ROW(D1310)-2)*2+1,2)</f>
        <v>AA</v>
      </c>
      <c r="E1310" s="1" t="str">
        <f t="shared" si="218"/>
        <v/>
      </c>
      <c r="L1310" t="str">
        <f t="shared" si="215"/>
        <v/>
      </c>
      <c r="M1310" t="str" cm="1">
        <f t="array" ref="M1310">_xlfn.IFS(ISNUMBER(_xlfn.XLOOKUP(C1310,Tables!N:N,Tables!N:N)),IF(B1310=0,K1310,""),L1310&lt;&gt;"",L1310,TRUE,D1310)</f>
        <v>AA</v>
      </c>
      <c r="N1310">
        <f t="shared" si="216"/>
        <v>0</v>
      </c>
    </row>
    <row r="1311" spans="1:14" x14ac:dyDescent="0.45">
      <c r="A1311" t="str">
        <f t="shared" si="214"/>
        <v>37ED</v>
      </c>
      <c r="B1311" t="str">
        <f t="shared" si="217"/>
        <v>39</v>
      </c>
      <c r="C1311">
        <f>COUNTIF(B$2:B1311,"=0")</f>
        <v>22</v>
      </c>
      <c r="D1311" t="str">
        <f>MID('input-output'!$I$9,(ROW(D1311)-2)*2+1,2)</f>
        <v>30</v>
      </c>
      <c r="E1311" s="1" t="str">
        <f t="shared" si="218"/>
        <v/>
      </c>
      <c r="L1311" t="str">
        <f t="shared" si="215"/>
        <v/>
      </c>
      <c r="M1311" t="str" cm="1">
        <f t="array" ref="M1311">_xlfn.IFS(ISNUMBER(_xlfn.XLOOKUP(C1311,Tables!N:N,Tables!N:N)),IF(B1311=0,K1311,""),L1311&lt;&gt;"",L1311,TRUE,D1311)</f>
        <v>30</v>
      </c>
      <c r="N1311">
        <f t="shared" si="216"/>
        <v>0</v>
      </c>
    </row>
    <row r="1312" spans="1:14" x14ac:dyDescent="0.45">
      <c r="A1312" t="str">
        <f t="shared" si="214"/>
        <v>37EE</v>
      </c>
      <c r="B1312" t="str">
        <f t="shared" si="217"/>
        <v>3A</v>
      </c>
      <c r="C1312">
        <f>COUNTIF(B$2:B1312,"=0")</f>
        <v>22</v>
      </c>
      <c r="D1312" t="str">
        <f>MID('input-output'!$I$9,(ROW(D1312)-2)*2+1,2)</f>
        <v>E9</v>
      </c>
      <c r="E1312" s="1" t="str">
        <f t="shared" si="218"/>
        <v/>
      </c>
      <c r="L1312" t="str">
        <f t="shared" si="215"/>
        <v/>
      </c>
      <c r="M1312" t="str" cm="1">
        <f t="array" ref="M1312">_xlfn.IFS(ISNUMBER(_xlfn.XLOOKUP(C1312,Tables!N:N,Tables!N:N)),IF(B1312=0,K1312,""),L1312&lt;&gt;"",L1312,TRUE,D1312)</f>
        <v>E9</v>
      </c>
      <c r="N1312">
        <f t="shared" si="216"/>
        <v>0</v>
      </c>
    </row>
    <row r="1313" spans="1:14" x14ac:dyDescent="0.45">
      <c r="A1313" t="str">
        <f t="shared" si="214"/>
        <v>37EF</v>
      </c>
      <c r="B1313" t="str">
        <f t="shared" si="217"/>
        <v>3B</v>
      </c>
      <c r="C1313">
        <f>COUNTIF(B$2:B1313,"=0")</f>
        <v>22</v>
      </c>
      <c r="D1313" t="str">
        <f>MID('input-output'!$I$9,(ROW(D1313)-2)*2+1,2)</f>
        <v>30</v>
      </c>
      <c r="E1313" s="1" t="str">
        <f t="shared" si="218"/>
        <v/>
      </c>
      <c r="L1313" t="str">
        <f t="shared" si="215"/>
        <v/>
      </c>
      <c r="M1313" t="str" cm="1">
        <f t="array" ref="M1313">_xlfn.IFS(ISNUMBER(_xlfn.XLOOKUP(C1313,Tables!N:N,Tables!N:N)),IF(B1313=0,K1313,""),L1313&lt;&gt;"",L1313,TRUE,D1313)</f>
        <v>30</v>
      </c>
      <c r="N1313">
        <f t="shared" si="216"/>
        <v>0</v>
      </c>
    </row>
    <row r="1314" spans="1:14" x14ac:dyDescent="0.45">
      <c r="A1314" t="str">
        <f t="shared" si="214"/>
        <v>37F0</v>
      </c>
      <c r="B1314" t="str">
        <f t="shared" si="217"/>
        <v>3C</v>
      </c>
      <c r="C1314">
        <f>COUNTIF(B$2:B1314,"=0")</f>
        <v>22</v>
      </c>
      <c r="D1314" t="str">
        <f>MID('input-output'!$I$9,(ROW(D1314)-2)*2+1,2)</f>
        <v>EB</v>
      </c>
      <c r="E1314" s="1" t="str">
        <f t="shared" si="218"/>
        <v/>
      </c>
      <c r="L1314" t="str">
        <f t="shared" si="215"/>
        <v/>
      </c>
      <c r="M1314" t="str" cm="1">
        <f t="array" ref="M1314">_xlfn.IFS(ISNUMBER(_xlfn.XLOOKUP(C1314,Tables!N:N,Tables!N:N)),IF(B1314=0,K1314,""),L1314&lt;&gt;"",L1314,TRUE,D1314)</f>
        <v>EB</v>
      </c>
      <c r="N1314">
        <f t="shared" si="216"/>
        <v>0</v>
      </c>
    </row>
    <row r="1315" spans="1:14" x14ac:dyDescent="0.45">
      <c r="A1315" t="str">
        <f t="shared" si="214"/>
        <v>37F1</v>
      </c>
      <c r="B1315" t="str">
        <f t="shared" si="217"/>
        <v>3D</v>
      </c>
      <c r="C1315">
        <f>COUNTIF(B$2:B1315,"=0")</f>
        <v>22</v>
      </c>
      <c r="D1315" t="str">
        <f>MID('input-output'!$I$9,(ROW(D1315)-2)*2+1,2)</f>
        <v>30</v>
      </c>
      <c r="E1315" s="1" t="str">
        <f t="shared" si="218"/>
        <v/>
      </c>
      <c r="L1315" t="str">
        <f t="shared" si="215"/>
        <v/>
      </c>
      <c r="M1315" t="str" cm="1">
        <f t="array" ref="M1315">_xlfn.IFS(ISNUMBER(_xlfn.XLOOKUP(C1315,Tables!N:N,Tables!N:N)),IF(B1315=0,K1315,""),L1315&lt;&gt;"",L1315,TRUE,D1315)</f>
        <v>30</v>
      </c>
      <c r="N1315">
        <f t="shared" si="216"/>
        <v>0</v>
      </c>
    </row>
    <row r="1316" spans="1:14" x14ac:dyDescent="0.45">
      <c r="A1316" t="str">
        <f t="shared" si="214"/>
        <v>37F2</v>
      </c>
      <c r="B1316" t="str">
        <f t="shared" si="217"/>
        <v>3E</v>
      </c>
      <c r="C1316">
        <f>COUNTIF(B$2:B1316,"=0")</f>
        <v>22</v>
      </c>
      <c r="D1316" t="str">
        <f>MID('input-output'!$I$9,(ROW(D1316)-2)*2+1,2)</f>
        <v>01</v>
      </c>
      <c r="E1316" s="1" t="str">
        <f t="shared" si="218"/>
        <v/>
      </c>
      <c r="L1316" t="str">
        <f t="shared" si="215"/>
        <v/>
      </c>
      <c r="M1316" t="str" cm="1">
        <f t="array" ref="M1316">_xlfn.IFS(ISNUMBER(_xlfn.XLOOKUP(C1316,Tables!N:N,Tables!N:N)),IF(B1316=0,K1316,""),L1316&lt;&gt;"",L1316,TRUE,D1316)</f>
        <v>01</v>
      </c>
      <c r="N1316">
        <f t="shared" si="216"/>
        <v>0</v>
      </c>
    </row>
    <row r="1317" spans="1:14" x14ac:dyDescent="0.45">
      <c r="A1317" t="str">
        <f t="shared" si="214"/>
        <v>37F3</v>
      </c>
      <c r="B1317" t="str">
        <f t="shared" si="217"/>
        <v>3F</v>
      </c>
      <c r="C1317">
        <f>COUNTIF(B$2:B1317,"=0")</f>
        <v>22</v>
      </c>
      <c r="D1317" t="str">
        <f>MID('input-output'!$I$9,(ROW(D1317)-2)*2+1,2)</f>
        <v>FF</v>
      </c>
      <c r="E1317" s="1" t="str">
        <f t="shared" si="218"/>
        <v/>
      </c>
      <c r="L1317" t="str">
        <f t="shared" si="215"/>
        <v/>
      </c>
      <c r="M1317" t="str" cm="1">
        <f t="array" ref="M1317">_xlfn.IFS(ISNUMBER(_xlfn.XLOOKUP(C1317,Tables!N:N,Tables!N:N)),IF(B1317=0,K1317,""),L1317&lt;&gt;"",L1317,TRUE,D1317)</f>
        <v>FF</v>
      </c>
      <c r="N1317">
        <f t="shared" si="216"/>
        <v>0</v>
      </c>
    </row>
    <row r="1318" spans="1:14" x14ac:dyDescent="0.45">
      <c r="A1318" t="str">
        <f t="shared" si="214"/>
        <v>37F4</v>
      </c>
      <c r="B1318" t="str">
        <f t="shared" si="217"/>
        <v>40</v>
      </c>
      <c r="C1318">
        <f>COUNTIF(B$2:B1318,"=0")</f>
        <v>22</v>
      </c>
      <c r="D1318" t="str">
        <f>MID('input-output'!$I$9,(ROW(D1318)-2)*2+1,2)</f>
        <v>00</v>
      </c>
      <c r="E1318" s="1" t="str">
        <f t="shared" si="218"/>
        <v/>
      </c>
      <c r="L1318" t="str">
        <f t="shared" si="215"/>
        <v/>
      </c>
      <c r="M1318" t="str" cm="1">
        <f t="array" ref="M1318">_xlfn.IFS(ISNUMBER(_xlfn.XLOOKUP(C1318,Tables!N:N,Tables!N:N)),IF(B1318=0,K1318,""),L1318&lt;&gt;"",L1318,TRUE,D1318)</f>
        <v>00</v>
      </c>
      <c r="N1318">
        <f t="shared" si="216"/>
        <v>0</v>
      </c>
    </row>
    <row r="1319" spans="1:14" x14ac:dyDescent="0.45">
      <c r="A1319" t="str">
        <f t="shared" si="214"/>
        <v>37F5</v>
      </c>
      <c r="B1319" t="str">
        <f t="shared" si="217"/>
        <v>41</v>
      </c>
      <c r="C1319">
        <f>COUNTIF(B$2:B1319,"=0")</f>
        <v>22</v>
      </c>
      <c r="D1319" t="str">
        <f>MID('input-output'!$I$9,(ROW(D1319)-2)*2+1,2)</f>
        <v>30</v>
      </c>
      <c r="E1319" s="1" t="str">
        <f t="shared" si="218"/>
        <v/>
      </c>
      <c r="L1319" t="str">
        <f t="shared" si="215"/>
        <v/>
      </c>
      <c r="M1319" t="str" cm="1">
        <f t="array" ref="M1319">_xlfn.IFS(ISNUMBER(_xlfn.XLOOKUP(C1319,Tables!N:N,Tables!N:N)),IF(B1319=0,K1319,""),L1319&lt;&gt;"",L1319,TRUE,D1319)</f>
        <v>30</v>
      </c>
      <c r="N1319">
        <f t="shared" si="216"/>
        <v>0</v>
      </c>
    </row>
    <row r="1320" spans="1:14" x14ac:dyDescent="0.45">
      <c r="A1320" t="str">
        <f t="shared" si="214"/>
        <v>37F6</v>
      </c>
      <c r="B1320" t="str">
        <f t="shared" si="217"/>
        <v>42</v>
      </c>
      <c r="C1320">
        <f>COUNTIF(B$2:B1320,"=0")</f>
        <v>22</v>
      </c>
      <c r="D1320" t="str">
        <f>MID('input-output'!$I$9,(ROW(D1320)-2)*2+1,2)</f>
        <v>B6</v>
      </c>
      <c r="E1320" s="1" t="str">
        <f t="shared" si="218"/>
        <v/>
      </c>
      <c r="L1320" t="str">
        <f t="shared" si="215"/>
        <v/>
      </c>
      <c r="M1320" t="str" cm="1">
        <f t="array" ref="M1320">_xlfn.IFS(ISNUMBER(_xlfn.XLOOKUP(C1320,Tables!N:N,Tables!N:N)),IF(B1320=0,K1320,""),L1320&lt;&gt;"",L1320,TRUE,D1320)</f>
        <v>B6</v>
      </c>
      <c r="N1320">
        <f t="shared" si="216"/>
        <v>0</v>
      </c>
    </row>
    <row r="1321" spans="1:14" x14ac:dyDescent="0.45">
      <c r="A1321" t="str">
        <f t="shared" si="214"/>
        <v>37F7</v>
      </c>
      <c r="B1321" t="str">
        <f t="shared" si="217"/>
        <v>43</v>
      </c>
      <c r="C1321">
        <f>COUNTIF(B$2:B1321,"=0")</f>
        <v>22</v>
      </c>
      <c r="D1321" t="str">
        <f>MID('input-output'!$I$9,(ROW(D1321)-2)*2+1,2)</f>
        <v>30</v>
      </c>
      <c r="E1321" s="1" t="str">
        <f t="shared" si="218"/>
        <v/>
      </c>
      <c r="L1321" t="str">
        <f t="shared" si="215"/>
        <v/>
      </c>
      <c r="M1321" t="str" cm="1">
        <f t="array" ref="M1321">_xlfn.IFS(ISNUMBER(_xlfn.XLOOKUP(C1321,Tables!N:N,Tables!N:N)),IF(B1321=0,K1321,""),L1321&lt;&gt;"",L1321,TRUE,D1321)</f>
        <v>30</v>
      </c>
      <c r="N1321">
        <f t="shared" si="216"/>
        <v>0</v>
      </c>
    </row>
    <row r="1322" spans="1:14" x14ac:dyDescent="0.45">
      <c r="A1322" t="str">
        <f t="shared" si="214"/>
        <v>37F8</v>
      </c>
      <c r="B1322" t="str">
        <f t="shared" si="217"/>
        <v>44</v>
      </c>
      <c r="C1322">
        <f>COUNTIF(B$2:B1322,"=0")</f>
        <v>22</v>
      </c>
      <c r="D1322" t="str">
        <f>MID('input-output'!$I$9,(ROW(D1322)-2)*2+1,2)</f>
        <v>AA</v>
      </c>
      <c r="E1322" s="1" t="str">
        <f t="shared" si="218"/>
        <v/>
      </c>
      <c r="L1322" t="str">
        <f t="shared" si="215"/>
        <v/>
      </c>
      <c r="M1322" t="str" cm="1">
        <f t="array" ref="M1322">_xlfn.IFS(ISNUMBER(_xlfn.XLOOKUP(C1322,Tables!N:N,Tables!N:N)),IF(B1322=0,K1322,""),L1322&lt;&gt;"",L1322,TRUE,D1322)</f>
        <v>AA</v>
      </c>
      <c r="N1322">
        <f t="shared" si="216"/>
        <v>0</v>
      </c>
    </row>
    <row r="1323" spans="1:14" x14ac:dyDescent="0.45">
      <c r="A1323" t="str">
        <f t="shared" si="214"/>
        <v>37F9</v>
      </c>
      <c r="B1323" t="str">
        <f t="shared" si="217"/>
        <v>45</v>
      </c>
      <c r="C1323">
        <f>COUNTIF(B$2:B1323,"=0")</f>
        <v>22</v>
      </c>
      <c r="D1323" t="str">
        <f>MID('input-output'!$I$9,(ROW(D1323)-2)*2+1,2)</f>
        <v>30</v>
      </c>
      <c r="E1323" s="1" t="str">
        <f t="shared" si="218"/>
        <v/>
      </c>
      <c r="L1323" t="str">
        <f t="shared" si="215"/>
        <v/>
      </c>
      <c r="M1323" t="str" cm="1">
        <f t="array" ref="M1323">_xlfn.IFS(ISNUMBER(_xlfn.XLOOKUP(C1323,Tables!N:N,Tables!N:N)),IF(B1323=0,K1323,""),L1323&lt;&gt;"",L1323,TRUE,D1323)</f>
        <v>30</v>
      </c>
      <c r="N1323">
        <f t="shared" si="216"/>
        <v>0</v>
      </c>
    </row>
    <row r="1324" spans="1:14" x14ac:dyDescent="0.45">
      <c r="A1324" t="str">
        <f t="shared" si="214"/>
        <v>37FA</v>
      </c>
      <c r="B1324" t="str">
        <f t="shared" si="217"/>
        <v>46</v>
      </c>
      <c r="C1324">
        <f>COUNTIF(B$2:B1324,"=0")</f>
        <v>22</v>
      </c>
      <c r="D1324" t="str">
        <f>MID('input-output'!$I$9,(ROW(D1324)-2)*2+1,2)</f>
        <v>6A</v>
      </c>
      <c r="E1324" s="1" t="str">
        <f t="shared" si="218"/>
        <v/>
      </c>
      <c r="L1324" t="str">
        <f t="shared" si="215"/>
        <v/>
      </c>
      <c r="M1324" t="str" cm="1">
        <f t="array" ref="M1324">_xlfn.IFS(ISNUMBER(_xlfn.XLOOKUP(C1324,Tables!N:N,Tables!N:N)),IF(B1324=0,K1324,""),L1324&lt;&gt;"",L1324,TRUE,D1324)</f>
        <v>6A</v>
      </c>
      <c r="N1324">
        <f t="shared" si="216"/>
        <v>0</v>
      </c>
    </row>
    <row r="1325" spans="1:14" x14ac:dyDescent="0.45">
      <c r="A1325" t="str">
        <f t="shared" si="214"/>
        <v>37FB</v>
      </c>
      <c r="B1325" t="str">
        <f t="shared" si="217"/>
        <v>47</v>
      </c>
      <c r="C1325">
        <f>COUNTIF(B$2:B1325,"=0")</f>
        <v>22</v>
      </c>
      <c r="D1325" t="str">
        <f>MID('input-output'!$I$9,(ROW(D1325)-2)*2+1,2)</f>
        <v>2E</v>
      </c>
      <c r="E1325" s="1" t="str">
        <f t="shared" si="218"/>
        <v/>
      </c>
      <c r="L1325" t="str">
        <f t="shared" si="215"/>
        <v/>
      </c>
      <c r="M1325" t="str" cm="1">
        <f t="array" ref="M1325">_xlfn.IFS(ISNUMBER(_xlfn.XLOOKUP(C1325,Tables!N:N,Tables!N:N)),IF(B1325=0,K1325,""),L1325&lt;&gt;"",L1325,TRUE,D1325)</f>
        <v>2E</v>
      </c>
      <c r="N1325">
        <f t="shared" si="216"/>
        <v>0</v>
      </c>
    </row>
    <row r="1326" spans="1:14" x14ac:dyDescent="0.45">
      <c r="A1326" t="str">
        <f t="shared" si="214"/>
        <v>37FC</v>
      </c>
      <c r="B1326" t="str">
        <f t="shared" si="217"/>
        <v>48</v>
      </c>
      <c r="C1326">
        <f>COUNTIF(B$2:B1326,"=0")</f>
        <v>22</v>
      </c>
      <c r="D1326" t="str">
        <f>MID('input-output'!$I$9,(ROW(D1326)-2)*2+1,2)</f>
        <v>AE</v>
      </c>
      <c r="E1326" s="1" t="str">
        <f t="shared" si="218"/>
        <v>DLC Tablet Name</v>
      </c>
      <c r="F1326" t="str">
        <f>IF(_xlfn.CONCAT(D1260:D1261)="FFFF",_xlfn.XLOOKUP(_xlfn.CONCAT(D1260:D1261),Tables!B:B,Tables!K:K),IF(_xlfn.XLOOKUP(HEX2DEC(D1326),Tables!A:A,Tables!K:K,"")=0,"",_xlfn.XLOOKUP(HEX2DEC(D1326),Tables!A:A,Tables!K:K,"")))</f>
        <v>Treasure Hunt</v>
      </c>
      <c r="G1326" s="2"/>
      <c r="L1326" t="str">
        <f t="shared" si="215"/>
        <v/>
      </c>
      <c r="M1326" t="str" cm="1">
        <f t="array" ref="M1326">_xlfn.IFS(ISNUMBER(_xlfn.XLOOKUP(C1326,Tables!N:N,Tables!N:N)),IF(B1326=0,K1326,""),L1326&lt;&gt;"",L1326,TRUE,D1326)</f>
        <v>AE</v>
      </c>
      <c r="N1326">
        <f t="shared" si="216"/>
        <v>0</v>
      </c>
    </row>
    <row r="1327" spans="1:14" x14ac:dyDescent="0.45">
      <c r="A1327" t="str">
        <f t="shared" si="214"/>
        <v>37FD</v>
      </c>
      <c r="B1327" t="str">
        <f t="shared" si="217"/>
        <v>49</v>
      </c>
      <c r="C1327">
        <f>COUNTIF(B$2:B1327,"=0")</f>
        <v>22</v>
      </c>
      <c r="D1327" t="str">
        <f>MID('input-output'!$I$9,(ROW(D1327)-2)*2+1,2)</f>
        <v>AE</v>
      </c>
      <c r="E1327" s="1" t="str">
        <f t="shared" si="218"/>
        <v>DLC Tablet Name</v>
      </c>
      <c r="F1327" t="str">
        <f>IF(_xlfn.XLOOKUP(HEX2DEC(D1327),Tables!A:A,Tables!K:K,"")=0,"",_xlfn.XLOOKUP(HEX2DEC(D1327),Tables!A:A,Tables!K:K,""))</f>
        <v>Treasure Hunt</v>
      </c>
      <c r="L1327" t="str">
        <f t="shared" si="215"/>
        <v/>
      </c>
      <c r="M1327" t="str" cm="1">
        <f t="array" ref="M1327">_xlfn.IFS(ISNUMBER(_xlfn.XLOOKUP(C1327,Tables!N:N,Tables!N:N)),IF(B1327=0,K1327,""),L1327&lt;&gt;"",L1327,TRUE,D1327)</f>
        <v>AE</v>
      </c>
      <c r="N1327">
        <f t="shared" si="216"/>
        <v>0</v>
      </c>
    </row>
    <row r="1328" spans="1:14" x14ac:dyDescent="0.45">
      <c r="A1328" t="str">
        <f t="shared" si="214"/>
        <v>37FE</v>
      </c>
      <c r="B1328" t="str">
        <f t="shared" si="217"/>
        <v>4A</v>
      </c>
      <c r="C1328">
        <f>COUNTIF(B$2:B1328,"=0")</f>
        <v>22</v>
      </c>
      <c r="D1328" t="str">
        <f>MID('input-output'!$I$9,(ROW(D1328)-2)*2+1,2)</f>
        <v>00</v>
      </c>
      <c r="E1328" s="1" t="str">
        <f t="shared" si="218"/>
        <v/>
      </c>
      <c r="L1328" t="str">
        <f t="shared" si="215"/>
        <v/>
      </c>
      <c r="M1328" t="str" cm="1">
        <f t="array" ref="M1328">_xlfn.IFS(ISNUMBER(_xlfn.XLOOKUP(C1328,Tables!N:N,Tables!N:N)),IF(B1328=0,K1328,""),L1328&lt;&gt;"",L1328,TRUE,D1328)</f>
        <v>00</v>
      </c>
      <c r="N1328">
        <f t="shared" si="216"/>
        <v>0</v>
      </c>
    </row>
    <row r="1329" spans="1:14" x14ac:dyDescent="0.45">
      <c r="A1329" t="str">
        <f t="shared" si="214"/>
        <v>37FF</v>
      </c>
      <c r="B1329" t="str">
        <f t="shared" si="217"/>
        <v>4B</v>
      </c>
      <c r="C1329">
        <f>COUNTIF(B$2:B1329,"=0")</f>
        <v>22</v>
      </c>
      <c r="D1329" t="str">
        <f>MID('input-output'!$I$9,(ROW(D1329)-2)*2+1,2)</f>
        <v>00</v>
      </c>
      <c r="E1329" s="1" t="str">
        <f t="shared" si="218"/>
        <v/>
      </c>
      <c r="L1329" t="str">
        <f t="shared" si="215"/>
        <v/>
      </c>
      <c r="M1329" t="str" cm="1">
        <f t="array" ref="M1329">_xlfn.IFS(ISNUMBER(_xlfn.XLOOKUP(C1329,Tables!N:N,Tables!N:N)),IF(B1329=0,K1329,""),L1329&lt;&gt;"",L1329,TRUE,D1329)</f>
        <v>00</v>
      </c>
      <c r="N1329">
        <f t="shared" si="216"/>
        <v>0</v>
      </c>
    </row>
    <row r="1330" spans="1:14" x14ac:dyDescent="0.45">
      <c r="A1330" t="str">
        <f t="shared" si="214"/>
        <v>3800</v>
      </c>
      <c r="B1330" t="str">
        <f t="shared" si="217"/>
        <v>4C</v>
      </c>
      <c r="C1330">
        <f>COUNTIF(B$2:B1330,"=0")</f>
        <v>22</v>
      </c>
      <c r="D1330" t="str">
        <f>MID('input-output'!$I$9,(ROW(D1330)-2)*2+1,2)</f>
        <v>00</v>
      </c>
      <c r="E1330" s="1" t="str">
        <f t="shared" si="218"/>
        <v/>
      </c>
      <c r="L1330" t="str">
        <f t="shared" si="215"/>
        <v/>
      </c>
      <c r="M1330" t="str" cm="1">
        <f t="array" ref="M1330">_xlfn.IFS(ISNUMBER(_xlfn.XLOOKUP(C1330,Tables!N:N,Tables!N:N)),IF(B1330=0,K1330,""),L1330&lt;&gt;"",L1330,TRUE,D1330)</f>
        <v>00</v>
      </c>
      <c r="N1330">
        <f t="shared" si="216"/>
        <v>0</v>
      </c>
    </row>
    <row r="1331" spans="1:14" x14ac:dyDescent="0.45">
      <c r="A1331" t="str">
        <f t="shared" si="214"/>
        <v>3801</v>
      </c>
      <c r="B1331" t="str">
        <f t="shared" si="217"/>
        <v>4D</v>
      </c>
      <c r="C1331">
        <f>COUNTIF(B$2:B1331,"=0")</f>
        <v>22</v>
      </c>
      <c r="D1331" t="str">
        <f>MID('input-output'!$I$9,(ROW(D1331)-2)*2+1,2)</f>
        <v>1B</v>
      </c>
      <c r="E1331" s="1" t="str">
        <f t="shared" si="218"/>
        <v>Disguise</v>
      </c>
      <c r="F1331" t="str">
        <f>_xlfn.XLOOKUP(HEX2DEC(D1331),Tables!A:A,Tables!I:I)</f>
        <v>Dancer</v>
      </c>
      <c r="G1331" s="2"/>
      <c r="L1331" t="str">
        <f t="shared" si="215"/>
        <v/>
      </c>
      <c r="M1331" t="str" cm="1">
        <f t="array" ref="M1331">_xlfn.IFS(ISNUMBER(_xlfn.XLOOKUP(C1331,Tables!N:N,Tables!N:N)),IF(B1331=0,K1331,""),L1331&lt;&gt;"",L1331,TRUE,D1331)</f>
        <v>1B</v>
      </c>
      <c r="N1331">
        <f t="shared" si="216"/>
        <v>0</v>
      </c>
    </row>
    <row r="1332" spans="1:14" x14ac:dyDescent="0.45">
      <c r="A1332" t="str">
        <f t="shared" si="214"/>
        <v>3802</v>
      </c>
      <c r="B1332" t="str">
        <f t="shared" si="217"/>
        <v>4E</v>
      </c>
      <c r="C1332">
        <f>COUNTIF(B$2:B1332,"=0")</f>
        <v>22</v>
      </c>
      <c r="D1332" t="str">
        <f>MID('input-output'!$I$9,(ROW(D1332)-2)*2+1,2)</f>
        <v>08</v>
      </c>
      <c r="E1332" s="1" t="str">
        <f t="shared" si="218"/>
        <v>Unk</v>
      </c>
      <c r="F1332">
        <f t="shared" ref="F1332" si="221">HEX2DEC(D1332)</f>
        <v>8</v>
      </c>
      <c r="L1332" t="str">
        <f t="shared" si="215"/>
        <v/>
      </c>
      <c r="M1332" t="str" cm="1">
        <f t="array" ref="M1332">_xlfn.IFS(ISNUMBER(_xlfn.XLOOKUP(C1332,Tables!N:N,Tables!N:N)),IF(B1332=0,K1332,""),L1332&lt;&gt;"",L1332,TRUE,D1332)</f>
        <v>08</v>
      </c>
      <c r="N1332">
        <f t="shared" si="216"/>
        <v>0</v>
      </c>
    </row>
    <row r="1333" spans="1:14" x14ac:dyDescent="0.45">
      <c r="A1333" t="str">
        <f t="shared" si="214"/>
        <v>3803</v>
      </c>
      <c r="B1333" t="str">
        <f t="shared" si="217"/>
        <v>4F</v>
      </c>
      <c r="C1333">
        <f>COUNTIF(B$2:B1333,"=0")</f>
        <v>22</v>
      </c>
      <c r="D1333" t="str">
        <f>MID('input-output'!$I$9,(ROW(D1333)-2)*2+1,2)</f>
        <v>00</v>
      </c>
      <c r="E1333" s="1" t="str">
        <f t="shared" si="218"/>
        <v/>
      </c>
      <c r="L1333" t="str">
        <f t="shared" si="215"/>
        <v/>
      </c>
      <c r="M1333" t="str" cm="1">
        <f t="array" ref="M1333">_xlfn.IFS(ISNUMBER(_xlfn.XLOOKUP(C1333,Tables!N:N,Tables!N:N)),IF(B1333=0,K1333,""),L1333&lt;&gt;"",L1333,TRUE,D1333)</f>
        <v>00</v>
      </c>
      <c r="N1333">
        <f t="shared" si="216"/>
        <v>0</v>
      </c>
    </row>
    <row r="1334" spans="1:14" x14ac:dyDescent="0.45">
      <c r="A1334" t="str">
        <f t="shared" si="214"/>
        <v>3804</v>
      </c>
      <c r="B1334" t="str">
        <f t="shared" si="217"/>
        <v>50</v>
      </c>
      <c r="C1334">
        <f>COUNTIF(B$2:B1334,"=0")</f>
        <v>22</v>
      </c>
      <c r="D1334" t="str">
        <f>MID('input-output'!$I$9,(ROW(D1334)-2)*2+1,2)</f>
        <v>2C</v>
      </c>
      <c r="E1334" s="1" t="str">
        <f t="shared" si="218"/>
        <v>Unk</v>
      </c>
      <c r="F1334">
        <f t="shared" ref="F1334:F1337" si="222">HEX2DEC(D1334)</f>
        <v>44</v>
      </c>
      <c r="L1334" t="str">
        <f t="shared" si="215"/>
        <v/>
      </c>
      <c r="M1334" t="str" cm="1">
        <f t="array" ref="M1334">_xlfn.IFS(ISNUMBER(_xlfn.XLOOKUP(C1334,Tables!N:N,Tables!N:N)),IF(B1334=0,K1334,""),L1334&lt;&gt;"",L1334,TRUE,D1334)</f>
        <v>2C</v>
      </c>
      <c r="N1334">
        <f t="shared" si="216"/>
        <v>0</v>
      </c>
    </row>
    <row r="1335" spans="1:14" x14ac:dyDescent="0.45">
      <c r="A1335" t="str">
        <f t="shared" si="214"/>
        <v>3805</v>
      </c>
      <c r="B1335" t="str">
        <f t="shared" si="217"/>
        <v>51</v>
      </c>
      <c r="C1335">
        <f>COUNTIF(B$2:B1335,"=0")</f>
        <v>22</v>
      </c>
      <c r="D1335" t="str">
        <f>MID('input-output'!$I$9,(ROW(D1335)-2)*2+1,2)</f>
        <v>00</v>
      </c>
      <c r="E1335" s="1" t="str">
        <f t="shared" si="218"/>
        <v>Unk</v>
      </c>
      <c r="F1335">
        <f t="shared" si="222"/>
        <v>0</v>
      </c>
      <c r="L1335" t="str">
        <f t="shared" si="215"/>
        <v/>
      </c>
      <c r="M1335" t="str" cm="1">
        <f t="array" ref="M1335">_xlfn.IFS(ISNUMBER(_xlfn.XLOOKUP(C1335,Tables!N:N,Tables!N:N)),IF(B1335=0,K1335,""),L1335&lt;&gt;"",L1335,TRUE,D1335)</f>
        <v>00</v>
      </c>
      <c r="N1335">
        <f t="shared" si="216"/>
        <v>0</v>
      </c>
    </row>
    <row r="1336" spans="1:14" x14ac:dyDescent="0.45">
      <c r="A1336" t="str">
        <f t="shared" si="214"/>
        <v>3806</v>
      </c>
      <c r="B1336" t="str">
        <f t="shared" si="217"/>
        <v>52</v>
      </c>
      <c r="C1336">
        <f>COUNTIF(B$2:B1336,"=0")</f>
        <v>22</v>
      </c>
      <c r="D1336" t="str">
        <f>MID('input-output'!$I$9,(ROW(D1336)-2)*2+1,2)</f>
        <v>00</v>
      </c>
      <c r="E1336" s="1" t="str">
        <f t="shared" si="218"/>
        <v>Unk</v>
      </c>
      <c r="F1336">
        <f t="shared" si="222"/>
        <v>0</v>
      </c>
      <c r="L1336" t="str">
        <f t="shared" si="215"/>
        <v/>
      </c>
      <c r="M1336" t="str" cm="1">
        <f t="array" ref="M1336">_xlfn.IFS(ISNUMBER(_xlfn.XLOOKUP(C1336,Tables!N:N,Tables!N:N)),IF(B1336=0,K1336,""),L1336&lt;&gt;"",L1336,TRUE,D1336)</f>
        <v>00</v>
      </c>
      <c r="N1336">
        <f t="shared" si="216"/>
        <v>0</v>
      </c>
    </row>
    <row r="1337" spans="1:14" x14ac:dyDescent="0.45">
      <c r="A1337" t="str">
        <f t="shared" si="214"/>
        <v>3807</v>
      </c>
      <c r="B1337" t="str">
        <f t="shared" si="217"/>
        <v>53</v>
      </c>
      <c r="C1337">
        <f>COUNTIF(B$2:B1337,"=0")</f>
        <v>22</v>
      </c>
      <c r="D1337" t="str">
        <f>MID('input-output'!$I$9,(ROW(D1337)-2)*2+1,2)</f>
        <v>00</v>
      </c>
      <c r="E1337" s="1" t="str">
        <f t="shared" si="218"/>
        <v>Unk</v>
      </c>
      <c r="F1337">
        <f t="shared" si="222"/>
        <v>0</v>
      </c>
      <c r="L1337" t="str">
        <f t="shared" si="215"/>
        <v/>
      </c>
      <c r="M1337" t="str" cm="1">
        <f t="array" ref="M1337">_xlfn.IFS(ISNUMBER(_xlfn.XLOOKUP(C1337,Tables!N:N,Tables!N:N)),IF(B1337=0,K1337,""),L1337&lt;&gt;"",L1337,TRUE,D1337)</f>
        <v>00</v>
      </c>
      <c r="N1337">
        <f t="shared" si="216"/>
        <v>0</v>
      </c>
    </row>
    <row r="1338" spans="1:14" x14ac:dyDescent="0.45">
      <c r="A1338" t="str">
        <f t="shared" si="214"/>
        <v>3808</v>
      </c>
      <c r="B1338">
        <f t="shared" si="217"/>
        <v>0</v>
      </c>
      <c r="C1338">
        <f>COUNTIF(B$2:B1338,"=0")</f>
        <v>23</v>
      </c>
      <c r="D1338" t="str">
        <f>MID('input-output'!$I$9,(ROW(D1338)-2)*2+1,2)</f>
        <v>00</v>
      </c>
      <c r="E1338" s="1" t="str">
        <f t="shared" si="218"/>
        <v>Name Low 1</v>
      </c>
      <c r="F1338">
        <f>_xlfn.XLOOKUP(HEX2DEC(D1339&amp;D1338),Tables!A:A,Tables!C:C)</f>
        <v>0</v>
      </c>
      <c r="G1338" s="2"/>
      <c r="J1338" t="str">
        <f>IF(G1338&lt;&gt;"",_xlfn.XLOOKUP(G1338,Tables!C:C,Tables!B:B),"")</f>
        <v/>
      </c>
      <c r="K1338" t="str">
        <f>IF(G1410&lt;&gt;"",_xlfn.XLOOKUP(G1410,'Tablet data'!A:A,'Tablet data'!B:B),"")</f>
        <v/>
      </c>
      <c r="L1338" t="str">
        <f t="shared" si="215"/>
        <v/>
      </c>
      <c r="M1338" t="str" cm="1">
        <f t="array" ref="M1338">_xlfn.IFS(ISNUMBER(_xlfn.XLOOKUP(C1338,Tables!N:N,Tables!N:N)),IF(B1338=0,K1338,""),L1338&lt;&gt;"",L1338,TRUE,D1338)</f>
        <v>00</v>
      </c>
      <c r="N1338">
        <f t="shared" si="216"/>
        <v>0</v>
      </c>
    </row>
    <row r="1339" spans="1:14" x14ac:dyDescent="0.45">
      <c r="A1339" t="str">
        <f t="shared" si="214"/>
        <v>3809</v>
      </c>
      <c r="B1339">
        <f t="shared" si="217"/>
        <v>1</v>
      </c>
      <c r="C1339">
        <f>COUNTIF(B$2:B1339,"=0")</f>
        <v>23</v>
      </c>
      <c r="D1339" t="str">
        <f>MID('input-output'!$I$9,(ROW(D1339)-2)*2+1,2)</f>
        <v>00</v>
      </c>
      <c r="E1339" s="1" t="str">
        <f t="shared" si="218"/>
        <v>Name High 1</v>
      </c>
      <c r="L1339" t="str">
        <f t="shared" si="215"/>
        <v/>
      </c>
      <c r="M1339" t="str" cm="1">
        <f t="array" ref="M1339">_xlfn.IFS(ISNUMBER(_xlfn.XLOOKUP(C1339,Tables!N:N,Tables!N:N)),IF(B1339=0,K1339,""),L1339&lt;&gt;"",L1339,TRUE,D1339)</f>
        <v>00</v>
      </c>
      <c r="N1339">
        <f t="shared" si="216"/>
        <v>0</v>
      </c>
    </row>
    <row r="1340" spans="1:14" x14ac:dyDescent="0.45">
      <c r="A1340" t="str">
        <f t="shared" si="214"/>
        <v>380A</v>
      </c>
      <c r="B1340">
        <f t="shared" si="217"/>
        <v>2</v>
      </c>
      <c r="C1340">
        <f>COUNTIF(B$2:B1340,"=0")</f>
        <v>23</v>
      </c>
      <c r="D1340" t="str">
        <f>MID('input-output'!$I$9,(ROW(D1340)-2)*2+1,2)</f>
        <v>00</v>
      </c>
      <c r="E1340" s="1" t="str">
        <f t="shared" si="218"/>
        <v>Name Low 2</v>
      </c>
      <c r="F1340">
        <f>_xlfn.XLOOKUP(HEX2DEC(D1341&amp;D1340),Tables!A:A,Tables!C:C)</f>
        <v>0</v>
      </c>
      <c r="G1340" s="2"/>
      <c r="J1340" t="str">
        <f>IF(G1340&lt;&gt;"",_xlfn.XLOOKUP(G1340,Tables!C:C,Tables!B:B),"")</f>
        <v/>
      </c>
      <c r="L1340" t="str">
        <f t="shared" si="215"/>
        <v/>
      </c>
      <c r="M1340" t="str" cm="1">
        <f t="array" ref="M1340">_xlfn.IFS(ISNUMBER(_xlfn.XLOOKUP(C1340,Tables!N:N,Tables!N:N)),IF(B1340=0,K1340,""),L1340&lt;&gt;"",L1340,TRUE,D1340)</f>
        <v>00</v>
      </c>
      <c r="N1340">
        <f t="shared" si="216"/>
        <v>0</v>
      </c>
    </row>
    <row r="1341" spans="1:14" x14ac:dyDescent="0.45">
      <c r="A1341" t="str">
        <f t="shared" si="214"/>
        <v>380B</v>
      </c>
      <c r="B1341" t="str">
        <f t="shared" si="217"/>
        <v>3</v>
      </c>
      <c r="C1341">
        <f>COUNTIF(B$2:B1341,"=0")</f>
        <v>23</v>
      </c>
      <c r="D1341" t="str">
        <f>MID('input-output'!$I$9,(ROW(D1341)-2)*2+1,2)</f>
        <v>00</v>
      </c>
      <c r="E1341" s="1" t="str">
        <f t="shared" si="218"/>
        <v>Name High 2</v>
      </c>
      <c r="L1341" t="str">
        <f t="shared" si="215"/>
        <v/>
      </c>
      <c r="M1341" t="str" cm="1">
        <f t="array" ref="M1341">_xlfn.IFS(ISNUMBER(_xlfn.XLOOKUP(C1341,Tables!N:N,Tables!N:N)),IF(B1341=0,K1341,""),L1341&lt;&gt;"",L1341,TRUE,D1341)</f>
        <v>00</v>
      </c>
      <c r="N1341">
        <f t="shared" si="216"/>
        <v>0</v>
      </c>
    </row>
    <row r="1342" spans="1:14" x14ac:dyDescent="0.45">
      <c r="A1342" t="str">
        <f t="shared" ref="A1342:A1375" si="223">DEC2HEX(1+HEX2DEC(A1341))</f>
        <v>380C</v>
      </c>
      <c r="B1342" t="str">
        <f t="shared" si="217"/>
        <v>4</v>
      </c>
      <c r="C1342">
        <f>COUNTIF(B$2:B1342,"=0")</f>
        <v>23</v>
      </c>
      <c r="D1342" t="str">
        <f>MID('input-output'!$I$9,(ROW(D1342)-2)*2+1,2)</f>
        <v>00</v>
      </c>
      <c r="E1342" s="1" t="str">
        <f t="shared" si="218"/>
        <v>Name Low 3</v>
      </c>
      <c r="F1342">
        <f>_xlfn.XLOOKUP(HEX2DEC(D1343&amp;D1342),Tables!A:A,Tables!C:C)</f>
        <v>0</v>
      </c>
      <c r="G1342" s="2"/>
      <c r="J1342" t="str">
        <f>IF(G1342&lt;&gt;"",_xlfn.XLOOKUP(G1342,Tables!C:C,Tables!B:B),"")</f>
        <v/>
      </c>
      <c r="L1342" t="str">
        <f t="shared" si="215"/>
        <v/>
      </c>
      <c r="M1342" t="str" cm="1">
        <f t="array" ref="M1342">_xlfn.IFS(ISNUMBER(_xlfn.XLOOKUP(C1342,Tables!N:N,Tables!N:N)),IF(B1342=0,K1342,""),L1342&lt;&gt;"",L1342,TRUE,D1342)</f>
        <v>00</v>
      </c>
      <c r="N1342">
        <f t="shared" si="216"/>
        <v>0</v>
      </c>
    </row>
    <row r="1343" spans="1:14" x14ac:dyDescent="0.45">
      <c r="A1343" t="str">
        <f t="shared" si="223"/>
        <v>380D</v>
      </c>
      <c r="B1343" t="str">
        <f t="shared" si="217"/>
        <v>5</v>
      </c>
      <c r="C1343">
        <f>COUNTIF(B$2:B1343,"=0")</f>
        <v>23</v>
      </c>
      <c r="D1343" t="str">
        <f>MID('input-output'!$I$9,(ROW(D1343)-2)*2+1,2)</f>
        <v>00</v>
      </c>
      <c r="E1343" s="1" t="str">
        <f t="shared" si="218"/>
        <v>Name High 3</v>
      </c>
      <c r="L1343" t="str">
        <f t="shared" si="215"/>
        <v/>
      </c>
      <c r="M1343" t="str" cm="1">
        <f t="array" ref="M1343">_xlfn.IFS(ISNUMBER(_xlfn.XLOOKUP(C1343,Tables!N:N,Tables!N:N)),IF(B1343=0,K1343,""),L1343&lt;&gt;"",L1343,TRUE,D1343)</f>
        <v>00</v>
      </c>
      <c r="N1343">
        <f t="shared" si="216"/>
        <v>0</v>
      </c>
    </row>
    <row r="1344" spans="1:14" x14ac:dyDescent="0.45">
      <c r="A1344" t="str">
        <f t="shared" si="223"/>
        <v>380E</v>
      </c>
      <c r="B1344" t="str">
        <f t="shared" si="217"/>
        <v>6</v>
      </c>
      <c r="C1344">
        <f>COUNTIF(B$2:B1344,"=0")</f>
        <v>23</v>
      </c>
      <c r="D1344" t="str">
        <f>MID('input-output'!$I$9,(ROW(D1344)-2)*2+1,2)</f>
        <v>00</v>
      </c>
      <c r="E1344" s="1" t="str">
        <f t="shared" si="218"/>
        <v>Primary Monster Low</v>
      </c>
      <c r="F1344">
        <f>_xlfn.XLOOKUP(HEX2DEC(D1345&amp;D1344),Tables!A:A,Tables!D:D)</f>
        <v>0</v>
      </c>
      <c r="G1344" s="2"/>
      <c r="J1344" t="str">
        <f>IF(G1344&lt;&gt;"",_xlfn.XLOOKUP(G1344,Tables!D:D,Tables!B:B),"")</f>
        <v/>
      </c>
      <c r="L1344" t="str">
        <f t="shared" si="215"/>
        <v/>
      </c>
      <c r="M1344" t="str" cm="1">
        <f t="array" ref="M1344">_xlfn.IFS(ISNUMBER(_xlfn.XLOOKUP(C1344,Tables!N:N,Tables!N:N)),IF(B1344=0,K1344,""),L1344&lt;&gt;"",L1344,TRUE,D1344)</f>
        <v>00</v>
      </c>
      <c r="N1344">
        <f t="shared" si="216"/>
        <v>0</v>
      </c>
    </row>
    <row r="1345" spans="1:14" x14ac:dyDescent="0.45">
      <c r="A1345" t="str">
        <f t="shared" si="223"/>
        <v>380F</v>
      </c>
      <c r="B1345" t="str">
        <f t="shared" si="217"/>
        <v>7</v>
      </c>
      <c r="C1345">
        <f>COUNTIF(B$2:B1345,"=0")</f>
        <v>23</v>
      </c>
      <c r="D1345" t="str">
        <f>MID('input-output'!$I$9,(ROW(D1345)-2)*2+1,2)</f>
        <v>00</v>
      </c>
      <c r="E1345" s="1" t="str">
        <f t="shared" si="218"/>
        <v>Primary Monster High</v>
      </c>
      <c r="L1345" t="str">
        <f t="shared" si="215"/>
        <v/>
      </c>
      <c r="M1345" t="str" cm="1">
        <f t="array" ref="M1345">_xlfn.IFS(ISNUMBER(_xlfn.XLOOKUP(C1345,Tables!N:N,Tables!N:N)),IF(B1345=0,K1345,""),L1345&lt;&gt;"",L1345,TRUE,D1345)</f>
        <v>00</v>
      </c>
      <c r="N1345">
        <f t="shared" si="216"/>
        <v>0</v>
      </c>
    </row>
    <row r="1346" spans="1:14" x14ac:dyDescent="0.45">
      <c r="A1346" t="str">
        <f t="shared" si="223"/>
        <v>3810</v>
      </c>
      <c r="B1346" t="str">
        <f t="shared" si="217"/>
        <v>8</v>
      </c>
      <c r="C1346">
        <f>COUNTIF(B$2:B1346,"=0")</f>
        <v>23</v>
      </c>
      <c r="D1346" t="str">
        <f>MID('input-output'!$I$9,(ROW(D1346)-2)*2+1,2)</f>
        <v>00</v>
      </c>
      <c r="E1346" s="1" t="str">
        <f t="shared" si="218"/>
        <v>Header Low</v>
      </c>
      <c r="F1346">
        <f t="shared" ref="F1346" si="224">HEX2DEC(D1347&amp;D1346)</f>
        <v>0</v>
      </c>
      <c r="G1346" s="2"/>
      <c r="J1346" t="str">
        <f t="shared" ref="J1346" si="225">IF(G1346&lt;&gt;"",DEC2HEX(G1346),"")</f>
        <v/>
      </c>
      <c r="L1346" t="str">
        <f t="shared" si="215"/>
        <v/>
      </c>
      <c r="M1346" t="str" cm="1">
        <f t="array" ref="M1346">_xlfn.IFS(ISNUMBER(_xlfn.XLOOKUP(C1346,Tables!N:N,Tables!N:N)),IF(B1346=0,K1346,""),L1346&lt;&gt;"",L1346,TRUE,D1346)</f>
        <v>00</v>
      </c>
      <c r="N1346">
        <f t="shared" si="216"/>
        <v>0</v>
      </c>
    </row>
    <row r="1347" spans="1:14" x14ac:dyDescent="0.45">
      <c r="A1347" t="str">
        <f t="shared" si="223"/>
        <v>3811</v>
      </c>
      <c r="B1347" t="str">
        <f t="shared" si="217"/>
        <v>9</v>
      </c>
      <c r="C1347">
        <f>COUNTIF(B$2:B1347,"=0")</f>
        <v>23</v>
      </c>
      <c r="D1347" t="str">
        <f>MID('input-output'!$I$9,(ROW(D1347)-2)*2+1,2)</f>
        <v>00</v>
      </c>
      <c r="E1347" s="1" t="str">
        <f t="shared" si="218"/>
        <v>Header High</v>
      </c>
      <c r="L1347" t="str">
        <f t="shared" ref="L1347:L1410" si="226">IF(OR(J1347&lt;&gt;"",LEN(J1346)&gt;2),_xlfn.LET(_xlpm.exp,IF(LEN(J1347)&gt;2,RIGHT(J1347,2),IF(LEN(J1346)&gt;2,LEFT(J1346,LEN(J1346)-2),J1347)),IF(LEN(_xlpm.exp)=1,"0"&amp;_xlpm.exp,_xlpm.exp)),IF(AND(J1346&lt;&gt;"",ISNUMBER(FIND("High",E1347))),"00",IF(J1347="","",J1347)))</f>
        <v/>
      </c>
      <c r="M1347" t="str" cm="1">
        <f t="array" ref="M1347">_xlfn.IFS(ISNUMBER(_xlfn.XLOOKUP(C1347,Tables!N:N,Tables!N:N)),IF(B1347=0,K1347,""),L1347&lt;&gt;"",L1347,TRUE,D1347)</f>
        <v>00</v>
      </c>
      <c r="N1347">
        <f t="shared" si="216"/>
        <v>0</v>
      </c>
    </row>
    <row r="1348" spans="1:14" x14ac:dyDescent="0.45">
      <c r="A1348" t="str">
        <f t="shared" si="223"/>
        <v>3812</v>
      </c>
      <c r="B1348" t="str">
        <f t="shared" si="217"/>
        <v>A</v>
      </c>
      <c r="C1348">
        <f>COUNTIF(B$2:B1348,"=0")</f>
        <v>23</v>
      </c>
      <c r="D1348" t="str">
        <f>MID('input-output'!$I$9,(ROW(D1348)-2)*2+1,2)</f>
        <v>00</v>
      </c>
      <c r="E1348" s="1" t="str">
        <f t="shared" si="218"/>
        <v>Footer Low</v>
      </c>
      <c r="F1348">
        <f t="shared" ref="F1348" si="227">HEX2DEC(D1349&amp;D1348)</f>
        <v>0</v>
      </c>
      <c r="G1348" s="2"/>
      <c r="J1348" t="str">
        <f t="shared" ref="J1348" si="228">IF(G1348&lt;&gt;"",DEC2HEX(G1348),"")</f>
        <v/>
      </c>
      <c r="L1348" t="str">
        <f t="shared" si="226"/>
        <v/>
      </c>
      <c r="M1348" t="str" cm="1">
        <f t="array" ref="M1348">_xlfn.IFS(ISNUMBER(_xlfn.XLOOKUP(C1348,Tables!N:N,Tables!N:N)),IF(B1348=0,K1348,""),L1348&lt;&gt;"",L1348,TRUE,D1348)</f>
        <v>00</v>
      </c>
      <c r="N1348">
        <f t="shared" ref="N1348:N1411" si="229">IF(L1348="",0,_xlfn.LET(_xlpm.new,HEX2DEC(M1348),_xlpm.old,HEX2DEC(D1348),IF(_xlpm.new&lt;128,_xlpm.new,-128+_xlfn.BITAND(_xlpm.new,127))-IF(_xlpm.old&lt;128,_xlpm.old,-128+_xlfn.BITAND(_xlpm.old,127))))</f>
        <v>0</v>
      </c>
    </row>
    <row r="1349" spans="1:14" x14ac:dyDescent="0.45">
      <c r="A1349" t="str">
        <f t="shared" si="223"/>
        <v>3813</v>
      </c>
      <c r="B1349" t="str">
        <f t="shared" si="217"/>
        <v>B</v>
      </c>
      <c r="C1349">
        <f>COUNTIF(B$2:B1349,"=0")</f>
        <v>23</v>
      </c>
      <c r="D1349" t="str">
        <f>MID('input-output'!$I$9,(ROW(D1349)-2)*2+1,2)</f>
        <v>00</v>
      </c>
      <c r="E1349" s="1" t="str">
        <f t="shared" si="218"/>
        <v>Footer High</v>
      </c>
      <c r="L1349" t="str">
        <f t="shared" si="226"/>
        <v/>
      </c>
      <c r="M1349" t="str" cm="1">
        <f t="array" ref="M1349">_xlfn.IFS(ISNUMBER(_xlfn.XLOOKUP(C1349,Tables!N:N,Tables!N:N)),IF(B1349=0,K1349,""),L1349&lt;&gt;"",L1349,TRUE,D1349)</f>
        <v>00</v>
      </c>
      <c r="N1349">
        <f t="shared" si="229"/>
        <v>0</v>
      </c>
    </row>
    <row r="1350" spans="1:14" x14ac:dyDescent="0.45">
      <c r="A1350" t="str">
        <f t="shared" si="223"/>
        <v>3814</v>
      </c>
      <c r="B1350" t="str">
        <f t="shared" si="217"/>
        <v>C</v>
      </c>
      <c r="C1350">
        <f>COUNTIF(B$2:B1350,"=0")</f>
        <v>23</v>
      </c>
      <c r="D1350" t="str">
        <f>MID('input-output'!$I$9,(ROW(D1350)-2)*2+1,2)</f>
        <v>F4</v>
      </c>
      <c r="E1350" s="1" t="str">
        <f t="shared" si="218"/>
        <v/>
      </c>
      <c r="L1350" t="str">
        <f t="shared" si="226"/>
        <v/>
      </c>
      <c r="M1350" t="str" cm="1">
        <f t="array" ref="M1350">_xlfn.IFS(ISNUMBER(_xlfn.XLOOKUP(C1350,Tables!N:N,Tables!N:N)),IF(B1350=0,K1350,""),L1350&lt;&gt;"",L1350,TRUE,D1350)</f>
        <v>F4</v>
      </c>
      <c r="N1350">
        <f t="shared" si="229"/>
        <v>0</v>
      </c>
    </row>
    <row r="1351" spans="1:14" x14ac:dyDescent="0.45">
      <c r="A1351" t="str">
        <f t="shared" si="223"/>
        <v>3815</v>
      </c>
      <c r="B1351" t="str">
        <f t="shared" si="217"/>
        <v>D</v>
      </c>
      <c r="C1351">
        <f>COUNTIF(B$2:B1351,"=0")</f>
        <v>23</v>
      </c>
      <c r="D1351" t="str">
        <f>MID('input-output'!$I$9,(ROW(D1351)-2)*2+1,2)</f>
        <v>01</v>
      </c>
      <c r="E1351" s="1" t="str">
        <f t="shared" si="218"/>
        <v/>
      </c>
      <c r="L1351" t="str">
        <f t="shared" si="226"/>
        <v/>
      </c>
      <c r="M1351" t="str" cm="1">
        <f t="array" ref="M1351">_xlfn.IFS(ISNUMBER(_xlfn.XLOOKUP(C1351,Tables!N:N,Tables!N:N)),IF(B1351=0,K1351,""),L1351&lt;&gt;"",L1351,TRUE,D1351)</f>
        <v>01</v>
      </c>
      <c r="N1351">
        <f t="shared" si="229"/>
        <v>0</v>
      </c>
    </row>
    <row r="1352" spans="1:14" x14ac:dyDescent="0.45">
      <c r="A1352" t="str">
        <f t="shared" si="223"/>
        <v>3816</v>
      </c>
      <c r="B1352" t="str">
        <f t="shared" si="217"/>
        <v>E</v>
      </c>
      <c r="C1352">
        <f>COUNTIF(B$2:B1352,"=0")</f>
        <v>23</v>
      </c>
      <c r="D1352" t="str">
        <f>MID('input-output'!$I$9,(ROW(D1352)-2)*2+1,2)</f>
        <v>00</v>
      </c>
      <c r="E1352" s="1" t="str">
        <f t="shared" si="218"/>
        <v>Times Cleared</v>
      </c>
      <c r="F1352">
        <f t="shared" ref="F1352" si="230">HEX2DEC(D1352)</f>
        <v>0</v>
      </c>
      <c r="G1352" s="2"/>
      <c r="J1352" t="str">
        <f t="shared" ref="J1352" si="231">IF(G1352&lt;&gt;"",DEC2HEX(G1352),"")</f>
        <v/>
      </c>
      <c r="L1352" t="str">
        <f t="shared" si="226"/>
        <v/>
      </c>
      <c r="M1352" t="str" cm="1">
        <f t="array" ref="M1352">_xlfn.IFS(ISNUMBER(_xlfn.XLOOKUP(C1352,Tables!N:N,Tables!N:N)),IF(B1352=0,K1352,""),L1352&lt;&gt;"",L1352,TRUE,D1352)</f>
        <v>00</v>
      </c>
      <c r="N1352">
        <f t="shared" si="229"/>
        <v>0</v>
      </c>
    </row>
    <row r="1353" spans="1:14" x14ac:dyDescent="0.45">
      <c r="A1353" t="str">
        <f t="shared" si="223"/>
        <v>3817</v>
      </c>
      <c r="B1353" t="str">
        <f t="shared" si="217"/>
        <v>F</v>
      </c>
      <c r="C1353">
        <f>COUNTIF(B$2:B1353,"=0")</f>
        <v>23</v>
      </c>
      <c r="D1353" t="str">
        <f>MID('input-output'!$I$9,(ROW(D1353)-2)*2+1,2)</f>
        <v>00</v>
      </c>
      <c r="E1353" s="1" t="str">
        <f t="shared" si="218"/>
        <v/>
      </c>
      <c r="L1353" t="str">
        <f t="shared" si="226"/>
        <v/>
      </c>
      <c r="M1353" t="str" cm="1">
        <f t="array" ref="M1353">_xlfn.IFS(ISNUMBER(_xlfn.XLOOKUP(C1353,Tables!N:N,Tables!N:N)),IF(B1353=0,K1353,""),L1353&lt;&gt;"",L1353,TRUE,D1353)</f>
        <v>00</v>
      </c>
      <c r="N1353">
        <f t="shared" si="229"/>
        <v>0</v>
      </c>
    </row>
    <row r="1354" spans="1:14" x14ac:dyDescent="0.45">
      <c r="A1354" t="str">
        <f t="shared" si="223"/>
        <v>3818</v>
      </c>
      <c r="B1354" t="str">
        <f t="shared" si="217"/>
        <v>10</v>
      </c>
      <c r="C1354">
        <f>COUNTIF(B$2:B1354,"=0")</f>
        <v>23</v>
      </c>
      <c r="D1354" t="str">
        <f>MID('input-output'!$I$9,(ROW(D1354)-2)*2+1,2)</f>
        <v>00</v>
      </c>
      <c r="E1354" s="1" t="str">
        <f t="shared" si="218"/>
        <v/>
      </c>
      <c r="L1354" t="str">
        <f t="shared" si="226"/>
        <v/>
      </c>
      <c r="M1354" t="str" cm="1">
        <f t="array" ref="M1354">_xlfn.IFS(ISNUMBER(_xlfn.XLOOKUP(C1354,Tables!N:N,Tables!N:N)),IF(B1354=0,K1354,""),L1354&lt;&gt;"",L1354,TRUE,D1354)</f>
        <v>00</v>
      </c>
      <c r="N1354">
        <f t="shared" si="229"/>
        <v>0</v>
      </c>
    </row>
    <row r="1355" spans="1:14" x14ac:dyDescent="0.45">
      <c r="A1355" t="str">
        <f t="shared" si="223"/>
        <v>3819</v>
      </c>
      <c r="B1355" t="str">
        <f t="shared" si="217"/>
        <v>11</v>
      </c>
      <c r="C1355">
        <f>COUNTIF(B$2:B1355,"=0")</f>
        <v>23</v>
      </c>
      <c r="D1355" t="str">
        <f>MID('input-output'!$I$9,(ROW(D1355)-2)*2+1,2)</f>
        <v>00</v>
      </c>
      <c r="E1355" s="1" t="str">
        <f t="shared" si="218"/>
        <v/>
      </c>
      <c r="L1355" t="str">
        <f t="shared" si="226"/>
        <v/>
      </c>
      <c r="M1355" t="str" cm="1">
        <f t="array" ref="M1355">_xlfn.IFS(ISNUMBER(_xlfn.XLOOKUP(C1355,Tables!N:N,Tables!N:N)),IF(B1355=0,K1355,""),L1355&lt;&gt;"",L1355,TRUE,D1355)</f>
        <v>00</v>
      </c>
      <c r="N1355">
        <f t="shared" si="229"/>
        <v>0</v>
      </c>
    </row>
    <row r="1356" spans="1:14" x14ac:dyDescent="0.45">
      <c r="A1356" t="str">
        <f t="shared" si="223"/>
        <v>381A</v>
      </c>
      <c r="B1356" t="str">
        <f t="shared" si="217"/>
        <v>12</v>
      </c>
      <c r="C1356">
        <f>COUNTIF(B$2:B1356,"=0")</f>
        <v>23</v>
      </c>
      <c r="D1356" t="str">
        <f>MID('input-output'!$I$9,(ROW(D1356)-2)*2+1,2)</f>
        <v>00</v>
      </c>
      <c r="E1356" s="1" t="str">
        <f t="shared" si="218"/>
        <v/>
      </c>
      <c r="L1356" t="str">
        <f t="shared" si="226"/>
        <v/>
      </c>
      <c r="M1356" t="str" cm="1">
        <f t="array" ref="M1356">_xlfn.IFS(ISNUMBER(_xlfn.XLOOKUP(C1356,Tables!N:N,Tables!N:N)),IF(B1356=0,K1356,""),L1356&lt;&gt;"",L1356,TRUE,D1356)</f>
        <v>00</v>
      </c>
      <c r="N1356">
        <f t="shared" si="229"/>
        <v>0</v>
      </c>
    </row>
    <row r="1357" spans="1:14" x14ac:dyDescent="0.45">
      <c r="A1357" t="str">
        <f t="shared" si="223"/>
        <v>381B</v>
      </c>
      <c r="B1357" t="str">
        <f t="shared" si="217"/>
        <v>13</v>
      </c>
      <c r="C1357">
        <f>COUNTIF(B$2:B1357,"=0")</f>
        <v>23</v>
      </c>
      <c r="D1357" t="str">
        <f>MID('input-output'!$I$9,(ROW(D1357)-2)*2+1,2)</f>
        <v>00</v>
      </c>
      <c r="E1357" s="1" t="str">
        <f t="shared" si="218"/>
        <v/>
      </c>
      <c r="L1357" t="str">
        <f t="shared" si="226"/>
        <v/>
      </c>
      <c r="M1357" t="str" cm="1">
        <f t="array" ref="M1357">_xlfn.IFS(ISNUMBER(_xlfn.XLOOKUP(C1357,Tables!N:N,Tables!N:N)),IF(B1357=0,K1357,""),L1357&lt;&gt;"",L1357,TRUE,D1357)</f>
        <v>00</v>
      </c>
      <c r="N1357">
        <f t="shared" si="229"/>
        <v>0</v>
      </c>
    </row>
    <row r="1358" spans="1:14" x14ac:dyDescent="0.45">
      <c r="A1358" t="str">
        <f t="shared" si="223"/>
        <v>381C</v>
      </c>
      <c r="B1358" t="str">
        <f t="shared" si="217"/>
        <v>14</v>
      </c>
      <c r="C1358">
        <f>COUNTIF(B$2:B1358,"=0")</f>
        <v>23</v>
      </c>
      <c r="D1358" t="str">
        <f>MID('input-output'!$I$9,(ROW(D1358)-2)*2+1,2)</f>
        <v>00</v>
      </c>
      <c r="E1358" s="1" t="str">
        <f t="shared" si="218"/>
        <v>Unk</v>
      </c>
      <c r="F1358">
        <f t="shared" ref="F1358" si="232">HEX2DEC(D1358)</f>
        <v>0</v>
      </c>
      <c r="L1358" t="str">
        <f t="shared" si="226"/>
        <v/>
      </c>
      <c r="M1358" t="str" cm="1">
        <f t="array" ref="M1358">_xlfn.IFS(ISNUMBER(_xlfn.XLOOKUP(C1358,Tables!N:N,Tables!N:N)),IF(B1358=0,K1358,""),L1358&lt;&gt;"",L1358,TRUE,D1358)</f>
        <v>00</v>
      </c>
      <c r="N1358">
        <f t="shared" si="229"/>
        <v>0</v>
      </c>
    </row>
    <row r="1359" spans="1:14" x14ac:dyDescent="0.45">
      <c r="A1359" t="str">
        <f t="shared" si="223"/>
        <v>381D</v>
      </c>
      <c r="B1359" t="str">
        <f t="shared" si="217"/>
        <v>15</v>
      </c>
      <c r="C1359">
        <f>COUNTIF(B$2:B1359,"=0")</f>
        <v>23</v>
      </c>
      <c r="D1359" t="str">
        <f>MID('input-output'!$I$9,(ROW(D1359)-2)*2+1,2)</f>
        <v>00</v>
      </c>
      <c r="E1359" s="1" t="str">
        <f t="shared" si="218"/>
        <v/>
      </c>
      <c r="L1359" t="str">
        <f t="shared" si="226"/>
        <v/>
      </c>
      <c r="M1359" t="str" cm="1">
        <f t="array" ref="M1359">_xlfn.IFS(ISNUMBER(_xlfn.XLOOKUP(C1359,Tables!N:N,Tables!N:N)),IF(B1359=0,K1359,""),L1359&lt;&gt;"",L1359,TRUE,D1359)</f>
        <v>00</v>
      </c>
      <c r="N1359">
        <f t="shared" si="229"/>
        <v>0</v>
      </c>
    </row>
    <row r="1360" spans="1:14" x14ac:dyDescent="0.45">
      <c r="A1360" t="str">
        <f t="shared" si="223"/>
        <v>381E</v>
      </c>
      <c r="B1360" t="str">
        <f t="shared" si="217"/>
        <v>16</v>
      </c>
      <c r="C1360">
        <f>COUNTIF(B$2:B1360,"=0")</f>
        <v>23</v>
      </c>
      <c r="D1360" t="str">
        <f>MID('input-output'!$I$9,(ROW(D1360)-2)*2+1,2)</f>
        <v>00</v>
      </c>
      <c r="E1360" s="1" t="str">
        <f t="shared" si="218"/>
        <v/>
      </c>
      <c r="L1360" t="str">
        <f t="shared" si="226"/>
        <v/>
      </c>
      <c r="M1360" t="str" cm="1">
        <f t="array" ref="M1360">_xlfn.IFS(ISNUMBER(_xlfn.XLOOKUP(C1360,Tables!N:N,Tables!N:N)),IF(B1360=0,K1360,""),L1360&lt;&gt;"",L1360,TRUE,D1360)</f>
        <v>00</v>
      </c>
      <c r="N1360">
        <f t="shared" si="229"/>
        <v>0</v>
      </c>
    </row>
    <row r="1361" spans="1:14" x14ac:dyDescent="0.45">
      <c r="A1361" t="str">
        <f t="shared" si="223"/>
        <v>381F</v>
      </c>
      <c r="B1361" t="str">
        <f t="shared" si="217"/>
        <v>17</v>
      </c>
      <c r="C1361">
        <f>COUNTIF(B$2:B1361,"=0")</f>
        <v>23</v>
      </c>
      <c r="D1361" t="str">
        <f>MID('input-output'!$I$9,(ROW(D1361)-2)*2+1,2)</f>
        <v>00</v>
      </c>
      <c r="E1361" s="1" t="str">
        <f t="shared" si="218"/>
        <v/>
      </c>
      <c r="L1361" t="str">
        <f t="shared" si="226"/>
        <v/>
      </c>
      <c r="M1361" t="str" cm="1">
        <f t="array" ref="M1361">_xlfn.IFS(ISNUMBER(_xlfn.XLOOKUP(C1361,Tables!N:N,Tables!N:N)),IF(B1361=0,K1361,""),L1361&lt;&gt;"",L1361,TRUE,D1361)</f>
        <v>00</v>
      </c>
      <c r="N1361">
        <f t="shared" si="229"/>
        <v>0</v>
      </c>
    </row>
    <row r="1362" spans="1:14" x14ac:dyDescent="0.45">
      <c r="A1362" t="str">
        <f t="shared" si="223"/>
        <v>3820</v>
      </c>
      <c r="B1362" t="str">
        <f t="shared" si="217"/>
        <v>18</v>
      </c>
      <c r="C1362">
        <f>COUNTIF(B$2:B1362,"=0")</f>
        <v>23</v>
      </c>
      <c r="D1362" t="str">
        <f>MID('input-output'!$I$9,(ROW(D1362)-2)*2+1,2)</f>
        <v>00</v>
      </c>
      <c r="E1362" s="1" t="str">
        <f t="shared" si="218"/>
        <v>Name Letter 1</v>
      </c>
      <c r="F1362" t="str">
        <f>_xlfn.XLOOKUP(D1362,Tables!B:B,Tables!H:H,"")</f>
        <v/>
      </c>
      <c r="G1362" s="2"/>
      <c r="L1362" t="str">
        <f t="shared" si="226"/>
        <v/>
      </c>
      <c r="M1362" t="str" cm="1">
        <f t="array" ref="M1362">_xlfn.IFS(ISNUMBER(_xlfn.XLOOKUP(C1362,Tables!N:N,Tables!N:N)),IF(B1362=0,K1362,""),L1362&lt;&gt;"",L1362,TRUE,D1362)</f>
        <v>00</v>
      </c>
      <c r="N1362">
        <f t="shared" si="229"/>
        <v>0</v>
      </c>
    </row>
    <row r="1363" spans="1:14" x14ac:dyDescent="0.45">
      <c r="A1363" t="str">
        <f t="shared" si="223"/>
        <v>3821</v>
      </c>
      <c r="B1363" t="str">
        <f t="shared" si="217"/>
        <v>19</v>
      </c>
      <c r="C1363">
        <f>COUNTIF(B$2:B1363,"=0")</f>
        <v>23</v>
      </c>
      <c r="D1363" t="str">
        <f>MID('input-output'!$I$9,(ROW(D1363)-2)*2+1,2)</f>
        <v>00</v>
      </c>
      <c r="E1363" s="1" t="str">
        <f t="shared" si="218"/>
        <v/>
      </c>
      <c r="L1363" t="str">
        <f t="shared" si="226"/>
        <v/>
      </c>
      <c r="M1363" t="str" cm="1">
        <f t="array" ref="M1363">_xlfn.IFS(ISNUMBER(_xlfn.XLOOKUP(C1363,Tables!N:N,Tables!N:N)),IF(B1363=0,K1363,""),L1363&lt;&gt;"",L1363,TRUE,D1363)</f>
        <v>00</v>
      </c>
      <c r="N1363">
        <f t="shared" si="229"/>
        <v>0</v>
      </c>
    </row>
    <row r="1364" spans="1:14" x14ac:dyDescent="0.45">
      <c r="A1364" t="str">
        <f t="shared" si="223"/>
        <v>3822</v>
      </c>
      <c r="B1364" t="str">
        <f t="shared" si="217"/>
        <v>1A</v>
      </c>
      <c r="C1364">
        <f>COUNTIF(B$2:B1364,"=0")</f>
        <v>23</v>
      </c>
      <c r="D1364" t="str">
        <f>MID('input-output'!$I$9,(ROW(D1364)-2)*2+1,2)</f>
        <v>00</v>
      </c>
      <c r="E1364" s="1" t="str">
        <f t="shared" si="218"/>
        <v>Name Letter 2</v>
      </c>
      <c r="F1364" t="str">
        <f>_xlfn.XLOOKUP(D1364,Tables!B:B,Tables!H:H,"")</f>
        <v/>
      </c>
      <c r="G1364" s="2"/>
      <c r="L1364" t="str">
        <f t="shared" si="226"/>
        <v/>
      </c>
      <c r="M1364" t="str" cm="1">
        <f t="array" ref="M1364">_xlfn.IFS(ISNUMBER(_xlfn.XLOOKUP(C1364,Tables!N:N,Tables!N:N)),IF(B1364=0,K1364,""),L1364&lt;&gt;"",L1364,TRUE,D1364)</f>
        <v>00</v>
      </c>
      <c r="N1364">
        <f t="shared" si="229"/>
        <v>0</v>
      </c>
    </row>
    <row r="1365" spans="1:14" x14ac:dyDescent="0.45">
      <c r="A1365" t="str">
        <f t="shared" si="223"/>
        <v>3823</v>
      </c>
      <c r="B1365" t="str">
        <f t="shared" si="217"/>
        <v>1B</v>
      </c>
      <c r="C1365">
        <f>COUNTIF(B$2:B1365,"=0")</f>
        <v>23</v>
      </c>
      <c r="D1365" t="str">
        <f>MID('input-output'!$I$9,(ROW(D1365)-2)*2+1,2)</f>
        <v>00</v>
      </c>
      <c r="E1365" s="1" t="str">
        <f t="shared" si="218"/>
        <v/>
      </c>
      <c r="L1365" t="str">
        <f t="shared" si="226"/>
        <v/>
      </c>
      <c r="M1365" t="str" cm="1">
        <f t="array" ref="M1365">_xlfn.IFS(ISNUMBER(_xlfn.XLOOKUP(C1365,Tables!N:N,Tables!N:N)),IF(B1365=0,K1365,""),L1365&lt;&gt;"",L1365,TRUE,D1365)</f>
        <v>00</v>
      </c>
      <c r="N1365">
        <f t="shared" si="229"/>
        <v>0</v>
      </c>
    </row>
    <row r="1366" spans="1:14" x14ac:dyDescent="0.45">
      <c r="A1366" t="str">
        <f t="shared" si="223"/>
        <v>3824</v>
      </c>
      <c r="B1366" t="str">
        <f t="shared" si="217"/>
        <v>1C</v>
      </c>
      <c r="C1366">
        <f>COUNTIF(B$2:B1366,"=0")</f>
        <v>23</v>
      </c>
      <c r="D1366" t="str">
        <f>MID('input-output'!$I$9,(ROW(D1366)-2)*2+1,2)</f>
        <v>00</v>
      </c>
      <c r="E1366" s="1" t="str">
        <f t="shared" si="218"/>
        <v>Name Letter 3</v>
      </c>
      <c r="F1366" t="str">
        <f>_xlfn.XLOOKUP(D1366,Tables!B:B,Tables!H:H,"")</f>
        <v/>
      </c>
      <c r="G1366" s="2"/>
      <c r="L1366" t="str">
        <f t="shared" si="226"/>
        <v/>
      </c>
      <c r="M1366" t="str" cm="1">
        <f t="array" ref="M1366">_xlfn.IFS(ISNUMBER(_xlfn.XLOOKUP(C1366,Tables!N:N,Tables!N:N)),IF(B1366=0,K1366,""),L1366&lt;&gt;"",L1366,TRUE,D1366)</f>
        <v>00</v>
      </c>
      <c r="N1366">
        <f t="shared" si="229"/>
        <v>0</v>
      </c>
    </row>
    <row r="1367" spans="1:14" x14ac:dyDescent="0.45">
      <c r="A1367" t="str">
        <f t="shared" si="223"/>
        <v>3825</v>
      </c>
      <c r="B1367" t="str">
        <f t="shared" ref="B1367:B1430" si="233">B1283</f>
        <v>1D</v>
      </c>
      <c r="C1367">
        <f>COUNTIF(B$2:B1367,"=0")</f>
        <v>23</v>
      </c>
      <c r="D1367" t="str">
        <f>MID('input-output'!$I$9,(ROW(D1367)-2)*2+1,2)</f>
        <v>00</v>
      </c>
      <c r="E1367" s="1" t="str">
        <f t="shared" ref="E1367:E1430" si="234">IF(E1283="","",E1283)</f>
        <v/>
      </c>
      <c r="L1367" t="str">
        <f t="shared" si="226"/>
        <v/>
      </c>
      <c r="M1367" t="str" cm="1">
        <f t="array" ref="M1367">_xlfn.IFS(ISNUMBER(_xlfn.XLOOKUP(C1367,Tables!N:N,Tables!N:N)),IF(B1367=0,K1367,""),L1367&lt;&gt;"",L1367,TRUE,D1367)</f>
        <v>00</v>
      </c>
      <c r="N1367">
        <f t="shared" si="229"/>
        <v>0</v>
      </c>
    </row>
    <row r="1368" spans="1:14" x14ac:dyDescent="0.45">
      <c r="A1368" t="str">
        <f t="shared" si="223"/>
        <v>3826</v>
      </c>
      <c r="B1368" t="str">
        <f t="shared" si="233"/>
        <v>1E</v>
      </c>
      <c r="C1368">
        <f>COUNTIF(B$2:B1368,"=0")</f>
        <v>23</v>
      </c>
      <c r="D1368" t="str">
        <f>MID('input-output'!$I$9,(ROW(D1368)-2)*2+1,2)</f>
        <v>00</v>
      </c>
      <c r="E1368" s="1" t="str">
        <f t="shared" si="234"/>
        <v>Name Letter 4</v>
      </c>
      <c r="F1368" t="str">
        <f>_xlfn.XLOOKUP(D1368,Tables!B:B,Tables!H:H,"")</f>
        <v/>
      </c>
      <c r="G1368" s="2"/>
      <c r="L1368" t="str">
        <f t="shared" si="226"/>
        <v/>
      </c>
      <c r="M1368" t="str" cm="1">
        <f t="array" ref="M1368">_xlfn.IFS(ISNUMBER(_xlfn.XLOOKUP(C1368,Tables!N:N,Tables!N:N)),IF(B1368=0,K1368,""),L1368&lt;&gt;"",L1368,TRUE,D1368)</f>
        <v>00</v>
      </c>
      <c r="N1368">
        <f t="shared" si="229"/>
        <v>0</v>
      </c>
    </row>
    <row r="1369" spans="1:14" x14ac:dyDescent="0.45">
      <c r="A1369" t="str">
        <f t="shared" si="223"/>
        <v>3827</v>
      </c>
      <c r="B1369" t="str">
        <f t="shared" si="233"/>
        <v>1F</v>
      </c>
      <c r="C1369">
        <f>COUNTIF(B$2:B1369,"=0")</f>
        <v>23</v>
      </c>
      <c r="D1369" t="str">
        <f>MID('input-output'!$I$9,(ROW(D1369)-2)*2+1,2)</f>
        <v>00</v>
      </c>
      <c r="E1369" s="1" t="str">
        <f t="shared" si="234"/>
        <v/>
      </c>
      <c r="L1369" t="str">
        <f t="shared" si="226"/>
        <v/>
      </c>
      <c r="M1369" t="str" cm="1">
        <f t="array" ref="M1369">_xlfn.IFS(ISNUMBER(_xlfn.XLOOKUP(C1369,Tables!N:N,Tables!N:N)),IF(B1369=0,K1369,""),L1369&lt;&gt;"",L1369,TRUE,D1369)</f>
        <v>00</v>
      </c>
      <c r="N1369">
        <f t="shared" si="229"/>
        <v>0</v>
      </c>
    </row>
    <row r="1370" spans="1:14" x14ac:dyDescent="0.45">
      <c r="A1370" t="str">
        <f t="shared" si="223"/>
        <v>3828</v>
      </c>
      <c r="B1370" t="str">
        <f t="shared" si="233"/>
        <v>20</v>
      </c>
      <c r="C1370">
        <f>COUNTIF(B$2:B1370,"=0")</f>
        <v>23</v>
      </c>
      <c r="D1370" t="str">
        <f>MID('input-output'!$I$9,(ROW(D1370)-2)*2+1,2)</f>
        <v>00</v>
      </c>
      <c r="E1370" s="1" t="str">
        <f t="shared" si="234"/>
        <v>Name Letter 5</v>
      </c>
      <c r="F1370" t="str">
        <f>_xlfn.XLOOKUP(D1370,Tables!B:B,Tables!H:H,"")</f>
        <v/>
      </c>
      <c r="G1370" s="2"/>
      <c r="L1370" t="str">
        <f t="shared" si="226"/>
        <v/>
      </c>
      <c r="M1370" t="str" cm="1">
        <f t="array" ref="M1370">_xlfn.IFS(ISNUMBER(_xlfn.XLOOKUP(C1370,Tables!N:N,Tables!N:N)),IF(B1370=0,K1370,""),L1370&lt;&gt;"",L1370,TRUE,D1370)</f>
        <v>00</v>
      </c>
      <c r="N1370">
        <f t="shared" si="229"/>
        <v>0</v>
      </c>
    </row>
    <row r="1371" spans="1:14" x14ac:dyDescent="0.45">
      <c r="A1371" t="str">
        <f t="shared" si="223"/>
        <v>3829</v>
      </c>
      <c r="B1371" t="str">
        <f t="shared" si="233"/>
        <v>21</v>
      </c>
      <c r="C1371">
        <f>COUNTIF(B$2:B1371,"=0")</f>
        <v>23</v>
      </c>
      <c r="D1371" t="str">
        <f>MID('input-output'!$I$9,(ROW(D1371)-2)*2+1,2)</f>
        <v>00</v>
      </c>
      <c r="E1371" s="1" t="str">
        <f t="shared" si="234"/>
        <v/>
      </c>
      <c r="L1371" t="str">
        <f t="shared" si="226"/>
        <v/>
      </c>
      <c r="M1371" t="str" cm="1">
        <f t="array" ref="M1371">_xlfn.IFS(ISNUMBER(_xlfn.XLOOKUP(C1371,Tables!N:N,Tables!N:N)),IF(B1371=0,K1371,""),L1371&lt;&gt;"",L1371,TRUE,D1371)</f>
        <v>00</v>
      </c>
      <c r="N1371">
        <f t="shared" si="229"/>
        <v>0</v>
      </c>
    </row>
    <row r="1372" spans="1:14" x14ac:dyDescent="0.45">
      <c r="A1372" t="str">
        <f t="shared" si="223"/>
        <v>382A</v>
      </c>
      <c r="B1372" t="str">
        <f t="shared" si="233"/>
        <v>22</v>
      </c>
      <c r="C1372">
        <f>COUNTIF(B$2:B1372,"=0")</f>
        <v>23</v>
      </c>
      <c r="D1372" t="str">
        <f>MID('input-output'!$I$9,(ROW(D1372)-2)*2+1,2)</f>
        <v>00</v>
      </c>
      <c r="E1372" s="1" t="str">
        <f t="shared" si="234"/>
        <v>Name Letter 6</v>
      </c>
      <c r="F1372" t="str">
        <f>_xlfn.XLOOKUP(D1372,Tables!B:B,Tables!H:H,"")</f>
        <v/>
      </c>
      <c r="G1372" s="2"/>
      <c r="L1372" t="str">
        <f t="shared" si="226"/>
        <v/>
      </c>
      <c r="M1372" t="str" cm="1">
        <f t="array" ref="M1372">_xlfn.IFS(ISNUMBER(_xlfn.XLOOKUP(C1372,Tables!N:N,Tables!N:N)),IF(B1372=0,K1372,""),L1372&lt;&gt;"",L1372,TRUE,D1372)</f>
        <v>00</v>
      </c>
      <c r="N1372">
        <f t="shared" si="229"/>
        <v>0</v>
      </c>
    </row>
    <row r="1373" spans="1:14" x14ac:dyDescent="0.45">
      <c r="A1373" t="str">
        <f t="shared" si="223"/>
        <v>382B</v>
      </c>
      <c r="B1373" t="str">
        <f t="shared" si="233"/>
        <v>23</v>
      </c>
      <c r="C1373">
        <f>COUNTIF(B$2:B1373,"=0")</f>
        <v>23</v>
      </c>
      <c r="D1373" t="str">
        <f>MID('input-output'!$I$9,(ROW(D1373)-2)*2+1,2)</f>
        <v>00</v>
      </c>
      <c r="E1373" s="1" t="str">
        <f t="shared" si="234"/>
        <v/>
      </c>
      <c r="L1373" t="str">
        <f t="shared" si="226"/>
        <v/>
      </c>
      <c r="M1373" t="str" cm="1">
        <f t="array" ref="M1373">_xlfn.IFS(ISNUMBER(_xlfn.XLOOKUP(C1373,Tables!N:N,Tables!N:N)),IF(B1373=0,K1373,""),L1373&lt;&gt;"",L1373,TRUE,D1373)</f>
        <v>00</v>
      </c>
      <c r="N1373">
        <f t="shared" si="229"/>
        <v>0</v>
      </c>
    </row>
    <row r="1374" spans="1:14" x14ac:dyDescent="0.45">
      <c r="A1374" t="str">
        <f t="shared" si="223"/>
        <v>382C</v>
      </c>
      <c r="B1374" t="str">
        <f t="shared" si="233"/>
        <v>24</v>
      </c>
      <c r="C1374">
        <f>COUNTIF(B$2:B1374,"=0")</f>
        <v>23</v>
      </c>
      <c r="D1374" t="str">
        <f>MID('input-output'!$I$9,(ROW(D1374)-2)*2+1,2)</f>
        <v>00</v>
      </c>
      <c r="E1374" s="1" t="str">
        <f t="shared" si="234"/>
        <v>Name Letter 7</v>
      </c>
      <c r="F1374" t="str">
        <f>_xlfn.XLOOKUP(D1374,Tables!B:B,Tables!H:H,"")</f>
        <v/>
      </c>
      <c r="G1374" s="2"/>
      <c r="L1374" t="str">
        <f t="shared" si="226"/>
        <v/>
      </c>
      <c r="M1374" t="str" cm="1">
        <f t="array" ref="M1374">_xlfn.IFS(ISNUMBER(_xlfn.XLOOKUP(C1374,Tables!N:N,Tables!N:N)),IF(B1374=0,K1374,""),L1374&lt;&gt;"",L1374,TRUE,D1374)</f>
        <v>00</v>
      </c>
      <c r="N1374">
        <f t="shared" si="229"/>
        <v>0</v>
      </c>
    </row>
    <row r="1375" spans="1:14" x14ac:dyDescent="0.45">
      <c r="A1375" t="str">
        <f t="shared" si="223"/>
        <v>382D</v>
      </c>
      <c r="B1375" t="str">
        <f t="shared" si="233"/>
        <v>25</v>
      </c>
      <c r="C1375">
        <f>COUNTIF(B$2:B1375,"=0")</f>
        <v>23</v>
      </c>
      <c r="D1375" t="str">
        <f>MID('input-output'!$I$9,(ROW(D1375)-2)*2+1,2)</f>
        <v>00</v>
      </c>
      <c r="E1375" s="1" t="str">
        <f t="shared" si="234"/>
        <v/>
      </c>
      <c r="L1375" t="str">
        <f t="shared" si="226"/>
        <v/>
      </c>
      <c r="M1375" t="str" cm="1">
        <f t="array" ref="M1375">_xlfn.IFS(ISNUMBER(_xlfn.XLOOKUP(C1375,Tables!N:N,Tables!N:N)),IF(B1375=0,K1375,""),L1375&lt;&gt;"",L1375,TRUE,D1375)</f>
        <v>00</v>
      </c>
      <c r="N1375">
        <f t="shared" si="229"/>
        <v>0</v>
      </c>
    </row>
    <row r="1376" spans="1:14" x14ac:dyDescent="0.45">
      <c r="A1376" t="str">
        <f t="shared" ref="A1376:A1386" si="235">DEC2HEX(1+HEX2DEC(A1375))</f>
        <v>382E</v>
      </c>
      <c r="B1376" t="str">
        <f t="shared" si="233"/>
        <v>26</v>
      </c>
      <c r="C1376">
        <f>COUNTIF(B$2:B1376,"=0")</f>
        <v>23</v>
      </c>
      <c r="D1376" t="str">
        <f>MID('input-output'!$I$9,(ROW(D1376)-2)*2+1,2)</f>
        <v>00</v>
      </c>
      <c r="E1376" s="1" t="str">
        <f t="shared" si="234"/>
        <v>Name Letter 8</v>
      </c>
      <c r="F1376" t="str">
        <f>_xlfn.XLOOKUP(D1376,Tables!B:B,Tables!H:H,"")</f>
        <v/>
      </c>
      <c r="G1376" s="2"/>
      <c r="L1376" t="str">
        <f t="shared" si="226"/>
        <v/>
      </c>
      <c r="M1376" t="str" cm="1">
        <f t="array" ref="M1376">_xlfn.IFS(ISNUMBER(_xlfn.XLOOKUP(C1376,Tables!N:N,Tables!N:N)),IF(B1376=0,K1376,""),L1376&lt;&gt;"",L1376,TRUE,D1376)</f>
        <v>00</v>
      </c>
      <c r="N1376">
        <f t="shared" si="229"/>
        <v>0</v>
      </c>
    </row>
    <row r="1377" spans="1:14" x14ac:dyDescent="0.45">
      <c r="A1377" t="str">
        <f t="shared" si="235"/>
        <v>382F</v>
      </c>
      <c r="B1377" t="str">
        <f t="shared" si="233"/>
        <v>27</v>
      </c>
      <c r="C1377">
        <f>COUNTIF(B$2:B1377,"=0")</f>
        <v>23</v>
      </c>
      <c r="D1377" t="str">
        <f>MID('input-output'!$I$9,(ROW(D1377)-2)*2+1,2)</f>
        <v>00</v>
      </c>
      <c r="E1377" s="1" t="str">
        <f t="shared" si="234"/>
        <v/>
      </c>
      <c r="L1377" t="str">
        <f t="shared" si="226"/>
        <v/>
      </c>
      <c r="M1377" t="str" cm="1">
        <f t="array" ref="M1377">_xlfn.IFS(ISNUMBER(_xlfn.XLOOKUP(C1377,Tables!N:N,Tables!N:N)),IF(B1377=0,K1377,""),L1377&lt;&gt;"",L1377,TRUE,D1377)</f>
        <v>00</v>
      </c>
      <c r="N1377">
        <f t="shared" si="229"/>
        <v>0</v>
      </c>
    </row>
    <row r="1378" spans="1:14" x14ac:dyDescent="0.45">
      <c r="A1378" t="str">
        <f t="shared" si="235"/>
        <v>3830</v>
      </c>
      <c r="B1378" t="str">
        <f t="shared" si="233"/>
        <v>28</v>
      </c>
      <c r="C1378">
        <f>COUNTIF(B$2:B1378,"=0")</f>
        <v>23</v>
      </c>
      <c r="D1378" t="str">
        <f>MID('input-output'!$I$9,(ROW(D1378)-2)*2+1,2)</f>
        <v>01</v>
      </c>
      <c r="E1378" s="1" t="str">
        <f t="shared" si="234"/>
        <v>Monster Level 1</v>
      </c>
      <c r="G1378" s="2"/>
      <c r="L1378" t="str">
        <f t="shared" si="226"/>
        <v/>
      </c>
      <c r="M1378" t="str" cm="1">
        <f t="array" ref="M1378">_xlfn.IFS(ISNUMBER(_xlfn.XLOOKUP(C1378,Tables!N:N,Tables!N:N)),IF(B1378=0,K1378,""),L1378&lt;&gt;"",L1378,TRUE,D1378)</f>
        <v>01</v>
      </c>
      <c r="N1378">
        <f t="shared" si="229"/>
        <v>0</v>
      </c>
    </row>
    <row r="1379" spans="1:14" x14ac:dyDescent="0.45">
      <c r="A1379" t="str">
        <f t="shared" si="235"/>
        <v>3831</v>
      </c>
      <c r="B1379" t="str">
        <f t="shared" si="233"/>
        <v>29</v>
      </c>
      <c r="C1379">
        <f>COUNTIF(B$2:B1379,"=0")</f>
        <v>23</v>
      </c>
      <c r="D1379" t="str">
        <f>MID('input-output'!$I$9,(ROW(D1379)-2)*2+1,2)</f>
        <v>01</v>
      </c>
      <c r="E1379" s="1" t="str">
        <f t="shared" si="234"/>
        <v>Monster Level 2</v>
      </c>
      <c r="G1379" s="2"/>
      <c r="L1379" t="str">
        <f t="shared" si="226"/>
        <v/>
      </c>
      <c r="M1379" t="str" cm="1">
        <f t="array" ref="M1379">_xlfn.IFS(ISNUMBER(_xlfn.XLOOKUP(C1379,Tables!N:N,Tables!N:N)),IF(B1379=0,K1379,""),L1379&lt;&gt;"",L1379,TRUE,D1379)</f>
        <v>01</v>
      </c>
      <c r="N1379">
        <f t="shared" si="229"/>
        <v>0</v>
      </c>
    </row>
    <row r="1380" spans="1:14" x14ac:dyDescent="0.45">
      <c r="A1380" t="str">
        <f t="shared" si="235"/>
        <v>3832</v>
      </c>
      <c r="B1380" t="str">
        <f t="shared" si="233"/>
        <v>2A</v>
      </c>
      <c r="C1380">
        <f>COUNTIF(B$2:B1380,"=0")</f>
        <v>23</v>
      </c>
      <c r="D1380" t="str">
        <f>MID('input-output'!$I$9,(ROW(D1380)-2)*2+1,2)</f>
        <v>01</v>
      </c>
      <c r="E1380" s="1" t="str">
        <f t="shared" si="234"/>
        <v>Monster Level 3</v>
      </c>
      <c r="G1380" s="2"/>
      <c r="L1380" t="str">
        <f t="shared" si="226"/>
        <v/>
      </c>
      <c r="M1380" t="str" cm="1">
        <f t="array" ref="M1380">_xlfn.IFS(ISNUMBER(_xlfn.XLOOKUP(C1380,Tables!N:N,Tables!N:N)),IF(B1380=0,K1380,""),L1380&lt;&gt;"",L1380,TRUE,D1380)</f>
        <v>01</v>
      </c>
      <c r="N1380">
        <f t="shared" si="229"/>
        <v>0</v>
      </c>
    </row>
    <row r="1381" spans="1:14" x14ac:dyDescent="0.45">
      <c r="A1381" t="str">
        <f t="shared" si="235"/>
        <v>3833</v>
      </c>
      <c r="B1381" t="str">
        <f t="shared" si="233"/>
        <v>2B</v>
      </c>
      <c r="C1381">
        <f>COUNTIF(B$2:B1381,"=0")</f>
        <v>23</v>
      </c>
      <c r="D1381" t="str">
        <f>MID('input-output'!$I$9,(ROW(D1381)-2)*2+1,2)</f>
        <v>01</v>
      </c>
      <c r="E1381" s="1" t="str">
        <f t="shared" si="234"/>
        <v>Boss Level</v>
      </c>
      <c r="G1381" s="2"/>
      <c r="L1381" t="str">
        <f t="shared" si="226"/>
        <v/>
      </c>
      <c r="M1381" t="str" cm="1">
        <f t="array" ref="M1381">_xlfn.IFS(ISNUMBER(_xlfn.XLOOKUP(C1381,Tables!N:N,Tables!N:N)),IF(B1381=0,K1381,""),L1381&lt;&gt;"",L1381,TRUE,D1381)</f>
        <v>01</v>
      </c>
      <c r="N1381">
        <f t="shared" si="229"/>
        <v>0</v>
      </c>
    </row>
    <row r="1382" spans="1:14" x14ac:dyDescent="0.45">
      <c r="A1382" t="str">
        <f t="shared" si="235"/>
        <v>3834</v>
      </c>
      <c r="B1382" t="str">
        <f t="shared" si="233"/>
        <v>2C</v>
      </c>
      <c r="C1382">
        <f>COUNTIF(B$2:B1382,"=0")</f>
        <v>23</v>
      </c>
      <c r="D1382" t="str">
        <f>MID('input-output'!$I$9,(ROW(D1382)-2)*2+1,2)</f>
        <v>00</v>
      </c>
      <c r="E1382" s="1" t="str">
        <f t="shared" si="234"/>
        <v/>
      </c>
      <c r="L1382" t="str">
        <f t="shared" si="226"/>
        <v/>
      </c>
      <c r="M1382" t="str" cm="1">
        <f t="array" ref="M1382">_xlfn.IFS(ISNUMBER(_xlfn.XLOOKUP(C1382,Tables!N:N,Tables!N:N)),IF(B1382=0,K1382,""),L1382&lt;&gt;"",L1382,TRUE,D1382)</f>
        <v>00</v>
      </c>
      <c r="N1382">
        <f t="shared" si="229"/>
        <v>0</v>
      </c>
    </row>
    <row r="1383" spans="1:14" x14ac:dyDescent="0.45">
      <c r="A1383" t="str">
        <f t="shared" si="235"/>
        <v>3835</v>
      </c>
      <c r="B1383" t="str">
        <f t="shared" si="233"/>
        <v>2D</v>
      </c>
      <c r="C1383">
        <f>COUNTIF(B$2:B1383,"=0")</f>
        <v>23</v>
      </c>
      <c r="D1383" t="str">
        <f>MID('input-output'!$I$9,(ROW(D1383)-2)*2+1,2)</f>
        <v>00</v>
      </c>
      <c r="E1383" s="1" t="str">
        <f t="shared" si="234"/>
        <v>Hobby</v>
      </c>
      <c r="F1383">
        <f>_xlfn.XLOOKUP(HEX2DEC(D1383),Tables!A:A,Tables!G:G)</f>
        <v>0</v>
      </c>
      <c r="G1383" s="2"/>
      <c r="L1383" t="str">
        <f t="shared" si="226"/>
        <v/>
      </c>
      <c r="M1383" t="str" cm="1">
        <f t="array" ref="M1383">_xlfn.IFS(ISNUMBER(_xlfn.XLOOKUP(C1383,Tables!N:N,Tables!N:N)),IF(B1383=0,K1383,""),L1383&lt;&gt;"",L1383,TRUE,D1383)</f>
        <v>00</v>
      </c>
      <c r="N1383">
        <f t="shared" si="229"/>
        <v>0</v>
      </c>
    </row>
    <row r="1384" spans="1:14" x14ac:dyDescent="0.45">
      <c r="A1384" t="str">
        <f t="shared" si="235"/>
        <v>3836</v>
      </c>
      <c r="B1384" t="str">
        <f t="shared" si="233"/>
        <v>2E</v>
      </c>
      <c r="C1384">
        <f>COUNTIF(B$2:B1384,"=0")</f>
        <v>23</v>
      </c>
      <c r="D1384" t="str">
        <f>MID('input-output'!$I$9,(ROW(D1384)-2)*2+1,2)</f>
        <v>00</v>
      </c>
      <c r="E1384" s="1" t="str">
        <f t="shared" si="234"/>
        <v>Title</v>
      </c>
      <c r="F1384">
        <f>_xlfn.XLOOKUP(HEX2DEC(D1384),Tables!A:A,Tables!F:F)</f>
        <v>0</v>
      </c>
      <c r="G1384" s="2"/>
      <c r="L1384" t="str">
        <f t="shared" si="226"/>
        <v/>
      </c>
      <c r="M1384" t="str" cm="1">
        <f t="array" ref="M1384">_xlfn.IFS(ISNUMBER(_xlfn.XLOOKUP(C1384,Tables!N:N,Tables!N:N)),IF(B1384=0,K1384,""),L1384&lt;&gt;"",L1384,TRUE,D1384)</f>
        <v>00</v>
      </c>
      <c r="N1384">
        <f t="shared" si="229"/>
        <v>0</v>
      </c>
    </row>
    <row r="1385" spans="1:14" x14ac:dyDescent="0.45">
      <c r="A1385" t="str">
        <f t="shared" si="235"/>
        <v>3837</v>
      </c>
      <c r="B1385" t="str">
        <f t="shared" si="233"/>
        <v>2F</v>
      </c>
      <c r="C1385">
        <f>COUNTIF(B$2:B1385,"=0")</f>
        <v>23</v>
      </c>
      <c r="D1385" t="str">
        <f>MID('input-output'!$I$9,(ROW(D1385)-2)*2+1,2)</f>
        <v>00</v>
      </c>
      <c r="E1385" s="1" t="str">
        <f t="shared" si="234"/>
        <v>Personality</v>
      </c>
      <c r="F1385">
        <f>_xlfn.XLOOKUP(HEX2DEC(D1385),Tables!A:A,Tables!E:E)</f>
        <v>0</v>
      </c>
      <c r="G1385" s="2"/>
      <c r="L1385" t="str">
        <f t="shared" si="226"/>
        <v/>
      </c>
      <c r="M1385" t="str" cm="1">
        <f t="array" ref="M1385">_xlfn.IFS(ISNUMBER(_xlfn.XLOOKUP(C1385,Tables!N:N,Tables!N:N)),IF(B1385=0,K1385,""),L1385&lt;&gt;"",L1385,TRUE,D1385)</f>
        <v>00</v>
      </c>
      <c r="N1385">
        <f t="shared" si="229"/>
        <v>0</v>
      </c>
    </row>
    <row r="1386" spans="1:14" x14ac:dyDescent="0.45">
      <c r="A1386" t="str">
        <f t="shared" si="235"/>
        <v>3838</v>
      </c>
      <c r="B1386" t="str">
        <f t="shared" si="233"/>
        <v>30</v>
      </c>
      <c r="C1386">
        <f>COUNTIF(B$2:B1386,"=0")</f>
        <v>23</v>
      </c>
      <c r="D1386" t="str">
        <f>MID('input-output'!$I$9,(ROW(D1386)-2)*2+1,2)</f>
        <v>00</v>
      </c>
      <c r="E1386" s="1" t="str">
        <f t="shared" si="234"/>
        <v/>
      </c>
      <c r="L1386" t="str">
        <f t="shared" si="226"/>
        <v/>
      </c>
      <c r="M1386" t="str" cm="1">
        <f t="array" ref="M1386">_xlfn.IFS(ISNUMBER(_xlfn.XLOOKUP(C1386,Tables!N:N,Tables!N:N)),IF(B1386=0,K1386,""),L1386&lt;&gt;"",L1386,TRUE,D1386)</f>
        <v>00</v>
      </c>
      <c r="N1386">
        <f t="shared" si="229"/>
        <v>0</v>
      </c>
    </row>
    <row r="1387" spans="1:14" x14ac:dyDescent="0.45">
      <c r="A1387" t="str">
        <f t="shared" ref="A1387:A1410" si="236">DEC2HEX(1+HEX2DEC(A1386))</f>
        <v>3839</v>
      </c>
      <c r="B1387" t="str">
        <f t="shared" si="233"/>
        <v>31</v>
      </c>
      <c r="C1387">
        <f>COUNTIF(B$2:B1387,"=0")</f>
        <v>23</v>
      </c>
      <c r="D1387" t="str">
        <f>MID('input-output'!$I$9,(ROW(D1387)-2)*2+1,2)</f>
        <v>00</v>
      </c>
      <c r="E1387" s="1" t="str">
        <f t="shared" si="234"/>
        <v>Owner Level</v>
      </c>
      <c r="F1387">
        <f t="shared" ref="F1387:F1388" si="237">HEX2DEC(D1387)</f>
        <v>0</v>
      </c>
      <c r="G1387" s="2"/>
      <c r="J1387" t="str">
        <f t="shared" ref="J1387:J1388" si="238">IF(G1387&lt;&gt;"",DEC2HEX(G1387),"")</f>
        <v/>
      </c>
      <c r="L1387" t="str">
        <f t="shared" si="226"/>
        <v/>
      </c>
      <c r="M1387" t="str" cm="1">
        <f t="array" ref="M1387">_xlfn.IFS(ISNUMBER(_xlfn.XLOOKUP(C1387,Tables!N:N,Tables!N:N)),IF(B1387=0,K1387,""),L1387&lt;&gt;"",L1387,TRUE,D1387)</f>
        <v>00</v>
      </c>
      <c r="N1387">
        <f t="shared" si="229"/>
        <v>0</v>
      </c>
    </row>
    <row r="1388" spans="1:14" x14ac:dyDescent="0.45">
      <c r="A1388" t="str">
        <f t="shared" si="236"/>
        <v>383A</v>
      </c>
      <c r="B1388" t="str">
        <f t="shared" si="233"/>
        <v>32</v>
      </c>
      <c r="C1388">
        <f>COUNTIF(B$2:B1388,"=0")</f>
        <v>23</v>
      </c>
      <c r="D1388" t="str">
        <f>MID('input-output'!$I$9,(ROW(D1388)-2)*2+1,2)</f>
        <v>00</v>
      </c>
      <c r="E1388" s="1" t="str">
        <f t="shared" si="234"/>
        <v>Times Cleared</v>
      </c>
      <c r="F1388">
        <f t="shared" si="237"/>
        <v>0</v>
      </c>
      <c r="G1388" s="2"/>
      <c r="J1388" t="str">
        <f t="shared" si="238"/>
        <v/>
      </c>
      <c r="L1388" t="str">
        <f t="shared" si="226"/>
        <v/>
      </c>
      <c r="M1388" t="str" cm="1">
        <f t="array" ref="M1388">_xlfn.IFS(ISNUMBER(_xlfn.XLOOKUP(C1388,Tables!N:N,Tables!N:N)),IF(B1388=0,K1388,""),L1388&lt;&gt;"",L1388,TRUE,D1388)</f>
        <v>00</v>
      </c>
      <c r="N1388">
        <f t="shared" si="229"/>
        <v>0</v>
      </c>
    </row>
    <row r="1389" spans="1:14" x14ac:dyDescent="0.45">
      <c r="A1389" t="str">
        <f t="shared" si="236"/>
        <v>383B</v>
      </c>
      <c r="B1389" t="str">
        <f t="shared" si="233"/>
        <v>33</v>
      </c>
      <c r="C1389">
        <f>COUNTIF(B$2:B1389,"=0")</f>
        <v>23</v>
      </c>
      <c r="D1389" t="str">
        <f>MID('input-output'!$I$9,(ROW(D1389)-2)*2+1,2)</f>
        <v>00</v>
      </c>
      <c r="E1389" s="1" t="str">
        <f t="shared" si="234"/>
        <v/>
      </c>
      <c r="L1389" t="str">
        <f t="shared" si="226"/>
        <v/>
      </c>
      <c r="M1389" t="str" cm="1">
        <f t="array" ref="M1389">_xlfn.IFS(ISNUMBER(_xlfn.XLOOKUP(C1389,Tables!N:N,Tables!N:N)),IF(B1389=0,K1389,""),L1389&lt;&gt;"",L1389,TRUE,D1389)</f>
        <v>00</v>
      </c>
      <c r="N1389">
        <f t="shared" si="229"/>
        <v>0</v>
      </c>
    </row>
    <row r="1390" spans="1:14" x14ac:dyDescent="0.45">
      <c r="A1390" t="str">
        <f t="shared" si="236"/>
        <v>383C</v>
      </c>
      <c r="B1390" t="str">
        <f t="shared" si="233"/>
        <v>34</v>
      </c>
      <c r="C1390">
        <f>COUNTIF(B$2:B1390,"=0")</f>
        <v>23</v>
      </c>
      <c r="D1390" t="str">
        <f>MID('input-output'!$I$9,(ROW(D1390)-2)*2+1,2)</f>
        <v>00</v>
      </c>
      <c r="E1390" s="1" t="str">
        <f t="shared" si="234"/>
        <v/>
      </c>
      <c r="L1390" t="str">
        <f t="shared" si="226"/>
        <v/>
      </c>
      <c r="M1390" t="str" cm="1">
        <f t="array" ref="M1390">_xlfn.IFS(ISNUMBER(_xlfn.XLOOKUP(C1390,Tables!N:N,Tables!N:N)),IF(B1390=0,K1390,""),L1390&lt;&gt;"",L1390,TRUE,D1390)</f>
        <v>00</v>
      </c>
      <c r="N1390">
        <f t="shared" si="229"/>
        <v>0</v>
      </c>
    </row>
    <row r="1391" spans="1:14" x14ac:dyDescent="0.45">
      <c r="A1391" t="str">
        <f t="shared" si="236"/>
        <v>383D</v>
      </c>
      <c r="B1391" t="str">
        <f t="shared" si="233"/>
        <v>35</v>
      </c>
      <c r="C1391">
        <f>COUNTIF(B$2:B1391,"=0")</f>
        <v>23</v>
      </c>
      <c r="D1391" t="str">
        <f>MID('input-output'!$I$9,(ROW(D1391)-2)*2+1,2)</f>
        <v>00</v>
      </c>
      <c r="E1391" s="1" t="str">
        <f t="shared" si="234"/>
        <v/>
      </c>
      <c r="L1391" t="str">
        <f t="shared" si="226"/>
        <v/>
      </c>
      <c r="M1391" t="str" cm="1">
        <f t="array" ref="M1391">_xlfn.IFS(ISNUMBER(_xlfn.XLOOKUP(C1391,Tables!N:N,Tables!N:N)),IF(B1391=0,K1391,""),L1391&lt;&gt;"",L1391,TRUE,D1391)</f>
        <v>00</v>
      </c>
      <c r="N1391">
        <f t="shared" si="229"/>
        <v>0</v>
      </c>
    </row>
    <row r="1392" spans="1:14" x14ac:dyDescent="0.45">
      <c r="A1392" t="str">
        <f t="shared" si="236"/>
        <v>383E</v>
      </c>
      <c r="B1392" t="str">
        <f t="shared" si="233"/>
        <v>36</v>
      </c>
      <c r="C1392">
        <f>COUNTIF(B$2:B1392,"=0")</f>
        <v>23</v>
      </c>
      <c r="D1392" t="str">
        <f>MID('input-output'!$I$9,(ROW(D1392)-2)*2+1,2)</f>
        <v>00</v>
      </c>
      <c r="E1392" s="1" t="str">
        <f t="shared" si="234"/>
        <v/>
      </c>
      <c r="L1392" t="str">
        <f t="shared" si="226"/>
        <v/>
      </c>
      <c r="M1392" t="str" cm="1">
        <f t="array" ref="M1392">_xlfn.IFS(ISNUMBER(_xlfn.XLOOKUP(C1392,Tables!N:N,Tables!N:N)),IF(B1392=0,K1392,""),L1392&lt;&gt;"",L1392,TRUE,D1392)</f>
        <v>00</v>
      </c>
      <c r="N1392">
        <f t="shared" si="229"/>
        <v>0</v>
      </c>
    </row>
    <row r="1393" spans="1:14" x14ac:dyDescent="0.45">
      <c r="A1393" t="str">
        <f t="shared" si="236"/>
        <v>383F</v>
      </c>
      <c r="B1393" t="str">
        <f t="shared" si="233"/>
        <v>37</v>
      </c>
      <c r="C1393">
        <f>COUNTIF(B$2:B1393,"=0")</f>
        <v>23</v>
      </c>
      <c r="D1393" t="str">
        <f>MID('input-output'!$I$9,(ROW(D1393)-2)*2+1,2)</f>
        <v>00</v>
      </c>
      <c r="E1393" s="1" t="str">
        <f t="shared" si="234"/>
        <v/>
      </c>
      <c r="L1393" t="str">
        <f t="shared" si="226"/>
        <v/>
      </c>
      <c r="M1393" t="str" cm="1">
        <f t="array" ref="M1393">_xlfn.IFS(ISNUMBER(_xlfn.XLOOKUP(C1393,Tables!N:N,Tables!N:N)),IF(B1393=0,K1393,""),L1393&lt;&gt;"",L1393,TRUE,D1393)</f>
        <v>00</v>
      </c>
      <c r="N1393">
        <f t="shared" si="229"/>
        <v>0</v>
      </c>
    </row>
    <row r="1394" spans="1:14" x14ac:dyDescent="0.45">
      <c r="A1394" t="str">
        <f t="shared" si="236"/>
        <v>3840</v>
      </c>
      <c r="B1394" t="str">
        <f t="shared" si="233"/>
        <v>38</v>
      </c>
      <c r="C1394">
        <f>COUNTIF(B$2:B1394,"=0")</f>
        <v>23</v>
      </c>
      <c r="D1394" t="str">
        <f>MID('input-output'!$I$9,(ROW(D1394)-2)*2+1,2)</f>
        <v>00</v>
      </c>
      <c r="E1394" s="1" t="str">
        <f t="shared" si="234"/>
        <v/>
      </c>
      <c r="L1394" t="str">
        <f t="shared" si="226"/>
        <v/>
      </c>
      <c r="M1394" t="str" cm="1">
        <f t="array" ref="M1394">_xlfn.IFS(ISNUMBER(_xlfn.XLOOKUP(C1394,Tables!N:N,Tables!N:N)),IF(B1394=0,K1394,""),L1394&lt;&gt;"",L1394,TRUE,D1394)</f>
        <v>00</v>
      </c>
      <c r="N1394">
        <f t="shared" si="229"/>
        <v>0</v>
      </c>
    </row>
    <row r="1395" spans="1:14" x14ac:dyDescent="0.45">
      <c r="A1395" t="str">
        <f t="shared" si="236"/>
        <v>3841</v>
      </c>
      <c r="B1395" t="str">
        <f t="shared" si="233"/>
        <v>39</v>
      </c>
      <c r="C1395">
        <f>COUNTIF(B$2:B1395,"=0")</f>
        <v>23</v>
      </c>
      <c r="D1395" t="str">
        <f>MID('input-output'!$I$9,(ROW(D1395)-2)*2+1,2)</f>
        <v>00</v>
      </c>
      <c r="E1395" s="1" t="str">
        <f t="shared" si="234"/>
        <v/>
      </c>
      <c r="L1395" t="str">
        <f t="shared" si="226"/>
        <v/>
      </c>
      <c r="M1395" t="str" cm="1">
        <f t="array" ref="M1395">_xlfn.IFS(ISNUMBER(_xlfn.XLOOKUP(C1395,Tables!N:N,Tables!N:N)),IF(B1395=0,K1395,""),L1395&lt;&gt;"",L1395,TRUE,D1395)</f>
        <v>00</v>
      </c>
      <c r="N1395">
        <f t="shared" si="229"/>
        <v>0</v>
      </c>
    </row>
    <row r="1396" spans="1:14" x14ac:dyDescent="0.45">
      <c r="A1396" t="str">
        <f t="shared" si="236"/>
        <v>3842</v>
      </c>
      <c r="B1396" t="str">
        <f t="shared" si="233"/>
        <v>3A</v>
      </c>
      <c r="C1396">
        <f>COUNTIF(B$2:B1396,"=0")</f>
        <v>23</v>
      </c>
      <c r="D1396" t="str">
        <f>MID('input-output'!$I$9,(ROW(D1396)-2)*2+1,2)</f>
        <v>00</v>
      </c>
      <c r="E1396" s="1" t="str">
        <f t="shared" si="234"/>
        <v/>
      </c>
      <c r="L1396" t="str">
        <f t="shared" si="226"/>
        <v/>
      </c>
      <c r="M1396" t="str" cm="1">
        <f t="array" ref="M1396">_xlfn.IFS(ISNUMBER(_xlfn.XLOOKUP(C1396,Tables!N:N,Tables!N:N)),IF(B1396=0,K1396,""),L1396&lt;&gt;"",L1396,TRUE,D1396)</f>
        <v>00</v>
      </c>
      <c r="N1396">
        <f t="shared" si="229"/>
        <v>0</v>
      </c>
    </row>
    <row r="1397" spans="1:14" x14ac:dyDescent="0.45">
      <c r="A1397" t="str">
        <f t="shared" si="236"/>
        <v>3843</v>
      </c>
      <c r="B1397" t="str">
        <f t="shared" si="233"/>
        <v>3B</v>
      </c>
      <c r="C1397">
        <f>COUNTIF(B$2:B1397,"=0")</f>
        <v>23</v>
      </c>
      <c r="D1397" t="str">
        <f>MID('input-output'!$I$9,(ROW(D1397)-2)*2+1,2)</f>
        <v>00</v>
      </c>
      <c r="E1397" s="1" t="str">
        <f t="shared" si="234"/>
        <v/>
      </c>
      <c r="L1397" t="str">
        <f t="shared" si="226"/>
        <v/>
      </c>
      <c r="M1397" t="str" cm="1">
        <f t="array" ref="M1397">_xlfn.IFS(ISNUMBER(_xlfn.XLOOKUP(C1397,Tables!N:N,Tables!N:N)),IF(B1397=0,K1397,""),L1397&lt;&gt;"",L1397,TRUE,D1397)</f>
        <v>00</v>
      </c>
      <c r="N1397">
        <f t="shared" si="229"/>
        <v>0</v>
      </c>
    </row>
    <row r="1398" spans="1:14" x14ac:dyDescent="0.45">
      <c r="A1398" t="str">
        <f t="shared" si="236"/>
        <v>3844</v>
      </c>
      <c r="B1398" t="str">
        <f t="shared" si="233"/>
        <v>3C</v>
      </c>
      <c r="C1398">
        <f>COUNTIF(B$2:B1398,"=0")</f>
        <v>23</v>
      </c>
      <c r="D1398" t="str">
        <f>MID('input-output'!$I$9,(ROW(D1398)-2)*2+1,2)</f>
        <v>00</v>
      </c>
      <c r="E1398" s="1" t="str">
        <f t="shared" si="234"/>
        <v/>
      </c>
      <c r="L1398" t="str">
        <f t="shared" si="226"/>
        <v/>
      </c>
      <c r="M1398" t="str" cm="1">
        <f t="array" ref="M1398">_xlfn.IFS(ISNUMBER(_xlfn.XLOOKUP(C1398,Tables!N:N,Tables!N:N)),IF(B1398=0,K1398,""),L1398&lt;&gt;"",L1398,TRUE,D1398)</f>
        <v>00</v>
      </c>
      <c r="N1398">
        <f t="shared" si="229"/>
        <v>0</v>
      </c>
    </row>
    <row r="1399" spans="1:14" x14ac:dyDescent="0.45">
      <c r="A1399" t="str">
        <f t="shared" si="236"/>
        <v>3845</v>
      </c>
      <c r="B1399" t="str">
        <f t="shared" si="233"/>
        <v>3D</v>
      </c>
      <c r="C1399">
        <f>COUNTIF(B$2:B1399,"=0")</f>
        <v>23</v>
      </c>
      <c r="D1399" t="str">
        <f>MID('input-output'!$I$9,(ROW(D1399)-2)*2+1,2)</f>
        <v>00</v>
      </c>
      <c r="E1399" s="1" t="str">
        <f t="shared" si="234"/>
        <v/>
      </c>
      <c r="L1399" t="str">
        <f t="shared" si="226"/>
        <v/>
      </c>
      <c r="M1399" t="str" cm="1">
        <f t="array" ref="M1399">_xlfn.IFS(ISNUMBER(_xlfn.XLOOKUP(C1399,Tables!N:N,Tables!N:N)),IF(B1399=0,K1399,""),L1399&lt;&gt;"",L1399,TRUE,D1399)</f>
        <v>00</v>
      </c>
      <c r="N1399">
        <f t="shared" si="229"/>
        <v>0</v>
      </c>
    </row>
    <row r="1400" spans="1:14" x14ac:dyDescent="0.45">
      <c r="A1400" t="str">
        <f t="shared" si="236"/>
        <v>3846</v>
      </c>
      <c r="B1400" t="str">
        <f t="shared" si="233"/>
        <v>3E</v>
      </c>
      <c r="C1400">
        <f>COUNTIF(B$2:B1400,"=0")</f>
        <v>23</v>
      </c>
      <c r="D1400" t="str">
        <f>MID('input-output'!$I$9,(ROW(D1400)-2)*2+1,2)</f>
        <v>00</v>
      </c>
      <c r="E1400" s="1" t="str">
        <f t="shared" si="234"/>
        <v/>
      </c>
      <c r="L1400" t="str">
        <f t="shared" si="226"/>
        <v/>
      </c>
      <c r="M1400" t="str" cm="1">
        <f t="array" ref="M1400">_xlfn.IFS(ISNUMBER(_xlfn.XLOOKUP(C1400,Tables!N:N,Tables!N:N)),IF(B1400=0,K1400,""),L1400&lt;&gt;"",L1400,TRUE,D1400)</f>
        <v>00</v>
      </c>
      <c r="N1400">
        <f t="shared" si="229"/>
        <v>0</v>
      </c>
    </row>
    <row r="1401" spans="1:14" x14ac:dyDescent="0.45">
      <c r="A1401" t="str">
        <f t="shared" si="236"/>
        <v>3847</v>
      </c>
      <c r="B1401" t="str">
        <f t="shared" si="233"/>
        <v>3F</v>
      </c>
      <c r="C1401">
        <f>COUNTIF(B$2:B1401,"=0")</f>
        <v>23</v>
      </c>
      <c r="D1401" t="str">
        <f>MID('input-output'!$I$9,(ROW(D1401)-2)*2+1,2)</f>
        <v>00</v>
      </c>
      <c r="E1401" s="1" t="str">
        <f t="shared" si="234"/>
        <v/>
      </c>
      <c r="L1401" t="str">
        <f t="shared" si="226"/>
        <v/>
      </c>
      <c r="M1401" t="str" cm="1">
        <f t="array" ref="M1401">_xlfn.IFS(ISNUMBER(_xlfn.XLOOKUP(C1401,Tables!N:N,Tables!N:N)),IF(B1401=0,K1401,""),L1401&lt;&gt;"",L1401,TRUE,D1401)</f>
        <v>00</v>
      </c>
      <c r="N1401">
        <f t="shared" si="229"/>
        <v>0</v>
      </c>
    </row>
    <row r="1402" spans="1:14" x14ac:dyDescent="0.45">
      <c r="A1402" t="str">
        <f t="shared" si="236"/>
        <v>3848</v>
      </c>
      <c r="B1402" t="str">
        <f t="shared" si="233"/>
        <v>40</v>
      </c>
      <c r="C1402">
        <f>COUNTIF(B$2:B1402,"=0")</f>
        <v>23</v>
      </c>
      <c r="D1402" t="str">
        <f>MID('input-output'!$I$9,(ROW(D1402)-2)*2+1,2)</f>
        <v>00</v>
      </c>
      <c r="E1402" s="1" t="str">
        <f t="shared" si="234"/>
        <v/>
      </c>
      <c r="L1402" t="str">
        <f t="shared" si="226"/>
        <v/>
      </c>
      <c r="M1402" t="str" cm="1">
        <f t="array" ref="M1402">_xlfn.IFS(ISNUMBER(_xlfn.XLOOKUP(C1402,Tables!N:N,Tables!N:N)),IF(B1402=0,K1402,""),L1402&lt;&gt;"",L1402,TRUE,D1402)</f>
        <v>00</v>
      </c>
      <c r="N1402">
        <f t="shared" si="229"/>
        <v>0</v>
      </c>
    </row>
    <row r="1403" spans="1:14" x14ac:dyDescent="0.45">
      <c r="A1403" t="str">
        <f t="shared" si="236"/>
        <v>3849</v>
      </c>
      <c r="B1403" t="str">
        <f t="shared" si="233"/>
        <v>41</v>
      </c>
      <c r="C1403">
        <f>COUNTIF(B$2:B1403,"=0")</f>
        <v>23</v>
      </c>
      <c r="D1403" t="str">
        <f>MID('input-output'!$I$9,(ROW(D1403)-2)*2+1,2)</f>
        <v>00</v>
      </c>
      <c r="E1403" s="1" t="str">
        <f t="shared" si="234"/>
        <v/>
      </c>
      <c r="L1403" t="str">
        <f t="shared" si="226"/>
        <v/>
      </c>
      <c r="M1403" t="str" cm="1">
        <f t="array" ref="M1403">_xlfn.IFS(ISNUMBER(_xlfn.XLOOKUP(C1403,Tables!N:N,Tables!N:N)),IF(B1403=0,K1403,""),L1403&lt;&gt;"",L1403,TRUE,D1403)</f>
        <v>00</v>
      </c>
      <c r="N1403">
        <f t="shared" si="229"/>
        <v>0</v>
      </c>
    </row>
    <row r="1404" spans="1:14" x14ac:dyDescent="0.45">
      <c r="A1404" t="str">
        <f t="shared" si="236"/>
        <v>384A</v>
      </c>
      <c r="B1404" t="str">
        <f t="shared" si="233"/>
        <v>42</v>
      </c>
      <c r="C1404">
        <f>COUNTIF(B$2:B1404,"=0")</f>
        <v>23</v>
      </c>
      <c r="D1404" t="str">
        <f>MID('input-output'!$I$9,(ROW(D1404)-2)*2+1,2)</f>
        <v>00</v>
      </c>
      <c r="E1404" s="1" t="str">
        <f t="shared" si="234"/>
        <v/>
      </c>
      <c r="L1404" t="str">
        <f t="shared" si="226"/>
        <v/>
      </c>
      <c r="M1404" t="str" cm="1">
        <f t="array" ref="M1404">_xlfn.IFS(ISNUMBER(_xlfn.XLOOKUP(C1404,Tables!N:N,Tables!N:N)),IF(B1404=0,K1404,""),L1404&lt;&gt;"",L1404,TRUE,D1404)</f>
        <v>00</v>
      </c>
      <c r="N1404">
        <f t="shared" si="229"/>
        <v>0</v>
      </c>
    </row>
    <row r="1405" spans="1:14" x14ac:dyDescent="0.45">
      <c r="A1405" t="str">
        <f t="shared" si="236"/>
        <v>384B</v>
      </c>
      <c r="B1405" t="str">
        <f t="shared" si="233"/>
        <v>43</v>
      </c>
      <c r="C1405">
        <f>COUNTIF(B$2:B1405,"=0")</f>
        <v>23</v>
      </c>
      <c r="D1405" t="str">
        <f>MID('input-output'!$I$9,(ROW(D1405)-2)*2+1,2)</f>
        <v>00</v>
      </c>
      <c r="E1405" s="1" t="str">
        <f t="shared" si="234"/>
        <v/>
      </c>
      <c r="L1405" t="str">
        <f t="shared" si="226"/>
        <v/>
      </c>
      <c r="M1405" t="str" cm="1">
        <f t="array" ref="M1405">_xlfn.IFS(ISNUMBER(_xlfn.XLOOKUP(C1405,Tables!N:N,Tables!N:N)),IF(B1405=0,K1405,""),L1405&lt;&gt;"",L1405,TRUE,D1405)</f>
        <v>00</v>
      </c>
      <c r="N1405">
        <f t="shared" si="229"/>
        <v>0</v>
      </c>
    </row>
    <row r="1406" spans="1:14" x14ac:dyDescent="0.45">
      <c r="A1406" t="str">
        <f t="shared" si="236"/>
        <v>384C</v>
      </c>
      <c r="B1406" t="str">
        <f t="shared" si="233"/>
        <v>44</v>
      </c>
      <c r="C1406">
        <f>COUNTIF(B$2:B1406,"=0")</f>
        <v>23</v>
      </c>
      <c r="D1406" t="str">
        <f>MID('input-output'!$I$9,(ROW(D1406)-2)*2+1,2)</f>
        <v>00</v>
      </c>
      <c r="E1406" s="1" t="str">
        <f t="shared" si="234"/>
        <v/>
      </c>
      <c r="L1406" t="str">
        <f t="shared" si="226"/>
        <v/>
      </c>
      <c r="M1406" t="str" cm="1">
        <f t="array" ref="M1406">_xlfn.IFS(ISNUMBER(_xlfn.XLOOKUP(C1406,Tables!N:N,Tables!N:N)),IF(B1406=0,K1406,""),L1406&lt;&gt;"",L1406,TRUE,D1406)</f>
        <v>00</v>
      </c>
      <c r="N1406">
        <f t="shared" si="229"/>
        <v>0</v>
      </c>
    </row>
    <row r="1407" spans="1:14" x14ac:dyDescent="0.45">
      <c r="A1407" t="str">
        <f t="shared" si="236"/>
        <v>384D</v>
      </c>
      <c r="B1407" t="str">
        <f t="shared" si="233"/>
        <v>45</v>
      </c>
      <c r="C1407">
        <f>COUNTIF(B$2:B1407,"=0")</f>
        <v>23</v>
      </c>
      <c r="D1407" t="str">
        <f>MID('input-output'!$I$9,(ROW(D1407)-2)*2+1,2)</f>
        <v>00</v>
      </c>
      <c r="E1407" s="1" t="str">
        <f t="shared" si="234"/>
        <v/>
      </c>
      <c r="L1407" t="str">
        <f t="shared" si="226"/>
        <v/>
      </c>
      <c r="M1407" t="str" cm="1">
        <f t="array" ref="M1407">_xlfn.IFS(ISNUMBER(_xlfn.XLOOKUP(C1407,Tables!N:N,Tables!N:N)),IF(B1407=0,K1407,""),L1407&lt;&gt;"",L1407,TRUE,D1407)</f>
        <v>00</v>
      </c>
      <c r="N1407">
        <f t="shared" si="229"/>
        <v>0</v>
      </c>
    </row>
    <row r="1408" spans="1:14" x14ac:dyDescent="0.45">
      <c r="A1408" t="str">
        <f t="shared" si="236"/>
        <v>384E</v>
      </c>
      <c r="B1408" t="str">
        <f t="shared" si="233"/>
        <v>46</v>
      </c>
      <c r="C1408">
        <f>COUNTIF(B$2:B1408,"=0")</f>
        <v>23</v>
      </c>
      <c r="D1408" t="str">
        <f>MID('input-output'!$I$9,(ROW(D1408)-2)*2+1,2)</f>
        <v>00</v>
      </c>
      <c r="E1408" s="1" t="str">
        <f t="shared" si="234"/>
        <v/>
      </c>
      <c r="L1408" t="str">
        <f t="shared" si="226"/>
        <v/>
      </c>
      <c r="M1408" t="str" cm="1">
        <f t="array" ref="M1408">_xlfn.IFS(ISNUMBER(_xlfn.XLOOKUP(C1408,Tables!N:N,Tables!N:N)),IF(B1408=0,K1408,""),L1408&lt;&gt;"",L1408,TRUE,D1408)</f>
        <v>00</v>
      </c>
      <c r="N1408">
        <f t="shared" si="229"/>
        <v>0</v>
      </c>
    </row>
    <row r="1409" spans="1:14" x14ac:dyDescent="0.45">
      <c r="A1409" t="str">
        <f t="shared" si="236"/>
        <v>384F</v>
      </c>
      <c r="B1409" t="str">
        <f t="shared" si="233"/>
        <v>47</v>
      </c>
      <c r="C1409">
        <f>COUNTIF(B$2:B1409,"=0")</f>
        <v>23</v>
      </c>
      <c r="D1409" t="str">
        <f>MID('input-output'!$I$9,(ROW(D1409)-2)*2+1,2)</f>
        <v>00</v>
      </c>
      <c r="E1409" s="1" t="str">
        <f t="shared" si="234"/>
        <v/>
      </c>
      <c r="L1409" t="str">
        <f t="shared" si="226"/>
        <v/>
      </c>
      <c r="M1409" t="str" cm="1">
        <f t="array" ref="M1409">_xlfn.IFS(ISNUMBER(_xlfn.XLOOKUP(C1409,Tables!N:N,Tables!N:N)),IF(B1409=0,K1409,""),L1409&lt;&gt;"",L1409,TRUE,D1409)</f>
        <v>00</v>
      </c>
      <c r="N1409">
        <f t="shared" si="229"/>
        <v>0</v>
      </c>
    </row>
    <row r="1410" spans="1:14" x14ac:dyDescent="0.45">
      <c r="A1410" t="str">
        <f t="shared" si="236"/>
        <v>3850</v>
      </c>
      <c r="B1410" t="str">
        <f t="shared" si="233"/>
        <v>48</v>
      </c>
      <c r="C1410">
        <f>COUNTIF(B$2:B1410,"=0")</f>
        <v>23</v>
      </c>
      <c r="D1410" t="str">
        <f>MID('input-output'!$I$9,(ROW(D1410)-2)*2+1,2)</f>
        <v>00</v>
      </c>
      <c r="E1410" s="1" t="str">
        <f t="shared" si="234"/>
        <v>DLC Tablet Name</v>
      </c>
      <c r="F1410" t="str">
        <f>IF(_xlfn.CONCAT(D1344:D1345)="FFFF",_xlfn.XLOOKUP(_xlfn.CONCAT(D1344:D1345),Tables!B:B,Tables!K:K),IF(_xlfn.XLOOKUP(HEX2DEC(D1410),Tables!A:A,Tables!K:K,"")=0,"",_xlfn.XLOOKUP(HEX2DEC(D1410),Tables!A:A,Tables!K:K,"")))</f>
        <v/>
      </c>
      <c r="G1410" s="2"/>
      <c r="L1410" t="str">
        <f t="shared" si="226"/>
        <v/>
      </c>
      <c r="M1410" t="str" cm="1">
        <f t="array" ref="M1410">_xlfn.IFS(ISNUMBER(_xlfn.XLOOKUP(C1410,Tables!N:N,Tables!N:N)),IF(B1410=0,K1410,""),L1410&lt;&gt;"",L1410,TRUE,D1410)</f>
        <v>00</v>
      </c>
      <c r="N1410">
        <f t="shared" si="229"/>
        <v>0</v>
      </c>
    </row>
    <row r="1411" spans="1:14" x14ac:dyDescent="0.45">
      <c r="A1411" t="str">
        <f t="shared" ref="A1411:A1474" si="239">DEC2HEX(1+HEX2DEC(A1410))</f>
        <v>3851</v>
      </c>
      <c r="B1411" t="str">
        <f t="shared" si="233"/>
        <v>49</v>
      </c>
      <c r="C1411">
        <f>COUNTIF(B$2:B1411,"=0")</f>
        <v>23</v>
      </c>
      <c r="D1411" t="str">
        <f>MID('input-output'!$I$9,(ROW(D1411)-2)*2+1,2)</f>
        <v>00</v>
      </c>
      <c r="E1411" s="1" t="str">
        <f t="shared" si="234"/>
        <v>DLC Tablet Name</v>
      </c>
      <c r="F1411" t="str">
        <f>IF(_xlfn.XLOOKUP(HEX2DEC(D1411),Tables!A:A,Tables!K:K,"")=0,"",_xlfn.XLOOKUP(HEX2DEC(D1411),Tables!A:A,Tables!K:K,""))</f>
        <v/>
      </c>
      <c r="L1411" t="str">
        <f t="shared" ref="L1411:L1474" si="240">IF(OR(J1411&lt;&gt;"",LEN(J1410)&gt;2),_xlfn.LET(_xlpm.exp,IF(LEN(J1411)&gt;2,RIGHT(J1411,2),IF(LEN(J1410)&gt;2,LEFT(J1410,LEN(J1410)-2),J1411)),IF(LEN(_xlpm.exp)=1,"0"&amp;_xlpm.exp,_xlpm.exp)),IF(AND(J1410&lt;&gt;"",ISNUMBER(FIND("High",E1411))),"00",IF(J1411="","",J1411)))</f>
        <v/>
      </c>
      <c r="M1411" t="str" cm="1">
        <f t="array" ref="M1411">_xlfn.IFS(ISNUMBER(_xlfn.XLOOKUP(C1411,Tables!N:N,Tables!N:N)),IF(B1411=0,K1411,""),L1411&lt;&gt;"",L1411,TRUE,D1411)</f>
        <v>00</v>
      </c>
      <c r="N1411">
        <f t="shared" si="229"/>
        <v>0</v>
      </c>
    </row>
    <row r="1412" spans="1:14" x14ac:dyDescent="0.45">
      <c r="A1412" t="str">
        <f t="shared" si="239"/>
        <v>3852</v>
      </c>
      <c r="B1412" t="str">
        <f t="shared" si="233"/>
        <v>4A</v>
      </c>
      <c r="C1412">
        <f>COUNTIF(B$2:B1412,"=0")</f>
        <v>23</v>
      </c>
      <c r="D1412" t="str">
        <f>MID('input-output'!$I$9,(ROW(D1412)-2)*2+1,2)</f>
        <v>00</v>
      </c>
      <c r="E1412" s="1" t="str">
        <f t="shared" si="234"/>
        <v/>
      </c>
      <c r="L1412" t="str">
        <f t="shared" si="240"/>
        <v/>
      </c>
      <c r="M1412" t="str" cm="1">
        <f t="array" ref="M1412">_xlfn.IFS(ISNUMBER(_xlfn.XLOOKUP(C1412,Tables!N:N,Tables!N:N)),IF(B1412=0,K1412,""),L1412&lt;&gt;"",L1412,TRUE,D1412)</f>
        <v>00</v>
      </c>
      <c r="N1412">
        <f t="shared" ref="N1412:N1475" si="241">IF(L1412="",0,_xlfn.LET(_xlpm.new,HEX2DEC(M1412),_xlpm.old,HEX2DEC(D1412),IF(_xlpm.new&lt;128,_xlpm.new,-128+_xlfn.BITAND(_xlpm.new,127))-IF(_xlpm.old&lt;128,_xlpm.old,-128+_xlfn.BITAND(_xlpm.old,127))))</f>
        <v>0</v>
      </c>
    </row>
    <row r="1413" spans="1:14" x14ac:dyDescent="0.45">
      <c r="A1413" t="str">
        <f t="shared" si="239"/>
        <v>3853</v>
      </c>
      <c r="B1413" t="str">
        <f t="shared" si="233"/>
        <v>4B</v>
      </c>
      <c r="C1413">
        <f>COUNTIF(B$2:B1413,"=0")</f>
        <v>23</v>
      </c>
      <c r="D1413" t="str">
        <f>MID('input-output'!$I$9,(ROW(D1413)-2)*2+1,2)</f>
        <v>00</v>
      </c>
      <c r="E1413" s="1" t="str">
        <f t="shared" si="234"/>
        <v/>
      </c>
      <c r="L1413" t="str">
        <f t="shared" si="240"/>
        <v/>
      </c>
      <c r="M1413" t="str" cm="1">
        <f t="array" ref="M1413">_xlfn.IFS(ISNUMBER(_xlfn.XLOOKUP(C1413,Tables!N:N,Tables!N:N)),IF(B1413=0,K1413,""),L1413&lt;&gt;"",L1413,TRUE,D1413)</f>
        <v>00</v>
      </c>
      <c r="N1413">
        <f t="shared" si="241"/>
        <v>0</v>
      </c>
    </row>
    <row r="1414" spans="1:14" x14ac:dyDescent="0.45">
      <c r="A1414" t="str">
        <f t="shared" si="239"/>
        <v>3854</v>
      </c>
      <c r="B1414" t="str">
        <f t="shared" si="233"/>
        <v>4C</v>
      </c>
      <c r="C1414">
        <f>COUNTIF(B$2:B1414,"=0")</f>
        <v>23</v>
      </c>
      <c r="D1414" t="str">
        <f>MID('input-output'!$I$9,(ROW(D1414)-2)*2+1,2)</f>
        <v>00</v>
      </c>
      <c r="E1414" s="1" t="str">
        <f t="shared" si="234"/>
        <v/>
      </c>
      <c r="L1414" t="str">
        <f t="shared" si="240"/>
        <v/>
      </c>
      <c r="M1414" t="str" cm="1">
        <f t="array" ref="M1414">_xlfn.IFS(ISNUMBER(_xlfn.XLOOKUP(C1414,Tables!N:N,Tables!N:N)),IF(B1414=0,K1414,""),L1414&lt;&gt;"",L1414,TRUE,D1414)</f>
        <v>00</v>
      </c>
      <c r="N1414">
        <f t="shared" si="241"/>
        <v>0</v>
      </c>
    </row>
    <row r="1415" spans="1:14" x14ac:dyDescent="0.45">
      <c r="A1415" t="str">
        <f t="shared" si="239"/>
        <v>3855</v>
      </c>
      <c r="B1415" t="str">
        <f t="shared" si="233"/>
        <v>4D</v>
      </c>
      <c r="C1415">
        <f>COUNTIF(B$2:B1415,"=0")</f>
        <v>23</v>
      </c>
      <c r="D1415" t="str">
        <f>MID('input-output'!$I$9,(ROW(D1415)-2)*2+1,2)</f>
        <v>00</v>
      </c>
      <c r="E1415" s="1" t="str">
        <f t="shared" si="234"/>
        <v>Disguise</v>
      </c>
      <c r="F1415">
        <f>_xlfn.XLOOKUP(HEX2DEC(D1415),Tables!A:A,Tables!I:I)</f>
        <v>0</v>
      </c>
      <c r="G1415" s="2"/>
      <c r="L1415" t="str">
        <f t="shared" si="240"/>
        <v/>
      </c>
      <c r="M1415" t="str" cm="1">
        <f t="array" ref="M1415">_xlfn.IFS(ISNUMBER(_xlfn.XLOOKUP(C1415,Tables!N:N,Tables!N:N)),IF(B1415=0,K1415,""),L1415&lt;&gt;"",L1415,TRUE,D1415)</f>
        <v>00</v>
      </c>
      <c r="N1415">
        <f t="shared" si="241"/>
        <v>0</v>
      </c>
    </row>
    <row r="1416" spans="1:14" x14ac:dyDescent="0.45">
      <c r="A1416" t="str">
        <f t="shared" si="239"/>
        <v>3856</v>
      </c>
      <c r="B1416" t="str">
        <f t="shared" si="233"/>
        <v>4E</v>
      </c>
      <c r="C1416">
        <f>COUNTIF(B$2:B1416,"=0")</f>
        <v>23</v>
      </c>
      <c r="D1416" t="str">
        <f>MID('input-output'!$I$9,(ROW(D1416)-2)*2+1,2)</f>
        <v>00</v>
      </c>
      <c r="E1416" s="1" t="str">
        <f t="shared" si="234"/>
        <v>Unk</v>
      </c>
      <c r="F1416">
        <f t="shared" ref="F1416" si="242">HEX2DEC(D1416)</f>
        <v>0</v>
      </c>
      <c r="L1416" t="str">
        <f t="shared" si="240"/>
        <v/>
      </c>
      <c r="M1416" t="str" cm="1">
        <f t="array" ref="M1416">_xlfn.IFS(ISNUMBER(_xlfn.XLOOKUP(C1416,Tables!N:N,Tables!N:N)),IF(B1416=0,K1416,""),L1416&lt;&gt;"",L1416,TRUE,D1416)</f>
        <v>00</v>
      </c>
      <c r="N1416">
        <f t="shared" si="241"/>
        <v>0</v>
      </c>
    </row>
    <row r="1417" spans="1:14" x14ac:dyDescent="0.45">
      <c r="A1417" t="str">
        <f t="shared" si="239"/>
        <v>3857</v>
      </c>
      <c r="B1417" t="str">
        <f t="shared" si="233"/>
        <v>4F</v>
      </c>
      <c r="C1417">
        <f>COUNTIF(B$2:B1417,"=0")</f>
        <v>23</v>
      </c>
      <c r="D1417" t="str">
        <f>MID('input-output'!$I$9,(ROW(D1417)-2)*2+1,2)</f>
        <v>00</v>
      </c>
      <c r="E1417" s="1" t="str">
        <f t="shared" si="234"/>
        <v/>
      </c>
      <c r="L1417" t="str">
        <f t="shared" si="240"/>
        <v/>
      </c>
      <c r="M1417" t="str" cm="1">
        <f t="array" ref="M1417">_xlfn.IFS(ISNUMBER(_xlfn.XLOOKUP(C1417,Tables!N:N,Tables!N:N)),IF(B1417=0,K1417,""),L1417&lt;&gt;"",L1417,TRUE,D1417)</f>
        <v>00</v>
      </c>
      <c r="N1417">
        <f t="shared" si="241"/>
        <v>0</v>
      </c>
    </row>
    <row r="1418" spans="1:14" x14ac:dyDescent="0.45">
      <c r="A1418" t="str">
        <f t="shared" si="239"/>
        <v>3858</v>
      </c>
      <c r="B1418" t="str">
        <f t="shared" si="233"/>
        <v>50</v>
      </c>
      <c r="C1418">
        <f>COUNTIF(B$2:B1418,"=0")</f>
        <v>23</v>
      </c>
      <c r="D1418" t="str">
        <f>MID('input-output'!$I$9,(ROW(D1418)-2)*2+1,2)</f>
        <v>46</v>
      </c>
      <c r="E1418" s="1" t="str">
        <f t="shared" si="234"/>
        <v>Unk</v>
      </c>
      <c r="F1418">
        <f t="shared" ref="F1418:F1421" si="243">HEX2DEC(D1418)</f>
        <v>70</v>
      </c>
      <c r="L1418" t="str">
        <f t="shared" si="240"/>
        <v/>
      </c>
      <c r="M1418" t="str" cm="1">
        <f t="array" ref="M1418">_xlfn.IFS(ISNUMBER(_xlfn.XLOOKUP(C1418,Tables!N:N,Tables!N:N)),IF(B1418=0,K1418,""),L1418&lt;&gt;"",L1418,TRUE,D1418)</f>
        <v>46</v>
      </c>
      <c r="N1418">
        <f t="shared" si="241"/>
        <v>0</v>
      </c>
    </row>
    <row r="1419" spans="1:14" x14ac:dyDescent="0.45">
      <c r="A1419" t="str">
        <f t="shared" si="239"/>
        <v>3859</v>
      </c>
      <c r="B1419" t="str">
        <f t="shared" si="233"/>
        <v>51</v>
      </c>
      <c r="C1419">
        <f>COUNTIF(B$2:B1419,"=0")</f>
        <v>23</v>
      </c>
      <c r="D1419" t="str">
        <f>MID('input-output'!$I$9,(ROW(D1419)-2)*2+1,2)</f>
        <v>00</v>
      </c>
      <c r="E1419" s="1" t="str">
        <f t="shared" si="234"/>
        <v>Unk</v>
      </c>
      <c r="F1419">
        <f t="shared" si="243"/>
        <v>0</v>
      </c>
      <c r="L1419" t="str">
        <f t="shared" si="240"/>
        <v/>
      </c>
      <c r="M1419" t="str" cm="1">
        <f t="array" ref="M1419">_xlfn.IFS(ISNUMBER(_xlfn.XLOOKUP(C1419,Tables!N:N,Tables!N:N)),IF(B1419=0,K1419,""),L1419&lt;&gt;"",L1419,TRUE,D1419)</f>
        <v>00</v>
      </c>
      <c r="N1419">
        <f t="shared" si="241"/>
        <v>0</v>
      </c>
    </row>
    <row r="1420" spans="1:14" x14ac:dyDescent="0.45">
      <c r="A1420" t="str">
        <f t="shared" si="239"/>
        <v>385A</v>
      </c>
      <c r="B1420" t="str">
        <f t="shared" si="233"/>
        <v>52</v>
      </c>
      <c r="C1420">
        <f>COUNTIF(B$2:B1420,"=0")</f>
        <v>23</v>
      </c>
      <c r="D1420" t="str">
        <f>MID('input-output'!$I$9,(ROW(D1420)-2)*2+1,2)</f>
        <v>00</v>
      </c>
      <c r="E1420" s="1" t="str">
        <f t="shared" si="234"/>
        <v>Unk</v>
      </c>
      <c r="F1420">
        <f t="shared" si="243"/>
        <v>0</v>
      </c>
      <c r="L1420" t="str">
        <f t="shared" si="240"/>
        <v/>
      </c>
      <c r="M1420" t="str" cm="1">
        <f t="array" ref="M1420">_xlfn.IFS(ISNUMBER(_xlfn.XLOOKUP(C1420,Tables!N:N,Tables!N:N)),IF(B1420=0,K1420,""),L1420&lt;&gt;"",L1420,TRUE,D1420)</f>
        <v>00</v>
      </c>
      <c r="N1420">
        <f t="shared" si="241"/>
        <v>0</v>
      </c>
    </row>
    <row r="1421" spans="1:14" x14ac:dyDescent="0.45">
      <c r="A1421" t="str">
        <f t="shared" si="239"/>
        <v>385B</v>
      </c>
      <c r="B1421" t="str">
        <f t="shared" si="233"/>
        <v>53</v>
      </c>
      <c r="C1421">
        <f>COUNTIF(B$2:B1421,"=0")</f>
        <v>23</v>
      </c>
      <c r="D1421" t="str">
        <f>MID('input-output'!$I$9,(ROW(D1421)-2)*2+1,2)</f>
        <v>00</v>
      </c>
      <c r="E1421" s="1" t="str">
        <f t="shared" si="234"/>
        <v>Unk</v>
      </c>
      <c r="F1421">
        <f t="shared" si="243"/>
        <v>0</v>
      </c>
      <c r="L1421" t="str">
        <f t="shared" si="240"/>
        <v/>
      </c>
      <c r="M1421" t="str" cm="1">
        <f t="array" ref="M1421">_xlfn.IFS(ISNUMBER(_xlfn.XLOOKUP(C1421,Tables!N:N,Tables!N:N)),IF(B1421=0,K1421,""),L1421&lt;&gt;"",L1421,TRUE,D1421)</f>
        <v>00</v>
      </c>
      <c r="N1421">
        <f t="shared" si="241"/>
        <v>0</v>
      </c>
    </row>
    <row r="1422" spans="1:14" x14ac:dyDescent="0.45">
      <c r="A1422" t="str">
        <f t="shared" si="239"/>
        <v>385C</v>
      </c>
      <c r="B1422">
        <f t="shared" si="233"/>
        <v>0</v>
      </c>
      <c r="C1422">
        <f>COUNTIF(B$2:B1422,"=0")</f>
        <v>24</v>
      </c>
      <c r="D1422" t="str">
        <f>MID('input-output'!$I$9,(ROW(D1422)-2)*2+1,2)</f>
        <v>00</v>
      </c>
      <c r="E1422" s="1" t="str">
        <f t="shared" si="234"/>
        <v>Name Low 1</v>
      </c>
      <c r="F1422">
        <f>_xlfn.XLOOKUP(HEX2DEC(D1423&amp;D1422),Tables!A:A,Tables!C:C)</f>
        <v>0</v>
      </c>
      <c r="G1422" s="2"/>
      <c r="J1422" t="str">
        <f>IF(G1422&lt;&gt;"",_xlfn.XLOOKUP(G1422,Tables!C:C,Tables!B:B),"")</f>
        <v/>
      </c>
      <c r="K1422" t="str">
        <f>IF(G1494&lt;&gt;"",_xlfn.XLOOKUP(G1494,'Tablet data'!A:A,'Tablet data'!B:B),"")</f>
        <v/>
      </c>
      <c r="L1422" t="str">
        <f t="shared" si="240"/>
        <v/>
      </c>
      <c r="M1422" t="str" cm="1">
        <f t="array" ref="M1422">_xlfn.IFS(ISNUMBER(_xlfn.XLOOKUP(C1422,Tables!N:N,Tables!N:N)),IF(B1422=0,K1422,""),L1422&lt;&gt;"",L1422,TRUE,D1422)</f>
        <v>00</v>
      </c>
      <c r="N1422">
        <f t="shared" si="241"/>
        <v>0</v>
      </c>
    </row>
    <row r="1423" spans="1:14" x14ac:dyDescent="0.45">
      <c r="A1423" t="str">
        <f t="shared" si="239"/>
        <v>385D</v>
      </c>
      <c r="B1423">
        <f t="shared" si="233"/>
        <v>1</v>
      </c>
      <c r="C1423">
        <f>COUNTIF(B$2:B1423,"=0")</f>
        <v>24</v>
      </c>
      <c r="D1423" t="str">
        <f>MID('input-output'!$I$9,(ROW(D1423)-2)*2+1,2)</f>
        <v>00</v>
      </c>
      <c r="E1423" s="1" t="str">
        <f t="shared" si="234"/>
        <v>Name High 1</v>
      </c>
      <c r="L1423" t="str">
        <f t="shared" si="240"/>
        <v/>
      </c>
      <c r="M1423" t="str" cm="1">
        <f t="array" ref="M1423">_xlfn.IFS(ISNUMBER(_xlfn.XLOOKUP(C1423,Tables!N:N,Tables!N:N)),IF(B1423=0,K1423,""),L1423&lt;&gt;"",L1423,TRUE,D1423)</f>
        <v>00</v>
      </c>
      <c r="N1423">
        <f t="shared" si="241"/>
        <v>0</v>
      </c>
    </row>
    <row r="1424" spans="1:14" x14ac:dyDescent="0.45">
      <c r="A1424" t="str">
        <f t="shared" si="239"/>
        <v>385E</v>
      </c>
      <c r="B1424">
        <f t="shared" si="233"/>
        <v>2</v>
      </c>
      <c r="C1424">
        <f>COUNTIF(B$2:B1424,"=0")</f>
        <v>24</v>
      </c>
      <c r="D1424" t="str">
        <f>MID('input-output'!$I$9,(ROW(D1424)-2)*2+1,2)</f>
        <v>00</v>
      </c>
      <c r="E1424" s="1" t="str">
        <f t="shared" si="234"/>
        <v>Name Low 2</v>
      </c>
      <c r="F1424">
        <f>_xlfn.XLOOKUP(HEX2DEC(D1425&amp;D1424),Tables!A:A,Tables!C:C)</f>
        <v>0</v>
      </c>
      <c r="G1424" s="2"/>
      <c r="J1424" t="str">
        <f>IF(G1424&lt;&gt;"",_xlfn.XLOOKUP(G1424,Tables!C:C,Tables!B:B),"")</f>
        <v/>
      </c>
      <c r="L1424" t="str">
        <f t="shared" si="240"/>
        <v/>
      </c>
      <c r="M1424" t="str" cm="1">
        <f t="array" ref="M1424">_xlfn.IFS(ISNUMBER(_xlfn.XLOOKUP(C1424,Tables!N:N,Tables!N:N)),IF(B1424=0,K1424,""),L1424&lt;&gt;"",L1424,TRUE,D1424)</f>
        <v>00</v>
      </c>
      <c r="N1424">
        <f t="shared" si="241"/>
        <v>0</v>
      </c>
    </row>
    <row r="1425" spans="1:14" x14ac:dyDescent="0.45">
      <c r="A1425" t="str">
        <f t="shared" si="239"/>
        <v>385F</v>
      </c>
      <c r="B1425" t="str">
        <f t="shared" si="233"/>
        <v>3</v>
      </c>
      <c r="C1425">
        <f>COUNTIF(B$2:B1425,"=0")</f>
        <v>24</v>
      </c>
      <c r="D1425" t="str">
        <f>MID('input-output'!$I$9,(ROW(D1425)-2)*2+1,2)</f>
        <v>00</v>
      </c>
      <c r="E1425" s="1" t="str">
        <f t="shared" si="234"/>
        <v>Name High 2</v>
      </c>
      <c r="L1425" t="str">
        <f t="shared" si="240"/>
        <v/>
      </c>
      <c r="M1425" t="str" cm="1">
        <f t="array" ref="M1425">_xlfn.IFS(ISNUMBER(_xlfn.XLOOKUP(C1425,Tables!N:N,Tables!N:N)),IF(B1425=0,K1425,""),L1425&lt;&gt;"",L1425,TRUE,D1425)</f>
        <v>00</v>
      </c>
      <c r="N1425">
        <f t="shared" si="241"/>
        <v>0</v>
      </c>
    </row>
    <row r="1426" spans="1:14" x14ac:dyDescent="0.45">
      <c r="A1426" t="str">
        <f t="shared" si="239"/>
        <v>3860</v>
      </c>
      <c r="B1426" t="str">
        <f t="shared" si="233"/>
        <v>4</v>
      </c>
      <c r="C1426">
        <f>COUNTIF(B$2:B1426,"=0")</f>
        <v>24</v>
      </c>
      <c r="D1426" t="str">
        <f>MID('input-output'!$I$9,(ROW(D1426)-2)*2+1,2)</f>
        <v>00</v>
      </c>
      <c r="E1426" s="1" t="str">
        <f t="shared" si="234"/>
        <v>Name Low 3</v>
      </c>
      <c r="F1426">
        <f>_xlfn.XLOOKUP(HEX2DEC(D1427&amp;D1426),Tables!A:A,Tables!C:C)</f>
        <v>0</v>
      </c>
      <c r="G1426" s="2"/>
      <c r="J1426" t="str">
        <f>IF(G1426&lt;&gt;"",_xlfn.XLOOKUP(G1426,Tables!C:C,Tables!B:B),"")</f>
        <v/>
      </c>
      <c r="L1426" t="str">
        <f t="shared" si="240"/>
        <v/>
      </c>
      <c r="M1426" t="str" cm="1">
        <f t="array" ref="M1426">_xlfn.IFS(ISNUMBER(_xlfn.XLOOKUP(C1426,Tables!N:N,Tables!N:N)),IF(B1426=0,K1426,""),L1426&lt;&gt;"",L1426,TRUE,D1426)</f>
        <v>00</v>
      </c>
      <c r="N1426">
        <f t="shared" si="241"/>
        <v>0</v>
      </c>
    </row>
    <row r="1427" spans="1:14" x14ac:dyDescent="0.45">
      <c r="A1427" t="str">
        <f t="shared" si="239"/>
        <v>3861</v>
      </c>
      <c r="B1427" t="str">
        <f t="shared" si="233"/>
        <v>5</v>
      </c>
      <c r="C1427">
        <f>COUNTIF(B$2:B1427,"=0")</f>
        <v>24</v>
      </c>
      <c r="D1427" t="str">
        <f>MID('input-output'!$I$9,(ROW(D1427)-2)*2+1,2)</f>
        <v>00</v>
      </c>
      <c r="E1427" s="1" t="str">
        <f t="shared" si="234"/>
        <v>Name High 3</v>
      </c>
      <c r="L1427" t="str">
        <f t="shared" si="240"/>
        <v/>
      </c>
      <c r="M1427" t="str" cm="1">
        <f t="array" ref="M1427">_xlfn.IFS(ISNUMBER(_xlfn.XLOOKUP(C1427,Tables!N:N,Tables!N:N)),IF(B1427=0,K1427,""),L1427&lt;&gt;"",L1427,TRUE,D1427)</f>
        <v>00</v>
      </c>
      <c r="N1427">
        <f t="shared" si="241"/>
        <v>0</v>
      </c>
    </row>
    <row r="1428" spans="1:14" x14ac:dyDescent="0.45">
      <c r="A1428" t="str">
        <f t="shared" si="239"/>
        <v>3862</v>
      </c>
      <c r="B1428" t="str">
        <f t="shared" si="233"/>
        <v>6</v>
      </c>
      <c r="C1428">
        <f>COUNTIF(B$2:B1428,"=0")</f>
        <v>24</v>
      </c>
      <c r="D1428" t="str">
        <f>MID('input-output'!$I$9,(ROW(D1428)-2)*2+1,2)</f>
        <v>00</v>
      </c>
      <c r="E1428" s="1" t="str">
        <f t="shared" si="234"/>
        <v>Primary Monster Low</v>
      </c>
      <c r="F1428">
        <f>_xlfn.XLOOKUP(HEX2DEC(D1429&amp;D1428),Tables!A:A,Tables!D:D)</f>
        <v>0</v>
      </c>
      <c r="G1428" s="2"/>
      <c r="J1428" t="str">
        <f>IF(G1428&lt;&gt;"",_xlfn.XLOOKUP(G1428,Tables!D:D,Tables!B:B),"")</f>
        <v/>
      </c>
      <c r="L1428" t="str">
        <f t="shared" si="240"/>
        <v/>
      </c>
      <c r="M1428" t="str" cm="1">
        <f t="array" ref="M1428">_xlfn.IFS(ISNUMBER(_xlfn.XLOOKUP(C1428,Tables!N:N,Tables!N:N)),IF(B1428=0,K1428,""),L1428&lt;&gt;"",L1428,TRUE,D1428)</f>
        <v>00</v>
      </c>
      <c r="N1428">
        <f t="shared" si="241"/>
        <v>0</v>
      </c>
    </row>
    <row r="1429" spans="1:14" x14ac:dyDescent="0.45">
      <c r="A1429" t="str">
        <f t="shared" si="239"/>
        <v>3863</v>
      </c>
      <c r="B1429" t="str">
        <f t="shared" si="233"/>
        <v>7</v>
      </c>
      <c r="C1429">
        <f>COUNTIF(B$2:B1429,"=0")</f>
        <v>24</v>
      </c>
      <c r="D1429" t="str">
        <f>MID('input-output'!$I$9,(ROW(D1429)-2)*2+1,2)</f>
        <v>00</v>
      </c>
      <c r="E1429" s="1" t="str">
        <f t="shared" si="234"/>
        <v>Primary Monster High</v>
      </c>
      <c r="L1429" t="str">
        <f t="shared" si="240"/>
        <v/>
      </c>
      <c r="M1429" t="str" cm="1">
        <f t="array" ref="M1429">_xlfn.IFS(ISNUMBER(_xlfn.XLOOKUP(C1429,Tables!N:N,Tables!N:N)),IF(B1429=0,K1429,""),L1429&lt;&gt;"",L1429,TRUE,D1429)</f>
        <v>00</v>
      </c>
      <c r="N1429">
        <f t="shared" si="241"/>
        <v>0</v>
      </c>
    </row>
    <row r="1430" spans="1:14" x14ac:dyDescent="0.45">
      <c r="A1430" t="str">
        <f t="shared" si="239"/>
        <v>3864</v>
      </c>
      <c r="B1430" t="str">
        <f t="shared" si="233"/>
        <v>8</v>
      </c>
      <c r="C1430">
        <f>COUNTIF(B$2:B1430,"=0")</f>
        <v>24</v>
      </c>
      <c r="D1430" t="str">
        <f>MID('input-output'!$I$9,(ROW(D1430)-2)*2+1,2)</f>
        <v>00</v>
      </c>
      <c r="E1430" s="1" t="str">
        <f t="shared" si="234"/>
        <v>Header Low</v>
      </c>
      <c r="F1430">
        <f t="shared" ref="F1430" si="244">HEX2DEC(D1431&amp;D1430)</f>
        <v>0</v>
      </c>
      <c r="G1430" s="2"/>
      <c r="J1430" t="str">
        <f t="shared" ref="J1430" si="245">IF(G1430&lt;&gt;"",DEC2HEX(G1430),"")</f>
        <v/>
      </c>
      <c r="L1430" t="str">
        <f t="shared" si="240"/>
        <v/>
      </c>
      <c r="M1430" t="str" cm="1">
        <f t="array" ref="M1430">_xlfn.IFS(ISNUMBER(_xlfn.XLOOKUP(C1430,Tables!N:N,Tables!N:N)),IF(B1430=0,K1430,""),L1430&lt;&gt;"",L1430,TRUE,D1430)</f>
        <v>00</v>
      </c>
      <c r="N1430">
        <f t="shared" si="241"/>
        <v>0</v>
      </c>
    </row>
    <row r="1431" spans="1:14" x14ac:dyDescent="0.45">
      <c r="A1431" t="str">
        <f t="shared" si="239"/>
        <v>3865</v>
      </c>
      <c r="B1431" t="str">
        <f t="shared" ref="B1431:B1494" si="246">B1347</f>
        <v>9</v>
      </c>
      <c r="C1431">
        <f>COUNTIF(B$2:B1431,"=0")</f>
        <v>24</v>
      </c>
      <c r="D1431" t="str">
        <f>MID('input-output'!$I$9,(ROW(D1431)-2)*2+1,2)</f>
        <v>00</v>
      </c>
      <c r="E1431" s="1" t="str">
        <f t="shared" ref="E1431:E1494" si="247">IF(E1347="","",E1347)</f>
        <v>Header High</v>
      </c>
      <c r="L1431" t="str">
        <f t="shared" si="240"/>
        <v/>
      </c>
      <c r="M1431" t="str" cm="1">
        <f t="array" ref="M1431">_xlfn.IFS(ISNUMBER(_xlfn.XLOOKUP(C1431,Tables!N:N,Tables!N:N)),IF(B1431=0,K1431,""),L1431&lt;&gt;"",L1431,TRUE,D1431)</f>
        <v>00</v>
      </c>
      <c r="N1431">
        <f t="shared" si="241"/>
        <v>0</v>
      </c>
    </row>
    <row r="1432" spans="1:14" x14ac:dyDescent="0.45">
      <c r="A1432" t="str">
        <f t="shared" si="239"/>
        <v>3866</v>
      </c>
      <c r="B1432" t="str">
        <f t="shared" si="246"/>
        <v>A</v>
      </c>
      <c r="C1432">
        <f>COUNTIF(B$2:B1432,"=0")</f>
        <v>24</v>
      </c>
      <c r="D1432" t="str">
        <f>MID('input-output'!$I$9,(ROW(D1432)-2)*2+1,2)</f>
        <v>00</v>
      </c>
      <c r="E1432" s="1" t="str">
        <f t="shared" si="247"/>
        <v>Footer Low</v>
      </c>
      <c r="F1432">
        <f t="shared" ref="F1432" si="248">HEX2DEC(D1433&amp;D1432)</f>
        <v>0</v>
      </c>
      <c r="G1432" s="2"/>
      <c r="J1432" t="str">
        <f t="shared" ref="J1432" si="249">IF(G1432&lt;&gt;"",DEC2HEX(G1432),"")</f>
        <v/>
      </c>
      <c r="L1432" t="str">
        <f t="shared" si="240"/>
        <v/>
      </c>
      <c r="M1432" t="str" cm="1">
        <f t="array" ref="M1432">_xlfn.IFS(ISNUMBER(_xlfn.XLOOKUP(C1432,Tables!N:N,Tables!N:N)),IF(B1432=0,K1432,""),L1432&lt;&gt;"",L1432,TRUE,D1432)</f>
        <v>00</v>
      </c>
      <c r="N1432">
        <f t="shared" si="241"/>
        <v>0</v>
      </c>
    </row>
    <row r="1433" spans="1:14" x14ac:dyDescent="0.45">
      <c r="A1433" t="str">
        <f t="shared" si="239"/>
        <v>3867</v>
      </c>
      <c r="B1433" t="str">
        <f t="shared" si="246"/>
        <v>B</v>
      </c>
      <c r="C1433">
        <f>COUNTIF(B$2:B1433,"=0")</f>
        <v>24</v>
      </c>
      <c r="D1433" t="str">
        <f>MID('input-output'!$I$9,(ROW(D1433)-2)*2+1,2)</f>
        <v>00</v>
      </c>
      <c r="E1433" s="1" t="str">
        <f t="shared" si="247"/>
        <v>Footer High</v>
      </c>
      <c r="L1433" t="str">
        <f t="shared" si="240"/>
        <v/>
      </c>
      <c r="M1433" t="str" cm="1">
        <f t="array" ref="M1433">_xlfn.IFS(ISNUMBER(_xlfn.XLOOKUP(C1433,Tables!N:N,Tables!N:N)),IF(B1433=0,K1433,""),L1433&lt;&gt;"",L1433,TRUE,D1433)</f>
        <v>00</v>
      </c>
      <c r="N1433">
        <f t="shared" si="241"/>
        <v>0</v>
      </c>
    </row>
    <row r="1434" spans="1:14" x14ac:dyDescent="0.45">
      <c r="A1434" t="str">
        <f t="shared" si="239"/>
        <v>3868</v>
      </c>
      <c r="B1434" t="str">
        <f t="shared" si="246"/>
        <v>C</v>
      </c>
      <c r="C1434">
        <f>COUNTIF(B$2:B1434,"=0")</f>
        <v>24</v>
      </c>
      <c r="D1434" t="str">
        <f>MID('input-output'!$I$9,(ROW(D1434)-2)*2+1,2)</f>
        <v>35</v>
      </c>
      <c r="E1434" s="1" t="str">
        <f t="shared" si="247"/>
        <v/>
      </c>
      <c r="L1434" t="str">
        <f t="shared" si="240"/>
        <v/>
      </c>
      <c r="M1434" t="str" cm="1">
        <f t="array" ref="M1434">_xlfn.IFS(ISNUMBER(_xlfn.XLOOKUP(C1434,Tables!N:N,Tables!N:N)),IF(B1434=0,K1434,""),L1434&lt;&gt;"",L1434,TRUE,D1434)</f>
        <v>35</v>
      </c>
      <c r="N1434">
        <f t="shared" si="241"/>
        <v>0</v>
      </c>
    </row>
    <row r="1435" spans="1:14" x14ac:dyDescent="0.45">
      <c r="A1435" t="str">
        <f t="shared" si="239"/>
        <v>3869</v>
      </c>
      <c r="B1435" t="str">
        <f t="shared" si="246"/>
        <v>D</v>
      </c>
      <c r="C1435">
        <f>COUNTIF(B$2:B1435,"=0")</f>
        <v>24</v>
      </c>
      <c r="D1435" t="str">
        <f>MID('input-output'!$I$9,(ROW(D1435)-2)*2+1,2)</f>
        <v>01</v>
      </c>
      <c r="E1435" s="1" t="str">
        <f t="shared" si="247"/>
        <v/>
      </c>
      <c r="L1435" t="str">
        <f t="shared" si="240"/>
        <v/>
      </c>
      <c r="M1435" t="str" cm="1">
        <f t="array" ref="M1435">_xlfn.IFS(ISNUMBER(_xlfn.XLOOKUP(C1435,Tables!N:N,Tables!N:N)),IF(B1435=0,K1435,""),L1435&lt;&gt;"",L1435,TRUE,D1435)</f>
        <v>01</v>
      </c>
      <c r="N1435">
        <f t="shared" si="241"/>
        <v>0</v>
      </c>
    </row>
    <row r="1436" spans="1:14" x14ac:dyDescent="0.45">
      <c r="A1436" t="str">
        <f t="shared" si="239"/>
        <v>386A</v>
      </c>
      <c r="B1436" t="str">
        <f t="shared" si="246"/>
        <v>E</v>
      </c>
      <c r="C1436">
        <f>COUNTIF(B$2:B1436,"=0")</f>
        <v>24</v>
      </c>
      <c r="D1436" t="str">
        <f>MID('input-output'!$I$9,(ROW(D1436)-2)*2+1,2)</f>
        <v>01</v>
      </c>
      <c r="E1436" s="1" t="str">
        <f t="shared" si="247"/>
        <v>Times Cleared</v>
      </c>
      <c r="F1436">
        <f t="shared" ref="F1436" si="250">HEX2DEC(D1436)</f>
        <v>1</v>
      </c>
      <c r="G1436" s="2"/>
      <c r="J1436" t="str">
        <f t="shared" ref="J1436" si="251">IF(G1436&lt;&gt;"",DEC2HEX(G1436),"")</f>
        <v/>
      </c>
      <c r="L1436" t="str">
        <f t="shared" si="240"/>
        <v/>
      </c>
      <c r="M1436" t="str" cm="1">
        <f t="array" ref="M1436">_xlfn.IFS(ISNUMBER(_xlfn.XLOOKUP(C1436,Tables!N:N,Tables!N:N)),IF(B1436=0,K1436,""),L1436&lt;&gt;"",L1436,TRUE,D1436)</f>
        <v>01</v>
      </c>
      <c r="N1436">
        <f t="shared" si="241"/>
        <v>0</v>
      </c>
    </row>
    <row r="1437" spans="1:14" x14ac:dyDescent="0.45">
      <c r="A1437" t="str">
        <f t="shared" si="239"/>
        <v>386B</v>
      </c>
      <c r="B1437" t="str">
        <f t="shared" si="246"/>
        <v>F</v>
      </c>
      <c r="C1437">
        <f>COUNTIF(B$2:B1437,"=0")</f>
        <v>24</v>
      </c>
      <c r="D1437" t="str">
        <f>MID('input-output'!$I$9,(ROW(D1437)-2)*2+1,2)</f>
        <v>00</v>
      </c>
      <c r="E1437" s="1" t="str">
        <f t="shared" si="247"/>
        <v/>
      </c>
      <c r="L1437" t="str">
        <f t="shared" si="240"/>
        <v/>
      </c>
      <c r="M1437" t="str" cm="1">
        <f t="array" ref="M1437">_xlfn.IFS(ISNUMBER(_xlfn.XLOOKUP(C1437,Tables!N:N,Tables!N:N)),IF(B1437=0,K1437,""),L1437&lt;&gt;"",L1437,TRUE,D1437)</f>
        <v>00</v>
      </c>
      <c r="N1437">
        <f t="shared" si="241"/>
        <v>0</v>
      </c>
    </row>
    <row r="1438" spans="1:14" x14ac:dyDescent="0.45">
      <c r="A1438" t="str">
        <f t="shared" si="239"/>
        <v>386C</v>
      </c>
      <c r="B1438" t="str">
        <f t="shared" si="246"/>
        <v>10</v>
      </c>
      <c r="C1438">
        <f>COUNTIF(B$2:B1438,"=0")</f>
        <v>24</v>
      </c>
      <c r="D1438" t="str">
        <f>MID('input-output'!$I$9,(ROW(D1438)-2)*2+1,2)</f>
        <v>00</v>
      </c>
      <c r="E1438" s="1" t="str">
        <f t="shared" si="247"/>
        <v/>
      </c>
      <c r="L1438" t="str">
        <f t="shared" si="240"/>
        <v/>
      </c>
      <c r="M1438" t="str" cm="1">
        <f t="array" ref="M1438">_xlfn.IFS(ISNUMBER(_xlfn.XLOOKUP(C1438,Tables!N:N,Tables!N:N)),IF(B1438=0,K1438,""),L1438&lt;&gt;"",L1438,TRUE,D1438)</f>
        <v>00</v>
      </c>
      <c r="N1438">
        <f t="shared" si="241"/>
        <v>0</v>
      </c>
    </row>
    <row r="1439" spans="1:14" x14ac:dyDescent="0.45">
      <c r="A1439" t="str">
        <f t="shared" si="239"/>
        <v>386D</v>
      </c>
      <c r="B1439" t="str">
        <f t="shared" si="246"/>
        <v>11</v>
      </c>
      <c r="C1439">
        <f>COUNTIF(B$2:B1439,"=0")</f>
        <v>24</v>
      </c>
      <c r="D1439" t="str">
        <f>MID('input-output'!$I$9,(ROW(D1439)-2)*2+1,2)</f>
        <v>00</v>
      </c>
      <c r="E1439" s="1" t="str">
        <f t="shared" si="247"/>
        <v/>
      </c>
      <c r="L1439" t="str">
        <f t="shared" si="240"/>
        <v/>
      </c>
      <c r="M1439" t="str" cm="1">
        <f t="array" ref="M1439">_xlfn.IFS(ISNUMBER(_xlfn.XLOOKUP(C1439,Tables!N:N,Tables!N:N)),IF(B1439=0,K1439,""),L1439&lt;&gt;"",L1439,TRUE,D1439)</f>
        <v>00</v>
      </c>
      <c r="N1439">
        <f t="shared" si="241"/>
        <v>0</v>
      </c>
    </row>
    <row r="1440" spans="1:14" x14ac:dyDescent="0.45">
      <c r="A1440" t="str">
        <f t="shared" si="239"/>
        <v>386E</v>
      </c>
      <c r="B1440" t="str">
        <f t="shared" si="246"/>
        <v>12</v>
      </c>
      <c r="C1440">
        <f>COUNTIF(B$2:B1440,"=0")</f>
        <v>24</v>
      </c>
      <c r="D1440" t="str">
        <f>MID('input-output'!$I$9,(ROW(D1440)-2)*2+1,2)</f>
        <v>00</v>
      </c>
      <c r="E1440" s="1" t="str">
        <f t="shared" si="247"/>
        <v/>
      </c>
      <c r="L1440" t="str">
        <f t="shared" si="240"/>
        <v/>
      </c>
      <c r="M1440" t="str" cm="1">
        <f t="array" ref="M1440">_xlfn.IFS(ISNUMBER(_xlfn.XLOOKUP(C1440,Tables!N:N,Tables!N:N)),IF(B1440=0,K1440,""),L1440&lt;&gt;"",L1440,TRUE,D1440)</f>
        <v>00</v>
      </c>
      <c r="N1440">
        <f t="shared" si="241"/>
        <v>0</v>
      </c>
    </row>
    <row r="1441" spans="1:14" x14ac:dyDescent="0.45">
      <c r="A1441" t="str">
        <f t="shared" si="239"/>
        <v>386F</v>
      </c>
      <c r="B1441" t="str">
        <f t="shared" si="246"/>
        <v>13</v>
      </c>
      <c r="C1441">
        <f>COUNTIF(B$2:B1441,"=0")</f>
        <v>24</v>
      </c>
      <c r="D1441" t="str">
        <f>MID('input-output'!$I$9,(ROW(D1441)-2)*2+1,2)</f>
        <v>00</v>
      </c>
      <c r="E1441" s="1" t="str">
        <f t="shared" si="247"/>
        <v/>
      </c>
      <c r="L1441" t="str">
        <f t="shared" si="240"/>
        <v/>
      </c>
      <c r="M1441" t="str" cm="1">
        <f t="array" ref="M1441">_xlfn.IFS(ISNUMBER(_xlfn.XLOOKUP(C1441,Tables!N:N,Tables!N:N)),IF(B1441=0,K1441,""),L1441&lt;&gt;"",L1441,TRUE,D1441)</f>
        <v>00</v>
      </c>
      <c r="N1441">
        <f t="shared" si="241"/>
        <v>0</v>
      </c>
    </row>
    <row r="1442" spans="1:14" x14ac:dyDescent="0.45">
      <c r="A1442" t="str">
        <f t="shared" si="239"/>
        <v>3870</v>
      </c>
      <c r="B1442" t="str">
        <f t="shared" si="246"/>
        <v>14</v>
      </c>
      <c r="C1442">
        <f>COUNTIF(B$2:B1442,"=0")</f>
        <v>24</v>
      </c>
      <c r="D1442" t="str">
        <f>MID('input-output'!$I$9,(ROW(D1442)-2)*2+1,2)</f>
        <v>00</v>
      </c>
      <c r="E1442" s="1" t="str">
        <f t="shared" si="247"/>
        <v>Unk</v>
      </c>
      <c r="F1442">
        <f t="shared" ref="F1442" si="252">HEX2DEC(D1442)</f>
        <v>0</v>
      </c>
      <c r="L1442" t="str">
        <f t="shared" si="240"/>
        <v/>
      </c>
      <c r="M1442" t="str" cm="1">
        <f t="array" ref="M1442">_xlfn.IFS(ISNUMBER(_xlfn.XLOOKUP(C1442,Tables!N:N,Tables!N:N)),IF(B1442=0,K1442,""),L1442&lt;&gt;"",L1442,TRUE,D1442)</f>
        <v>00</v>
      </c>
      <c r="N1442">
        <f t="shared" si="241"/>
        <v>0</v>
      </c>
    </row>
    <row r="1443" spans="1:14" x14ac:dyDescent="0.45">
      <c r="A1443" t="str">
        <f t="shared" si="239"/>
        <v>3871</v>
      </c>
      <c r="B1443" t="str">
        <f t="shared" si="246"/>
        <v>15</v>
      </c>
      <c r="C1443">
        <f>COUNTIF(B$2:B1443,"=0")</f>
        <v>24</v>
      </c>
      <c r="D1443" t="str">
        <f>MID('input-output'!$I$9,(ROW(D1443)-2)*2+1,2)</f>
        <v>00</v>
      </c>
      <c r="E1443" s="1" t="str">
        <f t="shared" si="247"/>
        <v/>
      </c>
      <c r="L1443" t="str">
        <f t="shared" si="240"/>
        <v/>
      </c>
      <c r="M1443" t="str" cm="1">
        <f t="array" ref="M1443">_xlfn.IFS(ISNUMBER(_xlfn.XLOOKUP(C1443,Tables!N:N,Tables!N:N)),IF(B1443=0,K1443,""),L1443&lt;&gt;"",L1443,TRUE,D1443)</f>
        <v>00</v>
      </c>
      <c r="N1443">
        <f t="shared" si="241"/>
        <v>0</v>
      </c>
    </row>
    <row r="1444" spans="1:14" x14ac:dyDescent="0.45">
      <c r="A1444" t="str">
        <f t="shared" si="239"/>
        <v>3872</v>
      </c>
      <c r="B1444" t="str">
        <f t="shared" si="246"/>
        <v>16</v>
      </c>
      <c r="C1444">
        <f>COUNTIF(B$2:B1444,"=0")</f>
        <v>24</v>
      </c>
      <c r="D1444" t="str">
        <f>MID('input-output'!$I$9,(ROW(D1444)-2)*2+1,2)</f>
        <v>CD</v>
      </c>
      <c r="E1444" s="1" t="str">
        <f t="shared" si="247"/>
        <v/>
      </c>
      <c r="L1444" t="str">
        <f t="shared" si="240"/>
        <v/>
      </c>
      <c r="M1444" t="str" cm="1">
        <f t="array" ref="M1444">_xlfn.IFS(ISNUMBER(_xlfn.XLOOKUP(C1444,Tables!N:N,Tables!N:N)),IF(B1444=0,K1444,""),L1444&lt;&gt;"",L1444,TRUE,D1444)</f>
        <v>CD</v>
      </c>
      <c r="N1444">
        <f t="shared" si="241"/>
        <v>0</v>
      </c>
    </row>
    <row r="1445" spans="1:14" x14ac:dyDescent="0.45">
      <c r="A1445" t="str">
        <f t="shared" si="239"/>
        <v>3873</v>
      </c>
      <c r="B1445" t="str">
        <f t="shared" si="246"/>
        <v>17</v>
      </c>
      <c r="C1445">
        <f>COUNTIF(B$2:B1445,"=0")</f>
        <v>24</v>
      </c>
      <c r="D1445" t="str">
        <f>MID('input-output'!$I$9,(ROW(D1445)-2)*2+1,2)</f>
        <v>01</v>
      </c>
      <c r="E1445" s="1" t="str">
        <f t="shared" si="247"/>
        <v/>
      </c>
      <c r="L1445" t="str">
        <f t="shared" si="240"/>
        <v/>
      </c>
      <c r="M1445" t="str" cm="1">
        <f t="array" ref="M1445">_xlfn.IFS(ISNUMBER(_xlfn.XLOOKUP(C1445,Tables!N:N,Tables!N:N)),IF(B1445=0,K1445,""),L1445&lt;&gt;"",L1445,TRUE,D1445)</f>
        <v>01</v>
      </c>
      <c r="N1445">
        <f t="shared" si="241"/>
        <v>0</v>
      </c>
    </row>
    <row r="1446" spans="1:14" x14ac:dyDescent="0.45">
      <c r="A1446" t="str">
        <f t="shared" si="239"/>
        <v>3874</v>
      </c>
      <c r="B1446" t="str">
        <f t="shared" si="246"/>
        <v>18</v>
      </c>
      <c r="C1446">
        <f>COUNTIF(B$2:B1446,"=0")</f>
        <v>24</v>
      </c>
      <c r="D1446" t="str">
        <f>MID('input-output'!$I$9,(ROW(D1446)-2)*2+1,2)</f>
        <v>00</v>
      </c>
      <c r="E1446" s="1" t="str">
        <f t="shared" si="247"/>
        <v>Name Letter 1</v>
      </c>
      <c r="F1446" t="str">
        <f>_xlfn.XLOOKUP(D1446,Tables!B:B,Tables!H:H,"")</f>
        <v/>
      </c>
      <c r="G1446" s="2"/>
      <c r="L1446" t="str">
        <f t="shared" si="240"/>
        <v/>
      </c>
      <c r="M1446" t="str" cm="1">
        <f t="array" ref="M1446">_xlfn.IFS(ISNUMBER(_xlfn.XLOOKUP(C1446,Tables!N:N,Tables!N:N)),IF(B1446=0,K1446,""),L1446&lt;&gt;"",L1446,TRUE,D1446)</f>
        <v>00</v>
      </c>
      <c r="N1446">
        <f t="shared" si="241"/>
        <v>0</v>
      </c>
    </row>
    <row r="1447" spans="1:14" x14ac:dyDescent="0.45">
      <c r="A1447" t="str">
        <f t="shared" si="239"/>
        <v>3875</v>
      </c>
      <c r="B1447" t="str">
        <f t="shared" si="246"/>
        <v>19</v>
      </c>
      <c r="C1447">
        <f>COUNTIF(B$2:B1447,"=0")</f>
        <v>24</v>
      </c>
      <c r="D1447" t="str">
        <f>MID('input-output'!$I$9,(ROW(D1447)-2)*2+1,2)</f>
        <v>00</v>
      </c>
      <c r="E1447" s="1" t="str">
        <f t="shared" si="247"/>
        <v/>
      </c>
      <c r="L1447" t="str">
        <f t="shared" si="240"/>
        <v/>
      </c>
      <c r="M1447" t="str" cm="1">
        <f t="array" ref="M1447">_xlfn.IFS(ISNUMBER(_xlfn.XLOOKUP(C1447,Tables!N:N,Tables!N:N)),IF(B1447=0,K1447,""),L1447&lt;&gt;"",L1447,TRUE,D1447)</f>
        <v>00</v>
      </c>
      <c r="N1447">
        <f t="shared" si="241"/>
        <v>0</v>
      </c>
    </row>
    <row r="1448" spans="1:14" x14ac:dyDescent="0.45">
      <c r="A1448" t="str">
        <f t="shared" si="239"/>
        <v>3876</v>
      </c>
      <c r="B1448" t="str">
        <f t="shared" si="246"/>
        <v>1A</v>
      </c>
      <c r="C1448">
        <f>COUNTIF(B$2:B1448,"=0")</f>
        <v>24</v>
      </c>
      <c r="D1448" t="str">
        <f>MID('input-output'!$I$9,(ROW(D1448)-2)*2+1,2)</f>
        <v>00</v>
      </c>
      <c r="E1448" s="1" t="str">
        <f t="shared" si="247"/>
        <v>Name Letter 2</v>
      </c>
      <c r="F1448" t="str">
        <f>_xlfn.XLOOKUP(D1448,Tables!B:B,Tables!H:H,"")</f>
        <v/>
      </c>
      <c r="G1448" s="2"/>
      <c r="L1448" t="str">
        <f t="shared" si="240"/>
        <v/>
      </c>
      <c r="M1448" t="str" cm="1">
        <f t="array" ref="M1448">_xlfn.IFS(ISNUMBER(_xlfn.XLOOKUP(C1448,Tables!N:N,Tables!N:N)),IF(B1448=0,K1448,""),L1448&lt;&gt;"",L1448,TRUE,D1448)</f>
        <v>00</v>
      </c>
      <c r="N1448">
        <f t="shared" si="241"/>
        <v>0</v>
      </c>
    </row>
    <row r="1449" spans="1:14" x14ac:dyDescent="0.45">
      <c r="A1449" t="str">
        <f t="shared" si="239"/>
        <v>3877</v>
      </c>
      <c r="B1449" t="str">
        <f t="shared" si="246"/>
        <v>1B</v>
      </c>
      <c r="C1449">
        <f>COUNTIF(B$2:B1449,"=0")</f>
        <v>24</v>
      </c>
      <c r="D1449" t="str">
        <f>MID('input-output'!$I$9,(ROW(D1449)-2)*2+1,2)</f>
        <v>00</v>
      </c>
      <c r="E1449" s="1" t="str">
        <f t="shared" si="247"/>
        <v/>
      </c>
      <c r="L1449" t="str">
        <f t="shared" si="240"/>
        <v/>
      </c>
      <c r="M1449" t="str" cm="1">
        <f t="array" ref="M1449">_xlfn.IFS(ISNUMBER(_xlfn.XLOOKUP(C1449,Tables!N:N,Tables!N:N)),IF(B1449=0,K1449,""),L1449&lt;&gt;"",L1449,TRUE,D1449)</f>
        <v>00</v>
      </c>
      <c r="N1449">
        <f t="shared" si="241"/>
        <v>0</v>
      </c>
    </row>
    <row r="1450" spans="1:14" x14ac:dyDescent="0.45">
      <c r="A1450" t="str">
        <f t="shared" si="239"/>
        <v>3878</v>
      </c>
      <c r="B1450" t="str">
        <f t="shared" si="246"/>
        <v>1C</v>
      </c>
      <c r="C1450">
        <f>COUNTIF(B$2:B1450,"=0")</f>
        <v>24</v>
      </c>
      <c r="D1450" t="str">
        <f>MID('input-output'!$I$9,(ROW(D1450)-2)*2+1,2)</f>
        <v>00</v>
      </c>
      <c r="E1450" s="1" t="str">
        <f t="shared" si="247"/>
        <v>Name Letter 3</v>
      </c>
      <c r="F1450" t="str">
        <f>_xlfn.XLOOKUP(D1450,Tables!B:B,Tables!H:H,"")</f>
        <v/>
      </c>
      <c r="G1450" s="2"/>
      <c r="L1450" t="str">
        <f t="shared" si="240"/>
        <v/>
      </c>
      <c r="M1450" t="str" cm="1">
        <f t="array" ref="M1450">_xlfn.IFS(ISNUMBER(_xlfn.XLOOKUP(C1450,Tables!N:N,Tables!N:N)),IF(B1450=0,K1450,""),L1450&lt;&gt;"",L1450,TRUE,D1450)</f>
        <v>00</v>
      </c>
      <c r="N1450">
        <f t="shared" si="241"/>
        <v>0</v>
      </c>
    </row>
    <row r="1451" spans="1:14" x14ac:dyDescent="0.45">
      <c r="A1451" t="str">
        <f t="shared" si="239"/>
        <v>3879</v>
      </c>
      <c r="B1451" t="str">
        <f t="shared" si="246"/>
        <v>1D</v>
      </c>
      <c r="C1451">
        <f>COUNTIF(B$2:B1451,"=0")</f>
        <v>24</v>
      </c>
      <c r="D1451" t="str">
        <f>MID('input-output'!$I$9,(ROW(D1451)-2)*2+1,2)</f>
        <v>00</v>
      </c>
      <c r="E1451" s="1" t="str">
        <f t="shared" si="247"/>
        <v/>
      </c>
      <c r="L1451" t="str">
        <f t="shared" si="240"/>
        <v/>
      </c>
      <c r="M1451" t="str" cm="1">
        <f t="array" ref="M1451">_xlfn.IFS(ISNUMBER(_xlfn.XLOOKUP(C1451,Tables!N:N,Tables!N:N)),IF(B1451=0,K1451,""),L1451&lt;&gt;"",L1451,TRUE,D1451)</f>
        <v>00</v>
      </c>
      <c r="N1451">
        <f t="shared" si="241"/>
        <v>0</v>
      </c>
    </row>
    <row r="1452" spans="1:14" x14ac:dyDescent="0.45">
      <c r="A1452" t="str">
        <f t="shared" si="239"/>
        <v>387A</v>
      </c>
      <c r="B1452" t="str">
        <f t="shared" si="246"/>
        <v>1E</v>
      </c>
      <c r="C1452">
        <f>COUNTIF(B$2:B1452,"=0")</f>
        <v>24</v>
      </c>
      <c r="D1452" t="str">
        <f>MID('input-output'!$I$9,(ROW(D1452)-2)*2+1,2)</f>
        <v>00</v>
      </c>
      <c r="E1452" s="1" t="str">
        <f t="shared" si="247"/>
        <v>Name Letter 4</v>
      </c>
      <c r="F1452" t="str">
        <f>_xlfn.XLOOKUP(D1452,Tables!B:B,Tables!H:H,"")</f>
        <v/>
      </c>
      <c r="G1452" s="2"/>
      <c r="L1452" t="str">
        <f t="shared" si="240"/>
        <v/>
      </c>
      <c r="M1452" t="str" cm="1">
        <f t="array" ref="M1452">_xlfn.IFS(ISNUMBER(_xlfn.XLOOKUP(C1452,Tables!N:N,Tables!N:N)),IF(B1452=0,K1452,""),L1452&lt;&gt;"",L1452,TRUE,D1452)</f>
        <v>00</v>
      </c>
      <c r="N1452">
        <f t="shared" si="241"/>
        <v>0</v>
      </c>
    </row>
    <row r="1453" spans="1:14" x14ac:dyDescent="0.45">
      <c r="A1453" t="str">
        <f t="shared" si="239"/>
        <v>387B</v>
      </c>
      <c r="B1453" t="str">
        <f t="shared" si="246"/>
        <v>1F</v>
      </c>
      <c r="C1453">
        <f>COUNTIF(B$2:B1453,"=0")</f>
        <v>24</v>
      </c>
      <c r="D1453" t="str">
        <f>MID('input-output'!$I$9,(ROW(D1453)-2)*2+1,2)</f>
        <v>00</v>
      </c>
      <c r="E1453" s="1" t="str">
        <f t="shared" si="247"/>
        <v/>
      </c>
      <c r="L1453" t="str">
        <f t="shared" si="240"/>
        <v/>
      </c>
      <c r="M1453" t="str" cm="1">
        <f t="array" ref="M1453">_xlfn.IFS(ISNUMBER(_xlfn.XLOOKUP(C1453,Tables!N:N,Tables!N:N)),IF(B1453=0,K1453,""),L1453&lt;&gt;"",L1453,TRUE,D1453)</f>
        <v>00</v>
      </c>
      <c r="N1453">
        <f t="shared" si="241"/>
        <v>0</v>
      </c>
    </row>
    <row r="1454" spans="1:14" x14ac:dyDescent="0.45">
      <c r="A1454" t="str">
        <f t="shared" si="239"/>
        <v>387C</v>
      </c>
      <c r="B1454" t="str">
        <f t="shared" si="246"/>
        <v>20</v>
      </c>
      <c r="C1454">
        <f>COUNTIF(B$2:B1454,"=0")</f>
        <v>24</v>
      </c>
      <c r="D1454" t="str">
        <f>MID('input-output'!$I$9,(ROW(D1454)-2)*2+1,2)</f>
        <v>00</v>
      </c>
      <c r="E1454" s="1" t="str">
        <f t="shared" si="247"/>
        <v>Name Letter 5</v>
      </c>
      <c r="F1454" t="str">
        <f>_xlfn.XLOOKUP(D1454,Tables!B:B,Tables!H:H,"")</f>
        <v/>
      </c>
      <c r="G1454" s="2"/>
      <c r="L1454" t="str">
        <f t="shared" si="240"/>
        <v/>
      </c>
      <c r="M1454" t="str" cm="1">
        <f t="array" ref="M1454">_xlfn.IFS(ISNUMBER(_xlfn.XLOOKUP(C1454,Tables!N:N,Tables!N:N)),IF(B1454=0,K1454,""),L1454&lt;&gt;"",L1454,TRUE,D1454)</f>
        <v>00</v>
      </c>
      <c r="N1454">
        <f t="shared" si="241"/>
        <v>0</v>
      </c>
    </row>
    <row r="1455" spans="1:14" x14ac:dyDescent="0.45">
      <c r="A1455" t="str">
        <f t="shared" si="239"/>
        <v>387D</v>
      </c>
      <c r="B1455" t="str">
        <f t="shared" si="246"/>
        <v>21</v>
      </c>
      <c r="C1455">
        <f>COUNTIF(B$2:B1455,"=0")</f>
        <v>24</v>
      </c>
      <c r="D1455" t="str">
        <f>MID('input-output'!$I$9,(ROW(D1455)-2)*2+1,2)</f>
        <v>00</v>
      </c>
      <c r="E1455" s="1" t="str">
        <f t="shared" si="247"/>
        <v/>
      </c>
      <c r="L1455" t="str">
        <f t="shared" si="240"/>
        <v/>
      </c>
      <c r="M1455" t="str" cm="1">
        <f t="array" ref="M1455">_xlfn.IFS(ISNUMBER(_xlfn.XLOOKUP(C1455,Tables!N:N,Tables!N:N)),IF(B1455=0,K1455,""),L1455&lt;&gt;"",L1455,TRUE,D1455)</f>
        <v>00</v>
      </c>
      <c r="N1455">
        <f t="shared" si="241"/>
        <v>0</v>
      </c>
    </row>
    <row r="1456" spans="1:14" x14ac:dyDescent="0.45">
      <c r="A1456" t="str">
        <f t="shared" si="239"/>
        <v>387E</v>
      </c>
      <c r="B1456" t="str">
        <f t="shared" si="246"/>
        <v>22</v>
      </c>
      <c r="C1456">
        <f>COUNTIF(B$2:B1456,"=0")</f>
        <v>24</v>
      </c>
      <c r="D1456" t="str">
        <f>MID('input-output'!$I$9,(ROW(D1456)-2)*2+1,2)</f>
        <v>00</v>
      </c>
      <c r="E1456" s="1" t="str">
        <f t="shared" si="247"/>
        <v>Name Letter 6</v>
      </c>
      <c r="F1456" t="str">
        <f>_xlfn.XLOOKUP(D1456,Tables!B:B,Tables!H:H,"")</f>
        <v/>
      </c>
      <c r="G1456" s="2"/>
      <c r="L1456" t="str">
        <f t="shared" si="240"/>
        <v/>
      </c>
      <c r="M1456" t="str" cm="1">
        <f t="array" ref="M1456">_xlfn.IFS(ISNUMBER(_xlfn.XLOOKUP(C1456,Tables!N:N,Tables!N:N)),IF(B1456=0,K1456,""),L1456&lt;&gt;"",L1456,TRUE,D1456)</f>
        <v>00</v>
      </c>
      <c r="N1456">
        <f t="shared" si="241"/>
        <v>0</v>
      </c>
    </row>
    <row r="1457" spans="1:14" x14ac:dyDescent="0.45">
      <c r="A1457" t="str">
        <f t="shared" si="239"/>
        <v>387F</v>
      </c>
      <c r="B1457" t="str">
        <f t="shared" si="246"/>
        <v>23</v>
      </c>
      <c r="C1457">
        <f>COUNTIF(B$2:B1457,"=0")</f>
        <v>24</v>
      </c>
      <c r="D1457" t="str">
        <f>MID('input-output'!$I$9,(ROW(D1457)-2)*2+1,2)</f>
        <v>00</v>
      </c>
      <c r="E1457" s="1" t="str">
        <f t="shared" si="247"/>
        <v/>
      </c>
      <c r="L1457" t="str">
        <f t="shared" si="240"/>
        <v/>
      </c>
      <c r="M1457" t="str" cm="1">
        <f t="array" ref="M1457">_xlfn.IFS(ISNUMBER(_xlfn.XLOOKUP(C1457,Tables!N:N,Tables!N:N)),IF(B1457=0,K1457,""),L1457&lt;&gt;"",L1457,TRUE,D1457)</f>
        <v>00</v>
      </c>
      <c r="N1457">
        <f t="shared" si="241"/>
        <v>0</v>
      </c>
    </row>
    <row r="1458" spans="1:14" x14ac:dyDescent="0.45">
      <c r="A1458" t="str">
        <f t="shared" si="239"/>
        <v>3880</v>
      </c>
      <c r="B1458" t="str">
        <f t="shared" si="246"/>
        <v>24</v>
      </c>
      <c r="C1458">
        <f>COUNTIF(B$2:B1458,"=0")</f>
        <v>24</v>
      </c>
      <c r="D1458" t="str">
        <f>MID('input-output'!$I$9,(ROW(D1458)-2)*2+1,2)</f>
        <v>00</v>
      </c>
      <c r="E1458" s="1" t="str">
        <f t="shared" si="247"/>
        <v>Name Letter 7</v>
      </c>
      <c r="F1458" t="str">
        <f>_xlfn.XLOOKUP(D1458,Tables!B:B,Tables!H:H,"")</f>
        <v/>
      </c>
      <c r="G1458" s="2"/>
      <c r="L1458" t="str">
        <f t="shared" si="240"/>
        <v/>
      </c>
      <c r="M1458" t="str" cm="1">
        <f t="array" ref="M1458">_xlfn.IFS(ISNUMBER(_xlfn.XLOOKUP(C1458,Tables!N:N,Tables!N:N)),IF(B1458=0,K1458,""),L1458&lt;&gt;"",L1458,TRUE,D1458)</f>
        <v>00</v>
      </c>
      <c r="N1458">
        <f t="shared" si="241"/>
        <v>0</v>
      </c>
    </row>
    <row r="1459" spans="1:14" x14ac:dyDescent="0.45">
      <c r="A1459" t="str">
        <f t="shared" si="239"/>
        <v>3881</v>
      </c>
      <c r="B1459" t="str">
        <f t="shared" si="246"/>
        <v>25</v>
      </c>
      <c r="C1459">
        <f>COUNTIF(B$2:B1459,"=0")</f>
        <v>24</v>
      </c>
      <c r="D1459" t="str">
        <f>MID('input-output'!$I$9,(ROW(D1459)-2)*2+1,2)</f>
        <v>00</v>
      </c>
      <c r="E1459" s="1" t="str">
        <f t="shared" si="247"/>
        <v/>
      </c>
      <c r="L1459" t="str">
        <f t="shared" si="240"/>
        <v/>
      </c>
      <c r="M1459" t="str" cm="1">
        <f t="array" ref="M1459">_xlfn.IFS(ISNUMBER(_xlfn.XLOOKUP(C1459,Tables!N:N,Tables!N:N)),IF(B1459=0,K1459,""),L1459&lt;&gt;"",L1459,TRUE,D1459)</f>
        <v>00</v>
      </c>
      <c r="N1459">
        <f t="shared" si="241"/>
        <v>0</v>
      </c>
    </row>
    <row r="1460" spans="1:14" x14ac:dyDescent="0.45">
      <c r="A1460" t="str">
        <f t="shared" si="239"/>
        <v>3882</v>
      </c>
      <c r="B1460" t="str">
        <f t="shared" si="246"/>
        <v>26</v>
      </c>
      <c r="C1460">
        <f>COUNTIF(B$2:B1460,"=0")</f>
        <v>24</v>
      </c>
      <c r="D1460" t="str">
        <f>MID('input-output'!$I$9,(ROW(D1460)-2)*2+1,2)</f>
        <v>00</v>
      </c>
      <c r="E1460" s="1" t="str">
        <f t="shared" si="247"/>
        <v>Name Letter 8</v>
      </c>
      <c r="F1460" t="str">
        <f>_xlfn.XLOOKUP(D1460,Tables!B:B,Tables!H:H,"")</f>
        <v/>
      </c>
      <c r="G1460" s="2"/>
      <c r="L1460" t="str">
        <f t="shared" si="240"/>
        <v/>
      </c>
      <c r="M1460" t="str" cm="1">
        <f t="array" ref="M1460">_xlfn.IFS(ISNUMBER(_xlfn.XLOOKUP(C1460,Tables!N:N,Tables!N:N)),IF(B1460=0,K1460,""),L1460&lt;&gt;"",L1460,TRUE,D1460)</f>
        <v>00</v>
      </c>
      <c r="N1460">
        <f t="shared" si="241"/>
        <v>0</v>
      </c>
    </row>
    <row r="1461" spans="1:14" x14ac:dyDescent="0.45">
      <c r="A1461" t="str">
        <f t="shared" si="239"/>
        <v>3883</v>
      </c>
      <c r="B1461" t="str">
        <f t="shared" si="246"/>
        <v>27</v>
      </c>
      <c r="C1461">
        <f>COUNTIF(B$2:B1461,"=0")</f>
        <v>24</v>
      </c>
      <c r="D1461" t="str">
        <f>MID('input-output'!$I$9,(ROW(D1461)-2)*2+1,2)</f>
        <v>00</v>
      </c>
      <c r="E1461" s="1" t="str">
        <f t="shared" si="247"/>
        <v/>
      </c>
      <c r="L1461" t="str">
        <f t="shared" si="240"/>
        <v/>
      </c>
      <c r="M1461" t="str" cm="1">
        <f t="array" ref="M1461">_xlfn.IFS(ISNUMBER(_xlfn.XLOOKUP(C1461,Tables!N:N,Tables!N:N)),IF(B1461=0,K1461,""),L1461&lt;&gt;"",L1461,TRUE,D1461)</f>
        <v>00</v>
      </c>
      <c r="N1461">
        <f t="shared" si="241"/>
        <v>0</v>
      </c>
    </row>
    <row r="1462" spans="1:14" x14ac:dyDescent="0.45">
      <c r="A1462" t="str">
        <f t="shared" si="239"/>
        <v>3884</v>
      </c>
      <c r="B1462" t="str">
        <f t="shared" si="246"/>
        <v>28</v>
      </c>
      <c r="C1462">
        <f>COUNTIF(B$2:B1462,"=0")</f>
        <v>24</v>
      </c>
      <c r="D1462" t="str">
        <f>MID('input-output'!$I$9,(ROW(D1462)-2)*2+1,2)</f>
        <v>01</v>
      </c>
      <c r="E1462" s="1" t="str">
        <f t="shared" si="247"/>
        <v>Monster Level 1</v>
      </c>
      <c r="G1462" s="2"/>
      <c r="L1462" t="str">
        <f t="shared" si="240"/>
        <v/>
      </c>
      <c r="M1462" t="str" cm="1">
        <f t="array" ref="M1462">_xlfn.IFS(ISNUMBER(_xlfn.XLOOKUP(C1462,Tables!N:N,Tables!N:N)),IF(B1462=0,K1462,""),L1462&lt;&gt;"",L1462,TRUE,D1462)</f>
        <v>01</v>
      </c>
      <c r="N1462">
        <f t="shared" si="241"/>
        <v>0</v>
      </c>
    </row>
    <row r="1463" spans="1:14" x14ac:dyDescent="0.45">
      <c r="A1463" t="str">
        <f t="shared" si="239"/>
        <v>3885</v>
      </c>
      <c r="B1463" t="str">
        <f t="shared" si="246"/>
        <v>29</v>
      </c>
      <c r="C1463">
        <f>COUNTIF(B$2:B1463,"=0")</f>
        <v>24</v>
      </c>
      <c r="D1463" t="str">
        <f>MID('input-output'!$I$9,(ROW(D1463)-2)*2+1,2)</f>
        <v>01</v>
      </c>
      <c r="E1463" s="1" t="str">
        <f t="shared" si="247"/>
        <v>Monster Level 2</v>
      </c>
      <c r="G1463" s="2"/>
      <c r="L1463" t="str">
        <f t="shared" si="240"/>
        <v/>
      </c>
      <c r="M1463" t="str" cm="1">
        <f t="array" ref="M1463">_xlfn.IFS(ISNUMBER(_xlfn.XLOOKUP(C1463,Tables!N:N,Tables!N:N)),IF(B1463=0,K1463,""),L1463&lt;&gt;"",L1463,TRUE,D1463)</f>
        <v>01</v>
      </c>
      <c r="N1463">
        <f t="shared" si="241"/>
        <v>0</v>
      </c>
    </row>
    <row r="1464" spans="1:14" x14ac:dyDescent="0.45">
      <c r="A1464" t="str">
        <f t="shared" si="239"/>
        <v>3886</v>
      </c>
      <c r="B1464" t="str">
        <f t="shared" si="246"/>
        <v>2A</v>
      </c>
      <c r="C1464">
        <f>COUNTIF(B$2:B1464,"=0")</f>
        <v>24</v>
      </c>
      <c r="D1464" t="str">
        <f>MID('input-output'!$I$9,(ROW(D1464)-2)*2+1,2)</f>
        <v>01</v>
      </c>
      <c r="E1464" s="1" t="str">
        <f t="shared" si="247"/>
        <v>Monster Level 3</v>
      </c>
      <c r="G1464" s="2"/>
      <c r="L1464" t="str">
        <f t="shared" si="240"/>
        <v/>
      </c>
      <c r="M1464" t="str" cm="1">
        <f t="array" ref="M1464">_xlfn.IFS(ISNUMBER(_xlfn.XLOOKUP(C1464,Tables!N:N,Tables!N:N)),IF(B1464=0,K1464,""),L1464&lt;&gt;"",L1464,TRUE,D1464)</f>
        <v>01</v>
      </c>
      <c r="N1464">
        <f t="shared" si="241"/>
        <v>0</v>
      </c>
    </row>
    <row r="1465" spans="1:14" x14ac:dyDescent="0.45">
      <c r="A1465" t="str">
        <f t="shared" si="239"/>
        <v>3887</v>
      </c>
      <c r="B1465" t="str">
        <f t="shared" si="246"/>
        <v>2B</v>
      </c>
      <c r="C1465">
        <f>COUNTIF(B$2:B1465,"=0")</f>
        <v>24</v>
      </c>
      <c r="D1465" t="str">
        <f>MID('input-output'!$I$9,(ROW(D1465)-2)*2+1,2)</f>
        <v>01</v>
      </c>
      <c r="E1465" s="1" t="str">
        <f t="shared" si="247"/>
        <v>Boss Level</v>
      </c>
      <c r="G1465" s="2"/>
      <c r="L1465" t="str">
        <f t="shared" si="240"/>
        <v/>
      </c>
      <c r="M1465" t="str" cm="1">
        <f t="array" ref="M1465">_xlfn.IFS(ISNUMBER(_xlfn.XLOOKUP(C1465,Tables!N:N,Tables!N:N)),IF(B1465=0,K1465,""),L1465&lt;&gt;"",L1465,TRUE,D1465)</f>
        <v>01</v>
      </c>
      <c r="N1465">
        <f t="shared" si="241"/>
        <v>0</v>
      </c>
    </row>
    <row r="1466" spans="1:14" x14ac:dyDescent="0.45">
      <c r="A1466" t="str">
        <f t="shared" si="239"/>
        <v>3888</v>
      </c>
      <c r="B1466" t="str">
        <f t="shared" si="246"/>
        <v>2C</v>
      </c>
      <c r="C1466">
        <f>COUNTIF(B$2:B1466,"=0")</f>
        <v>24</v>
      </c>
      <c r="D1466" t="str">
        <f>MID('input-output'!$I$9,(ROW(D1466)-2)*2+1,2)</f>
        <v>00</v>
      </c>
      <c r="E1466" s="1" t="str">
        <f t="shared" si="247"/>
        <v/>
      </c>
      <c r="L1466" t="str">
        <f t="shared" si="240"/>
        <v/>
      </c>
      <c r="M1466" t="str" cm="1">
        <f t="array" ref="M1466">_xlfn.IFS(ISNUMBER(_xlfn.XLOOKUP(C1466,Tables!N:N,Tables!N:N)),IF(B1466=0,K1466,""),L1466&lt;&gt;"",L1466,TRUE,D1466)</f>
        <v>00</v>
      </c>
      <c r="N1466">
        <f t="shared" si="241"/>
        <v>0</v>
      </c>
    </row>
    <row r="1467" spans="1:14" x14ac:dyDescent="0.45">
      <c r="A1467" t="str">
        <f t="shared" si="239"/>
        <v>3889</v>
      </c>
      <c r="B1467" t="str">
        <f t="shared" si="246"/>
        <v>2D</v>
      </c>
      <c r="C1467">
        <f>COUNTIF(B$2:B1467,"=0")</f>
        <v>24</v>
      </c>
      <c r="D1467" t="str">
        <f>MID('input-output'!$I$9,(ROW(D1467)-2)*2+1,2)</f>
        <v>40</v>
      </c>
      <c r="E1467" s="1" t="str">
        <f t="shared" si="247"/>
        <v>Hobby</v>
      </c>
      <c r="F1467" t="str">
        <f>_xlfn.XLOOKUP(HEX2DEC(D1467),Tables!A:A,Tables!G:G)</f>
        <v>Writing</v>
      </c>
      <c r="G1467" s="2"/>
      <c r="L1467" t="str">
        <f t="shared" si="240"/>
        <v/>
      </c>
      <c r="M1467" t="str" cm="1">
        <f t="array" ref="M1467">_xlfn.IFS(ISNUMBER(_xlfn.XLOOKUP(C1467,Tables!N:N,Tables!N:N)),IF(B1467=0,K1467,""),L1467&lt;&gt;"",L1467,TRUE,D1467)</f>
        <v>40</v>
      </c>
      <c r="N1467">
        <f t="shared" si="241"/>
        <v>0</v>
      </c>
    </row>
    <row r="1468" spans="1:14" x14ac:dyDescent="0.45">
      <c r="A1468" t="str">
        <f t="shared" si="239"/>
        <v>388A</v>
      </c>
      <c r="B1468" t="str">
        <f t="shared" si="246"/>
        <v>2E</v>
      </c>
      <c r="C1468">
        <f>COUNTIF(B$2:B1468,"=0")</f>
        <v>24</v>
      </c>
      <c r="D1468" t="str">
        <f>MID('input-output'!$I$9,(ROW(D1468)-2)*2+1,2)</f>
        <v>25</v>
      </c>
      <c r="E1468" s="1" t="str">
        <f t="shared" si="247"/>
        <v>Title</v>
      </c>
      <c r="F1468" t="str">
        <f>_xlfn.XLOOKUP(HEX2DEC(D1468),Tables!A:A,Tables!F:F)</f>
        <v>Big Sister</v>
      </c>
      <c r="G1468" s="2"/>
      <c r="L1468" t="str">
        <f t="shared" si="240"/>
        <v/>
      </c>
      <c r="M1468" t="str" cm="1">
        <f t="array" ref="M1468">_xlfn.IFS(ISNUMBER(_xlfn.XLOOKUP(C1468,Tables!N:N,Tables!N:N)),IF(B1468=0,K1468,""),L1468&lt;&gt;"",L1468,TRUE,D1468)</f>
        <v>25</v>
      </c>
      <c r="N1468">
        <f t="shared" si="241"/>
        <v>0</v>
      </c>
    </row>
    <row r="1469" spans="1:14" x14ac:dyDescent="0.45">
      <c r="A1469" t="str">
        <f t="shared" si="239"/>
        <v>388B</v>
      </c>
      <c r="B1469" t="str">
        <f t="shared" si="246"/>
        <v>2F</v>
      </c>
      <c r="C1469">
        <f>COUNTIF(B$2:B1469,"=0")</f>
        <v>24</v>
      </c>
      <c r="D1469" t="str">
        <f>MID('input-output'!$I$9,(ROW(D1469)-2)*2+1,2)</f>
        <v>13</v>
      </c>
      <c r="E1469" s="1" t="str">
        <f t="shared" si="247"/>
        <v>Personality</v>
      </c>
      <c r="F1469" t="str">
        <f>_xlfn.XLOOKUP(HEX2DEC(D1469),Tables!A:A,Tables!E:E)</f>
        <v>Directionally Challenged</v>
      </c>
      <c r="G1469" s="2"/>
      <c r="L1469" t="str">
        <f t="shared" si="240"/>
        <v/>
      </c>
      <c r="M1469" t="str" cm="1">
        <f t="array" ref="M1469">_xlfn.IFS(ISNUMBER(_xlfn.XLOOKUP(C1469,Tables!N:N,Tables!N:N)),IF(B1469=0,K1469,""),L1469&lt;&gt;"",L1469,TRUE,D1469)</f>
        <v>13</v>
      </c>
      <c r="N1469">
        <f t="shared" si="241"/>
        <v>0</v>
      </c>
    </row>
    <row r="1470" spans="1:14" x14ac:dyDescent="0.45">
      <c r="A1470" t="str">
        <f t="shared" si="239"/>
        <v>388C</v>
      </c>
      <c r="B1470" t="str">
        <f t="shared" si="246"/>
        <v>30</v>
      </c>
      <c r="C1470">
        <f>COUNTIF(B$2:B1470,"=0")</f>
        <v>24</v>
      </c>
      <c r="D1470" t="str">
        <f>MID('input-output'!$I$9,(ROW(D1470)-2)*2+1,2)</f>
        <v>00</v>
      </c>
      <c r="E1470" s="1" t="str">
        <f t="shared" si="247"/>
        <v/>
      </c>
      <c r="L1470" t="str">
        <f t="shared" si="240"/>
        <v/>
      </c>
      <c r="M1470" t="str" cm="1">
        <f t="array" ref="M1470">_xlfn.IFS(ISNUMBER(_xlfn.XLOOKUP(C1470,Tables!N:N,Tables!N:N)),IF(B1470=0,K1470,""),L1470&lt;&gt;"",L1470,TRUE,D1470)</f>
        <v>00</v>
      </c>
      <c r="N1470">
        <f t="shared" si="241"/>
        <v>0</v>
      </c>
    </row>
    <row r="1471" spans="1:14" x14ac:dyDescent="0.45">
      <c r="A1471" t="str">
        <f t="shared" si="239"/>
        <v>388D</v>
      </c>
      <c r="B1471" t="str">
        <f t="shared" si="246"/>
        <v>31</v>
      </c>
      <c r="C1471">
        <f>COUNTIF(B$2:B1471,"=0")</f>
        <v>24</v>
      </c>
      <c r="D1471" t="str">
        <f>MID('input-output'!$I$9,(ROW(D1471)-2)*2+1,2)</f>
        <v>00</v>
      </c>
      <c r="E1471" s="1" t="str">
        <f t="shared" si="247"/>
        <v>Owner Level</v>
      </c>
      <c r="F1471">
        <f t="shared" ref="F1471:F1472" si="253">HEX2DEC(D1471)</f>
        <v>0</v>
      </c>
      <c r="G1471" s="2"/>
      <c r="J1471" t="str">
        <f t="shared" ref="J1471:J1472" si="254">IF(G1471&lt;&gt;"",DEC2HEX(G1471),"")</f>
        <v/>
      </c>
      <c r="L1471" t="str">
        <f t="shared" si="240"/>
        <v/>
      </c>
      <c r="M1471" t="str" cm="1">
        <f t="array" ref="M1471">_xlfn.IFS(ISNUMBER(_xlfn.XLOOKUP(C1471,Tables!N:N,Tables!N:N)),IF(B1471=0,K1471,""),L1471&lt;&gt;"",L1471,TRUE,D1471)</f>
        <v>00</v>
      </c>
      <c r="N1471">
        <f t="shared" si="241"/>
        <v>0</v>
      </c>
    </row>
    <row r="1472" spans="1:14" x14ac:dyDescent="0.45">
      <c r="A1472" t="str">
        <f t="shared" si="239"/>
        <v>388E</v>
      </c>
      <c r="B1472" t="str">
        <f t="shared" si="246"/>
        <v>32</v>
      </c>
      <c r="C1472">
        <f>COUNTIF(B$2:B1472,"=0")</f>
        <v>24</v>
      </c>
      <c r="D1472" t="str">
        <f>MID('input-output'!$I$9,(ROW(D1472)-2)*2+1,2)</f>
        <v>01</v>
      </c>
      <c r="E1472" s="1" t="str">
        <f t="shared" si="247"/>
        <v>Times Cleared</v>
      </c>
      <c r="F1472">
        <f t="shared" si="253"/>
        <v>1</v>
      </c>
      <c r="G1472" s="2"/>
      <c r="J1472" t="str">
        <f t="shared" si="254"/>
        <v/>
      </c>
      <c r="L1472" t="str">
        <f t="shared" si="240"/>
        <v/>
      </c>
      <c r="M1472" t="str" cm="1">
        <f t="array" ref="M1472">_xlfn.IFS(ISNUMBER(_xlfn.XLOOKUP(C1472,Tables!N:N,Tables!N:N)),IF(B1472=0,K1472,""),L1472&lt;&gt;"",L1472,TRUE,D1472)</f>
        <v>01</v>
      </c>
      <c r="N1472">
        <f t="shared" si="241"/>
        <v>0</v>
      </c>
    </row>
    <row r="1473" spans="1:14" x14ac:dyDescent="0.45">
      <c r="A1473" t="str">
        <f t="shared" si="239"/>
        <v>388F</v>
      </c>
      <c r="B1473" t="str">
        <f t="shared" si="246"/>
        <v>33</v>
      </c>
      <c r="C1473">
        <f>COUNTIF(B$2:B1473,"=0")</f>
        <v>24</v>
      </c>
      <c r="D1473" t="str">
        <f>MID('input-output'!$I$9,(ROW(D1473)-2)*2+1,2)</f>
        <v>00</v>
      </c>
      <c r="E1473" s="1" t="str">
        <f t="shared" si="247"/>
        <v/>
      </c>
      <c r="L1473" t="str">
        <f t="shared" si="240"/>
        <v/>
      </c>
      <c r="M1473" t="str" cm="1">
        <f t="array" ref="M1473">_xlfn.IFS(ISNUMBER(_xlfn.XLOOKUP(C1473,Tables!N:N,Tables!N:N)),IF(B1473=0,K1473,""),L1473&lt;&gt;"",L1473,TRUE,D1473)</f>
        <v>00</v>
      </c>
      <c r="N1473">
        <f t="shared" si="241"/>
        <v>0</v>
      </c>
    </row>
    <row r="1474" spans="1:14" x14ac:dyDescent="0.45">
      <c r="A1474" t="str">
        <f t="shared" si="239"/>
        <v>3890</v>
      </c>
      <c r="B1474" t="str">
        <f t="shared" si="246"/>
        <v>34</v>
      </c>
      <c r="C1474">
        <f>COUNTIF(B$2:B1474,"=0")</f>
        <v>24</v>
      </c>
      <c r="D1474" t="str">
        <f>MID('input-output'!$I$9,(ROW(D1474)-2)*2+1,2)</f>
        <v>EF</v>
      </c>
      <c r="E1474" s="1" t="str">
        <f t="shared" si="247"/>
        <v/>
      </c>
      <c r="L1474" t="str">
        <f t="shared" si="240"/>
        <v/>
      </c>
      <c r="M1474" t="str" cm="1">
        <f t="array" ref="M1474">_xlfn.IFS(ISNUMBER(_xlfn.XLOOKUP(C1474,Tables!N:N,Tables!N:N)),IF(B1474=0,K1474,""),L1474&lt;&gt;"",L1474,TRUE,D1474)</f>
        <v>EF</v>
      </c>
      <c r="N1474">
        <f t="shared" si="241"/>
        <v>0</v>
      </c>
    </row>
    <row r="1475" spans="1:14" x14ac:dyDescent="0.45">
      <c r="A1475" t="str">
        <f t="shared" ref="A1475:A1538" si="255">DEC2HEX(1+HEX2DEC(A1474))</f>
        <v>3891</v>
      </c>
      <c r="B1475" t="str">
        <f t="shared" si="246"/>
        <v>35</v>
      </c>
      <c r="C1475">
        <f>COUNTIF(B$2:B1475,"=0")</f>
        <v>24</v>
      </c>
      <c r="D1475" t="str">
        <f>MID('input-output'!$I$9,(ROW(D1475)-2)*2+1,2)</f>
        <v>01</v>
      </c>
      <c r="E1475" s="1" t="str">
        <f t="shared" si="247"/>
        <v/>
      </c>
      <c r="L1475" t="str">
        <f t="shared" ref="L1475:L1538" si="256">IF(OR(J1475&lt;&gt;"",LEN(J1474)&gt;2),_xlfn.LET(_xlpm.exp,IF(LEN(J1475)&gt;2,RIGHT(J1475,2),IF(LEN(J1474)&gt;2,LEFT(J1474,LEN(J1474)-2),J1475)),IF(LEN(_xlpm.exp)=1,"0"&amp;_xlpm.exp,_xlpm.exp)),IF(AND(J1474&lt;&gt;"",ISNUMBER(FIND("High",E1475))),"00",IF(J1475="","",J1475)))</f>
        <v/>
      </c>
      <c r="M1475" t="str" cm="1">
        <f t="array" ref="M1475">_xlfn.IFS(ISNUMBER(_xlfn.XLOOKUP(C1475,Tables!N:N,Tables!N:N)),IF(B1475=0,K1475,""),L1475&lt;&gt;"",L1475,TRUE,D1475)</f>
        <v>01</v>
      </c>
      <c r="N1475">
        <f t="shared" si="241"/>
        <v>0</v>
      </c>
    </row>
    <row r="1476" spans="1:14" x14ac:dyDescent="0.45">
      <c r="A1476" t="str">
        <f t="shared" si="255"/>
        <v>3892</v>
      </c>
      <c r="B1476" t="str">
        <f t="shared" si="246"/>
        <v>36</v>
      </c>
      <c r="C1476">
        <f>COUNTIF(B$2:B1476,"=0")</f>
        <v>24</v>
      </c>
      <c r="D1476" t="str">
        <f>MID('input-output'!$I$9,(ROW(D1476)-2)*2+1,2)</f>
        <v>4D</v>
      </c>
      <c r="E1476" s="1" t="str">
        <f t="shared" si="247"/>
        <v/>
      </c>
      <c r="L1476" t="str">
        <f t="shared" si="256"/>
        <v/>
      </c>
      <c r="M1476" t="str" cm="1">
        <f t="array" ref="M1476">_xlfn.IFS(ISNUMBER(_xlfn.XLOOKUP(C1476,Tables!N:N,Tables!N:N)),IF(B1476=0,K1476,""),L1476&lt;&gt;"",L1476,TRUE,D1476)</f>
        <v>4D</v>
      </c>
      <c r="N1476">
        <f t="shared" ref="N1476:N1539" si="257">IF(L1476="",0,_xlfn.LET(_xlpm.new,HEX2DEC(M1476),_xlpm.old,HEX2DEC(D1476),IF(_xlpm.new&lt;128,_xlpm.new,-128+_xlfn.BITAND(_xlpm.new,127))-IF(_xlpm.old&lt;128,_xlpm.old,-128+_xlfn.BITAND(_xlpm.old,127))))</f>
        <v>0</v>
      </c>
    </row>
    <row r="1477" spans="1:14" x14ac:dyDescent="0.45">
      <c r="A1477" t="str">
        <f t="shared" si="255"/>
        <v>3893</v>
      </c>
      <c r="B1477" t="str">
        <f t="shared" si="246"/>
        <v>37</v>
      </c>
      <c r="C1477">
        <f>COUNTIF(B$2:B1477,"=0")</f>
        <v>24</v>
      </c>
      <c r="D1477" t="str">
        <f>MID('input-output'!$I$9,(ROW(D1477)-2)*2+1,2)</f>
        <v>30</v>
      </c>
      <c r="E1477" s="1" t="str">
        <f t="shared" si="247"/>
        <v/>
      </c>
      <c r="L1477" t="str">
        <f t="shared" si="256"/>
        <v/>
      </c>
      <c r="M1477" t="str" cm="1">
        <f t="array" ref="M1477">_xlfn.IFS(ISNUMBER(_xlfn.XLOOKUP(C1477,Tables!N:N,Tables!N:N)),IF(B1477=0,K1477,""),L1477&lt;&gt;"",L1477,TRUE,D1477)</f>
        <v>30</v>
      </c>
      <c r="N1477">
        <f t="shared" si="257"/>
        <v>0</v>
      </c>
    </row>
    <row r="1478" spans="1:14" x14ac:dyDescent="0.45">
      <c r="A1478" t="str">
        <f t="shared" si="255"/>
        <v>3894</v>
      </c>
      <c r="B1478" t="str">
        <f t="shared" si="246"/>
        <v>38</v>
      </c>
      <c r="C1478">
        <f>COUNTIF(B$2:B1478,"=0")</f>
        <v>24</v>
      </c>
      <c r="D1478" t="str">
        <f>MID('input-output'!$I$9,(ROW(D1478)-2)*2+1,2)</f>
        <v>89</v>
      </c>
      <c r="E1478" s="1" t="str">
        <f t="shared" si="247"/>
        <v/>
      </c>
      <c r="L1478" t="str">
        <f t="shared" si="256"/>
        <v/>
      </c>
      <c r="M1478" t="str" cm="1">
        <f t="array" ref="M1478">_xlfn.IFS(ISNUMBER(_xlfn.XLOOKUP(C1478,Tables!N:N,Tables!N:N)),IF(B1478=0,K1478,""),L1478&lt;&gt;"",L1478,TRUE,D1478)</f>
        <v>89</v>
      </c>
      <c r="N1478">
        <f t="shared" si="257"/>
        <v>0</v>
      </c>
    </row>
    <row r="1479" spans="1:14" x14ac:dyDescent="0.45">
      <c r="A1479" t="str">
        <f t="shared" si="255"/>
        <v>3895</v>
      </c>
      <c r="B1479" t="str">
        <f t="shared" si="246"/>
        <v>39</v>
      </c>
      <c r="C1479">
        <f>COUNTIF(B$2:B1479,"=0")</f>
        <v>24</v>
      </c>
      <c r="D1479" t="str">
        <f>MID('input-output'!$I$9,(ROW(D1479)-2)*2+1,2)</f>
        <v>30</v>
      </c>
      <c r="E1479" s="1" t="str">
        <f t="shared" si="247"/>
        <v/>
      </c>
      <c r="L1479" t="str">
        <f t="shared" si="256"/>
        <v/>
      </c>
      <c r="M1479" t="str" cm="1">
        <f t="array" ref="M1479">_xlfn.IFS(ISNUMBER(_xlfn.XLOOKUP(C1479,Tables!N:N,Tables!N:N)),IF(B1479=0,K1479,""),L1479&lt;&gt;"",L1479,TRUE,D1479)</f>
        <v>30</v>
      </c>
      <c r="N1479">
        <f t="shared" si="257"/>
        <v>0</v>
      </c>
    </row>
    <row r="1480" spans="1:14" x14ac:dyDescent="0.45">
      <c r="A1480" t="str">
        <f t="shared" si="255"/>
        <v>3896</v>
      </c>
      <c r="B1480" t="str">
        <f t="shared" si="246"/>
        <v>3A</v>
      </c>
      <c r="C1480">
        <f>COUNTIF(B$2:B1480,"=0")</f>
        <v>24</v>
      </c>
      <c r="D1480" t="str">
        <f>MID('input-output'!$I$9,(ROW(D1480)-2)*2+1,2)</f>
        <v>4D</v>
      </c>
      <c r="E1480" s="1" t="str">
        <f t="shared" si="247"/>
        <v/>
      </c>
      <c r="L1480" t="str">
        <f t="shared" si="256"/>
        <v/>
      </c>
      <c r="M1480" t="str" cm="1">
        <f t="array" ref="M1480">_xlfn.IFS(ISNUMBER(_xlfn.XLOOKUP(C1480,Tables!N:N,Tables!N:N)),IF(B1480=0,K1480,""),L1480&lt;&gt;"",L1480,TRUE,D1480)</f>
        <v>4D</v>
      </c>
      <c r="N1480">
        <f t="shared" si="257"/>
        <v>0</v>
      </c>
    </row>
    <row r="1481" spans="1:14" x14ac:dyDescent="0.45">
      <c r="A1481" t="str">
        <f t="shared" si="255"/>
        <v>3897</v>
      </c>
      <c r="B1481" t="str">
        <f t="shared" si="246"/>
        <v>3B</v>
      </c>
      <c r="C1481">
        <f>COUNTIF(B$2:B1481,"=0")</f>
        <v>24</v>
      </c>
      <c r="D1481" t="str">
        <f>MID('input-output'!$I$9,(ROW(D1481)-2)*2+1,2)</f>
        <v>30</v>
      </c>
      <c r="E1481" s="1" t="str">
        <f t="shared" si="247"/>
        <v/>
      </c>
      <c r="L1481" t="str">
        <f t="shared" si="256"/>
        <v/>
      </c>
      <c r="M1481" t="str" cm="1">
        <f t="array" ref="M1481">_xlfn.IFS(ISNUMBER(_xlfn.XLOOKUP(C1481,Tables!N:N,Tables!N:N)),IF(B1481=0,K1481,""),L1481&lt;&gt;"",L1481,TRUE,D1481)</f>
        <v>30</v>
      </c>
      <c r="N1481">
        <f t="shared" si="257"/>
        <v>0</v>
      </c>
    </row>
    <row r="1482" spans="1:14" x14ac:dyDescent="0.45">
      <c r="A1482" t="str">
        <f t="shared" si="255"/>
        <v>3898</v>
      </c>
      <c r="B1482" t="str">
        <f t="shared" si="246"/>
        <v>3C</v>
      </c>
      <c r="C1482">
        <f>COUNTIF(B$2:B1482,"=0")</f>
        <v>24</v>
      </c>
      <c r="D1482" t="str">
        <f>MID('input-output'!$I$9,(ROW(D1482)-2)*2+1,2)</f>
        <v>89</v>
      </c>
      <c r="E1482" s="1" t="str">
        <f t="shared" si="247"/>
        <v/>
      </c>
      <c r="L1482" t="str">
        <f t="shared" si="256"/>
        <v/>
      </c>
      <c r="M1482" t="str" cm="1">
        <f t="array" ref="M1482">_xlfn.IFS(ISNUMBER(_xlfn.XLOOKUP(C1482,Tables!N:N,Tables!N:N)),IF(B1482=0,K1482,""),L1482&lt;&gt;"",L1482,TRUE,D1482)</f>
        <v>89</v>
      </c>
      <c r="N1482">
        <f t="shared" si="257"/>
        <v>0</v>
      </c>
    </row>
    <row r="1483" spans="1:14" x14ac:dyDescent="0.45">
      <c r="A1483" t="str">
        <f t="shared" si="255"/>
        <v>3899</v>
      </c>
      <c r="B1483" t="str">
        <f t="shared" si="246"/>
        <v>3D</v>
      </c>
      <c r="C1483">
        <f>COUNTIF(B$2:B1483,"=0")</f>
        <v>24</v>
      </c>
      <c r="D1483" t="str">
        <f>MID('input-output'!$I$9,(ROW(D1483)-2)*2+1,2)</f>
        <v>30</v>
      </c>
      <c r="E1483" s="1" t="str">
        <f t="shared" si="247"/>
        <v/>
      </c>
      <c r="L1483" t="str">
        <f t="shared" si="256"/>
        <v/>
      </c>
      <c r="M1483" t="str" cm="1">
        <f t="array" ref="M1483">_xlfn.IFS(ISNUMBER(_xlfn.XLOOKUP(C1483,Tables!N:N,Tables!N:N)),IF(B1483=0,K1483,""),L1483&lt;&gt;"",L1483,TRUE,D1483)</f>
        <v>30</v>
      </c>
      <c r="N1483">
        <f t="shared" si="257"/>
        <v>0</v>
      </c>
    </row>
    <row r="1484" spans="1:14" x14ac:dyDescent="0.45">
      <c r="A1484" t="str">
        <f t="shared" si="255"/>
        <v>389A</v>
      </c>
      <c r="B1484" t="str">
        <f t="shared" si="246"/>
        <v>3E</v>
      </c>
      <c r="C1484">
        <f>COUNTIF(B$2:B1484,"=0")</f>
        <v>24</v>
      </c>
      <c r="D1484" t="str">
        <f>MID('input-output'!$I$9,(ROW(D1484)-2)*2+1,2)</f>
        <v>49</v>
      </c>
      <c r="E1484" s="1" t="str">
        <f t="shared" si="247"/>
        <v/>
      </c>
      <c r="L1484" t="str">
        <f t="shared" si="256"/>
        <v/>
      </c>
      <c r="M1484" t="str" cm="1">
        <f t="array" ref="M1484">_xlfn.IFS(ISNUMBER(_xlfn.XLOOKUP(C1484,Tables!N:N,Tables!N:N)),IF(B1484=0,K1484,""),L1484&lt;&gt;"",L1484,TRUE,D1484)</f>
        <v>49</v>
      </c>
      <c r="N1484">
        <f t="shared" si="257"/>
        <v>0</v>
      </c>
    </row>
    <row r="1485" spans="1:14" x14ac:dyDescent="0.45">
      <c r="A1485" t="str">
        <f t="shared" si="255"/>
        <v>389B</v>
      </c>
      <c r="B1485" t="str">
        <f t="shared" si="246"/>
        <v>3F</v>
      </c>
      <c r="C1485">
        <f>COUNTIF(B$2:B1485,"=0")</f>
        <v>24</v>
      </c>
      <c r="D1485" t="str">
        <f>MID('input-output'!$I$9,(ROW(D1485)-2)*2+1,2)</f>
        <v>51</v>
      </c>
      <c r="E1485" s="1" t="str">
        <f t="shared" si="247"/>
        <v/>
      </c>
      <c r="L1485" t="str">
        <f t="shared" si="256"/>
        <v/>
      </c>
      <c r="M1485" t="str" cm="1">
        <f t="array" ref="M1485">_xlfn.IFS(ISNUMBER(_xlfn.XLOOKUP(C1485,Tables!N:N,Tables!N:N)),IF(B1485=0,K1485,""),L1485&lt;&gt;"",L1485,TRUE,D1485)</f>
        <v>51</v>
      </c>
      <c r="N1485">
        <f t="shared" si="257"/>
        <v>0</v>
      </c>
    </row>
    <row r="1486" spans="1:14" x14ac:dyDescent="0.45">
      <c r="A1486" t="str">
        <f t="shared" si="255"/>
        <v>389C</v>
      </c>
      <c r="B1486" t="str">
        <f t="shared" si="246"/>
        <v>40</v>
      </c>
      <c r="C1486">
        <f>COUNTIF(B$2:B1486,"=0")</f>
        <v>24</v>
      </c>
      <c r="D1486" t="str">
        <f>MID('input-output'!$I$9,(ROW(D1486)-2)*2+1,2)</f>
        <v>8B</v>
      </c>
      <c r="E1486" s="1" t="str">
        <f t="shared" si="247"/>
        <v/>
      </c>
      <c r="L1486" t="str">
        <f t="shared" si="256"/>
        <v/>
      </c>
      <c r="M1486" t="str" cm="1">
        <f t="array" ref="M1486">_xlfn.IFS(ISNUMBER(_xlfn.XLOOKUP(C1486,Tables!N:N,Tables!N:N)),IF(B1486=0,K1486,""),L1486&lt;&gt;"",L1486,TRUE,D1486)</f>
        <v>8B</v>
      </c>
      <c r="N1486">
        <f t="shared" si="257"/>
        <v>0</v>
      </c>
    </row>
    <row r="1487" spans="1:14" x14ac:dyDescent="0.45">
      <c r="A1487" t="str">
        <f t="shared" si="255"/>
        <v>389D</v>
      </c>
      <c r="B1487" t="str">
        <f t="shared" si="246"/>
        <v>41</v>
      </c>
      <c r="C1487">
        <f>COUNTIF(B$2:B1487,"=0")</f>
        <v>24</v>
      </c>
      <c r="D1487" t="str">
        <f>MID('input-output'!$I$9,(ROW(D1487)-2)*2+1,2)</f>
        <v>30</v>
      </c>
      <c r="E1487" s="1" t="str">
        <f t="shared" si="247"/>
        <v/>
      </c>
      <c r="L1487" t="str">
        <f t="shared" si="256"/>
        <v/>
      </c>
      <c r="M1487" t="str" cm="1">
        <f t="array" ref="M1487">_xlfn.IFS(ISNUMBER(_xlfn.XLOOKUP(C1487,Tables!N:N,Tables!N:N)),IF(B1487=0,K1487,""),L1487&lt;&gt;"",L1487,TRUE,D1487)</f>
        <v>30</v>
      </c>
      <c r="N1487">
        <f t="shared" si="257"/>
        <v>0</v>
      </c>
    </row>
    <row r="1488" spans="1:14" x14ac:dyDescent="0.45">
      <c r="A1488" t="str">
        <f t="shared" si="255"/>
        <v>389E</v>
      </c>
      <c r="B1488" t="str">
        <f t="shared" si="246"/>
        <v>42</v>
      </c>
      <c r="C1488">
        <f>COUNTIF(B$2:B1488,"=0")</f>
        <v>24</v>
      </c>
      <c r="D1488" t="str">
        <f>MID('input-output'!$I$9,(ROW(D1488)-2)*2+1,2)</f>
        <v>82</v>
      </c>
      <c r="E1488" s="1" t="str">
        <f t="shared" si="247"/>
        <v/>
      </c>
      <c r="L1488" t="str">
        <f t="shared" si="256"/>
        <v/>
      </c>
      <c r="M1488" t="str" cm="1">
        <f t="array" ref="M1488">_xlfn.IFS(ISNUMBER(_xlfn.XLOOKUP(C1488,Tables!N:N,Tables!N:N)),IF(B1488=0,K1488,""),L1488&lt;&gt;"",L1488,TRUE,D1488)</f>
        <v>82</v>
      </c>
      <c r="N1488">
        <f t="shared" si="257"/>
        <v>0</v>
      </c>
    </row>
    <row r="1489" spans="1:14" x14ac:dyDescent="0.45">
      <c r="A1489" t="str">
        <f t="shared" si="255"/>
        <v>389F</v>
      </c>
      <c r="B1489" t="str">
        <f t="shared" si="246"/>
        <v>43</v>
      </c>
      <c r="C1489">
        <f>COUNTIF(B$2:B1489,"=0")</f>
        <v>24</v>
      </c>
      <c r="D1489" t="str">
        <f>MID('input-output'!$I$9,(ROW(D1489)-2)*2+1,2)</f>
        <v>30</v>
      </c>
      <c r="E1489" s="1" t="str">
        <f t="shared" si="247"/>
        <v/>
      </c>
      <c r="L1489" t="str">
        <f t="shared" si="256"/>
        <v/>
      </c>
      <c r="M1489" t="str" cm="1">
        <f t="array" ref="M1489">_xlfn.IFS(ISNUMBER(_xlfn.XLOOKUP(C1489,Tables!N:N,Tables!N:N)),IF(B1489=0,K1489,""),L1489&lt;&gt;"",L1489,TRUE,D1489)</f>
        <v>30</v>
      </c>
      <c r="N1489">
        <f t="shared" si="257"/>
        <v>0</v>
      </c>
    </row>
    <row r="1490" spans="1:14" x14ac:dyDescent="0.45">
      <c r="A1490" t="str">
        <f t="shared" si="255"/>
        <v>38A0</v>
      </c>
      <c r="B1490" t="str">
        <f t="shared" si="246"/>
        <v>44</v>
      </c>
      <c r="C1490">
        <f>COUNTIF(B$2:B1490,"=0")</f>
        <v>24</v>
      </c>
      <c r="D1490" t="str">
        <f>MID('input-output'!$I$9,(ROW(D1490)-2)*2+1,2)</f>
        <v>6E</v>
      </c>
      <c r="E1490" s="1" t="str">
        <f t="shared" si="247"/>
        <v/>
      </c>
      <c r="L1490" t="str">
        <f t="shared" si="256"/>
        <v/>
      </c>
      <c r="M1490" t="str" cm="1">
        <f t="array" ref="M1490">_xlfn.IFS(ISNUMBER(_xlfn.XLOOKUP(C1490,Tables!N:N,Tables!N:N)),IF(B1490=0,K1490,""),L1490&lt;&gt;"",L1490,TRUE,D1490)</f>
        <v>6E</v>
      </c>
      <c r="N1490">
        <f t="shared" si="257"/>
        <v>0</v>
      </c>
    </row>
    <row r="1491" spans="1:14" x14ac:dyDescent="0.45">
      <c r="A1491" t="str">
        <f t="shared" si="255"/>
        <v>38A1</v>
      </c>
      <c r="B1491" t="str">
        <f t="shared" si="246"/>
        <v>45</v>
      </c>
      <c r="C1491">
        <f>COUNTIF(B$2:B1491,"=0")</f>
        <v>24</v>
      </c>
      <c r="D1491" t="str">
        <f>MID('input-output'!$I$9,(ROW(D1491)-2)*2+1,2)</f>
        <v>30</v>
      </c>
      <c r="E1491" s="1" t="str">
        <f t="shared" si="247"/>
        <v/>
      </c>
      <c r="L1491" t="str">
        <f t="shared" si="256"/>
        <v/>
      </c>
      <c r="M1491" t="str" cm="1">
        <f t="array" ref="M1491">_xlfn.IFS(ISNUMBER(_xlfn.XLOOKUP(C1491,Tables!N:N,Tables!N:N)),IF(B1491=0,K1491,""),L1491&lt;&gt;"",L1491,TRUE,D1491)</f>
        <v>30</v>
      </c>
      <c r="N1491">
        <f t="shared" si="257"/>
        <v>0</v>
      </c>
    </row>
    <row r="1492" spans="1:14" x14ac:dyDescent="0.45">
      <c r="A1492" t="str">
        <f t="shared" si="255"/>
        <v>38A2</v>
      </c>
      <c r="B1492" t="str">
        <f t="shared" si="246"/>
        <v>46</v>
      </c>
      <c r="C1492">
        <f>COUNTIF(B$2:B1492,"=0")</f>
        <v>24</v>
      </c>
      <c r="D1492" t="str">
        <f>MID('input-output'!$I$9,(ROW(D1492)-2)*2+1,2)</f>
        <v>6A</v>
      </c>
      <c r="E1492" s="1" t="str">
        <f t="shared" si="247"/>
        <v/>
      </c>
      <c r="L1492" t="str">
        <f t="shared" si="256"/>
        <v/>
      </c>
      <c r="M1492" t="str" cm="1">
        <f t="array" ref="M1492">_xlfn.IFS(ISNUMBER(_xlfn.XLOOKUP(C1492,Tables!N:N,Tables!N:N)),IF(B1492=0,K1492,""),L1492&lt;&gt;"",L1492,TRUE,D1492)</f>
        <v>6A</v>
      </c>
      <c r="N1492">
        <f t="shared" si="257"/>
        <v>0</v>
      </c>
    </row>
    <row r="1493" spans="1:14" x14ac:dyDescent="0.45">
      <c r="A1493" t="str">
        <f t="shared" si="255"/>
        <v>38A3</v>
      </c>
      <c r="B1493" t="str">
        <f t="shared" si="246"/>
        <v>47</v>
      </c>
      <c r="C1493">
        <f>COUNTIF(B$2:B1493,"=0")</f>
        <v>24</v>
      </c>
      <c r="D1493" t="str">
        <f>MID('input-output'!$I$9,(ROW(D1493)-2)*2+1,2)</f>
        <v>2A</v>
      </c>
      <c r="E1493" s="1" t="str">
        <f t="shared" si="247"/>
        <v/>
      </c>
      <c r="L1493" t="str">
        <f t="shared" si="256"/>
        <v/>
      </c>
      <c r="M1493" t="str" cm="1">
        <f t="array" ref="M1493">_xlfn.IFS(ISNUMBER(_xlfn.XLOOKUP(C1493,Tables!N:N,Tables!N:N)),IF(B1493=0,K1493,""),L1493&lt;&gt;"",L1493,TRUE,D1493)</f>
        <v>2A</v>
      </c>
      <c r="N1493">
        <f t="shared" si="257"/>
        <v>0</v>
      </c>
    </row>
    <row r="1494" spans="1:14" x14ac:dyDescent="0.45">
      <c r="A1494" t="str">
        <f t="shared" si="255"/>
        <v>38A4</v>
      </c>
      <c r="B1494" t="str">
        <f t="shared" si="246"/>
        <v>48</v>
      </c>
      <c r="C1494">
        <f>COUNTIF(B$2:B1494,"=0")</f>
        <v>24</v>
      </c>
      <c r="D1494" t="str">
        <f>MID('input-output'!$I$9,(ROW(D1494)-2)*2+1,2)</f>
        <v>AA</v>
      </c>
      <c r="E1494" s="1" t="str">
        <f t="shared" si="247"/>
        <v>DLC Tablet Name</v>
      </c>
      <c r="F1494" t="str">
        <f>IF(_xlfn.CONCAT(D1428:D1429)="FFFF",_xlfn.XLOOKUP(_xlfn.CONCAT(D1428:D1429),Tables!B:B,Tables!K:K),IF(_xlfn.XLOOKUP(HEX2DEC(D1494),Tables!A:A,Tables!K:K,"")=0,"",_xlfn.XLOOKUP(HEX2DEC(D1494),Tables!A:A,Tables!K:K,"")))</f>
        <v>Metal Medley</v>
      </c>
      <c r="G1494" s="2"/>
      <c r="L1494" t="str">
        <f t="shared" si="256"/>
        <v/>
      </c>
      <c r="M1494" t="str" cm="1">
        <f t="array" ref="M1494">_xlfn.IFS(ISNUMBER(_xlfn.XLOOKUP(C1494,Tables!N:N,Tables!N:N)),IF(B1494=0,K1494,""),L1494&lt;&gt;"",L1494,TRUE,D1494)</f>
        <v>AA</v>
      </c>
      <c r="N1494">
        <f t="shared" si="257"/>
        <v>0</v>
      </c>
    </row>
    <row r="1495" spans="1:14" x14ac:dyDescent="0.45">
      <c r="A1495" t="str">
        <f t="shared" si="255"/>
        <v>38A5</v>
      </c>
      <c r="B1495" t="str">
        <f t="shared" ref="B1495:B1558" si="258">B1411</f>
        <v>49</v>
      </c>
      <c r="C1495">
        <f>COUNTIF(B$2:B1495,"=0")</f>
        <v>24</v>
      </c>
      <c r="D1495" t="str">
        <f>MID('input-output'!$I$9,(ROW(D1495)-2)*2+1,2)</f>
        <v>AA</v>
      </c>
      <c r="E1495" s="1" t="str">
        <f t="shared" ref="E1495:E1558" si="259">IF(E1411="","",E1411)</f>
        <v>DLC Tablet Name</v>
      </c>
      <c r="F1495" t="str">
        <f>IF(_xlfn.XLOOKUP(HEX2DEC(D1495),Tables!A:A,Tables!K:K,"")=0,"",_xlfn.XLOOKUP(HEX2DEC(D1495),Tables!A:A,Tables!K:K,""))</f>
        <v>Metal Medley</v>
      </c>
      <c r="L1495" t="str">
        <f t="shared" si="256"/>
        <v/>
      </c>
      <c r="M1495" t="str" cm="1">
        <f t="array" ref="M1495">_xlfn.IFS(ISNUMBER(_xlfn.XLOOKUP(C1495,Tables!N:N,Tables!N:N)),IF(B1495=0,K1495,""),L1495&lt;&gt;"",L1495,TRUE,D1495)</f>
        <v>AA</v>
      </c>
      <c r="N1495">
        <f t="shared" si="257"/>
        <v>0</v>
      </c>
    </row>
    <row r="1496" spans="1:14" x14ac:dyDescent="0.45">
      <c r="A1496" t="str">
        <f t="shared" si="255"/>
        <v>38A6</v>
      </c>
      <c r="B1496" t="str">
        <f t="shared" si="258"/>
        <v>4A</v>
      </c>
      <c r="C1496">
        <f>COUNTIF(B$2:B1496,"=0")</f>
        <v>24</v>
      </c>
      <c r="D1496" t="str">
        <f>MID('input-output'!$I$9,(ROW(D1496)-2)*2+1,2)</f>
        <v>00</v>
      </c>
      <c r="E1496" s="1" t="str">
        <f t="shared" si="259"/>
        <v/>
      </c>
      <c r="L1496" t="str">
        <f t="shared" si="256"/>
        <v/>
      </c>
      <c r="M1496" t="str" cm="1">
        <f t="array" ref="M1496">_xlfn.IFS(ISNUMBER(_xlfn.XLOOKUP(C1496,Tables!N:N,Tables!N:N)),IF(B1496=0,K1496,""),L1496&lt;&gt;"",L1496,TRUE,D1496)</f>
        <v>00</v>
      </c>
      <c r="N1496">
        <f t="shared" si="257"/>
        <v>0</v>
      </c>
    </row>
    <row r="1497" spans="1:14" x14ac:dyDescent="0.45">
      <c r="A1497" t="str">
        <f t="shared" si="255"/>
        <v>38A7</v>
      </c>
      <c r="B1497" t="str">
        <f t="shared" si="258"/>
        <v>4B</v>
      </c>
      <c r="C1497">
        <f>COUNTIF(B$2:B1497,"=0")</f>
        <v>24</v>
      </c>
      <c r="D1497" t="str">
        <f>MID('input-output'!$I$9,(ROW(D1497)-2)*2+1,2)</f>
        <v>00</v>
      </c>
      <c r="E1497" s="1" t="str">
        <f t="shared" si="259"/>
        <v/>
      </c>
      <c r="L1497" t="str">
        <f t="shared" si="256"/>
        <v/>
      </c>
      <c r="M1497" t="str" cm="1">
        <f t="array" ref="M1497">_xlfn.IFS(ISNUMBER(_xlfn.XLOOKUP(C1497,Tables!N:N,Tables!N:N)),IF(B1497=0,K1497,""),L1497&lt;&gt;"",L1497,TRUE,D1497)</f>
        <v>00</v>
      </c>
      <c r="N1497">
        <f t="shared" si="257"/>
        <v>0</v>
      </c>
    </row>
    <row r="1498" spans="1:14" x14ac:dyDescent="0.45">
      <c r="A1498" t="str">
        <f t="shared" si="255"/>
        <v>38A8</v>
      </c>
      <c r="B1498" t="str">
        <f t="shared" si="258"/>
        <v>4C</v>
      </c>
      <c r="C1498">
        <f>COUNTIF(B$2:B1498,"=0")</f>
        <v>24</v>
      </c>
      <c r="D1498" t="str">
        <f>MID('input-output'!$I$9,(ROW(D1498)-2)*2+1,2)</f>
        <v>00</v>
      </c>
      <c r="E1498" s="1" t="str">
        <f t="shared" si="259"/>
        <v/>
      </c>
      <c r="L1498" t="str">
        <f t="shared" si="256"/>
        <v/>
      </c>
      <c r="M1498" t="str" cm="1">
        <f t="array" ref="M1498">_xlfn.IFS(ISNUMBER(_xlfn.XLOOKUP(C1498,Tables!N:N,Tables!N:N)),IF(B1498=0,K1498,""),L1498&lt;&gt;"",L1498,TRUE,D1498)</f>
        <v>00</v>
      </c>
      <c r="N1498">
        <f t="shared" si="257"/>
        <v>0</v>
      </c>
    </row>
    <row r="1499" spans="1:14" x14ac:dyDescent="0.45">
      <c r="A1499" t="str">
        <f t="shared" si="255"/>
        <v>38A9</v>
      </c>
      <c r="B1499" t="str">
        <f t="shared" si="258"/>
        <v>4D</v>
      </c>
      <c r="C1499">
        <f>COUNTIF(B$2:B1499,"=0")</f>
        <v>24</v>
      </c>
      <c r="D1499" t="str">
        <f>MID('input-output'!$I$9,(ROW(D1499)-2)*2+1,2)</f>
        <v>08</v>
      </c>
      <c r="E1499" s="1" t="str">
        <f t="shared" si="259"/>
        <v>Disguise</v>
      </c>
      <c r="F1499" t="str">
        <f>_xlfn.XLOOKUP(HEX2DEC(D1499),Tables!A:A,Tables!I:I)</f>
        <v>Girl</v>
      </c>
      <c r="G1499" s="2"/>
      <c r="L1499" t="str">
        <f t="shared" si="256"/>
        <v/>
      </c>
      <c r="M1499" t="str" cm="1">
        <f t="array" ref="M1499">_xlfn.IFS(ISNUMBER(_xlfn.XLOOKUP(C1499,Tables!N:N,Tables!N:N)),IF(B1499=0,K1499,""),L1499&lt;&gt;"",L1499,TRUE,D1499)</f>
        <v>08</v>
      </c>
      <c r="N1499">
        <f t="shared" si="257"/>
        <v>0</v>
      </c>
    </row>
    <row r="1500" spans="1:14" x14ac:dyDescent="0.45">
      <c r="A1500" t="str">
        <f t="shared" si="255"/>
        <v>38AA</v>
      </c>
      <c r="B1500" t="str">
        <f t="shared" si="258"/>
        <v>4E</v>
      </c>
      <c r="C1500">
        <f>COUNTIF(B$2:B1500,"=0")</f>
        <v>24</v>
      </c>
      <c r="D1500" t="str">
        <f>MID('input-output'!$I$9,(ROW(D1500)-2)*2+1,2)</f>
        <v>0E</v>
      </c>
      <c r="E1500" s="1" t="str">
        <f t="shared" si="259"/>
        <v>Unk</v>
      </c>
      <c r="F1500">
        <f t="shared" ref="F1500" si="260">HEX2DEC(D1500)</f>
        <v>14</v>
      </c>
      <c r="L1500" t="str">
        <f t="shared" si="256"/>
        <v/>
      </c>
      <c r="M1500" t="str" cm="1">
        <f t="array" ref="M1500">_xlfn.IFS(ISNUMBER(_xlfn.XLOOKUP(C1500,Tables!N:N,Tables!N:N)),IF(B1500=0,K1500,""),L1500&lt;&gt;"",L1500,TRUE,D1500)</f>
        <v>0E</v>
      </c>
      <c r="N1500">
        <f t="shared" si="257"/>
        <v>0</v>
      </c>
    </row>
    <row r="1501" spans="1:14" x14ac:dyDescent="0.45">
      <c r="A1501" t="str">
        <f t="shared" si="255"/>
        <v>38AB</v>
      </c>
      <c r="B1501" t="str">
        <f t="shared" si="258"/>
        <v>4F</v>
      </c>
      <c r="C1501">
        <f>COUNTIF(B$2:B1501,"=0")</f>
        <v>24</v>
      </c>
      <c r="D1501" t="str">
        <f>MID('input-output'!$I$9,(ROW(D1501)-2)*2+1,2)</f>
        <v>00</v>
      </c>
      <c r="E1501" s="1" t="str">
        <f t="shared" si="259"/>
        <v/>
      </c>
      <c r="L1501" t="str">
        <f t="shared" si="256"/>
        <v/>
      </c>
      <c r="M1501" t="str" cm="1">
        <f t="array" ref="M1501">_xlfn.IFS(ISNUMBER(_xlfn.XLOOKUP(C1501,Tables!N:N,Tables!N:N)),IF(B1501=0,K1501,""),L1501&lt;&gt;"",L1501,TRUE,D1501)</f>
        <v>00</v>
      </c>
      <c r="N1501">
        <f t="shared" si="257"/>
        <v>0</v>
      </c>
    </row>
    <row r="1502" spans="1:14" x14ac:dyDescent="0.45">
      <c r="A1502" t="str">
        <f t="shared" si="255"/>
        <v>38AC</v>
      </c>
      <c r="B1502" t="str">
        <f t="shared" si="258"/>
        <v>50</v>
      </c>
      <c r="C1502">
        <f>COUNTIF(B$2:B1502,"=0")</f>
        <v>24</v>
      </c>
      <c r="D1502" t="str">
        <f>MID('input-output'!$I$9,(ROW(D1502)-2)*2+1,2)</f>
        <v>28</v>
      </c>
      <c r="E1502" s="1" t="str">
        <f t="shared" si="259"/>
        <v>Unk</v>
      </c>
      <c r="F1502">
        <f t="shared" ref="F1502:F1505" si="261">HEX2DEC(D1502)</f>
        <v>40</v>
      </c>
      <c r="L1502" t="str">
        <f t="shared" si="256"/>
        <v/>
      </c>
      <c r="M1502" t="str" cm="1">
        <f t="array" ref="M1502">_xlfn.IFS(ISNUMBER(_xlfn.XLOOKUP(C1502,Tables!N:N,Tables!N:N)),IF(B1502=0,K1502,""),L1502&lt;&gt;"",L1502,TRUE,D1502)</f>
        <v>28</v>
      </c>
      <c r="N1502">
        <f t="shared" si="257"/>
        <v>0</v>
      </c>
    </row>
    <row r="1503" spans="1:14" x14ac:dyDescent="0.45">
      <c r="A1503" t="str">
        <f t="shared" si="255"/>
        <v>38AD</v>
      </c>
      <c r="B1503" t="str">
        <f t="shared" si="258"/>
        <v>51</v>
      </c>
      <c r="C1503">
        <f>COUNTIF(B$2:B1503,"=0")</f>
        <v>24</v>
      </c>
      <c r="D1503" t="str">
        <f>MID('input-output'!$I$9,(ROW(D1503)-2)*2+1,2)</f>
        <v>00</v>
      </c>
      <c r="E1503" s="1" t="str">
        <f t="shared" si="259"/>
        <v>Unk</v>
      </c>
      <c r="F1503">
        <f t="shared" si="261"/>
        <v>0</v>
      </c>
      <c r="L1503" t="str">
        <f t="shared" si="256"/>
        <v/>
      </c>
      <c r="M1503" t="str" cm="1">
        <f t="array" ref="M1503">_xlfn.IFS(ISNUMBER(_xlfn.XLOOKUP(C1503,Tables!N:N,Tables!N:N)),IF(B1503=0,K1503,""),L1503&lt;&gt;"",L1503,TRUE,D1503)</f>
        <v>00</v>
      </c>
      <c r="N1503">
        <f t="shared" si="257"/>
        <v>0</v>
      </c>
    </row>
    <row r="1504" spans="1:14" x14ac:dyDescent="0.45">
      <c r="A1504" t="str">
        <f t="shared" si="255"/>
        <v>38AE</v>
      </c>
      <c r="B1504" t="str">
        <f t="shared" si="258"/>
        <v>52</v>
      </c>
      <c r="C1504">
        <f>COUNTIF(B$2:B1504,"=0")</f>
        <v>24</v>
      </c>
      <c r="D1504" t="str">
        <f>MID('input-output'!$I$9,(ROW(D1504)-2)*2+1,2)</f>
        <v>00</v>
      </c>
      <c r="E1504" s="1" t="str">
        <f t="shared" si="259"/>
        <v>Unk</v>
      </c>
      <c r="F1504">
        <f t="shared" si="261"/>
        <v>0</v>
      </c>
      <c r="L1504" t="str">
        <f t="shared" si="256"/>
        <v/>
      </c>
      <c r="M1504" t="str" cm="1">
        <f t="array" ref="M1504">_xlfn.IFS(ISNUMBER(_xlfn.XLOOKUP(C1504,Tables!N:N,Tables!N:N)),IF(B1504=0,K1504,""),L1504&lt;&gt;"",L1504,TRUE,D1504)</f>
        <v>00</v>
      </c>
      <c r="N1504">
        <f t="shared" si="257"/>
        <v>0</v>
      </c>
    </row>
    <row r="1505" spans="1:14" x14ac:dyDescent="0.45">
      <c r="A1505" t="str">
        <f t="shared" si="255"/>
        <v>38AF</v>
      </c>
      <c r="B1505" t="str">
        <f t="shared" si="258"/>
        <v>53</v>
      </c>
      <c r="C1505">
        <f>COUNTIF(B$2:B1505,"=0")</f>
        <v>24</v>
      </c>
      <c r="D1505" t="str">
        <f>MID('input-output'!$I$9,(ROW(D1505)-2)*2+1,2)</f>
        <v>00</v>
      </c>
      <c r="E1505" s="1" t="str">
        <f t="shared" si="259"/>
        <v>Unk</v>
      </c>
      <c r="F1505">
        <f t="shared" si="261"/>
        <v>0</v>
      </c>
      <c r="L1505" t="str">
        <f t="shared" si="256"/>
        <v/>
      </c>
      <c r="M1505" t="str" cm="1">
        <f t="array" ref="M1505">_xlfn.IFS(ISNUMBER(_xlfn.XLOOKUP(C1505,Tables!N:N,Tables!N:N)),IF(B1505=0,K1505,""),L1505&lt;&gt;"",L1505,TRUE,D1505)</f>
        <v>00</v>
      </c>
      <c r="N1505">
        <f t="shared" si="257"/>
        <v>0</v>
      </c>
    </row>
    <row r="1506" spans="1:14" x14ac:dyDescent="0.45">
      <c r="A1506" t="str">
        <f t="shared" si="255"/>
        <v>38B0</v>
      </c>
      <c r="B1506">
        <f t="shared" si="258"/>
        <v>0</v>
      </c>
      <c r="C1506">
        <f>COUNTIF(B$2:B1506,"=0")</f>
        <v>25</v>
      </c>
      <c r="D1506" t="str">
        <f>MID('input-output'!$I$9,(ROW(D1506)-2)*2+1,2)</f>
        <v>00</v>
      </c>
      <c r="E1506" s="1" t="str">
        <f t="shared" si="259"/>
        <v>Name Low 1</v>
      </c>
      <c r="F1506">
        <f>_xlfn.XLOOKUP(HEX2DEC(D1507&amp;D1506),Tables!A:A,Tables!C:C)</f>
        <v>0</v>
      </c>
      <c r="G1506" s="2"/>
      <c r="J1506" t="str">
        <f>IF(G1506&lt;&gt;"",_xlfn.XLOOKUP(G1506,Tables!C:C,Tables!B:B),"")</f>
        <v/>
      </c>
      <c r="K1506" t="str">
        <f>IF(G1578&lt;&gt;"",_xlfn.XLOOKUP(G1578,'Tablet data'!A:A,'Tablet data'!B:B),"")</f>
        <v/>
      </c>
      <c r="L1506" t="str">
        <f t="shared" si="256"/>
        <v/>
      </c>
      <c r="M1506" t="str" cm="1">
        <f t="array" ref="M1506">_xlfn.IFS(ISNUMBER(_xlfn.XLOOKUP(C1506,Tables!N:N,Tables!N:N)),IF(B1506=0,K1506,""),L1506&lt;&gt;"",L1506,TRUE,D1506)</f>
        <v>00</v>
      </c>
      <c r="N1506">
        <f t="shared" si="257"/>
        <v>0</v>
      </c>
    </row>
    <row r="1507" spans="1:14" x14ac:dyDescent="0.45">
      <c r="A1507" t="str">
        <f t="shared" si="255"/>
        <v>38B1</v>
      </c>
      <c r="B1507">
        <f t="shared" si="258"/>
        <v>1</v>
      </c>
      <c r="C1507">
        <f>COUNTIF(B$2:B1507,"=0")</f>
        <v>25</v>
      </c>
      <c r="D1507" t="str">
        <f>MID('input-output'!$I$9,(ROW(D1507)-2)*2+1,2)</f>
        <v>00</v>
      </c>
      <c r="E1507" s="1" t="str">
        <f t="shared" si="259"/>
        <v>Name High 1</v>
      </c>
      <c r="L1507" t="str">
        <f t="shared" si="256"/>
        <v/>
      </c>
      <c r="M1507" t="str" cm="1">
        <f t="array" ref="M1507">_xlfn.IFS(ISNUMBER(_xlfn.XLOOKUP(C1507,Tables!N:N,Tables!N:N)),IF(B1507=0,K1507,""),L1507&lt;&gt;"",L1507,TRUE,D1507)</f>
        <v>00</v>
      </c>
      <c r="N1507">
        <f t="shared" si="257"/>
        <v>0</v>
      </c>
    </row>
    <row r="1508" spans="1:14" x14ac:dyDescent="0.45">
      <c r="A1508" t="str">
        <f t="shared" si="255"/>
        <v>38B2</v>
      </c>
      <c r="B1508">
        <f t="shared" si="258"/>
        <v>2</v>
      </c>
      <c r="C1508">
        <f>COUNTIF(B$2:B1508,"=0")</f>
        <v>25</v>
      </c>
      <c r="D1508" t="str">
        <f>MID('input-output'!$I$9,(ROW(D1508)-2)*2+1,2)</f>
        <v>00</v>
      </c>
      <c r="E1508" s="1" t="str">
        <f t="shared" si="259"/>
        <v>Name Low 2</v>
      </c>
      <c r="F1508">
        <f>_xlfn.XLOOKUP(HEX2DEC(D1509&amp;D1508),Tables!A:A,Tables!C:C)</f>
        <v>0</v>
      </c>
      <c r="G1508" s="2"/>
      <c r="J1508" t="str">
        <f>IF(G1508&lt;&gt;"",_xlfn.XLOOKUP(G1508,Tables!C:C,Tables!B:B),"")</f>
        <v/>
      </c>
      <c r="L1508" t="str">
        <f t="shared" si="256"/>
        <v/>
      </c>
      <c r="M1508" t="str" cm="1">
        <f t="array" ref="M1508">_xlfn.IFS(ISNUMBER(_xlfn.XLOOKUP(C1508,Tables!N:N,Tables!N:N)),IF(B1508=0,K1508,""),L1508&lt;&gt;"",L1508,TRUE,D1508)</f>
        <v>00</v>
      </c>
      <c r="N1508">
        <f t="shared" si="257"/>
        <v>0</v>
      </c>
    </row>
    <row r="1509" spans="1:14" x14ac:dyDescent="0.45">
      <c r="A1509" t="str">
        <f t="shared" si="255"/>
        <v>38B3</v>
      </c>
      <c r="B1509" t="str">
        <f t="shared" si="258"/>
        <v>3</v>
      </c>
      <c r="C1509">
        <f>COUNTIF(B$2:B1509,"=0")</f>
        <v>25</v>
      </c>
      <c r="D1509" t="str">
        <f>MID('input-output'!$I$9,(ROW(D1509)-2)*2+1,2)</f>
        <v>00</v>
      </c>
      <c r="E1509" s="1" t="str">
        <f t="shared" si="259"/>
        <v>Name High 2</v>
      </c>
      <c r="L1509" t="str">
        <f t="shared" si="256"/>
        <v/>
      </c>
      <c r="M1509" t="str" cm="1">
        <f t="array" ref="M1509">_xlfn.IFS(ISNUMBER(_xlfn.XLOOKUP(C1509,Tables!N:N,Tables!N:N)),IF(B1509=0,K1509,""),L1509&lt;&gt;"",L1509,TRUE,D1509)</f>
        <v>00</v>
      </c>
      <c r="N1509">
        <f t="shared" si="257"/>
        <v>0</v>
      </c>
    </row>
    <row r="1510" spans="1:14" x14ac:dyDescent="0.45">
      <c r="A1510" t="str">
        <f t="shared" si="255"/>
        <v>38B4</v>
      </c>
      <c r="B1510" t="str">
        <f t="shared" si="258"/>
        <v>4</v>
      </c>
      <c r="C1510">
        <f>COUNTIF(B$2:B1510,"=0")</f>
        <v>25</v>
      </c>
      <c r="D1510" t="str">
        <f>MID('input-output'!$I$9,(ROW(D1510)-2)*2+1,2)</f>
        <v>00</v>
      </c>
      <c r="E1510" s="1" t="str">
        <f t="shared" si="259"/>
        <v>Name Low 3</v>
      </c>
      <c r="F1510">
        <f>_xlfn.XLOOKUP(HEX2DEC(D1511&amp;D1510),Tables!A:A,Tables!C:C)</f>
        <v>0</v>
      </c>
      <c r="G1510" s="2"/>
      <c r="J1510" t="str">
        <f>IF(G1510&lt;&gt;"",_xlfn.XLOOKUP(G1510,Tables!C:C,Tables!B:B),"")</f>
        <v/>
      </c>
      <c r="L1510" t="str">
        <f t="shared" si="256"/>
        <v/>
      </c>
      <c r="M1510" t="str" cm="1">
        <f t="array" ref="M1510">_xlfn.IFS(ISNUMBER(_xlfn.XLOOKUP(C1510,Tables!N:N,Tables!N:N)),IF(B1510=0,K1510,""),L1510&lt;&gt;"",L1510,TRUE,D1510)</f>
        <v>00</v>
      </c>
      <c r="N1510">
        <f t="shared" si="257"/>
        <v>0</v>
      </c>
    </row>
    <row r="1511" spans="1:14" x14ac:dyDescent="0.45">
      <c r="A1511" t="str">
        <f t="shared" si="255"/>
        <v>38B5</v>
      </c>
      <c r="B1511" t="str">
        <f t="shared" si="258"/>
        <v>5</v>
      </c>
      <c r="C1511">
        <f>COUNTIF(B$2:B1511,"=0")</f>
        <v>25</v>
      </c>
      <c r="D1511" t="str">
        <f>MID('input-output'!$I$9,(ROW(D1511)-2)*2+1,2)</f>
        <v>00</v>
      </c>
      <c r="E1511" s="1" t="str">
        <f t="shared" si="259"/>
        <v>Name High 3</v>
      </c>
      <c r="L1511" t="str">
        <f t="shared" si="256"/>
        <v/>
      </c>
      <c r="M1511" t="str" cm="1">
        <f t="array" ref="M1511">_xlfn.IFS(ISNUMBER(_xlfn.XLOOKUP(C1511,Tables!N:N,Tables!N:N)),IF(B1511=0,K1511,""),L1511&lt;&gt;"",L1511,TRUE,D1511)</f>
        <v>00</v>
      </c>
      <c r="N1511">
        <f t="shared" si="257"/>
        <v>0</v>
      </c>
    </row>
    <row r="1512" spans="1:14" x14ac:dyDescent="0.45">
      <c r="A1512" t="str">
        <f t="shared" si="255"/>
        <v>38B6</v>
      </c>
      <c r="B1512" t="str">
        <f t="shared" si="258"/>
        <v>6</v>
      </c>
      <c r="C1512">
        <f>COUNTIF(B$2:B1512,"=0")</f>
        <v>25</v>
      </c>
      <c r="D1512" t="str">
        <f>MID('input-output'!$I$9,(ROW(D1512)-2)*2+1,2)</f>
        <v>00</v>
      </c>
      <c r="E1512" s="1" t="str">
        <f t="shared" si="259"/>
        <v>Primary Monster Low</v>
      </c>
      <c r="F1512">
        <f>_xlfn.XLOOKUP(HEX2DEC(D1513&amp;D1512),Tables!A:A,Tables!D:D)</f>
        <v>0</v>
      </c>
      <c r="G1512" s="2"/>
      <c r="J1512" t="str">
        <f>IF(G1512&lt;&gt;"",_xlfn.XLOOKUP(G1512,Tables!D:D,Tables!B:B),"")</f>
        <v/>
      </c>
      <c r="L1512" t="str">
        <f t="shared" si="256"/>
        <v/>
      </c>
      <c r="M1512" t="str" cm="1">
        <f t="array" ref="M1512">_xlfn.IFS(ISNUMBER(_xlfn.XLOOKUP(C1512,Tables!N:N,Tables!N:N)),IF(B1512=0,K1512,""),L1512&lt;&gt;"",L1512,TRUE,D1512)</f>
        <v>00</v>
      </c>
      <c r="N1512">
        <f t="shared" si="257"/>
        <v>0</v>
      </c>
    </row>
    <row r="1513" spans="1:14" x14ac:dyDescent="0.45">
      <c r="A1513" t="str">
        <f t="shared" si="255"/>
        <v>38B7</v>
      </c>
      <c r="B1513" t="str">
        <f t="shared" si="258"/>
        <v>7</v>
      </c>
      <c r="C1513">
        <f>COUNTIF(B$2:B1513,"=0")</f>
        <v>25</v>
      </c>
      <c r="D1513" t="str">
        <f>MID('input-output'!$I$9,(ROW(D1513)-2)*2+1,2)</f>
        <v>00</v>
      </c>
      <c r="E1513" s="1" t="str">
        <f t="shared" si="259"/>
        <v>Primary Monster High</v>
      </c>
      <c r="L1513" t="str">
        <f t="shared" si="256"/>
        <v/>
      </c>
      <c r="M1513" t="str" cm="1">
        <f t="array" ref="M1513">_xlfn.IFS(ISNUMBER(_xlfn.XLOOKUP(C1513,Tables!N:N,Tables!N:N)),IF(B1513=0,K1513,""),L1513&lt;&gt;"",L1513,TRUE,D1513)</f>
        <v>00</v>
      </c>
      <c r="N1513">
        <f t="shared" si="257"/>
        <v>0</v>
      </c>
    </row>
    <row r="1514" spans="1:14" x14ac:dyDescent="0.45">
      <c r="A1514" t="str">
        <f t="shared" si="255"/>
        <v>38B8</v>
      </c>
      <c r="B1514" t="str">
        <f t="shared" si="258"/>
        <v>8</v>
      </c>
      <c r="C1514">
        <f>COUNTIF(B$2:B1514,"=0")</f>
        <v>25</v>
      </c>
      <c r="D1514" t="str">
        <f>MID('input-output'!$I$9,(ROW(D1514)-2)*2+1,2)</f>
        <v>00</v>
      </c>
      <c r="E1514" s="1" t="str">
        <f t="shared" si="259"/>
        <v>Header Low</v>
      </c>
      <c r="F1514">
        <f t="shared" ref="F1514" si="262">HEX2DEC(D1515&amp;D1514)</f>
        <v>0</v>
      </c>
      <c r="G1514" s="2"/>
      <c r="J1514" t="str">
        <f t="shared" ref="J1514" si="263">IF(G1514&lt;&gt;"",DEC2HEX(G1514),"")</f>
        <v/>
      </c>
      <c r="L1514" t="str">
        <f t="shared" si="256"/>
        <v/>
      </c>
      <c r="M1514" t="str" cm="1">
        <f t="array" ref="M1514">_xlfn.IFS(ISNUMBER(_xlfn.XLOOKUP(C1514,Tables!N:N,Tables!N:N)),IF(B1514=0,K1514,""),L1514&lt;&gt;"",L1514,TRUE,D1514)</f>
        <v>00</v>
      </c>
      <c r="N1514">
        <f t="shared" si="257"/>
        <v>0</v>
      </c>
    </row>
    <row r="1515" spans="1:14" x14ac:dyDescent="0.45">
      <c r="A1515" t="str">
        <f t="shared" si="255"/>
        <v>38B9</v>
      </c>
      <c r="B1515" t="str">
        <f t="shared" si="258"/>
        <v>9</v>
      </c>
      <c r="C1515">
        <f>COUNTIF(B$2:B1515,"=0")</f>
        <v>25</v>
      </c>
      <c r="D1515" t="str">
        <f>MID('input-output'!$I$9,(ROW(D1515)-2)*2+1,2)</f>
        <v>00</v>
      </c>
      <c r="E1515" s="1" t="str">
        <f t="shared" si="259"/>
        <v>Header High</v>
      </c>
      <c r="L1515" t="str">
        <f t="shared" si="256"/>
        <v/>
      </c>
      <c r="M1515" t="str" cm="1">
        <f t="array" ref="M1515">_xlfn.IFS(ISNUMBER(_xlfn.XLOOKUP(C1515,Tables!N:N,Tables!N:N)),IF(B1515=0,K1515,""),L1515&lt;&gt;"",L1515,TRUE,D1515)</f>
        <v>00</v>
      </c>
      <c r="N1515">
        <f t="shared" si="257"/>
        <v>0</v>
      </c>
    </row>
    <row r="1516" spans="1:14" x14ac:dyDescent="0.45">
      <c r="A1516" t="str">
        <f t="shared" si="255"/>
        <v>38BA</v>
      </c>
      <c r="B1516" t="str">
        <f t="shared" si="258"/>
        <v>A</v>
      </c>
      <c r="C1516">
        <f>COUNTIF(B$2:B1516,"=0")</f>
        <v>25</v>
      </c>
      <c r="D1516" t="str">
        <f>MID('input-output'!$I$9,(ROW(D1516)-2)*2+1,2)</f>
        <v>00</v>
      </c>
      <c r="E1516" s="1" t="str">
        <f t="shared" si="259"/>
        <v>Footer Low</v>
      </c>
      <c r="F1516">
        <f t="shared" ref="F1516" si="264">HEX2DEC(D1517&amp;D1516)</f>
        <v>0</v>
      </c>
      <c r="G1516" s="2"/>
      <c r="J1516" t="str">
        <f t="shared" ref="J1516" si="265">IF(G1516&lt;&gt;"",DEC2HEX(G1516),"")</f>
        <v/>
      </c>
      <c r="L1516" t="str">
        <f t="shared" si="256"/>
        <v/>
      </c>
      <c r="M1516" t="str" cm="1">
        <f t="array" ref="M1516">_xlfn.IFS(ISNUMBER(_xlfn.XLOOKUP(C1516,Tables!N:N,Tables!N:N)),IF(B1516=0,K1516,""),L1516&lt;&gt;"",L1516,TRUE,D1516)</f>
        <v>00</v>
      </c>
      <c r="N1516">
        <f t="shared" si="257"/>
        <v>0</v>
      </c>
    </row>
    <row r="1517" spans="1:14" x14ac:dyDescent="0.45">
      <c r="A1517" t="str">
        <f t="shared" si="255"/>
        <v>38BB</v>
      </c>
      <c r="B1517" t="str">
        <f t="shared" si="258"/>
        <v>B</v>
      </c>
      <c r="C1517">
        <f>COUNTIF(B$2:B1517,"=0")</f>
        <v>25</v>
      </c>
      <c r="D1517" t="str">
        <f>MID('input-output'!$I$9,(ROW(D1517)-2)*2+1,2)</f>
        <v>00</v>
      </c>
      <c r="E1517" s="1" t="str">
        <f t="shared" si="259"/>
        <v>Footer High</v>
      </c>
      <c r="L1517" t="str">
        <f t="shared" si="256"/>
        <v/>
      </c>
      <c r="M1517" t="str" cm="1">
        <f t="array" ref="M1517">_xlfn.IFS(ISNUMBER(_xlfn.XLOOKUP(C1517,Tables!N:N,Tables!N:N)),IF(B1517=0,K1517,""),L1517&lt;&gt;"",L1517,TRUE,D1517)</f>
        <v>00</v>
      </c>
      <c r="N1517">
        <f t="shared" si="257"/>
        <v>0</v>
      </c>
    </row>
    <row r="1518" spans="1:14" x14ac:dyDescent="0.45">
      <c r="A1518" t="str">
        <f t="shared" si="255"/>
        <v>38BC</v>
      </c>
      <c r="B1518" t="str">
        <f t="shared" si="258"/>
        <v>C</v>
      </c>
      <c r="C1518">
        <f>COUNTIF(B$2:B1518,"=0")</f>
        <v>25</v>
      </c>
      <c r="D1518" t="str">
        <f>MID('input-output'!$I$9,(ROW(D1518)-2)*2+1,2)</f>
        <v>16</v>
      </c>
      <c r="E1518" s="1" t="str">
        <f t="shared" si="259"/>
        <v/>
      </c>
      <c r="L1518" t="str">
        <f t="shared" si="256"/>
        <v/>
      </c>
      <c r="M1518" t="str" cm="1">
        <f t="array" ref="M1518">_xlfn.IFS(ISNUMBER(_xlfn.XLOOKUP(C1518,Tables!N:N,Tables!N:N)),IF(B1518=0,K1518,""),L1518&lt;&gt;"",L1518,TRUE,D1518)</f>
        <v>16</v>
      </c>
      <c r="N1518">
        <f t="shared" si="257"/>
        <v>0</v>
      </c>
    </row>
    <row r="1519" spans="1:14" x14ac:dyDescent="0.45">
      <c r="A1519" t="str">
        <f t="shared" si="255"/>
        <v>38BD</v>
      </c>
      <c r="B1519" t="str">
        <f t="shared" si="258"/>
        <v>D</v>
      </c>
      <c r="C1519">
        <f>COUNTIF(B$2:B1519,"=0")</f>
        <v>25</v>
      </c>
      <c r="D1519" t="str">
        <f>MID('input-output'!$I$9,(ROW(D1519)-2)*2+1,2)</f>
        <v>01</v>
      </c>
      <c r="E1519" s="1" t="str">
        <f t="shared" si="259"/>
        <v/>
      </c>
      <c r="L1519" t="str">
        <f t="shared" si="256"/>
        <v/>
      </c>
      <c r="M1519" t="str" cm="1">
        <f t="array" ref="M1519">_xlfn.IFS(ISNUMBER(_xlfn.XLOOKUP(C1519,Tables!N:N,Tables!N:N)),IF(B1519=0,K1519,""),L1519&lt;&gt;"",L1519,TRUE,D1519)</f>
        <v>01</v>
      </c>
      <c r="N1519">
        <f t="shared" si="257"/>
        <v>0</v>
      </c>
    </row>
    <row r="1520" spans="1:14" x14ac:dyDescent="0.45">
      <c r="A1520" t="str">
        <f t="shared" si="255"/>
        <v>38BE</v>
      </c>
      <c r="B1520" t="str">
        <f t="shared" si="258"/>
        <v>E</v>
      </c>
      <c r="C1520">
        <f>COUNTIF(B$2:B1520,"=0")</f>
        <v>25</v>
      </c>
      <c r="D1520" t="str">
        <f>MID('input-output'!$I$9,(ROW(D1520)-2)*2+1,2)</f>
        <v>00</v>
      </c>
      <c r="E1520" s="1" t="str">
        <f t="shared" si="259"/>
        <v>Times Cleared</v>
      </c>
      <c r="F1520">
        <f t="shared" ref="F1520" si="266">HEX2DEC(D1520)</f>
        <v>0</v>
      </c>
      <c r="G1520" s="2"/>
      <c r="J1520" t="str">
        <f t="shared" ref="J1520" si="267">IF(G1520&lt;&gt;"",DEC2HEX(G1520),"")</f>
        <v/>
      </c>
      <c r="L1520" t="str">
        <f t="shared" si="256"/>
        <v/>
      </c>
      <c r="M1520" t="str" cm="1">
        <f t="array" ref="M1520">_xlfn.IFS(ISNUMBER(_xlfn.XLOOKUP(C1520,Tables!N:N,Tables!N:N)),IF(B1520=0,K1520,""),L1520&lt;&gt;"",L1520,TRUE,D1520)</f>
        <v>00</v>
      </c>
      <c r="N1520">
        <f t="shared" si="257"/>
        <v>0</v>
      </c>
    </row>
    <row r="1521" spans="1:14" x14ac:dyDescent="0.45">
      <c r="A1521" t="str">
        <f t="shared" si="255"/>
        <v>38BF</v>
      </c>
      <c r="B1521" t="str">
        <f t="shared" si="258"/>
        <v>F</v>
      </c>
      <c r="C1521">
        <f>COUNTIF(B$2:B1521,"=0")</f>
        <v>25</v>
      </c>
      <c r="D1521" t="str">
        <f>MID('input-output'!$I$9,(ROW(D1521)-2)*2+1,2)</f>
        <v>00</v>
      </c>
      <c r="E1521" s="1" t="str">
        <f t="shared" si="259"/>
        <v/>
      </c>
      <c r="L1521" t="str">
        <f t="shared" si="256"/>
        <v/>
      </c>
      <c r="M1521" t="str" cm="1">
        <f t="array" ref="M1521">_xlfn.IFS(ISNUMBER(_xlfn.XLOOKUP(C1521,Tables!N:N,Tables!N:N)),IF(B1521=0,K1521,""),L1521&lt;&gt;"",L1521,TRUE,D1521)</f>
        <v>00</v>
      </c>
      <c r="N1521">
        <f t="shared" si="257"/>
        <v>0</v>
      </c>
    </row>
    <row r="1522" spans="1:14" x14ac:dyDescent="0.45">
      <c r="A1522" t="str">
        <f t="shared" si="255"/>
        <v>38C0</v>
      </c>
      <c r="B1522" t="str">
        <f t="shared" si="258"/>
        <v>10</v>
      </c>
      <c r="C1522">
        <f>COUNTIF(B$2:B1522,"=0")</f>
        <v>25</v>
      </c>
      <c r="D1522" t="str">
        <f>MID('input-output'!$I$9,(ROW(D1522)-2)*2+1,2)</f>
        <v>00</v>
      </c>
      <c r="E1522" s="1" t="str">
        <f t="shared" si="259"/>
        <v/>
      </c>
      <c r="L1522" t="str">
        <f t="shared" si="256"/>
        <v/>
      </c>
      <c r="M1522" t="str" cm="1">
        <f t="array" ref="M1522">_xlfn.IFS(ISNUMBER(_xlfn.XLOOKUP(C1522,Tables!N:N,Tables!N:N)),IF(B1522=0,K1522,""),L1522&lt;&gt;"",L1522,TRUE,D1522)</f>
        <v>00</v>
      </c>
      <c r="N1522">
        <f t="shared" si="257"/>
        <v>0</v>
      </c>
    </row>
    <row r="1523" spans="1:14" x14ac:dyDescent="0.45">
      <c r="A1523" t="str">
        <f t="shared" si="255"/>
        <v>38C1</v>
      </c>
      <c r="B1523" t="str">
        <f t="shared" si="258"/>
        <v>11</v>
      </c>
      <c r="C1523">
        <f>COUNTIF(B$2:B1523,"=0")</f>
        <v>25</v>
      </c>
      <c r="D1523" t="str">
        <f>MID('input-output'!$I$9,(ROW(D1523)-2)*2+1,2)</f>
        <v>00</v>
      </c>
      <c r="E1523" s="1" t="str">
        <f t="shared" si="259"/>
        <v/>
      </c>
      <c r="L1523" t="str">
        <f t="shared" si="256"/>
        <v/>
      </c>
      <c r="M1523" t="str" cm="1">
        <f t="array" ref="M1523">_xlfn.IFS(ISNUMBER(_xlfn.XLOOKUP(C1523,Tables!N:N,Tables!N:N)),IF(B1523=0,K1523,""),L1523&lt;&gt;"",L1523,TRUE,D1523)</f>
        <v>00</v>
      </c>
      <c r="N1523">
        <f t="shared" si="257"/>
        <v>0</v>
      </c>
    </row>
    <row r="1524" spans="1:14" x14ac:dyDescent="0.45">
      <c r="A1524" t="str">
        <f t="shared" si="255"/>
        <v>38C2</v>
      </c>
      <c r="B1524" t="str">
        <f t="shared" si="258"/>
        <v>12</v>
      </c>
      <c r="C1524">
        <f>COUNTIF(B$2:B1524,"=0")</f>
        <v>25</v>
      </c>
      <c r="D1524" t="str">
        <f>MID('input-output'!$I$9,(ROW(D1524)-2)*2+1,2)</f>
        <v>00</v>
      </c>
      <c r="E1524" s="1" t="str">
        <f t="shared" si="259"/>
        <v/>
      </c>
      <c r="L1524" t="str">
        <f t="shared" si="256"/>
        <v/>
      </c>
      <c r="M1524" t="str" cm="1">
        <f t="array" ref="M1524">_xlfn.IFS(ISNUMBER(_xlfn.XLOOKUP(C1524,Tables!N:N,Tables!N:N)),IF(B1524=0,K1524,""),L1524&lt;&gt;"",L1524,TRUE,D1524)</f>
        <v>00</v>
      </c>
      <c r="N1524">
        <f t="shared" si="257"/>
        <v>0</v>
      </c>
    </row>
    <row r="1525" spans="1:14" x14ac:dyDescent="0.45">
      <c r="A1525" t="str">
        <f t="shared" si="255"/>
        <v>38C3</v>
      </c>
      <c r="B1525" t="str">
        <f t="shared" si="258"/>
        <v>13</v>
      </c>
      <c r="C1525">
        <f>COUNTIF(B$2:B1525,"=0")</f>
        <v>25</v>
      </c>
      <c r="D1525" t="str">
        <f>MID('input-output'!$I$9,(ROW(D1525)-2)*2+1,2)</f>
        <v>00</v>
      </c>
      <c r="E1525" s="1" t="str">
        <f t="shared" si="259"/>
        <v/>
      </c>
      <c r="L1525" t="str">
        <f t="shared" si="256"/>
        <v/>
      </c>
      <c r="M1525" t="str" cm="1">
        <f t="array" ref="M1525">_xlfn.IFS(ISNUMBER(_xlfn.XLOOKUP(C1525,Tables!N:N,Tables!N:N)),IF(B1525=0,K1525,""),L1525&lt;&gt;"",L1525,TRUE,D1525)</f>
        <v>00</v>
      </c>
      <c r="N1525">
        <f t="shared" si="257"/>
        <v>0</v>
      </c>
    </row>
    <row r="1526" spans="1:14" x14ac:dyDescent="0.45">
      <c r="A1526" t="str">
        <f t="shared" si="255"/>
        <v>38C4</v>
      </c>
      <c r="B1526" t="str">
        <f t="shared" si="258"/>
        <v>14</v>
      </c>
      <c r="C1526">
        <f>COUNTIF(B$2:B1526,"=0")</f>
        <v>25</v>
      </c>
      <c r="D1526" t="str">
        <f>MID('input-output'!$I$9,(ROW(D1526)-2)*2+1,2)</f>
        <v>00</v>
      </c>
      <c r="E1526" s="1" t="str">
        <f t="shared" si="259"/>
        <v>Unk</v>
      </c>
      <c r="F1526">
        <f t="shared" ref="F1526" si="268">HEX2DEC(D1526)</f>
        <v>0</v>
      </c>
      <c r="L1526" t="str">
        <f t="shared" si="256"/>
        <v/>
      </c>
      <c r="M1526" t="str" cm="1">
        <f t="array" ref="M1526">_xlfn.IFS(ISNUMBER(_xlfn.XLOOKUP(C1526,Tables!N:N,Tables!N:N)),IF(B1526=0,K1526,""),L1526&lt;&gt;"",L1526,TRUE,D1526)</f>
        <v>00</v>
      </c>
      <c r="N1526">
        <f t="shared" si="257"/>
        <v>0</v>
      </c>
    </row>
    <row r="1527" spans="1:14" x14ac:dyDescent="0.45">
      <c r="A1527" t="str">
        <f t="shared" si="255"/>
        <v>38C5</v>
      </c>
      <c r="B1527" t="str">
        <f t="shared" si="258"/>
        <v>15</v>
      </c>
      <c r="C1527">
        <f>COUNTIF(B$2:B1527,"=0")</f>
        <v>25</v>
      </c>
      <c r="D1527" t="str">
        <f>MID('input-output'!$I$9,(ROW(D1527)-2)*2+1,2)</f>
        <v>00</v>
      </c>
      <c r="E1527" s="1" t="str">
        <f t="shared" si="259"/>
        <v/>
      </c>
      <c r="L1527" t="str">
        <f t="shared" si="256"/>
        <v/>
      </c>
      <c r="M1527" t="str" cm="1">
        <f t="array" ref="M1527">_xlfn.IFS(ISNUMBER(_xlfn.XLOOKUP(C1527,Tables!N:N,Tables!N:N)),IF(B1527=0,K1527,""),L1527&lt;&gt;"",L1527,TRUE,D1527)</f>
        <v>00</v>
      </c>
      <c r="N1527">
        <f t="shared" si="257"/>
        <v>0</v>
      </c>
    </row>
    <row r="1528" spans="1:14" x14ac:dyDescent="0.45">
      <c r="A1528" t="str">
        <f t="shared" si="255"/>
        <v>38C6</v>
      </c>
      <c r="B1528" t="str">
        <f t="shared" si="258"/>
        <v>16</v>
      </c>
      <c r="C1528">
        <f>COUNTIF(B$2:B1528,"=0")</f>
        <v>25</v>
      </c>
      <c r="D1528" t="str">
        <f>MID('input-output'!$I$9,(ROW(D1528)-2)*2+1,2)</f>
        <v>3B</v>
      </c>
      <c r="E1528" s="1" t="str">
        <f t="shared" si="259"/>
        <v/>
      </c>
      <c r="L1528" t="str">
        <f t="shared" si="256"/>
        <v/>
      </c>
      <c r="M1528" t="str" cm="1">
        <f t="array" ref="M1528">_xlfn.IFS(ISNUMBER(_xlfn.XLOOKUP(C1528,Tables!N:N,Tables!N:N)),IF(B1528=0,K1528,""),L1528&lt;&gt;"",L1528,TRUE,D1528)</f>
        <v>3B</v>
      </c>
      <c r="N1528">
        <f t="shared" si="257"/>
        <v>0</v>
      </c>
    </row>
    <row r="1529" spans="1:14" x14ac:dyDescent="0.45">
      <c r="A1529" t="str">
        <f t="shared" si="255"/>
        <v>38C7</v>
      </c>
      <c r="B1529" t="str">
        <f t="shared" si="258"/>
        <v>17</v>
      </c>
      <c r="C1529">
        <f>COUNTIF(B$2:B1529,"=0")</f>
        <v>25</v>
      </c>
      <c r="D1529" t="str">
        <f>MID('input-output'!$I$9,(ROW(D1529)-2)*2+1,2)</f>
        <v>00</v>
      </c>
      <c r="E1529" s="1" t="str">
        <f t="shared" si="259"/>
        <v/>
      </c>
      <c r="L1529" t="str">
        <f t="shared" si="256"/>
        <v/>
      </c>
      <c r="M1529" t="str" cm="1">
        <f t="array" ref="M1529">_xlfn.IFS(ISNUMBER(_xlfn.XLOOKUP(C1529,Tables!N:N,Tables!N:N)),IF(B1529=0,K1529,""),L1529&lt;&gt;"",L1529,TRUE,D1529)</f>
        <v>00</v>
      </c>
      <c r="N1529">
        <f t="shared" si="257"/>
        <v>0</v>
      </c>
    </row>
    <row r="1530" spans="1:14" x14ac:dyDescent="0.45">
      <c r="A1530" t="str">
        <f t="shared" si="255"/>
        <v>38C8</v>
      </c>
      <c r="B1530" t="str">
        <f t="shared" si="258"/>
        <v>18</v>
      </c>
      <c r="C1530">
        <f>COUNTIF(B$2:B1530,"=0")</f>
        <v>25</v>
      </c>
      <c r="D1530" t="str">
        <f>MID('input-output'!$I$9,(ROW(D1530)-2)*2+1,2)</f>
        <v>00</v>
      </c>
      <c r="E1530" s="1" t="str">
        <f t="shared" si="259"/>
        <v>Name Letter 1</v>
      </c>
      <c r="F1530" t="str">
        <f>_xlfn.XLOOKUP(D1530,Tables!B:B,Tables!H:H,"")</f>
        <v/>
      </c>
      <c r="G1530" s="2"/>
      <c r="L1530" t="str">
        <f t="shared" si="256"/>
        <v/>
      </c>
      <c r="M1530" t="str" cm="1">
        <f t="array" ref="M1530">_xlfn.IFS(ISNUMBER(_xlfn.XLOOKUP(C1530,Tables!N:N,Tables!N:N)),IF(B1530=0,K1530,""),L1530&lt;&gt;"",L1530,TRUE,D1530)</f>
        <v>00</v>
      </c>
      <c r="N1530">
        <f t="shared" si="257"/>
        <v>0</v>
      </c>
    </row>
    <row r="1531" spans="1:14" x14ac:dyDescent="0.45">
      <c r="A1531" t="str">
        <f t="shared" si="255"/>
        <v>38C9</v>
      </c>
      <c r="B1531" t="str">
        <f t="shared" si="258"/>
        <v>19</v>
      </c>
      <c r="C1531">
        <f>COUNTIF(B$2:B1531,"=0")</f>
        <v>25</v>
      </c>
      <c r="D1531" t="str">
        <f>MID('input-output'!$I$9,(ROW(D1531)-2)*2+1,2)</f>
        <v>00</v>
      </c>
      <c r="E1531" s="1" t="str">
        <f t="shared" si="259"/>
        <v/>
      </c>
      <c r="L1531" t="str">
        <f t="shared" si="256"/>
        <v/>
      </c>
      <c r="M1531" t="str" cm="1">
        <f t="array" ref="M1531">_xlfn.IFS(ISNUMBER(_xlfn.XLOOKUP(C1531,Tables!N:N,Tables!N:N)),IF(B1531=0,K1531,""),L1531&lt;&gt;"",L1531,TRUE,D1531)</f>
        <v>00</v>
      </c>
      <c r="N1531">
        <f t="shared" si="257"/>
        <v>0</v>
      </c>
    </row>
    <row r="1532" spans="1:14" x14ac:dyDescent="0.45">
      <c r="A1532" t="str">
        <f t="shared" si="255"/>
        <v>38CA</v>
      </c>
      <c r="B1532" t="str">
        <f t="shared" si="258"/>
        <v>1A</v>
      </c>
      <c r="C1532">
        <f>COUNTIF(B$2:B1532,"=0")</f>
        <v>25</v>
      </c>
      <c r="D1532" t="str">
        <f>MID('input-output'!$I$9,(ROW(D1532)-2)*2+1,2)</f>
        <v>00</v>
      </c>
      <c r="E1532" s="1" t="str">
        <f t="shared" si="259"/>
        <v>Name Letter 2</v>
      </c>
      <c r="F1532" t="str">
        <f>_xlfn.XLOOKUP(D1532,Tables!B:B,Tables!H:H,"")</f>
        <v/>
      </c>
      <c r="G1532" s="2"/>
      <c r="L1532" t="str">
        <f t="shared" si="256"/>
        <v/>
      </c>
      <c r="M1532" t="str" cm="1">
        <f t="array" ref="M1532">_xlfn.IFS(ISNUMBER(_xlfn.XLOOKUP(C1532,Tables!N:N,Tables!N:N)),IF(B1532=0,K1532,""),L1532&lt;&gt;"",L1532,TRUE,D1532)</f>
        <v>00</v>
      </c>
      <c r="N1532">
        <f t="shared" si="257"/>
        <v>0</v>
      </c>
    </row>
    <row r="1533" spans="1:14" x14ac:dyDescent="0.45">
      <c r="A1533" t="str">
        <f t="shared" si="255"/>
        <v>38CB</v>
      </c>
      <c r="B1533" t="str">
        <f t="shared" si="258"/>
        <v>1B</v>
      </c>
      <c r="C1533">
        <f>COUNTIF(B$2:B1533,"=0")</f>
        <v>25</v>
      </c>
      <c r="D1533" t="str">
        <f>MID('input-output'!$I$9,(ROW(D1533)-2)*2+1,2)</f>
        <v>00</v>
      </c>
      <c r="E1533" s="1" t="str">
        <f t="shared" si="259"/>
        <v/>
      </c>
      <c r="L1533" t="str">
        <f t="shared" si="256"/>
        <v/>
      </c>
      <c r="M1533" t="str" cm="1">
        <f t="array" ref="M1533">_xlfn.IFS(ISNUMBER(_xlfn.XLOOKUP(C1533,Tables!N:N,Tables!N:N)),IF(B1533=0,K1533,""),L1533&lt;&gt;"",L1533,TRUE,D1533)</f>
        <v>00</v>
      </c>
      <c r="N1533">
        <f t="shared" si="257"/>
        <v>0</v>
      </c>
    </row>
    <row r="1534" spans="1:14" x14ac:dyDescent="0.45">
      <c r="A1534" t="str">
        <f t="shared" si="255"/>
        <v>38CC</v>
      </c>
      <c r="B1534" t="str">
        <f t="shared" si="258"/>
        <v>1C</v>
      </c>
      <c r="C1534">
        <f>COUNTIF(B$2:B1534,"=0")</f>
        <v>25</v>
      </c>
      <c r="D1534" t="str">
        <f>MID('input-output'!$I$9,(ROW(D1534)-2)*2+1,2)</f>
        <v>00</v>
      </c>
      <c r="E1534" s="1" t="str">
        <f t="shared" si="259"/>
        <v>Name Letter 3</v>
      </c>
      <c r="F1534" t="str">
        <f>_xlfn.XLOOKUP(D1534,Tables!B:B,Tables!H:H,"")</f>
        <v/>
      </c>
      <c r="G1534" s="2"/>
      <c r="L1534" t="str">
        <f t="shared" si="256"/>
        <v/>
      </c>
      <c r="M1534" t="str" cm="1">
        <f t="array" ref="M1534">_xlfn.IFS(ISNUMBER(_xlfn.XLOOKUP(C1534,Tables!N:N,Tables!N:N)),IF(B1534=0,K1534,""),L1534&lt;&gt;"",L1534,TRUE,D1534)</f>
        <v>00</v>
      </c>
      <c r="N1534">
        <f t="shared" si="257"/>
        <v>0</v>
      </c>
    </row>
    <row r="1535" spans="1:14" x14ac:dyDescent="0.45">
      <c r="A1535" t="str">
        <f t="shared" si="255"/>
        <v>38CD</v>
      </c>
      <c r="B1535" t="str">
        <f t="shared" si="258"/>
        <v>1D</v>
      </c>
      <c r="C1535">
        <f>COUNTIF(B$2:B1535,"=0")</f>
        <v>25</v>
      </c>
      <c r="D1535" t="str">
        <f>MID('input-output'!$I$9,(ROW(D1535)-2)*2+1,2)</f>
        <v>00</v>
      </c>
      <c r="E1535" s="1" t="str">
        <f t="shared" si="259"/>
        <v/>
      </c>
      <c r="L1535" t="str">
        <f t="shared" si="256"/>
        <v/>
      </c>
      <c r="M1535" t="str" cm="1">
        <f t="array" ref="M1535">_xlfn.IFS(ISNUMBER(_xlfn.XLOOKUP(C1535,Tables!N:N,Tables!N:N)),IF(B1535=0,K1535,""),L1535&lt;&gt;"",L1535,TRUE,D1535)</f>
        <v>00</v>
      </c>
      <c r="N1535">
        <f t="shared" si="257"/>
        <v>0</v>
      </c>
    </row>
    <row r="1536" spans="1:14" x14ac:dyDescent="0.45">
      <c r="A1536" t="str">
        <f t="shared" si="255"/>
        <v>38CE</v>
      </c>
      <c r="B1536" t="str">
        <f t="shared" si="258"/>
        <v>1E</v>
      </c>
      <c r="C1536">
        <f>COUNTIF(B$2:B1536,"=0")</f>
        <v>25</v>
      </c>
      <c r="D1536" t="str">
        <f>MID('input-output'!$I$9,(ROW(D1536)-2)*2+1,2)</f>
        <v>00</v>
      </c>
      <c r="E1536" s="1" t="str">
        <f t="shared" si="259"/>
        <v>Name Letter 4</v>
      </c>
      <c r="F1536" t="str">
        <f>_xlfn.XLOOKUP(D1536,Tables!B:B,Tables!H:H,"")</f>
        <v/>
      </c>
      <c r="G1536" s="2"/>
      <c r="L1536" t="str">
        <f t="shared" si="256"/>
        <v/>
      </c>
      <c r="M1536" t="str" cm="1">
        <f t="array" ref="M1536">_xlfn.IFS(ISNUMBER(_xlfn.XLOOKUP(C1536,Tables!N:N,Tables!N:N)),IF(B1536=0,K1536,""),L1536&lt;&gt;"",L1536,TRUE,D1536)</f>
        <v>00</v>
      </c>
      <c r="N1536">
        <f t="shared" si="257"/>
        <v>0</v>
      </c>
    </row>
    <row r="1537" spans="1:14" x14ac:dyDescent="0.45">
      <c r="A1537" t="str">
        <f t="shared" si="255"/>
        <v>38CF</v>
      </c>
      <c r="B1537" t="str">
        <f t="shared" si="258"/>
        <v>1F</v>
      </c>
      <c r="C1537">
        <f>COUNTIF(B$2:B1537,"=0")</f>
        <v>25</v>
      </c>
      <c r="D1537" t="str">
        <f>MID('input-output'!$I$9,(ROW(D1537)-2)*2+1,2)</f>
        <v>00</v>
      </c>
      <c r="E1537" s="1" t="str">
        <f t="shared" si="259"/>
        <v/>
      </c>
      <c r="L1537" t="str">
        <f t="shared" si="256"/>
        <v/>
      </c>
      <c r="M1537" t="str" cm="1">
        <f t="array" ref="M1537">_xlfn.IFS(ISNUMBER(_xlfn.XLOOKUP(C1537,Tables!N:N,Tables!N:N)),IF(B1537=0,K1537,""),L1537&lt;&gt;"",L1537,TRUE,D1537)</f>
        <v>00</v>
      </c>
      <c r="N1537">
        <f t="shared" si="257"/>
        <v>0</v>
      </c>
    </row>
    <row r="1538" spans="1:14" x14ac:dyDescent="0.45">
      <c r="A1538" t="str">
        <f t="shared" si="255"/>
        <v>38D0</v>
      </c>
      <c r="B1538" t="str">
        <f t="shared" si="258"/>
        <v>20</v>
      </c>
      <c r="C1538">
        <f>COUNTIF(B$2:B1538,"=0")</f>
        <v>25</v>
      </c>
      <c r="D1538" t="str">
        <f>MID('input-output'!$I$9,(ROW(D1538)-2)*2+1,2)</f>
        <v>00</v>
      </c>
      <c r="E1538" s="1" t="str">
        <f t="shared" si="259"/>
        <v>Name Letter 5</v>
      </c>
      <c r="F1538" t="str">
        <f>_xlfn.XLOOKUP(D1538,Tables!B:B,Tables!H:H,"")</f>
        <v/>
      </c>
      <c r="G1538" s="2"/>
      <c r="L1538" t="str">
        <f t="shared" si="256"/>
        <v/>
      </c>
      <c r="M1538" t="str" cm="1">
        <f t="array" ref="M1538">_xlfn.IFS(ISNUMBER(_xlfn.XLOOKUP(C1538,Tables!N:N,Tables!N:N)),IF(B1538=0,K1538,""),L1538&lt;&gt;"",L1538,TRUE,D1538)</f>
        <v>00</v>
      </c>
      <c r="N1538">
        <f t="shared" si="257"/>
        <v>0</v>
      </c>
    </row>
    <row r="1539" spans="1:14" x14ac:dyDescent="0.45">
      <c r="A1539" t="str">
        <f t="shared" ref="A1539:A1602" si="269">DEC2HEX(1+HEX2DEC(A1538))</f>
        <v>38D1</v>
      </c>
      <c r="B1539" t="str">
        <f t="shared" si="258"/>
        <v>21</v>
      </c>
      <c r="C1539">
        <f>COUNTIF(B$2:B1539,"=0")</f>
        <v>25</v>
      </c>
      <c r="D1539" t="str">
        <f>MID('input-output'!$I$9,(ROW(D1539)-2)*2+1,2)</f>
        <v>00</v>
      </c>
      <c r="E1539" s="1" t="str">
        <f t="shared" si="259"/>
        <v/>
      </c>
      <c r="L1539" t="str">
        <f t="shared" ref="L1539:L1602" si="270">IF(OR(J1539&lt;&gt;"",LEN(J1538)&gt;2),_xlfn.LET(_xlpm.exp,IF(LEN(J1539)&gt;2,RIGHT(J1539,2),IF(LEN(J1538)&gt;2,LEFT(J1538,LEN(J1538)-2),J1539)),IF(LEN(_xlpm.exp)=1,"0"&amp;_xlpm.exp,_xlpm.exp)),IF(AND(J1538&lt;&gt;"",ISNUMBER(FIND("High",E1539))),"00",IF(J1539="","",J1539)))</f>
        <v/>
      </c>
      <c r="M1539" t="str" cm="1">
        <f t="array" ref="M1539">_xlfn.IFS(ISNUMBER(_xlfn.XLOOKUP(C1539,Tables!N:N,Tables!N:N)),IF(B1539=0,K1539,""),L1539&lt;&gt;"",L1539,TRUE,D1539)</f>
        <v>00</v>
      </c>
      <c r="N1539">
        <f t="shared" si="257"/>
        <v>0</v>
      </c>
    </row>
    <row r="1540" spans="1:14" x14ac:dyDescent="0.45">
      <c r="A1540" t="str">
        <f t="shared" si="269"/>
        <v>38D2</v>
      </c>
      <c r="B1540" t="str">
        <f t="shared" si="258"/>
        <v>22</v>
      </c>
      <c r="C1540">
        <f>COUNTIF(B$2:B1540,"=0")</f>
        <v>25</v>
      </c>
      <c r="D1540" t="str">
        <f>MID('input-output'!$I$9,(ROW(D1540)-2)*2+1,2)</f>
        <v>00</v>
      </c>
      <c r="E1540" s="1" t="str">
        <f t="shared" si="259"/>
        <v>Name Letter 6</v>
      </c>
      <c r="F1540" t="str">
        <f>_xlfn.XLOOKUP(D1540,Tables!B:B,Tables!H:H,"")</f>
        <v/>
      </c>
      <c r="G1540" s="2"/>
      <c r="L1540" t="str">
        <f t="shared" si="270"/>
        <v/>
      </c>
      <c r="M1540" t="str" cm="1">
        <f t="array" ref="M1540">_xlfn.IFS(ISNUMBER(_xlfn.XLOOKUP(C1540,Tables!N:N,Tables!N:N)),IF(B1540=0,K1540,""),L1540&lt;&gt;"",L1540,TRUE,D1540)</f>
        <v>00</v>
      </c>
      <c r="N1540">
        <f t="shared" ref="N1540:N1603" si="271">IF(L1540="",0,_xlfn.LET(_xlpm.new,HEX2DEC(M1540),_xlpm.old,HEX2DEC(D1540),IF(_xlpm.new&lt;128,_xlpm.new,-128+_xlfn.BITAND(_xlpm.new,127))-IF(_xlpm.old&lt;128,_xlpm.old,-128+_xlfn.BITAND(_xlpm.old,127))))</f>
        <v>0</v>
      </c>
    </row>
    <row r="1541" spans="1:14" x14ac:dyDescent="0.45">
      <c r="A1541" t="str">
        <f t="shared" si="269"/>
        <v>38D3</v>
      </c>
      <c r="B1541" t="str">
        <f t="shared" si="258"/>
        <v>23</v>
      </c>
      <c r="C1541">
        <f>COUNTIF(B$2:B1541,"=0")</f>
        <v>25</v>
      </c>
      <c r="D1541" t="str">
        <f>MID('input-output'!$I$9,(ROW(D1541)-2)*2+1,2)</f>
        <v>00</v>
      </c>
      <c r="E1541" s="1" t="str">
        <f t="shared" si="259"/>
        <v/>
      </c>
      <c r="L1541" t="str">
        <f t="shared" si="270"/>
        <v/>
      </c>
      <c r="M1541" t="str" cm="1">
        <f t="array" ref="M1541">_xlfn.IFS(ISNUMBER(_xlfn.XLOOKUP(C1541,Tables!N:N,Tables!N:N)),IF(B1541=0,K1541,""),L1541&lt;&gt;"",L1541,TRUE,D1541)</f>
        <v>00</v>
      </c>
      <c r="N1541">
        <f t="shared" si="271"/>
        <v>0</v>
      </c>
    </row>
    <row r="1542" spans="1:14" x14ac:dyDescent="0.45">
      <c r="A1542" t="str">
        <f t="shared" si="269"/>
        <v>38D4</v>
      </c>
      <c r="B1542" t="str">
        <f t="shared" si="258"/>
        <v>24</v>
      </c>
      <c r="C1542">
        <f>COUNTIF(B$2:B1542,"=0")</f>
        <v>25</v>
      </c>
      <c r="D1542" t="str">
        <f>MID('input-output'!$I$9,(ROW(D1542)-2)*2+1,2)</f>
        <v>00</v>
      </c>
      <c r="E1542" s="1" t="str">
        <f t="shared" si="259"/>
        <v>Name Letter 7</v>
      </c>
      <c r="F1542" t="str">
        <f>_xlfn.XLOOKUP(D1542,Tables!B:B,Tables!H:H,"")</f>
        <v/>
      </c>
      <c r="G1542" s="2"/>
      <c r="L1542" t="str">
        <f t="shared" si="270"/>
        <v/>
      </c>
      <c r="M1542" t="str" cm="1">
        <f t="array" ref="M1542">_xlfn.IFS(ISNUMBER(_xlfn.XLOOKUP(C1542,Tables!N:N,Tables!N:N)),IF(B1542=0,K1542,""),L1542&lt;&gt;"",L1542,TRUE,D1542)</f>
        <v>00</v>
      </c>
      <c r="N1542">
        <f t="shared" si="271"/>
        <v>0</v>
      </c>
    </row>
    <row r="1543" spans="1:14" x14ac:dyDescent="0.45">
      <c r="A1543" t="str">
        <f t="shared" si="269"/>
        <v>38D5</v>
      </c>
      <c r="B1543" t="str">
        <f t="shared" si="258"/>
        <v>25</v>
      </c>
      <c r="C1543">
        <f>COUNTIF(B$2:B1543,"=0")</f>
        <v>25</v>
      </c>
      <c r="D1543" t="str">
        <f>MID('input-output'!$I$9,(ROW(D1543)-2)*2+1,2)</f>
        <v>00</v>
      </c>
      <c r="E1543" s="1" t="str">
        <f t="shared" si="259"/>
        <v/>
      </c>
      <c r="L1543" t="str">
        <f t="shared" si="270"/>
        <v/>
      </c>
      <c r="M1543" t="str" cm="1">
        <f t="array" ref="M1543">_xlfn.IFS(ISNUMBER(_xlfn.XLOOKUP(C1543,Tables!N:N,Tables!N:N)),IF(B1543=0,K1543,""),L1543&lt;&gt;"",L1543,TRUE,D1543)</f>
        <v>00</v>
      </c>
      <c r="N1543">
        <f t="shared" si="271"/>
        <v>0</v>
      </c>
    </row>
    <row r="1544" spans="1:14" x14ac:dyDescent="0.45">
      <c r="A1544" t="str">
        <f t="shared" si="269"/>
        <v>38D6</v>
      </c>
      <c r="B1544" t="str">
        <f t="shared" si="258"/>
        <v>26</v>
      </c>
      <c r="C1544">
        <f>COUNTIF(B$2:B1544,"=0")</f>
        <v>25</v>
      </c>
      <c r="D1544" t="str">
        <f>MID('input-output'!$I$9,(ROW(D1544)-2)*2+1,2)</f>
        <v>00</v>
      </c>
      <c r="E1544" s="1" t="str">
        <f t="shared" si="259"/>
        <v>Name Letter 8</v>
      </c>
      <c r="F1544" t="str">
        <f>_xlfn.XLOOKUP(D1544,Tables!B:B,Tables!H:H,"")</f>
        <v/>
      </c>
      <c r="G1544" s="2"/>
      <c r="L1544" t="str">
        <f t="shared" si="270"/>
        <v/>
      </c>
      <c r="M1544" t="str" cm="1">
        <f t="array" ref="M1544">_xlfn.IFS(ISNUMBER(_xlfn.XLOOKUP(C1544,Tables!N:N,Tables!N:N)),IF(B1544=0,K1544,""),L1544&lt;&gt;"",L1544,TRUE,D1544)</f>
        <v>00</v>
      </c>
      <c r="N1544">
        <f t="shared" si="271"/>
        <v>0</v>
      </c>
    </row>
    <row r="1545" spans="1:14" x14ac:dyDescent="0.45">
      <c r="A1545" t="str">
        <f t="shared" si="269"/>
        <v>38D7</v>
      </c>
      <c r="B1545" t="str">
        <f t="shared" si="258"/>
        <v>27</v>
      </c>
      <c r="C1545">
        <f>COUNTIF(B$2:B1545,"=0")</f>
        <v>25</v>
      </c>
      <c r="D1545" t="str">
        <f>MID('input-output'!$I$9,(ROW(D1545)-2)*2+1,2)</f>
        <v>00</v>
      </c>
      <c r="E1545" s="1" t="str">
        <f t="shared" si="259"/>
        <v/>
      </c>
      <c r="L1545" t="str">
        <f t="shared" si="270"/>
        <v/>
      </c>
      <c r="M1545" t="str" cm="1">
        <f t="array" ref="M1545">_xlfn.IFS(ISNUMBER(_xlfn.XLOOKUP(C1545,Tables!N:N,Tables!N:N)),IF(B1545=0,K1545,""),L1545&lt;&gt;"",L1545,TRUE,D1545)</f>
        <v>00</v>
      </c>
      <c r="N1545">
        <f t="shared" si="271"/>
        <v>0</v>
      </c>
    </row>
    <row r="1546" spans="1:14" x14ac:dyDescent="0.45">
      <c r="A1546" t="str">
        <f t="shared" si="269"/>
        <v>38D8</v>
      </c>
      <c r="B1546" t="str">
        <f t="shared" si="258"/>
        <v>28</v>
      </c>
      <c r="C1546">
        <f>COUNTIF(B$2:B1546,"=0")</f>
        <v>25</v>
      </c>
      <c r="D1546" t="str">
        <f>MID('input-output'!$I$9,(ROW(D1546)-2)*2+1,2)</f>
        <v>01</v>
      </c>
      <c r="E1546" s="1" t="str">
        <f t="shared" si="259"/>
        <v>Monster Level 1</v>
      </c>
      <c r="G1546" s="2"/>
      <c r="L1546" t="str">
        <f t="shared" si="270"/>
        <v/>
      </c>
      <c r="M1546" t="str" cm="1">
        <f t="array" ref="M1546">_xlfn.IFS(ISNUMBER(_xlfn.XLOOKUP(C1546,Tables!N:N,Tables!N:N)),IF(B1546=0,K1546,""),L1546&lt;&gt;"",L1546,TRUE,D1546)</f>
        <v>01</v>
      </c>
      <c r="N1546">
        <f t="shared" si="271"/>
        <v>0</v>
      </c>
    </row>
    <row r="1547" spans="1:14" x14ac:dyDescent="0.45">
      <c r="A1547" t="str">
        <f t="shared" si="269"/>
        <v>38D9</v>
      </c>
      <c r="B1547" t="str">
        <f t="shared" si="258"/>
        <v>29</v>
      </c>
      <c r="C1547">
        <f>COUNTIF(B$2:B1547,"=0")</f>
        <v>25</v>
      </c>
      <c r="D1547" t="str">
        <f>MID('input-output'!$I$9,(ROW(D1547)-2)*2+1,2)</f>
        <v>01</v>
      </c>
      <c r="E1547" s="1" t="str">
        <f t="shared" si="259"/>
        <v>Monster Level 2</v>
      </c>
      <c r="G1547" s="2"/>
      <c r="L1547" t="str">
        <f t="shared" si="270"/>
        <v/>
      </c>
      <c r="M1547" t="str" cm="1">
        <f t="array" ref="M1547">_xlfn.IFS(ISNUMBER(_xlfn.XLOOKUP(C1547,Tables!N:N,Tables!N:N)),IF(B1547=0,K1547,""),L1547&lt;&gt;"",L1547,TRUE,D1547)</f>
        <v>01</v>
      </c>
      <c r="N1547">
        <f t="shared" si="271"/>
        <v>0</v>
      </c>
    </row>
    <row r="1548" spans="1:14" x14ac:dyDescent="0.45">
      <c r="A1548" t="str">
        <f t="shared" si="269"/>
        <v>38DA</v>
      </c>
      <c r="B1548" t="str">
        <f t="shared" si="258"/>
        <v>2A</v>
      </c>
      <c r="C1548">
        <f>COUNTIF(B$2:B1548,"=0")</f>
        <v>25</v>
      </c>
      <c r="D1548" t="str">
        <f>MID('input-output'!$I$9,(ROW(D1548)-2)*2+1,2)</f>
        <v>01</v>
      </c>
      <c r="E1548" s="1" t="str">
        <f t="shared" si="259"/>
        <v>Monster Level 3</v>
      </c>
      <c r="G1548" s="2"/>
      <c r="L1548" t="str">
        <f t="shared" si="270"/>
        <v/>
      </c>
      <c r="M1548" t="str" cm="1">
        <f t="array" ref="M1548">_xlfn.IFS(ISNUMBER(_xlfn.XLOOKUP(C1548,Tables!N:N,Tables!N:N)),IF(B1548=0,K1548,""),L1548&lt;&gt;"",L1548,TRUE,D1548)</f>
        <v>01</v>
      </c>
      <c r="N1548">
        <f t="shared" si="271"/>
        <v>0</v>
      </c>
    </row>
    <row r="1549" spans="1:14" x14ac:dyDescent="0.45">
      <c r="A1549" t="str">
        <f t="shared" si="269"/>
        <v>38DB</v>
      </c>
      <c r="B1549" t="str">
        <f t="shared" si="258"/>
        <v>2B</v>
      </c>
      <c r="C1549">
        <f>COUNTIF(B$2:B1549,"=0")</f>
        <v>25</v>
      </c>
      <c r="D1549" t="str">
        <f>MID('input-output'!$I$9,(ROW(D1549)-2)*2+1,2)</f>
        <v>01</v>
      </c>
      <c r="E1549" s="1" t="str">
        <f t="shared" si="259"/>
        <v>Boss Level</v>
      </c>
      <c r="G1549" s="2"/>
      <c r="L1549" t="str">
        <f t="shared" si="270"/>
        <v/>
      </c>
      <c r="M1549" t="str" cm="1">
        <f t="array" ref="M1549">_xlfn.IFS(ISNUMBER(_xlfn.XLOOKUP(C1549,Tables!N:N,Tables!N:N)),IF(B1549=0,K1549,""),L1549&lt;&gt;"",L1549,TRUE,D1549)</f>
        <v>01</v>
      </c>
      <c r="N1549">
        <f t="shared" si="271"/>
        <v>0</v>
      </c>
    </row>
    <row r="1550" spans="1:14" x14ac:dyDescent="0.45">
      <c r="A1550" t="str">
        <f t="shared" si="269"/>
        <v>38DC</v>
      </c>
      <c r="B1550" t="str">
        <f t="shared" si="258"/>
        <v>2C</v>
      </c>
      <c r="C1550">
        <f>COUNTIF(B$2:B1550,"=0")</f>
        <v>25</v>
      </c>
      <c r="D1550" t="str">
        <f>MID('input-output'!$I$9,(ROW(D1550)-2)*2+1,2)</f>
        <v>00</v>
      </c>
      <c r="E1550" s="1" t="str">
        <f t="shared" si="259"/>
        <v/>
      </c>
      <c r="L1550" t="str">
        <f t="shared" si="270"/>
        <v/>
      </c>
      <c r="M1550" t="str" cm="1">
        <f t="array" ref="M1550">_xlfn.IFS(ISNUMBER(_xlfn.XLOOKUP(C1550,Tables!N:N,Tables!N:N)),IF(B1550=0,K1550,""),L1550&lt;&gt;"",L1550,TRUE,D1550)</f>
        <v>00</v>
      </c>
      <c r="N1550">
        <f t="shared" si="271"/>
        <v>0</v>
      </c>
    </row>
    <row r="1551" spans="1:14" x14ac:dyDescent="0.45">
      <c r="A1551" t="str">
        <f t="shared" si="269"/>
        <v>38DD</v>
      </c>
      <c r="B1551" t="str">
        <f t="shared" si="258"/>
        <v>2D</v>
      </c>
      <c r="C1551">
        <f>COUNTIF(B$2:B1551,"=0")</f>
        <v>25</v>
      </c>
      <c r="D1551" t="str">
        <f>MID('input-output'!$I$9,(ROW(D1551)-2)*2+1,2)</f>
        <v>3D</v>
      </c>
      <c r="E1551" s="1" t="str">
        <f t="shared" si="259"/>
        <v>Hobby</v>
      </c>
      <c r="F1551" t="str">
        <f>_xlfn.XLOOKUP(HEX2DEC(D1551),Tables!A:A,Tables!G:G)</f>
        <v>Tennis</v>
      </c>
      <c r="G1551" s="2"/>
      <c r="L1551" t="str">
        <f t="shared" si="270"/>
        <v/>
      </c>
      <c r="M1551" t="str" cm="1">
        <f t="array" ref="M1551">_xlfn.IFS(ISNUMBER(_xlfn.XLOOKUP(C1551,Tables!N:N,Tables!N:N)),IF(B1551=0,K1551,""),L1551&lt;&gt;"",L1551,TRUE,D1551)</f>
        <v>3D</v>
      </c>
      <c r="N1551">
        <f t="shared" si="271"/>
        <v>0</v>
      </c>
    </row>
    <row r="1552" spans="1:14" x14ac:dyDescent="0.45">
      <c r="A1552" t="str">
        <f t="shared" si="269"/>
        <v>38DE</v>
      </c>
      <c r="B1552" t="str">
        <f t="shared" si="258"/>
        <v>2E</v>
      </c>
      <c r="C1552">
        <f>COUNTIF(B$2:B1552,"=0")</f>
        <v>25</v>
      </c>
      <c r="D1552" t="str">
        <f>MID('input-output'!$I$9,(ROW(D1552)-2)*2+1,2)</f>
        <v>0B</v>
      </c>
      <c r="E1552" s="1" t="str">
        <f t="shared" si="259"/>
        <v>Title</v>
      </c>
      <c r="F1552" t="str">
        <f>_xlfn.XLOOKUP(HEX2DEC(D1552),Tables!A:A,Tables!F:F)</f>
        <v>Artist</v>
      </c>
      <c r="G1552" s="2"/>
      <c r="L1552" t="str">
        <f t="shared" si="270"/>
        <v/>
      </c>
      <c r="M1552" t="str" cm="1">
        <f t="array" ref="M1552">_xlfn.IFS(ISNUMBER(_xlfn.XLOOKUP(C1552,Tables!N:N,Tables!N:N)),IF(B1552=0,K1552,""),L1552&lt;&gt;"",L1552,TRUE,D1552)</f>
        <v>0B</v>
      </c>
      <c r="N1552">
        <f t="shared" si="271"/>
        <v>0</v>
      </c>
    </row>
    <row r="1553" spans="1:14" x14ac:dyDescent="0.45">
      <c r="A1553" t="str">
        <f t="shared" si="269"/>
        <v>38DF</v>
      </c>
      <c r="B1553" t="str">
        <f t="shared" si="258"/>
        <v>2F</v>
      </c>
      <c r="C1553">
        <f>COUNTIF(B$2:B1553,"=0")</f>
        <v>25</v>
      </c>
      <c r="D1553" t="str">
        <f>MID('input-output'!$I$9,(ROW(D1553)-2)*2+1,2)</f>
        <v>29</v>
      </c>
      <c r="E1553" s="1" t="str">
        <f t="shared" si="259"/>
        <v>Personality</v>
      </c>
      <c r="F1553" t="str">
        <f>_xlfn.XLOOKUP(HEX2DEC(D1553),Tables!A:A,Tables!E:E)</f>
        <v>Shrewd</v>
      </c>
      <c r="G1553" s="2"/>
      <c r="L1553" t="str">
        <f t="shared" si="270"/>
        <v/>
      </c>
      <c r="M1553" t="str" cm="1">
        <f t="array" ref="M1553">_xlfn.IFS(ISNUMBER(_xlfn.XLOOKUP(C1553,Tables!N:N,Tables!N:N)),IF(B1553=0,K1553,""),L1553&lt;&gt;"",L1553,TRUE,D1553)</f>
        <v>29</v>
      </c>
      <c r="N1553">
        <f t="shared" si="271"/>
        <v>0</v>
      </c>
    </row>
    <row r="1554" spans="1:14" x14ac:dyDescent="0.45">
      <c r="A1554" t="str">
        <f t="shared" si="269"/>
        <v>38E0</v>
      </c>
      <c r="B1554" t="str">
        <f t="shared" si="258"/>
        <v>30</v>
      </c>
      <c r="C1554">
        <f>COUNTIF(B$2:B1554,"=0")</f>
        <v>25</v>
      </c>
      <c r="D1554" t="str">
        <f>MID('input-output'!$I$9,(ROW(D1554)-2)*2+1,2)</f>
        <v>00</v>
      </c>
      <c r="E1554" s="1" t="str">
        <f t="shared" si="259"/>
        <v/>
      </c>
      <c r="L1554" t="str">
        <f t="shared" si="270"/>
        <v/>
      </c>
      <c r="M1554" t="str" cm="1">
        <f t="array" ref="M1554">_xlfn.IFS(ISNUMBER(_xlfn.XLOOKUP(C1554,Tables!N:N,Tables!N:N)),IF(B1554=0,K1554,""),L1554&lt;&gt;"",L1554,TRUE,D1554)</f>
        <v>00</v>
      </c>
      <c r="N1554">
        <f t="shared" si="271"/>
        <v>0</v>
      </c>
    </row>
    <row r="1555" spans="1:14" x14ac:dyDescent="0.45">
      <c r="A1555" t="str">
        <f t="shared" si="269"/>
        <v>38E1</v>
      </c>
      <c r="B1555" t="str">
        <f t="shared" si="258"/>
        <v>31</v>
      </c>
      <c r="C1555">
        <f>COUNTIF(B$2:B1555,"=0")</f>
        <v>25</v>
      </c>
      <c r="D1555" t="str">
        <f>MID('input-output'!$I$9,(ROW(D1555)-2)*2+1,2)</f>
        <v>00</v>
      </c>
      <c r="E1555" s="1" t="str">
        <f t="shared" si="259"/>
        <v>Owner Level</v>
      </c>
      <c r="F1555">
        <f t="shared" ref="F1555:F1556" si="272">HEX2DEC(D1555)</f>
        <v>0</v>
      </c>
      <c r="G1555" s="2"/>
      <c r="J1555" t="str">
        <f t="shared" ref="J1555:J1556" si="273">IF(G1555&lt;&gt;"",DEC2HEX(G1555),"")</f>
        <v/>
      </c>
      <c r="L1555" t="str">
        <f t="shared" si="270"/>
        <v/>
      </c>
      <c r="M1555" t="str" cm="1">
        <f t="array" ref="M1555">_xlfn.IFS(ISNUMBER(_xlfn.XLOOKUP(C1555,Tables!N:N,Tables!N:N)),IF(B1555=0,K1555,""),L1555&lt;&gt;"",L1555,TRUE,D1555)</f>
        <v>00</v>
      </c>
      <c r="N1555">
        <f t="shared" si="271"/>
        <v>0</v>
      </c>
    </row>
    <row r="1556" spans="1:14" x14ac:dyDescent="0.45">
      <c r="A1556" t="str">
        <f t="shared" si="269"/>
        <v>38E2</v>
      </c>
      <c r="B1556" t="str">
        <f t="shared" si="258"/>
        <v>32</v>
      </c>
      <c r="C1556">
        <f>COUNTIF(B$2:B1556,"=0")</f>
        <v>25</v>
      </c>
      <c r="D1556" t="str">
        <f>MID('input-output'!$I$9,(ROW(D1556)-2)*2+1,2)</f>
        <v>00</v>
      </c>
      <c r="E1556" s="1" t="str">
        <f t="shared" si="259"/>
        <v>Times Cleared</v>
      </c>
      <c r="F1556">
        <f t="shared" si="272"/>
        <v>0</v>
      </c>
      <c r="G1556" s="2"/>
      <c r="J1556" t="str">
        <f t="shared" si="273"/>
        <v/>
      </c>
      <c r="L1556" t="str">
        <f t="shared" si="270"/>
        <v/>
      </c>
      <c r="M1556" t="str" cm="1">
        <f t="array" ref="M1556">_xlfn.IFS(ISNUMBER(_xlfn.XLOOKUP(C1556,Tables!N:N,Tables!N:N)),IF(B1556=0,K1556,""),L1556&lt;&gt;"",L1556,TRUE,D1556)</f>
        <v>00</v>
      </c>
      <c r="N1556">
        <f t="shared" si="271"/>
        <v>0</v>
      </c>
    </row>
    <row r="1557" spans="1:14" x14ac:dyDescent="0.45">
      <c r="A1557" t="str">
        <f t="shared" si="269"/>
        <v>38E3</v>
      </c>
      <c r="B1557" t="str">
        <f t="shared" si="258"/>
        <v>33</v>
      </c>
      <c r="C1557">
        <f>COUNTIF(B$2:B1557,"=0")</f>
        <v>25</v>
      </c>
      <c r="D1557" t="str">
        <f>MID('input-output'!$I$9,(ROW(D1557)-2)*2+1,2)</f>
        <v>00</v>
      </c>
      <c r="E1557" s="1" t="str">
        <f t="shared" si="259"/>
        <v/>
      </c>
      <c r="L1557" t="str">
        <f t="shared" si="270"/>
        <v/>
      </c>
      <c r="M1557" t="str" cm="1">
        <f t="array" ref="M1557">_xlfn.IFS(ISNUMBER(_xlfn.XLOOKUP(C1557,Tables!N:N,Tables!N:N)),IF(B1557=0,K1557,""),L1557&lt;&gt;"",L1557,TRUE,D1557)</f>
        <v>00</v>
      </c>
      <c r="N1557">
        <f t="shared" si="271"/>
        <v>0</v>
      </c>
    </row>
    <row r="1558" spans="1:14" x14ac:dyDescent="0.45">
      <c r="A1558" t="str">
        <f t="shared" si="269"/>
        <v>38E4</v>
      </c>
      <c r="B1558" t="str">
        <f t="shared" si="258"/>
        <v>34</v>
      </c>
      <c r="C1558">
        <f>COUNTIF(B$2:B1558,"=0")</f>
        <v>25</v>
      </c>
      <c r="D1558" t="str">
        <f>MID('input-output'!$I$9,(ROW(D1558)-2)*2+1,2)</f>
        <v>0C</v>
      </c>
      <c r="E1558" s="1" t="str">
        <f t="shared" si="259"/>
        <v/>
      </c>
      <c r="L1558" t="str">
        <f t="shared" si="270"/>
        <v/>
      </c>
      <c r="M1558" t="str" cm="1">
        <f t="array" ref="M1558">_xlfn.IFS(ISNUMBER(_xlfn.XLOOKUP(C1558,Tables!N:N,Tables!N:N)),IF(B1558=0,K1558,""),L1558&lt;&gt;"",L1558,TRUE,D1558)</f>
        <v>0C</v>
      </c>
      <c r="N1558">
        <f t="shared" si="271"/>
        <v>0</v>
      </c>
    </row>
    <row r="1559" spans="1:14" x14ac:dyDescent="0.45">
      <c r="A1559" t="str">
        <f t="shared" si="269"/>
        <v>38E5</v>
      </c>
      <c r="B1559" t="str">
        <f t="shared" ref="B1559:B1622" si="274">B1475</f>
        <v>35</v>
      </c>
      <c r="C1559">
        <f>COUNTIF(B$2:B1559,"=0")</f>
        <v>25</v>
      </c>
      <c r="D1559" t="str">
        <f>MID('input-output'!$I$9,(ROW(D1559)-2)*2+1,2)</f>
        <v>01</v>
      </c>
      <c r="E1559" s="1" t="str">
        <f t="shared" ref="E1559:E1622" si="275">IF(E1475="","",E1475)</f>
        <v/>
      </c>
      <c r="L1559" t="str">
        <f t="shared" si="270"/>
        <v/>
      </c>
      <c r="M1559" t="str" cm="1">
        <f t="array" ref="M1559">_xlfn.IFS(ISNUMBER(_xlfn.XLOOKUP(C1559,Tables!N:N,Tables!N:N)),IF(B1559=0,K1559,""),L1559&lt;&gt;"",L1559,TRUE,D1559)</f>
        <v>01</v>
      </c>
      <c r="N1559">
        <f t="shared" si="271"/>
        <v>0</v>
      </c>
    </row>
    <row r="1560" spans="1:14" x14ac:dyDescent="0.45">
      <c r="A1560" t="str">
        <f t="shared" si="269"/>
        <v>38E6</v>
      </c>
      <c r="B1560" t="str">
        <f t="shared" si="274"/>
        <v>36</v>
      </c>
      <c r="C1560">
        <f>COUNTIF(B$2:B1560,"=0")</f>
        <v>25</v>
      </c>
      <c r="D1560" t="str">
        <f>MID('input-output'!$I$9,(ROW(D1560)-2)*2+1,2)</f>
        <v>2C</v>
      </c>
      <c r="E1560" s="1" t="str">
        <f t="shared" si="275"/>
        <v/>
      </c>
      <c r="L1560" t="str">
        <f t="shared" si="270"/>
        <v/>
      </c>
      <c r="M1560" t="str" cm="1">
        <f t="array" ref="M1560">_xlfn.IFS(ISNUMBER(_xlfn.XLOOKUP(C1560,Tables!N:N,Tables!N:N)),IF(B1560=0,K1560,""),L1560&lt;&gt;"",L1560,TRUE,D1560)</f>
        <v>2C</v>
      </c>
      <c r="N1560">
        <f t="shared" si="271"/>
        <v>0</v>
      </c>
    </row>
    <row r="1561" spans="1:14" x14ac:dyDescent="0.45">
      <c r="A1561" t="str">
        <f t="shared" si="269"/>
        <v>38E7</v>
      </c>
      <c r="B1561" t="str">
        <f t="shared" si="274"/>
        <v>37</v>
      </c>
      <c r="C1561">
        <f>COUNTIF(B$2:B1561,"=0")</f>
        <v>25</v>
      </c>
      <c r="D1561" t="str">
        <f>MID('input-output'!$I$9,(ROW(D1561)-2)*2+1,2)</f>
        <v>7B</v>
      </c>
      <c r="E1561" s="1" t="str">
        <f t="shared" si="275"/>
        <v/>
      </c>
      <c r="L1561" t="str">
        <f t="shared" si="270"/>
        <v/>
      </c>
      <c r="M1561" t="str" cm="1">
        <f t="array" ref="M1561">_xlfn.IFS(ISNUMBER(_xlfn.XLOOKUP(C1561,Tables!N:N,Tables!N:N)),IF(B1561=0,K1561,""),L1561&lt;&gt;"",L1561,TRUE,D1561)</f>
        <v>7B</v>
      </c>
      <c r="N1561">
        <f t="shared" si="271"/>
        <v>0</v>
      </c>
    </row>
    <row r="1562" spans="1:14" x14ac:dyDescent="0.45">
      <c r="A1562" t="str">
        <f t="shared" si="269"/>
        <v>38E8</v>
      </c>
      <c r="B1562" t="str">
        <f t="shared" si="274"/>
        <v>38</v>
      </c>
      <c r="C1562">
        <f>COUNTIF(B$2:B1562,"=0")</f>
        <v>25</v>
      </c>
      <c r="D1562" t="str">
        <f>MID('input-output'!$I$9,(ROW(D1562)-2)*2+1,2)</f>
        <v>14</v>
      </c>
      <c r="E1562" s="1" t="str">
        <f t="shared" si="275"/>
        <v/>
      </c>
      <c r="L1562" t="str">
        <f t="shared" si="270"/>
        <v/>
      </c>
      <c r="M1562" t="str" cm="1">
        <f t="array" ref="M1562">_xlfn.IFS(ISNUMBER(_xlfn.XLOOKUP(C1562,Tables!N:N,Tables!N:N)),IF(B1562=0,K1562,""),L1562&lt;&gt;"",L1562,TRUE,D1562)</f>
        <v>14</v>
      </c>
      <c r="N1562">
        <f t="shared" si="271"/>
        <v>0</v>
      </c>
    </row>
    <row r="1563" spans="1:14" x14ac:dyDescent="0.45">
      <c r="A1563" t="str">
        <f t="shared" si="269"/>
        <v>38E9</v>
      </c>
      <c r="B1563" t="str">
        <f t="shared" si="274"/>
        <v>39</v>
      </c>
      <c r="C1563">
        <f>COUNTIF(B$2:B1563,"=0")</f>
        <v>25</v>
      </c>
      <c r="D1563" t="str">
        <f>MID('input-output'!$I$9,(ROW(D1563)-2)*2+1,2)</f>
        <v>FF</v>
      </c>
      <c r="E1563" s="1" t="str">
        <f t="shared" si="275"/>
        <v/>
      </c>
      <c r="L1563" t="str">
        <f t="shared" si="270"/>
        <v/>
      </c>
      <c r="M1563" t="str" cm="1">
        <f t="array" ref="M1563">_xlfn.IFS(ISNUMBER(_xlfn.XLOOKUP(C1563,Tables!N:N,Tables!N:N)),IF(B1563=0,K1563,""),L1563&lt;&gt;"",L1563,TRUE,D1563)</f>
        <v>FF</v>
      </c>
      <c r="N1563">
        <f t="shared" si="271"/>
        <v>0</v>
      </c>
    </row>
    <row r="1564" spans="1:14" x14ac:dyDescent="0.45">
      <c r="A1564" t="str">
        <f t="shared" si="269"/>
        <v>38EA</v>
      </c>
      <c r="B1564" t="str">
        <f t="shared" si="274"/>
        <v>3A</v>
      </c>
      <c r="C1564">
        <f>COUNTIF(B$2:B1564,"=0")</f>
        <v>25</v>
      </c>
      <c r="D1564" t="str">
        <f>MID('input-output'!$I$9,(ROW(D1564)-2)*2+1,2)</f>
        <v>E1</v>
      </c>
      <c r="E1564" s="1" t="str">
        <f t="shared" si="275"/>
        <v/>
      </c>
      <c r="L1564" t="str">
        <f t="shared" si="270"/>
        <v/>
      </c>
      <c r="M1564" t="str" cm="1">
        <f t="array" ref="M1564">_xlfn.IFS(ISNUMBER(_xlfn.XLOOKUP(C1564,Tables!N:N,Tables!N:N)),IF(B1564=0,K1564,""),L1564&lt;&gt;"",L1564,TRUE,D1564)</f>
        <v>E1</v>
      </c>
      <c r="N1564">
        <f t="shared" si="271"/>
        <v>0</v>
      </c>
    </row>
    <row r="1565" spans="1:14" x14ac:dyDescent="0.45">
      <c r="A1565" t="str">
        <f t="shared" si="269"/>
        <v>38EB</v>
      </c>
      <c r="B1565" t="str">
        <f t="shared" si="274"/>
        <v>3B</v>
      </c>
      <c r="C1565">
        <f>COUNTIF(B$2:B1565,"=0")</f>
        <v>25</v>
      </c>
      <c r="D1565" t="str">
        <f>MID('input-output'!$I$9,(ROW(D1565)-2)*2+1,2)</f>
        <v>30</v>
      </c>
      <c r="E1565" s="1" t="str">
        <f t="shared" si="275"/>
        <v/>
      </c>
      <c r="L1565" t="str">
        <f t="shared" si="270"/>
        <v/>
      </c>
      <c r="M1565" t="str" cm="1">
        <f t="array" ref="M1565">_xlfn.IFS(ISNUMBER(_xlfn.XLOOKUP(C1565,Tables!N:N,Tables!N:N)),IF(B1565=0,K1565,""),L1565&lt;&gt;"",L1565,TRUE,D1565)</f>
        <v>30</v>
      </c>
      <c r="N1565">
        <f t="shared" si="271"/>
        <v>0</v>
      </c>
    </row>
    <row r="1566" spans="1:14" x14ac:dyDescent="0.45">
      <c r="A1566" t="str">
        <f t="shared" si="269"/>
        <v>38EC</v>
      </c>
      <c r="B1566" t="str">
        <f t="shared" si="274"/>
        <v>3C</v>
      </c>
      <c r="C1566">
        <f>COUNTIF(B$2:B1566,"=0")</f>
        <v>25</v>
      </c>
      <c r="D1566" t="str">
        <f>MID('input-output'!$I$9,(ROW(D1566)-2)*2+1,2)</f>
        <v>F3</v>
      </c>
      <c r="E1566" s="1" t="str">
        <f t="shared" si="275"/>
        <v/>
      </c>
      <c r="L1566" t="str">
        <f t="shared" si="270"/>
        <v/>
      </c>
      <c r="M1566" t="str" cm="1">
        <f t="array" ref="M1566">_xlfn.IFS(ISNUMBER(_xlfn.XLOOKUP(C1566,Tables!N:N,Tables!N:N)),IF(B1566=0,K1566,""),L1566&lt;&gt;"",L1566,TRUE,D1566)</f>
        <v>F3</v>
      </c>
      <c r="N1566">
        <f t="shared" si="271"/>
        <v>0</v>
      </c>
    </row>
    <row r="1567" spans="1:14" x14ac:dyDescent="0.45">
      <c r="A1567" t="str">
        <f t="shared" si="269"/>
        <v>38ED</v>
      </c>
      <c r="B1567" t="str">
        <f t="shared" si="274"/>
        <v>3D</v>
      </c>
      <c r="C1567">
        <f>COUNTIF(B$2:B1567,"=0")</f>
        <v>25</v>
      </c>
      <c r="D1567" t="str">
        <f>MID('input-output'!$I$9,(ROW(D1567)-2)*2+1,2)</f>
        <v>30</v>
      </c>
      <c r="E1567" s="1" t="str">
        <f t="shared" si="275"/>
        <v/>
      </c>
      <c r="L1567" t="str">
        <f t="shared" si="270"/>
        <v/>
      </c>
      <c r="M1567" t="str" cm="1">
        <f t="array" ref="M1567">_xlfn.IFS(ISNUMBER(_xlfn.XLOOKUP(C1567,Tables!N:N,Tables!N:N)),IF(B1567=0,K1567,""),L1567&lt;&gt;"",L1567,TRUE,D1567)</f>
        <v>30</v>
      </c>
      <c r="N1567">
        <f t="shared" si="271"/>
        <v>0</v>
      </c>
    </row>
    <row r="1568" spans="1:14" x14ac:dyDescent="0.45">
      <c r="A1568" t="str">
        <f t="shared" si="269"/>
        <v>38EE</v>
      </c>
      <c r="B1568" t="str">
        <f t="shared" si="274"/>
        <v>3E</v>
      </c>
      <c r="C1568">
        <f>COUNTIF(B$2:B1568,"=0")</f>
        <v>25</v>
      </c>
      <c r="D1568" t="str">
        <f>MID('input-output'!$I$9,(ROW(D1568)-2)*2+1,2)</f>
        <v>D0</v>
      </c>
      <c r="E1568" s="1" t="str">
        <f t="shared" si="275"/>
        <v/>
      </c>
      <c r="L1568" t="str">
        <f t="shared" si="270"/>
        <v/>
      </c>
      <c r="M1568" t="str" cm="1">
        <f t="array" ref="M1568">_xlfn.IFS(ISNUMBER(_xlfn.XLOOKUP(C1568,Tables!N:N,Tables!N:N)),IF(B1568=0,K1568,""),L1568&lt;&gt;"",L1568,TRUE,D1568)</f>
        <v>D0</v>
      </c>
      <c r="N1568">
        <f t="shared" si="271"/>
        <v>0</v>
      </c>
    </row>
    <row r="1569" spans="1:14" x14ac:dyDescent="0.45">
      <c r="A1569" t="str">
        <f t="shared" si="269"/>
        <v>38EF</v>
      </c>
      <c r="B1569" t="str">
        <f t="shared" si="274"/>
        <v>3F</v>
      </c>
      <c r="C1569">
        <f>COUNTIF(B$2:B1569,"=0")</f>
        <v>25</v>
      </c>
      <c r="D1569" t="str">
        <f>MID('input-output'!$I$9,(ROW(D1569)-2)*2+1,2)</f>
        <v>30</v>
      </c>
      <c r="E1569" s="1" t="str">
        <f t="shared" si="275"/>
        <v/>
      </c>
      <c r="L1569" t="str">
        <f t="shared" si="270"/>
        <v/>
      </c>
      <c r="M1569" t="str" cm="1">
        <f t="array" ref="M1569">_xlfn.IFS(ISNUMBER(_xlfn.XLOOKUP(C1569,Tables!N:N,Tables!N:N)),IF(B1569=0,K1569,""),L1569&lt;&gt;"",L1569,TRUE,D1569)</f>
        <v>30</v>
      </c>
      <c r="N1569">
        <f t="shared" si="271"/>
        <v>0</v>
      </c>
    </row>
    <row r="1570" spans="1:14" x14ac:dyDescent="0.45">
      <c r="A1570" t="str">
        <f t="shared" si="269"/>
        <v>38F0</v>
      </c>
      <c r="B1570" t="str">
        <f t="shared" si="274"/>
        <v>40</v>
      </c>
      <c r="C1570">
        <f>COUNTIF(B$2:B1570,"=0")</f>
        <v>25</v>
      </c>
      <c r="D1570" t="str">
        <f>MID('input-output'!$I$9,(ROW(D1570)-2)*2+1,2)</f>
        <v>FC</v>
      </c>
      <c r="E1570" s="1" t="str">
        <f t="shared" si="275"/>
        <v/>
      </c>
      <c r="L1570" t="str">
        <f t="shared" si="270"/>
        <v/>
      </c>
      <c r="M1570" t="str" cm="1">
        <f t="array" ref="M1570">_xlfn.IFS(ISNUMBER(_xlfn.XLOOKUP(C1570,Tables!N:N,Tables!N:N)),IF(B1570=0,K1570,""),L1570&lt;&gt;"",L1570,TRUE,D1570)</f>
        <v>FC</v>
      </c>
      <c r="N1570">
        <f t="shared" si="271"/>
        <v>0</v>
      </c>
    </row>
    <row r="1571" spans="1:14" x14ac:dyDescent="0.45">
      <c r="A1571" t="str">
        <f t="shared" si="269"/>
        <v>38F1</v>
      </c>
      <c r="B1571" t="str">
        <f t="shared" si="274"/>
        <v>41</v>
      </c>
      <c r="C1571">
        <f>COUNTIF(B$2:B1571,"=0")</f>
        <v>25</v>
      </c>
      <c r="D1571" t="str">
        <f>MID('input-output'!$I$9,(ROW(D1571)-2)*2+1,2)</f>
        <v>30</v>
      </c>
      <c r="E1571" s="1" t="str">
        <f t="shared" si="275"/>
        <v/>
      </c>
      <c r="L1571" t="str">
        <f t="shared" si="270"/>
        <v/>
      </c>
      <c r="M1571" t="str" cm="1">
        <f t="array" ref="M1571">_xlfn.IFS(ISNUMBER(_xlfn.XLOOKUP(C1571,Tables!N:N,Tables!N:N)),IF(B1571=0,K1571,""),L1571&lt;&gt;"",L1571,TRUE,D1571)</f>
        <v>30</v>
      </c>
      <c r="N1571">
        <f t="shared" si="271"/>
        <v>0</v>
      </c>
    </row>
    <row r="1572" spans="1:14" x14ac:dyDescent="0.45">
      <c r="A1572" t="str">
        <f t="shared" si="269"/>
        <v>38F2</v>
      </c>
      <c r="B1572" t="str">
        <f t="shared" si="274"/>
        <v>42</v>
      </c>
      <c r="C1572">
        <f>COUNTIF(B$2:B1572,"=0")</f>
        <v>25</v>
      </c>
      <c r="D1572" t="str">
        <f>MID('input-output'!$I$9,(ROW(D1572)-2)*2+1,2)</f>
        <v>BA</v>
      </c>
      <c r="E1572" s="1" t="str">
        <f t="shared" si="275"/>
        <v/>
      </c>
      <c r="L1572" t="str">
        <f t="shared" si="270"/>
        <v/>
      </c>
      <c r="M1572" t="str" cm="1">
        <f t="array" ref="M1572">_xlfn.IFS(ISNUMBER(_xlfn.XLOOKUP(C1572,Tables!N:N,Tables!N:N)),IF(B1572=0,K1572,""),L1572&lt;&gt;"",L1572,TRUE,D1572)</f>
        <v>BA</v>
      </c>
      <c r="N1572">
        <f t="shared" si="271"/>
        <v>0</v>
      </c>
    </row>
    <row r="1573" spans="1:14" x14ac:dyDescent="0.45">
      <c r="A1573" t="str">
        <f t="shared" si="269"/>
        <v>38F3</v>
      </c>
      <c r="B1573" t="str">
        <f t="shared" si="274"/>
        <v>43</v>
      </c>
      <c r="C1573">
        <f>COUNTIF(B$2:B1573,"=0")</f>
        <v>25</v>
      </c>
      <c r="D1573" t="str">
        <f>MID('input-output'!$I$9,(ROW(D1573)-2)*2+1,2)</f>
        <v>30</v>
      </c>
      <c r="E1573" s="1" t="str">
        <f t="shared" si="275"/>
        <v/>
      </c>
      <c r="L1573" t="str">
        <f t="shared" si="270"/>
        <v/>
      </c>
      <c r="M1573" t="str" cm="1">
        <f t="array" ref="M1573">_xlfn.IFS(ISNUMBER(_xlfn.XLOOKUP(C1573,Tables!N:N,Tables!N:N)),IF(B1573=0,K1573,""),L1573&lt;&gt;"",L1573,TRUE,D1573)</f>
        <v>30</v>
      </c>
      <c r="N1573">
        <f t="shared" si="271"/>
        <v>0</v>
      </c>
    </row>
    <row r="1574" spans="1:14" x14ac:dyDescent="0.45">
      <c r="A1574" t="str">
        <f t="shared" si="269"/>
        <v>38F4</v>
      </c>
      <c r="B1574" t="str">
        <f t="shared" si="274"/>
        <v>44</v>
      </c>
      <c r="C1574">
        <f>COUNTIF(B$2:B1574,"=0")</f>
        <v>25</v>
      </c>
      <c r="D1574" t="str">
        <f>MID('input-output'!$I$9,(ROW(D1574)-2)*2+1,2)</f>
        <v>AF</v>
      </c>
      <c r="E1574" s="1" t="str">
        <f t="shared" si="275"/>
        <v/>
      </c>
      <c r="L1574" t="str">
        <f t="shared" si="270"/>
        <v/>
      </c>
      <c r="M1574" t="str" cm="1">
        <f t="array" ref="M1574">_xlfn.IFS(ISNUMBER(_xlfn.XLOOKUP(C1574,Tables!N:N,Tables!N:N)),IF(B1574=0,K1574,""),L1574&lt;&gt;"",L1574,TRUE,D1574)</f>
        <v>AF</v>
      </c>
      <c r="N1574">
        <f t="shared" si="271"/>
        <v>0</v>
      </c>
    </row>
    <row r="1575" spans="1:14" x14ac:dyDescent="0.45">
      <c r="A1575" t="str">
        <f t="shared" si="269"/>
        <v>38F5</v>
      </c>
      <c r="B1575" t="str">
        <f t="shared" si="274"/>
        <v>45</v>
      </c>
      <c r="C1575">
        <f>COUNTIF(B$2:B1575,"=0")</f>
        <v>25</v>
      </c>
      <c r="D1575" t="str">
        <f>MID('input-output'!$I$9,(ROW(D1575)-2)*2+1,2)</f>
        <v>30</v>
      </c>
      <c r="E1575" s="1" t="str">
        <f t="shared" si="275"/>
        <v/>
      </c>
      <c r="L1575" t="str">
        <f t="shared" si="270"/>
        <v/>
      </c>
      <c r="M1575" t="str" cm="1">
        <f t="array" ref="M1575">_xlfn.IFS(ISNUMBER(_xlfn.XLOOKUP(C1575,Tables!N:N,Tables!N:N)),IF(B1575=0,K1575,""),L1575&lt;&gt;"",L1575,TRUE,D1575)</f>
        <v>30</v>
      </c>
      <c r="N1575">
        <f t="shared" si="271"/>
        <v>0</v>
      </c>
    </row>
    <row r="1576" spans="1:14" x14ac:dyDescent="0.45">
      <c r="A1576" t="str">
        <f t="shared" si="269"/>
        <v>38F6</v>
      </c>
      <c r="B1576" t="str">
        <f t="shared" si="274"/>
        <v>46</v>
      </c>
      <c r="C1576">
        <f>COUNTIF(B$2:B1576,"=0")</f>
        <v>25</v>
      </c>
      <c r="D1576" t="str">
        <f>MID('input-output'!$I$9,(ROW(D1576)-2)*2+1,2)</f>
        <v>6A</v>
      </c>
      <c r="E1576" s="1" t="str">
        <f t="shared" si="275"/>
        <v/>
      </c>
      <c r="L1576" t="str">
        <f t="shared" si="270"/>
        <v/>
      </c>
      <c r="M1576" t="str" cm="1">
        <f t="array" ref="M1576">_xlfn.IFS(ISNUMBER(_xlfn.XLOOKUP(C1576,Tables!N:N,Tables!N:N)),IF(B1576=0,K1576,""),L1576&lt;&gt;"",L1576,TRUE,D1576)</f>
        <v>6A</v>
      </c>
      <c r="N1576">
        <f t="shared" si="271"/>
        <v>0</v>
      </c>
    </row>
    <row r="1577" spans="1:14" x14ac:dyDescent="0.45">
      <c r="A1577" t="str">
        <f t="shared" si="269"/>
        <v>38F7</v>
      </c>
      <c r="B1577" t="str">
        <f t="shared" si="274"/>
        <v>47</v>
      </c>
      <c r="C1577">
        <f>COUNTIF(B$2:B1577,"=0")</f>
        <v>25</v>
      </c>
      <c r="D1577" t="str">
        <f>MID('input-output'!$I$9,(ROW(D1577)-2)*2+1,2)</f>
        <v>58</v>
      </c>
      <c r="E1577" s="1" t="str">
        <f t="shared" si="275"/>
        <v/>
      </c>
      <c r="L1577" t="str">
        <f t="shared" si="270"/>
        <v/>
      </c>
      <c r="M1577" t="str" cm="1">
        <f t="array" ref="M1577">_xlfn.IFS(ISNUMBER(_xlfn.XLOOKUP(C1577,Tables!N:N,Tables!N:N)),IF(B1577=0,K1577,""),L1577&lt;&gt;"",L1577,TRUE,D1577)</f>
        <v>58</v>
      </c>
      <c r="N1577">
        <f t="shared" si="271"/>
        <v>0</v>
      </c>
    </row>
    <row r="1578" spans="1:14" x14ac:dyDescent="0.45">
      <c r="A1578" t="str">
        <f t="shared" si="269"/>
        <v>38F8</v>
      </c>
      <c r="B1578" t="str">
        <f t="shared" si="274"/>
        <v>48</v>
      </c>
      <c r="C1578">
        <f>COUNTIF(B$2:B1578,"=0")</f>
        <v>25</v>
      </c>
      <c r="D1578" t="str">
        <f>MID('input-output'!$I$9,(ROW(D1578)-2)*2+1,2)</f>
        <v>8B</v>
      </c>
      <c r="E1578" s="1" t="str">
        <f t="shared" si="275"/>
        <v>DLC Tablet Name</v>
      </c>
      <c r="F1578" t="str">
        <f>IF(_xlfn.CONCAT(D1512:D1513)="FFFF",_xlfn.XLOOKUP(_xlfn.CONCAT(D1512:D1513),Tables!B:B,Tables!K:K),IF(_xlfn.XLOOKUP(HEX2DEC(D1578),Tables!A:A,Tables!K:K,"")=0,"",_xlfn.XLOOKUP(HEX2DEC(D1578),Tables!A:A,Tables!K:K,"")))</f>
        <v>Ocean's Overlord</v>
      </c>
      <c r="G1578" s="2"/>
      <c r="L1578" t="str">
        <f t="shared" si="270"/>
        <v/>
      </c>
      <c r="M1578" t="str" cm="1">
        <f t="array" ref="M1578">_xlfn.IFS(ISNUMBER(_xlfn.XLOOKUP(C1578,Tables!N:N,Tables!N:N)),IF(B1578=0,K1578,""),L1578&lt;&gt;"",L1578,TRUE,D1578)</f>
        <v>8B</v>
      </c>
      <c r="N1578">
        <f t="shared" si="271"/>
        <v>0</v>
      </c>
    </row>
    <row r="1579" spans="1:14" x14ac:dyDescent="0.45">
      <c r="A1579" t="str">
        <f t="shared" si="269"/>
        <v>38F9</v>
      </c>
      <c r="B1579" t="str">
        <f t="shared" si="274"/>
        <v>49</v>
      </c>
      <c r="C1579">
        <f>COUNTIF(B$2:B1579,"=0")</f>
        <v>25</v>
      </c>
      <c r="D1579" t="str">
        <f>MID('input-output'!$I$9,(ROW(D1579)-2)*2+1,2)</f>
        <v>8B</v>
      </c>
      <c r="E1579" s="1" t="str">
        <f t="shared" si="275"/>
        <v>DLC Tablet Name</v>
      </c>
      <c r="F1579" t="str">
        <f>IF(_xlfn.XLOOKUP(HEX2DEC(D1579),Tables!A:A,Tables!K:K,"")=0,"",_xlfn.XLOOKUP(HEX2DEC(D1579),Tables!A:A,Tables!K:K,""))</f>
        <v>Ocean's Overlord</v>
      </c>
      <c r="L1579" t="str">
        <f t="shared" si="270"/>
        <v/>
      </c>
      <c r="M1579" t="str" cm="1">
        <f t="array" ref="M1579">_xlfn.IFS(ISNUMBER(_xlfn.XLOOKUP(C1579,Tables!N:N,Tables!N:N)),IF(B1579=0,K1579,""),L1579&lt;&gt;"",L1579,TRUE,D1579)</f>
        <v>8B</v>
      </c>
      <c r="N1579">
        <f t="shared" si="271"/>
        <v>0</v>
      </c>
    </row>
    <row r="1580" spans="1:14" x14ac:dyDescent="0.45">
      <c r="A1580" t="str">
        <f t="shared" si="269"/>
        <v>38FA</v>
      </c>
      <c r="B1580" t="str">
        <f t="shared" si="274"/>
        <v>4A</v>
      </c>
      <c r="C1580">
        <f>COUNTIF(B$2:B1580,"=0")</f>
        <v>25</v>
      </c>
      <c r="D1580" t="str">
        <f>MID('input-output'!$I$9,(ROW(D1580)-2)*2+1,2)</f>
        <v>00</v>
      </c>
      <c r="E1580" s="1" t="str">
        <f t="shared" si="275"/>
        <v/>
      </c>
      <c r="L1580" t="str">
        <f t="shared" si="270"/>
        <v/>
      </c>
      <c r="M1580" t="str" cm="1">
        <f t="array" ref="M1580">_xlfn.IFS(ISNUMBER(_xlfn.XLOOKUP(C1580,Tables!N:N,Tables!N:N)),IF(B1580=0,K1580,""),L1580&lt;&gt;"",L1580,TRUE,D1580)</f>
        <v>00</v>
      </c>
      <c r="N1580">
        <f t="shared" si="271"/>
        <v>0</v>
      </c>
    </row>
    <row r="1581" spans="1:14" x14ac:dyDescent="0.45">
      <c r="A1581" t="str">
        <f t="shared" si="269"/>
        <v>38FB</v>
      </c>
      <c r="B1581" t="str">
        <f t="shared" si="274"/>
        <v>4B</v>
      </c>
      <c r="C1581">
        <f>COUNTIF(B$2:B1581,"=0")</f>
        <v>25</v>
      </c>
      <c r="D1581" t="str">
        <f>MID('input-output'!$I$9,(ROW(D1581)-2)*2+1,2)</f>
        <v>00</v>
      </c>
      <c r="E1581" s="1" t="str">
        <f t="shared" si="275"/>
        <v/>
      </c>
      <c r="L1581" t="str">
        <f t="shared" si="270"/>
        <v/>
      </c>
      <c r="M1581" t="str" cm="1">
        <f t="array" ref="M1581">_xlfn.IFS(ISNUMBER(_xlfn.XLOOKUP(C1581,Tables!N:N,Tables!N:N)),IF(B1581=0,K1581,""),L1581&lt;&gt;"",L1581,TRUE,D1581)</f>
        <v>00</v>
      </c>
      <c r="N1581">
        <f t="shared" si="271"/>
        <v>0</v>
      </c>
    </row>
    <row r="1582" spans="1:14" x14ac:dyDescent="0.45">
      <c r="A1582" t="str">
        <f t="shared" si="269"/>
        <v>38FC</v>
      </c>
      <c r="B1582" t="str">
        <f t="shared" si="274"/>
        <v>4C</v>
      </c>
      <c r="C1582">
        <f>COUNTIF(B$2:B1582,"=0")</f>
        <v>25</v>
      </c>
      <c r="D1582" t="str">
        <f>MID('input-output'!$I$9,(ROW(D1582)-2)*2+1,2)</f>
        <v>00</v>
      </c>
      <c r="E1582" s="1" t="str">
        <f t="shared" si="275"/>
        <v/>
      </c>
      <c r="L1582" t="str">
        <f t="shared" si="270"/>
        <v/>
      </c>
      <c r="M1582" t="str" cm="1">
        <f t="array" ref="M1582">_xlfn.IFS(ISNUMBER(_xlfn.XLOOKUP(C1582,Tables!N:N,Tables!N:N)),IF(B1582=0,K1582,""),L1582&lt;&gt;"",L1582,TRUE,D1582)</f>
        <v>00</v>
      </c>
      <c r="N1582">
        <f t="shared" si="271"/>
        <v>0</v>
      </c>
    </row>
    <row r="1583" spans="1:14" x14ac:dyDescent="0.45">
      <c r="A1583" t="str">
        <f t="shared" si="269"/>
        <v>38FD</v>
      </c>
      <c r="B1583" t="str">
        <f t="shared" si="274"/>
        <v>4D</v>
      </c>
      <c r="C1583">
        <f>COUNTIF(B$2:B1583,"=0")</f>
        <v>25</v>
      </c>
      <c r="D1583" t="str">
        <f>MID('input-output'!$I$9,(ROW(D1583)-2)*2+1,2)</f>
        <v>2A</v>
      </c>
      <c r="E1583" s="1" t="str">
        <f t="shared" si="275"/>
        <v>Disguise</v>
      </c>
      <c r="F1583" t="str">
        <f>_xlfn.XLOOKUP(HEX2DEC(D1583),Tables!A:A,Tables!I:I)</f>
        <v>Suspicious Man</v>
      </c>
      <c r="G1583" s="2"/>
      <c r="L1583" t="str">
        <f t="shared" si="270"/>
        <v/>
      </c>
      <c r="M1583" t="str" cm="1">
        <f t="array" ref="M1583">_xlfn.IFS(ISNUMBER(_xlfn.XLOOKUP(C1583,Tables!N:N,Tables!N:N)),IF(B1583=0,K1583,""),L1583&lt;&gt;"",L1583,TRUE,D1583)</f>
        <v>2A</v>
      </c>
      <c r="N1583">
        <f t="shared" si="271"/>
        <v>0</v>
      </c>
    </row>
    <row r="1584" spans="1:14" x14ac:dyDescent="0.45">
      <c r="A1584" t="str">
        <f t="shared" si="269"/>
        <v>38FE</v>
      </c>
      <c r="B1584" t="str">
        <f t="shared" si="274"/>
        <v>4E</v>
      </c>
      <c r="C1584">
        <f>COUNTIF(B$2:B1584,"=0")</f>
        <v>25</v>
      </c>
      <c r="D1584" t="str">
        <f>MID('input-output'!$I$9,(ROW(D1584)-2)*2+1,2)</f>
        <v>03</v>
      </c>
      <c r="E1584" s="1" t="str">
        <f t="shared" si="275"/>
        <v>Unk</v>
      </c>
      <c r="F1584">
        <f t="shared" ref="F1584" si="276">HEX2DEC(D1584)</f>
        <v>3</v>
      </c>
      <c r="L1584" t="str">
        <f t="shared" si="270"/>
        <v/>
      </c>
      <c r="M1584" t="str" cm="1">
        <f t="array" ref="M1584">_xlfn.IFS(ISNUMBER(_xlfn.XLOOKUP(C1584,Tables!N:N,Tables!N:N)),IF(B1584=0,K1584,""),L1584&lt;&gt;"",L1584,TRUE,D1584)</f>
        <v>03</v>
      </c>
      <c r="N1584">
        <f t="shared" si="271"/>
        <v>0</v>
      </c>
    </row>
    <row r="1585" spans="1:14" x14ac:dyDescent="0.45">
      <c r="A1585" t="str">
        <f t="shared" si="269"/>
        <v>38FF</v>
      </c>
      <c r="B1585" t="str">
        <f t="shared" si="274"/>
        <v>4F</v>
      </c>
      <c r="C1585">
        <f>COUNTIF(B$2:B1585,"=0")</f>
        <v>25</v>
      </c>
      <c r="D1585" t="str">
        <f>MID('input-output'!$I$9,(ROW(D1585)-2)*2+1,2)</f>
        <v>00</v>
      </c>
      <c r="E1585" s="1" t="str">
        <f t="shared" si="275"/>
        <v/>
      </c>
      <c r="L1585" t="str">
        <f t="shared" si="270"/>
        <v/>
      </c>
      <c r="M1585" t="str" cm="1">
        <f t="array" ref="M1585">_xlfn.IFS(ISNUMBER(_xlfn.XLOOKUP(C1585,Tables!N:N,Tables!N:N)),IF(B1585=0,K1585,""),L1585&lt;&gt;"",L1585,TRUE,D1585)</f>
        <v>00</v>
      </c>
      <c r="N1585">
        <f t="shared" si="271"/>
        <v>0</v>
      </c>
    </row>
    <row r="1586" spans="1:14" x14ac:dyDescent="0.45">
      <c r="A1586" t="str">
        <f t="shared" si="269"/>
        <v>3900</v>
      </c>
      <c r="B1586" t="str">
        <f t="shared" si="274"/>
        <v>50</v>
      </c>
      <c r="C1586">
        <f>COUNTIF(B$2:B1586,"=0")</f>
        <v>25</v>
      </c>
      <c r="D1586" t="str">
        <f>MID('input-output'!$I$9,(ROW(D1586)-2)*2+1,2)</f>
        <v>09</v>
      </c>
      <c r="E1586" s="1" t="str">
        <f t="shared" si="275"/>
        <v>Unk</v>
      </c>
      <c r="F1586">
        <f t="shared" ref="F1586:F1589" si="277">HEX2DEC(D1586)</f>
        <v>9</v>
      </c>
      <c r="L1586" t="str">
        <f t="shared" si="270"/>
        <v/>
      </c>
      <c r="M1586" t="str" cm="1">
        <f t="array" ref="M1586">_xlfn.IFS(ISNUMBER(_xlfn.XLOOKUP(C1586,Tables!N:N,Tables!N:N)),IF(B1586=0,K1586,""),L1586&lt;&gt;"",L1586,TRUE,D1586)</f>
        <v>09</v>
      </c>
      <c r="N1586">
        <f t="shared" si="271"/>
        <v>0</v>
      </c>
    </row>
    <row r="1587" spans="1:14" x14ac:dyDescent="0.45">
      <c r="A1587" t="str">
        <f t="shared" si="269"/>
        <v>3901</v>
      </c>
      <c r="B1587" t="str">
        <f t="shared" si="274"/>
        <v>51</v>
      </c>
      <c r="C1587">
        <f>COUNTIF(B$2:B1587,"=0")</f>
        <v>25</v>
      </c>
      <c r="D1587" t="str">
        <f>MID('input-output'!$I$9,(ROW(D1587)-2)*2+1,2)</f>
        <v>00</v>
      </c>
      <c r="E1587" s="1" t="str">
        <f t="shared" si="275"/>
        <v>Unk</v>
      </c>
      <c r="F1587">
        <f t="shared" si="277"/>
        <v>0</v>
      </c>
      <c r="L1587" t="str">
        <f t="shared" si="270"/>
        <v/>
      </c>
      <c r="M1587" t="str" cm="1">
        <f t="array" ref="M1587">_xlfn.IFS(ISNUMBER(_xlfn.XLOOKUP(C1587,Tables!N:N,Tables!N:N)),IF(B1587=0,K1587,""),L1587&lt;&gt;"",L1587,TRUE,D1587)</f>
        <v>00</v>
      </c>
      <c r="N1587">
        <f t="shared" si="271"/>
        <v>0</v>
      </c>
    </row>
    <row r="1588" spans="1:14" x14ac:dyDescent="0.45">
      <c r="A1588" t="str">
        <f t="shared" si="269"/>
        <v>3902</v>
      </c>
      <c r="B1588" t="str">
        <f t="shared" si="274"/>
        <v>52</v>
      </c>
      <c r="C1588">
        <f>COUNTIF(B$2:B1588,"=0")</f>
        <v>25</v>
      </c>
      <c r="D1588" t="str">
        <f>MID('input-output'!$I$9,(ROW(D1588)-2)*2+1,2)</f>
        <v>00</v>
      </c>
      <c r="E1588" s="1" t="str">
        <f t="shared" si="275"/>
        <v>Unk</v>
      </c>
      <c r="F1588">
        <f t="shared" si="277"/>
        <v>0</v>
      </c>
      <c r="L1588" t="str">
        <f t="shared" si="270"/>
        <v/>
      </c>
      <c r="M1588" t="str" cm="1">
        <f t="array" ref="M1588">_xlfn.IFS(ISNUMBER(_xlfn.XLOOKUP(C1588,Tables!N:N,Tables!N:N)),IF(B1588=0,K1588,""),L1588&lt;&gt;"",L1588,TRUE,D1588)</f>
        <v>00</v>
      </c>
      <c r="N1588">
        <f t="shared" si="271"/>
        <v>0</v>
      </c>
    </row>
    <row r="1589" spans="1:14" x14ac:dyDescent="0.45">
      <c r="A1589" t="str">
        <f t="shared" si="269"/>
        <v>3903</v>
      </c>
      <c r="B1589" t="str">
        <f t="shared" si="274"/>
        <v>53</v>
      </c>
      <c r="C1589">
        <f>COUNTIF(B$2:B1589,"=0")</f>
        <v>25</v>
      </c>
      <c r="D1589" t="str">
        <f>MID('input-output'!$I$9,(ROW(D1589)-2)*2+1,2)</f>
        <v>00</v>
      </c>
      <c r="E1589" s="1" t="str">
        <f t="shared" si="275"/>
        <v>Unk</v>
      </c>
      <c r="F1589">
        <f t="shared" si="277"/>
        <v>0</v>
      </c>
      <c r="L1589" t="str">
        <f t="shared" si="270"/>
        <v/>
      </c>
      <c r="M1589" t="str" cm="1">
        <f t="array" ref="M1589">_xlfn.IFS(ISNUMBER(_xlfn.XLOOKUP(C1589,Tables!N:N,Tables!N:N)),IF(B1589=0,K1589,""),L1589&lt;&gt;"",L1589,TRUE,D1589)</f>
        <v>00</v>
      </c>
      <c r="N1589">
        <f t="shared" si="271"/>
        <v>0</v>
      </c>
    </row>
    <row r="1590" spans="1:14" x14ac:dyDescent="0.45">
      <c r="A1590" t="str">
        <f t="shared" si="269"/>
        <v>3904</v>
      </c>
      <c r="B1590">
        <f t="shared" si="274"/>
        <v>0</v>
      </c>
      <c r="C1590">
        <f>COUNTIF(B$2:B1590,"=0")</f>
        <v>26</v>
      </c>
      <c r="D1590" t="str">
        <f>MID('input-output'!$I$9,(ROW(D1590)-2)*2+1,2)</f>
        <v>00</v>
      </c>
      <c r="E1590" s="1" t="str">
        <f t="shared" si="275"/>
        <v>Name Low 1</v>
      </c>
      <c r="F1590">
        <f>_xlfn.XLOOKUP(HEX2DEC(D1591&amp;D1590),Tables!A:A,Tables!C:C)</f>
        <v>0</v>
      </c>
      <c r="G1590" s="2"/>
      <c r="J1590" t="str">
        <f>IF(G1590&lt;&gt;"",_xlfn.XLOOKUP(G1590,Tables!C:C,Tables!B:B),"")</f>
        <v/>
      </c>
      <c r="K1590" t="str">
        <f>IF(G1662&lt;&gt;"",_xlfn.XLOOKUP(G1662,'Tablet data'!A:A,'Tablet data'!B:B),"")</f>
        <v/>
      </c>
      <c r="L1590" t="str">
        <f t="shared" si="270"/>
        <v/>
      </c>
      <c r="M1590" t="str" cm="1">
        <f t="array" ref="M1590">_xlfn.IFS(ISNUMBER(_xlfn.XLOOKUP(C1590,Tables!N:N,Tables!N:N)),IF(B1590=0,K1590,""),L1590&lt;&gt;"",L1590,TRUE,D1590)</f>
        <v>00</v>
      </c>
      <c r="N1590">
        <f t="shared" si="271"/>
        <v>0</v>
      </c>
    </row>
    <row r="1591" spans="1:14" x14ac:dyDescent="0.45">
      <c r="A1591" t="str">
        <f t="shared" si="269"/>
        <v>3905</v>
      </c>
      <c r="B1591">
        <f t="shared" si="274"/>
        <v>1</v>
      </c>
      <c r="C1591">
        <f>COUNTIF(B$2:B1591,"=0")</f>
        <v>26</v>
      </c>
      <c r="D1591" t="str">
        <f>MID('input-output'!$I$9,(ROW(D1591)-2)*2+1,2)</f>
        <v>00</v>
      </c>
      <c r="E1591" s="1" t="str">
        <f t="shared" si="275"/>
        <v>Name High 1</v>
      </c>
      <c r="L1591" t="str">
        <f t="shared" si="270"/>
        <v/>
      </c>
      <c r="M1591" t="str" cm="1">
        <f t="array" ref="M1591">_xlfn.IFS(ISNUMBER(_xlfn.XLOOKUP(C1591,Tables!N:N,Tables!N:N)),IF(B1591=0,K1591,""),L1591&lt;&gt;"",L1591,TRUE,D1591)</f>
        <v>00</v>
      </c>
      <c r="N1591">
        <f t="shared" si="271"/>
        <v>0</v>
      </c>
    </row>
    <row r="1592" spans="1:14" x14ac:dyDescent="0.45">
      <c r="A1592" t="str">
        <f t="shared" si="269"/>
        <v>3906</v>
      </c>
      <c r="B1592">
        <f t="shared" si="274"/>
        <v>2</v>
      </c>
      <c r="C1592">
        <f>COUNTIF(B$2:B1592,"=0")</f>
        <v>26</v>
      </c>
      <c r="D1592" t="str">
        <f>MID('input-output'!$I$9,(ROW(D1592)-2)*2+1,2)</f>
        <v>00</v>
      </c>
      <c r="E1592" s="1" t="str">
        <f t="shared" si="275"/>
        <v>Name Low 2</v>
      </c>
      <c r="F1592">
        <f>_xlfn.XLOOKUP(HEX2DEC(D1593&amp;D1592),Tables!A:A,Tables!C:C)</f>
        <v>0</v>
      </c>
      <c r="G1592" s="2"/>
      <c r="J1592" t="str">
        <f>IF(G1592&lt;&gt;"",_xlfn.XLOOKUP(G1592,Tables!C:C,Tables!B:B),"")</f>
        <v/>
      </c>
      <c r="L1592" t="str">
        <f t="shared" si="270"/>
        <v/>
      </c>
      <c r="M1592" t="str" cm="1">
        <f t="array" ref="M1592">_xlfn.IFS(ISNUMBER(_xlfn.XLOOKUP(C1592,Tables!N:N,Tables!N:N)),IF(B1592=0,K1592,""),L1592&lt;&gt;"",L1592,TRUE,D1592)</f>
        <v>00</v>
      </c>
      <c r="N1592">
        <f t="shared" si="271"/>
        <v>0</v>
      </c>
    </row>
    <row r="1593" spans="1:14" x14ac:dyDescent="0.45">
      <c r="A1593" t="str">
        <f t="shared" si="269"/>
        <v>3907</v>
      </c>
      <c r="B1593" t="str">
        <f t="shared" si="274"/>
        <v>3</v>
      </c>
      <c r="C1593">
        <f>COUNTIF(B$2:B1593,"=0")</f>
        <v>26</v>
      </c>
      <c r="D1593" t="str">
        <f>MID('input-output'!$I$9,(ROW(D1593)-2)*2+1,2)</f>
        <v>00</v>
      </c>
      <c r="E1593" s="1" t="str">
        <f t="shared" si="275"/>
        <v>Name High 2</v>
      </c>
      <c r="L1593" t="str">
        <f t="shared" si="270"/>
        <v/>
      </c>
      <c r="M1593" t="str" cm="1">
        <f t="array" ref="M1593">_xlfn.IFS(ISNUMBER(_xlfn.XLOOKUP(C1593,Tables!N:N,Tables!N:N)),IF(B1593=0,K1593,""),L1593&lt;&gt;"",L1593,TRUE,D1593)</f>
        <v>00</v>
      </c>
      <c r="N1593">
        <f t="shared" si="271"/>
        <v>0</v>
      </c>
    </row>
    <row r="1594" spans="1:14" x14ac:dyDescent="0.45">
      <c r="A1594" t="str">
        <f t="shared" si="269"/>
        <v>3908</v>
      </c>
      <c r="B1594" t="str">
        <f t="shared" si="274"/>
        <v>4</v>
      </c>
      <c r="C1594">
        <f>COUNTIF(B$2:B1594,"=0")</f>
        <v>26</v>
      </c>
      <c r="D1594" t="str">
        <f>MID('input-output'!$I$9,(ROW(D1594)-2)*2+1,2)</f>
        <v>00</v>
      </c>
      <c r="E1594" s="1" t="str">
        <f t="shared" si="275"/>
        <v>Name Low 3</v>
      </c>
      <c r="F1594">
        <f>_xlfn.XLOOKUP(HEX2DEC(D1595&amp;D1594),Tables!A:A,Tables!C:C)</f>
        <v>0</v>
      </c>
      <c r="G1594" s="2"/>
      <c r="J1594" t="str">
        <f>IF(G1594&lt;&gt;"",_xlfn.XLOOKUP(G1594,Tables!C:C,Tables!B:B),"")</f>
        <v/>
      </c>
      <c r="L1594" t="str">
        <f t="shared" si="270"/>
        <v/>
      </c>
      <c r="M1594" t="str" cm="1">
        <f t="array" ref="M1594">_xlfn.IFS(ISNUMBER(_xlfn.XLOOKUP(C1594,Tables!N:N,Tables!N:N)),IF(B1594=0,K1594,""),L1594&lt;&gt;"",L1594,TRUE,D1594)</f>
        <v>00</v>
      </c>
      <c r="N1594">
        <f t="shared" si="271"/>
        <v>0</v>
      </c>
    </row>
    <row r="1595" spans="1:14" x14ac:dyDescent="0.45">
      <c r="A1595" t="str">
        <f t="shared" si="269"/>
        <v>3909</v>
      </c>
      <c r="B1595" t="str">
        <f t="shared" si="274"/>
        <v>5</v>
      </c>
      <c r="C1595">
        <f>COUNTIF(B$2:B1595,"=0")</f>
        <v>26</v>
      </c>
      <c r="D1595" t="str">
        <f>MID('input-output'!$I$9,(ROW(D1595)-2)*2+1,2)</f>
        <v>00</v>
      </c>
      <c r="E1595" s="1" t="str">
        <f t="shared" si="275"/>
        <v>Name High 3</v>
      </c>
      <c r="L1595" t="str">
        <f t="shared" si="270"/>
        <v/>
      </c>
      <c r="M1595" t="str" cm="1">
        <f t="array" ref="M1595">_xlfn.IFS(ISNUMBER(_xlfn.XLOOKUP(C1595,Tables!N:N,Tables!N:N)),IF(B1595=0,K1595,""),L1595&lt;&gt;"",L1595,TRUE,D1595)</f>
        <v>00</v>
      </c>
      <c r="N1595">
        <f t="shared" si="271"/>
        <v>0</v>
      </c>
    </row>
    <row r="1596" spans="1:14" x14ac:dyDescent="0.45">
      <c r="A1596" t="str">
        <f t="shared" si="269"/>
        <v>390A</v>
      </c>
      <c r="B1596" t="str">
        <f t="shared" si="274"/>
        <v>6</v>
      </c>
      <c r="C1596">
        <f>COUNTIF(B$2:B1596,"=0")</f>
        <v>26</v>
      </c>
      <c r="D1596" t="str">
        <f>MID('input-output'!$I$9,(ROW(D1596)-2)*2+1,2)</f>
        <v>00</v>
      </c>
      <c r="E1596" s="1" t="str">
        <f t="shared" si="275"/>
        <v>Primary Monster Low</v>
      </c>
      <c r="F1596">
        <f>_xlfn.XLOOKUP(HEX2DEC(D1597&amp;D1596),Tables!A:A,Tables!D:D)</f>
        <v>0</v>
      </c>
      <c r="G1596" s="2"/>
      <c r="J1596" t="str">
        <f>IF(G1596&lt;&gt;"",_xlfn.XLOOKUP(G1596,Tables!D:D,Tables!B:B),"")</f>
        <v/>
      </c>
      <c r="L1596" t="str">
        <f t="shared" si="270"/>
        <v/>
      </c>
      <c r="M1596" t="str" cm="1">
        <f t="array" ref="M1596">_xlfn.IFS(ISNUMBER(_xlfn.XLOOKUP(C1596,Tables!N:N,Tables!N:N)),IF(B1596=0,K1596,""),L1596&lt;&gt;"",L1596,TRUE,D1596)</f>
        <v>00</v>
      </c>
      <c r="N1596">
        <f t="shared" si="271"/>
        <v>0</v>
      </c>
    </row>
    <row r="1597" spans="1:14" x14ac:dyDescent="0.45">
      <c r="A1597" t="str">
        <f t="shared" si="269"/>
        <v>390B</v>
      </c>
      <c r="B1597" t="str">
        <f t="shared" si="274"/>
        <v>7</v>
      </c>
      <c r="C1597">
        <f>COUNTIF(B$2:B1597,"=0")</f>
        <v>26</v>
      </c>
      <c r="D1597" t="str">
        <f>MID('input-output'!$I$9,(ROW(D1597)-2)*2+1,2)</f>
        <v>00</v>
      </c>
      <c r="E1597" s="1" t="str">
        <f t="shared" si="275"/>
        <v>Primary Monster High</v>
      </c>
      <c r="L1597" t="str">
        <f t="shared" si="270"/>
        <v/>
      </c>
      <c r="M1597" t="str" cm="1">
        <f t="array" ref="M1597">_xlfn.IFS(ISNUMBER(_xlfn.XLOOKUP(C1597,Tables!N:N,Tables!N:N)),IF(B1597=0,K1597,""),L1597&lt;&gt;"",L1597,TRUE,D1597)</f>
        <v>00</v>
      </c>
      <c r="N1597">
        <f t="shared" si="271"/>
        <v>0</v>
      </c>
    </row>
    <row r="1598" spans="1:14" x14ac:dyDescent="0.45">
      <c r="A1598" t="str">
        <f t="shared" si="269"/>
        <v>390C</v>
      </c>
      <c r="B1598" t="str">
        <f t="shared" si="274"/>
        <v>8</v>
      </c>
      <c r="C1598">
        <f>COUNTIF(B$2:B1598,"=0")</f>
        <v>26</v>
      </c>
      <c r="D1598" t="str">
        <f>MID('input-output'!$I$9,(ROW(D1598)-2)*2+1,2)</f>
        <v>00</v>
      </c>
      <c r="E1598" s="1" t="str">
        <f t="shared" si="275"/>
        <v>Header Low</v>
      </c>
      <c r="F1598">
        <f t="shared" ref="F1598" si="278">HEX2DEC(D1599&amp;D1598)</f>
        <v>0</v>
      </c>
      <c r="G1598" s="2"/>
      <c r="J1598" t="str">
        <f t="shared" ref="J1598" si="279">IF(G1598&lt;&gt;"",DEC2HEX(G1598),"")</f>
        <v/>
      </c>
      <c r="L1598" t="str">
        <f t="shared" si="270"/>
        <v/>
      </c>
      <c r="M1598" t="str" cm="1">
        <f t="array" ref="M1598">_xlfn.IFS(ISNUMBER(_xlfn.XLOOKUP(C1598,Tables!N:N,Tables!N:N)),IF(B1598=0,K1598,""),L1598&lt;&gt;"",L1598,TRUE,D1598)</f>
        <v>00</v>
      </c>
      <c r="N1598">
        <f t="shared" si="271"/>
        <v>0</v>
      </c>
    </row>
    <row r="1599" spans="1:14" x14ac:dyDescent="0.45">
      <c r="A1599" t="str">
        <f t="shared" si="269"/>
        <v>390D</v>
      </c>
      <c r="B1599" t="str">
        <f t="shared" si="274"/>
        <v>9</v>
      </c>
      <c r="C1599">
        <f>COUNTIF(B$2:B1599,"=0")</f>
        <v>26</v>
      </c>
      <c r="D1599" t="str">
        <f>MID('input-output'!$I$9,(ROW(D1599)-2)*2+1,2)</f>
        <v>00</v>
      </c>
      <c r="E1599" s="1" t="str">
        <f t="shared" si="275"/>
        <v>Header High</v>
      </c>
      <c r="L1599" t="str">
        <f t="shared" si="270"/>
        <v/>
      </c>
      <c r="M1599" t="str" cm="1">
        <f t="array" ref="M1599">_xlfn.IFS(ISNUMBER(_xlfn.XLOOKUP(C1599,Tables!N:N,Tables!N:N)),IF(B1599=0,K1599,""),L1599&lt;&gt;"",L1599,TRUE,D1599)</f>
        <v>00</v>
      </c>
      <c r="N1599">
        <f t="shared" si="271"/>
        <v>0</v>
      </c>
    </row>
    <row r="1600" spans="1:14" x14ac:dyDescent="0.45">
      <c r="A1600" t="str">
        <f t="shared" si="269"/>
        <v>390E</v>
      </c>
      <c r="B1600" t="str">
        <f t="shared" si="274"/>
        <v>A</v>
      </c>
      <c r="C1600">
        <f>COUNTIF(B$2:B1600,"=0")</f>
        <v>26</v>
      </c>
      <c r="D1600" t="str">
        <f>MID('input-output'!$I$9,(ROW(D1600)-2)*2+1,2)</f>
        <v>00</v>
      </c>
      <c r="E1600" s="1" t="str">
        <f t="shared" si="275"/>
        <v>Footer Low</v>
      </c>
      <c r="F1600">
        <f t="shared" ref="F1600" si="280">HEX2DEC(D1601&amp;D1600)</f>
        <v>0</v>
      </c>
      <c r="G1600" s="2"/>
      <c r="J1600" t="str">
        <f t="shared" ref="J1600" si="281">IF(G1600&lt;&gt;"",DEC2HEX(G1600),"")</f>
        <v/>
      </c>
      <c r="L1600" t="str">
        <f t="shared" si="270"/>
        <v/>
      </c>
      <c r="M1600" t="str" cm="1">
        <f t="array" ref="M1600">_xlfn.IFS(ISNUMBER(_xlfn.XLOOKUP(C1600,Tables!N:N,Tables!N:N)),IF(B1600=0,K1600,""),L1600&lt;&gt;"",L1600,TRUE,D1600)</f>
        <v>00</v>
      </c>
      <c r="N1600">
        <f t="shared" si="271"/>
        <v>0</v>
      </c>
    </row>
    <row r="1601" spans="1:14" x14ac:dyDescent="0.45">
      <c r="A1601" t="str">
        <f t="shared" si="269"/>
        <v>390F</v>
      </c>
      <c r="B1601" t="str">
        <f t="shared" si="274"/>
        <v>B</v>
      </c>
      <c r="C1601">
        <f>COUNTIF(B$2:B1601,"=0")</f>
        <v>26</v>
      </c>
      <c r="D1601" t="str">
        <f>MID('input-output'!$I$9,(ROW(D1601)-2)*2+1,2)</f>
        <v>00</v>
      </c>
      <c r="E1601" s="1" t="str">
        <f t="shared" si="275"/>
        <v>Footer High</v>
      </c>
      <c r="L1601" t="str">
        <f t="shared" si="270"/>
        <v/>
      </c>
      <c r="M1601" t="str" cm="1">
        <f t="array" ref="M1601">_xlfn.IFS(ISNUMBER(_xlfn.XLOOKUP(C1601,Tables!N:N,Tables!N:N)),IF(B1601=0,K1601,""),L1601&lt;&gt;"",L1601,TRUE,D1601)</f>
        <v>00</v>
      </c>
      <c r="N1601">
        <f t="shared" si="271"/>
        <v>0</v>
      </c>
    </row>
    <row r="1602" spans="1:14" x14ac:dyDescent="0.45">
      <c r="A1602" t="str">
        <f t="shared" si="269"/>
        <v>3910</v>
      </c>
      <c r="B1602" t="str">
        <f t="shared" si="274"/>
        <v>C</v>
      </c>
      <c r="C1602">
        <f>COUNTIF(B$2:B1602,"=0")</f>
        <v>26</v>
      </c>
      <c r="D1602" t="str">
        <f>MID('input-output'!$I$9,(ROW(D1602)-2)*2+1,2)</f>
        <v>49</v>
      </c>
      <c r="E1602" s="1" t="str">
        <f t="shared" si="275"/>
        <v/>
      </c>
      <c r="L1602" t="str">
        <f t="shared" si="270"/>
        <v/>
      </c>
      <c r="M1602" t="str" cm="1">
        <f t="array" ref="M1602">_xlfn.IFS(ISNUMBER(_xlfn.XLOOKUP(C1602,Tables!N:N,Tables!N:N)),IF(B1602=0,K1602,""),L1602&lt;&gt;"",L1602,TRUE,D1602)</f>
        <v>49</v>
      </c>
      <c r="N1602">
        <f t="shared" si="271"/>
        <v>0</v>
      </c>
    </row>
    <row r="1603" spans="1:14" x14ac:dyDescent="0.45">
      <c r="A1603" t="str">
        <f t="shared" ref="A1603:A1621" si="282">DEC2HEX(1+HEX2DEC(A1602))</f>
        <v>3911</v>
      </c>
      <c r="B1603" t="str">
        <f t="shared" si="274"/>
        <v>D</v>
      </c>
      <c r="C1603">
        <f>COUNTIF(B$2:B1603,"=0")</f>
        <v>26</v>
      </c>
      <c r="D1603" t="str">
        <f>MID('input-output'!$I$9,(ROW(D1603)-2)*2+1,2)</f>
        <v>01</v>
      </c>
      <c r="E1603" s="1" t="str">
        <f t="shared" si="275"/>
        <v/>
      </c>
      <c r="L1603" t="str">
        <f t="shared" ref="L1603:L1666" si="283">IF(OR(J1603&lt;&gt;"",LEN(J1602)&gt;2),_xlfn.LET(_xlpm.exp,IF(LEN(J1603)&gt;2,RIGHT(J1603,2),IF(LEN(J1602)&gt;2,LEFT(J1602,LEN(J1602)-2),J1603)),IF(LEN(_xlpm.exp)=1,"0"&amp;_xlpm.exp,_xlpm.exp)),IF(AND(J1602&lt;&gt;"",ISNUMBER(FIND("High",E1603))),"00",IF(J1603="","",J1603)))</f>
        <v/>
      </c>
      <c r="M1603" t="str" cm="1">
        <f t="array" ref="M1603">_xlfn.IFS(ISNUMBER(_xlfn.XLOOKUP(C1603,Tables!N:N,Tables!N:N)),IF(B1603=0,K1603,""),L1603&lt;&gt;"",L1603,TRUE,D1603)</f>
        <v>01</v>
      </c>
      <c r="N1603">
        <f t="shared" si="271"/>
        <v>0</v>
      </c>
    </row>
    <row r="1604" spans="1:14" x14ac:dyDescent="0.45">
      <c r="A1604" t="str">
        <f t="shared" si="282"/>
        <v>3912</v>
      </c>
      <c r="B1604" t="str">
        <f t="shared" si="274"/>
        <v>E</v>
      </c>
      <c r="C1604">
        <f>COUNTIF(B$2:B1604,"=0")</f>
        <v>26</v>
      </c>
      <c r="D1604" t="str">
        <f>MID('input-output'!$I$9,(ROW(D1604)-2)*2+1,2)</f>
        <v>00</v>
      </c>
      <c r="E1604" s="1" t="str">
        <f t="shared" si="275"/>
        <v>Times Cleared</v>
      </c>
      <c r="F1604">
        <f t="shared" ref="F1604" si="284">HEX2DEC(D1604)</f>
        <v>0</v>
      </c>
      <c r="G1604" s="2"/>
      <c r="J1604" t="str">
        <f t="shared" ref="J1604" si="285">IF(G1604&lt;&gt;"",DEC2HEX(G1604),"")</f>
        <v/>
      </c>
      <c r="L1604" t="str">
        <f t="shared" si="283"/>
        <v/>
      </c>
      <c r="M1604" t="str" cm="1">
        <f t="array" ref="M1604">_xlfn.IFS(ISNUMBER(_xlfn.XLOOKUP(C1604,Tables!N:N,Tables!N:N)),IF(B1604=0,K1604,""),L1604&lt;&gt;"",L1604,TRUE,D1604)</f>
        <v>00</v>
      </c>
      <c r="N1604">
        <f t="shared" ref="N1604:N1667" si="286">IF(L1604="",0,_xlfn.LET(_xlpm.new,HEX2DEC(M1604),_xlpm.old,HEX2DEC(D1604),IF(_xlpm.new&lt;128,_xlpm.new,-128+_xlfn.BITAND(_xlpm.new,127))-IF(_xlpm.old&lt;128,_xlpm.old,-128+_xlfn.BITAND(_xlpm.old,127))))</f>
        <v>0</v>
      </c>
    </row>
    <row r="1605" spans="1:14" x14ac:dyDescent="0.45">
      <c r="A1605" t="str">
        <f t="shared" si="282"/>
        <v>3913</v>
      </c>
      <c r="B1605" t="str">
        <f t="shared" si="274"/>
        <v>F</v>
      </c>
      <c r="C1605">
        <f>COUNTIF(B$2:B1605,"=0")</f>
        <v>26</v>
      </c>
      <c r="D1605" t="str">
        <f>MID('input-output'!$I$9,(ROW(D1605)-2)*2+1,2)</f>
        <v>00</v>
      </c>
      <c r="E1605" s="1" t="str">
        <f t="shared" si="275"/>
        <v/>
      </c>
      <c r="L1605" t="str">
        <f t="shared" si="283"/>
        <v/>
      </c>
      <c r="M1605" t="str" cm="1">
        <f t="array" ref="M1605">_xlfn.IFS(ISNUMBER(_xlfn.XLOOKUP(C1605,Tables!N:N,Tables!N:N)),IF(B1605=0,K1605,""),L1605&lt;&gt;"",L1605,TRUE,D1605)</f>
        <v>00</v>
      </c>
      <c r="N1605">
        <f t="shared" si="286"/>
        <v>0</v>
      </c>
    </row>
    <row r="1606" spans="1:14" x14ac:dyDescent="0.45">
      <c r="A1606" t="str">
        <f t="shared" si="282"/>
        <v>3914</v>
      </c>
      <c r="B1606" t="str">
        <f t="shared" si="274"/>
        <v>10</v>
      </c>
      <c r="C1606">
        <f>COUNTIF(B$2:B1606,"=0")</f>
        <v>26</v>
      </c>
      <c r="D1606" t="str">
        <f>MID('input-output'!$I$9,(ROW(D1606)-2)*2+1,2)</f>
        <v>00</v>
      </c>
      <c r="E1606" s="1" t="str">
        <f t="shared" si="275"/>
        <v/>
      </c>
      <c r="L1606" t="str">
        <f t="shared" si="283"/>
        <v/>
      </c>
      <c r="M1606" t="str" cm="1">
        <f t="array" ref="M1606">_xlfn.IFS(ISNUMBER(_xlfn.XLOOKUP(C1606,Tables!N:N,Tables!N:N)),IF(B1606=0,K1606,""),L1606&lt;&gt;"",L1606,TRUE,D1606)</f>
        <v>00</v>
      </c>
      <c r="N1606">
        <f t="shared" si="286"/>
        <v>0</v>
      </c>
    </row>
    <row r="1607" spans="1:14" x14ac:dyDescent="0.45">
      <c r="A1607" t="str">
        <f t="shared" si="282"/>
        <v>3915</v>
      </c>
      <c r="B1607" t="str">
        <f t="shared" si="274"/>
        <v>11</v>
      </c>
      <c r="C1607">
        <f>COUNTIF(B$2:B1607,"=0")</f>
        <v>26</v>
      </c>
      <c r="D1607" t="str">
        <f>MID('input-output'!$I$9,(ROW(D1607)-2)*2+1,2)</f>
        <v>00</v>
      </c>
      <c r="E1607" s="1" t="str">
        <f t="shared" si="275"/>
        <v/>
      </c>
      <c r="L1607" t="str">
        <f t="shared" si="283"/>
        <v/>
      </c>
      <c r="M1607" t="str" cm="1">
        <f t="array" ref="M1607">_xlfn.IFS(ISNUMBER(_xlfn.XLOOKUP(C1607,Tables!N:N,Tables!N:N)),IF(B1607=0,K1607,""),L1607&lt;&gt;"",L1607,TRUE,D1607)</f>
        <v>00</v>
      </c>
      <c r="N1607">
        <f t="shared" si="286"/>
        <v>0</v>
      </c>
    </row>
    <row r="1608" spans="1:14" x14ac:dyDescent="0.45">
      <c r="A1608" t="str">
        <f t="shared" si="282"/>
        <v>3916</v>
      </c>
      <c r="B1608" t="str">
        <f t="shared" si="274"/>
        <v>12</v>
      </c>
      <c r="C1608">
        <f>COUNTIF(B$2:B1608,"=0")</f>
        <v>26</v>
      </c>
      <c r="D1608" t="str">
        <f>MID('input-output'!$I$9,(ROW(D1608)-2)*2+1,2)</f>
        <v>00</v>
      </c>
      <c r="E1608" s="1" t="str">
        <f t="shared" si="275"/>
        <v/>
      </c>
      <c r="L1608" t="str">
        <f t="shared" si="283"/>
        <v/>
      </c>
      <c r="M1608" t="str" cm="1">
        <f t="array" ref="M1608">_xlfn.IFS(ISNUMBER(_xlfn.XLOOKUP(C1608,Tables!N:N,Tables!N:N)),IF(B1608=0,K1608,""),L1608&lt;&gt;"",L1608,TRUE,D1608)</f>
        <v>00</v>
      </c>
      <c r="N1608">
        <f t="shared" si="286"/>
        <v>0</v>
      </c>
    </row>
    <row r="1609" spans="1:14" x14ac:dyDescent="0.45">
      <c r="A1609" t="str">
        <f t="shared" si="282"/>
        <v>3917</v>
      </c>
      <c r="B1609" t="str">
        <f t="shared" si="274"/>
        <v>13</v>
      </c>
      <c r="C1609">
        <f>COUNTIF(B$2:B1609,"=0")</f>
        <v>26</v>
      </c>
      <c r="D1609" t="str">
        <f>MID('input-output'!$I$9,(ROW(D1609)-2)*2+1,2)</f>
        <v>00</v>
      </c>
      <c r="E1609" s="1" t="str">
        <f t="shared" si="275"/>
        <v/>
      </c>
      <c r="L1609" t="str">
        <f t="shared" si="283"/>
        <v/>
      </c>
      <c r="M1609" t="str" cm="1">
        <f t="array" ref="M1609">_xlfn.IFS(ISNUMBER(_xlfn.XLOOKUP(C1609,Tables!N:N,Tables!N:N)),IF(B1609=0,K1609,""),L1609&lt;&gt;"",L1609,TRUE,D1609)</f>
        <v>00</v>
      </c>
      <c r="N1609">
        <f t="shared" si="286"/>
        <v>0</v>
      </c>
    </row>
    <row r="1610" spans="1:14" x14ac:dyDescent="0.45">
      <c r="A1610" t="str">
        <f t="shared" si="282"/>
        <v>3918</v>
      </c>
      <c r="B1610" t="str">
        <f t="shared" si="274"/>
        <v>14</v>
      </c>
      <c r="C1610">
        <f>COUNTIF(B$2:B1610,"=0")</f>
        <v>26</v>
      </c>
      <c r="D1610" t="str">
        <f>MID('input-output'!$I$9,(ROW(D1610)-2)*2+1,2)</f>
        <v>00</v>
      </c>
      <c r="E1610" s="1" t="str">
        <f t="shared" si="275"/>
        <v>Unk</v>
      </c>
      <c r="F1610">
        <f t="shared" ref="F1610" si="287">HEX2DEC(D1610)</f>
        <v>0</v>
      </c>
      <c r="L1610" t="str">
        <f t="shared" si="283"/>
        <v/>
      </c>
      <c r="M1610" t="str" cm="1">
        <f t="array" ref="M1610">_xlfn.IFS(ISNUMBER(_xlfn.XLOOKUP(C1610,Tables!N:N,Tables!N:N)),IF(B1610=0,K1610,""),L1610&lt;&gt;"",L1610,TRUE,D1610)</f>
        <v>00</v>
      </c>
      <c r="N1610">
        <f t="shared" si="286"/>
        <v>0</v>
      </c>
    </row>
    <row r="1611" spans="1:14" x14ac:dyDescent="0.45">
      <c r="A1611" t="str">
        <f t="shared" si="282"/>
        <v>3919</v>
      </c>
      <c r="B1611" t="str">
        <f t="shared" si="274"/>
        <v>15</v>
      </c>
      <c r="C1611">
        <f>COUNTIF(B$2:B1611,"=0")</f>
        <v>26</v>
      </c>
      <c r="D1611" t="str">
        <f>MID('input-output'!$I$9,(ROW(D1611)-2)*2+1,2)</f>
        <v>00</v>
      </c>
      <c r="E1611" s="1" t="str">
        <f t="shared" si="275"/>
        <v/>
      </c>
      <c r="L1611" t="str">
        <f t="shared" si="283"/>
        <v/>
      </c>
      <c r="M1611" t="str" cm="1">
        <f t="array" ref="M1611">_xlfn.IFS(ISNUMBER(_xlfn.XLOOKUP(C1611,Tables!N:N,Tables!N:N)),IF(B1611=0,K1611,""),L1611&lt;&gt;"",L1611,TRUE,D1611)</f>
        <v>00</v>
      </c>
      <c r="N1611">
        <f t="shared" si="286"/>
        <v>0</v>
      </c>
    </row>
    <row r="1612" spans="1:14" x14ac:dyDescent="0.45">
      <c r="A1612" t="str">
        <f t="shared" si="282"/>
        <v>391A</v>
      </c>
      <c r="B1612" t="str">
        <f t="shared" si="274"/>
        <v>16</v>
      </c>
      <c r="C1612">
        <f>COUNTIF(B$2:B1612,"=0")</f>
        <v>26</v>
      </c>
      <c r="D1612" t="str">
        <f>MID('input-output'!$I$9,(ROW(D1612)-2)*2+1,2)</f>
        <v>A9</v>
      </c>
      <c r="E1612" s="1" t="str">
        <f t="shared" si="275"/>
        <v/>
      </c>
      <c r="L1612" t="str">
        <f t="shared" si="283"/>
        <v/>
      </c>
      <c r="M1612" t="str" cm="1">
        <f t="array" ref="M1612">_xlfn.IFS(ISNUMBER(_xlfn.XLOOKUP(C1612,Tables!N:N,Tables!N:N)),IF(B1612=0,K1612,""),L1612&lt;&gt;"",L1612,TRUE,D1612)</f>
        <v>A9</v>
      </c>
      <c r="N1612">
        <f t="shared" si="286"/>
        <v>0</v>
      </c>
    </row>
    <row r="1613" spans="1:14" x14ac:dyDescent="0.45">
      <c r="A1613" t="str">
        <f t="shared" si="282"/>
        <v>391B</v>
      </c>
      <c r="B1613" t="str">
        <f t="shared" si="274"/>
        <v>17</v>
      </c>
      <c r="C1613">
        <f>COUNTIF(B$2:B1613,"=0")</f>
        <v>26</v>
      </c>
      <c r="D1613" t="str">
        <f>MID('input-output'!$I$9,(ROW(D1613)-2)*2+1,2)</f>
        <v>01</v>
      </c>
      <c r="E1613" s="1" t="str">
        <f t="shared" si="275"/>
        <v/>
      </c>
      <c r="L1613" t="str">
        <f t="shared" si="283"/>
        <v/>
      </c>
      <c r="M1613" t="str" cm="1">
        <f t="array" ref="M1613">_xlfn.IFS(ISNUMBER(_xlfn.XLOOKUP(C1613,Tables!N:N,Tables!N:N)),IF(B1613=0,K1613,""),L1613&lt;&gt;"",L1613,TRUE,D1613)</f>
        <v>01</v>
      </c>
      <c r="N1613">
        <f t="shared" si="286"/>
        <v>0</v>
      </c>
    </row>
    <row r="1614" spans="1:14" x14ac:dyDescent="0.45">
      <c r="A1614" t="str">
        <f t="shared" si="282"/>
        <v>391C</v>
      </c>
      <c r="B1614" t="str">
        <f t="shared" si="274"/>
        <v>18</v>
      </c>
      <c r="C1614">
        <f>COUNTIF(B$2:B1614,"=0")</f>
        <v>26</v>
      </c>
      <c r="D1614" t="str">
        <f>MID('input-output'!$I$9,(ROW(D1614)-2)*2+1,2)</f>
        <v>00</v>
      </c>
      <c r="E1614" s="1" t="str">
        <f t="shared" si="275"/>
        <v>Name Letter 1</v>
      </c>
      <c r="F1614" t="str">
        <f>_xlfn.XLOOKUP(D1614,Tables!B:B,Tables!H:H,"")</f>
        <v/>
      </c>
      <c r="G1614" s="2"/>
      <c r="L1614" t="str">
        <f t="shared" si="283"/>
        <v/>
      </c>
      <c r="M1614" t="str" cm="1">
        <f t="array" ref="M1614">_xlfn.IFS(ISNUMBER(_xlfn.XLOOKUP(C1614,Tables!N:N,Tables!N:N)),IF(B1614=0,K1614,""),L1614&lt;&gt;"",L1614,TRUE,D1614)</f>
        <v>00</v>
      </c>
      <c r="N1614">
        <f t="shared" si="286"/>
        <v>0</v>
      </c>
    </row>
    <row r="1615" spans="1:14" x14ac:dyDescent="0.45">
      <c r="A1615" t="str">
        <f t="shared" si="282"/>
        <v>391D</v>
      </c>
      <c r="B1615" t="str">
        <f t="shared" si="274"/>
        <v>19</v>
      </c>
      <c r="C1615">
        <f>COUNTIF(B$2:B1615,"=0")</f>
        <v>26</v>
      </c>
      <c r="D1615" t="str">
        <f>MID('input-output'!$I$9,(ROW(D1615)-2)*2+1,2)</f>
        <v>00</v>
      </c>
      <c r="E1615" s="1" t="str">
        <f t="shared" si="275"/>
        <v/>
      </c>
      <c r="L1615" t="str">
        <f t="shared" si="283"/>
        <v/>
      </c>
      <c r="M1615" t="str" cm="1">
        <f t="array" ref="M1615">_xlfn.IFS(ISNUMBER(_xlfn.XLOOKUP(C1615,Tables!N:N,Tables!N:N)),IF(B1615=0,K1615,""),L1615&lt;&gt;"",L1615,TRUE,D1615)</f>
        <v>00</v>
      </c>
      <c r="N1615">
        <f t="shared" si="286"/>
        <v>0</v>
      </c>
    </row>
    <row r="1616" spans="1:14" x14ac:dyDescent="0.45">
      <c r="A1616" t="str">
        <f t="shared" si="282"/>
        <v>391E</v>
      </c>
      <c r="B1616" t="str">
        <f t="shared" si="274"/>
        <v>1A</v>
      </c>
      <c r="C1616">
        <f>COUNTIF(B$2:B1616,"=0")</f>
        <v>26</v>
      </c>
      <c r="D1616" t="str">
        <f>MID('input-output'!$I$9,(ROW(D1616)-2)*2+1,2)</f>
        <v>00</v>
      </c>
      <c r="E1616" s="1" t="str">
        <f t="shared" si="275"/>
        <v>Name Letter 2</v>
      </c>
      <c r="F1616" t="str">
        <f>_xlfn.XLOOKUP(D1616,Tables!B:B,Tables!H:H,"")</f>
        <v/>
      </c>
      <c r="G1616" s="2"/>
      <c r="L1616" t="str">
        <f t="shared" si="283"/>
        <v/>
      </c>
      <c r="M1616" t="str" cm="1">
        <f t="array" ref="M1616">_xlfn.IFS(ISNUMBER(_xlfn.XLOOKUP(C1616,Tables!N:N,Tables!N:N)),IF(B1616=0,K1616,""),L1616&lt;&gt;"",L1616,TRUE,D1616)</f>
        <v>00</v>
      </c>
      <c r="N1616">
        <f t="shared" si="286"/>
        <v>0</v>
      </c>
    </row>
    <row r="1617" spans="1:14" x14ac:dyDescent="0.45">
      <c r="A1617" t="str">
        <f t="shared" si="282"/>
        <v>391F</v>
      </c>
      <c r="B1617" t="str">
        <f t="shared" si="274"/>
        <v>1B</v>
      </c>
      <c r="C1617">
        <f>COUNTIF(B$2:B1617,"=0")</f>
        <v>26</v>
      </c>
      <c r="D1617" t="str">
        <f>MID('input-output'!$I$9,(ROW(D1617)-2)*2+1,2)</f>
        <v>00</v>
      </c>
      <c r="E1617" s="1" t="str">
        <f t="shared" si="275"/>
        <v/>
      </c>
      <c r="L1617" t="str">
        <f t="shared" si="283"/>
        <v/>
      </c>
      <c r="M1617" t="str" cm="1">
        <f t="array" ref="M1617">_xlfn.IFS(ISNUMBER(_xlfn.XLOOKUP(C1617,Tables!N:N,Tables!N:N)),IF(B1617=0,K1617,""),L1617&lt;&gt;"",L1617,TRUE,D1617)</f>
        <v>00</v>
      </c>
      <c r="N1617">
        <f t="shared" si="286"/>
        <v>0</v>
      </c>
    </row>
    <row r="1618" spans="1:14" x14ac:dyDescent="0.45">
      <c r="A1618" t="str">
        <f t="shared" si="282"/>
        <v>3920</v>
      </c>
      <c r="B1618" t="str">
        <f t="shared" si="274"/>
        <v>1C</v>
      </c>
      <c r="C1618">
        <f>COUNTIF(B$2:B1618,"=0")</f>
        <v>26</v>
      </c>
      <c r="D1618" t="str">
        <f>MID('input-output'!$I$9,(ROW(D1618)-2)*2+1,2)</f>
        <v>00</v>
      </c>
      <c r="E1618" s="1" t="str">
        <f t="shared" si="275"/>
        <v>Name Letter 3</v>
      </c>
      <c r="F1618" t="str">
        <f>_xlfn.XLOOKUP(D1618,Tables!B:B,Tables!H:H,"")</f>
        <v/>
      </c>
      <c r="G1618" s="2"/>
      <c r="L1618" t="str">
        <f t="shared" si="283"/>
        <v/>
      </c>
      <c r="M1618" t="str" cm="1">
        <f t="array" ref="M1618">_xlfn.IFS(ISNUMBER(_xlfn.XLOOKUP(C1618,Tables!N:N,Tables!N:N)),IF(B1618=0,K1618,""),L1618&lt;&gt;"",L1618,TRUE,D1618)</f>
        <v>00</v>
      </c>
      <c r="N1618">
        <f t="shared" si="286"/>
        <v>0</v>
      </c>
    </row>
    <row r="1619" spans="1:14" x14ac:dyDescent="0.45">
      <c r="A1619" t="str">
        <f t="shared" si="282"/>
        <v>3921</v>
      </c>
      <c r="B1619" t="str">
        <f t="shared" si="274"/>
        <v>1D</v>
      </c>
      <c r="C1619">
        <f>COUNTIF(B$2:B1619,"=0")</f>
        <v>26</v>
      </c>
      <c r="D1619" t="str">
        <f>MID('input-output'!$I$9,(ROW(D1619)-2)*2+1,2)</f>
        <v>00</v>
      </c>
      <c r="E1619" s="1" t="str">
        <f t="shared" si="275"/>
        <v/>
      </c>
      <c r="L1619" t="str">
        <f t="shared" si="283"/>
        <v/>
      </c>
      <c r="M1619" t="str" cm="1">
        <f t="array" ref="M1619">_xlfn.IFS(ISNUMBER(_xlfn.XLOOKUP(C1619,Tables!N:N,Tables!N:N)),IF(B1619=0,K1619,""),L1619&lt;&gt;"",L1619,TRUE,D1619)</f>
        <v>00</v>
      </c>
      <c r="N1619">
        <f t="shared" si="286"/>
        <v>0</v>
      </c>
    </row>
    <row r="1620" spans="1:14" x14ac:dyDescent="0.45">
      <c r="A1620" t="str">
        <f t="shared" si="282"/>
        <v>3922</v>
      </c>
      <c r="B1620" t="str">
        <f t="shared" si="274"/>
        <v>1E</v>
      </c>
      <c r="C1620">
        <f>COUNTIF(B$2:B1620,"=0")</f>
        <v>26</v>
      </c>
      <c r="D1620" t="str">
        <f>MID('input-output'!$I$9,(ROW(D1620)-2)*2+1,2)</f>
        <v>00</v>
      </c>
      <c r="E1620" s="1" t="str">
        <f t="shared" si="275"/>
        <v>Name Letter 4</v>
      </c>
      <c r="F1620" t="str">
        <f>_xlfn.XLOOKUP(D1620,Tables!B:B,Tables!H:H,"")</f>
        <v/>
      </c>
      <c r="G1620" s="2"/>
      <c r="L1620" t="str">
        <f t="shared" si="283"/>
        <v/>
      </c>
      <c r="M1620" t="str" cm="1">
        <f t="array" ref="M1620">_xlfn.IFS(ISNUMBER(_xlfn.XLOOKUP(C1620,Tables!N:N,Tables!N:N)),IF(B1620=0,K1620,""),L1620&lt;&gt;"",L1620,TRUE,D1620)</f>
        <v>00</v>
      </c>
      <c r="N1620">
        <f t="shared" si="286"/>
        <v>0</v>
      </c>
    </row>
    <row r="1621" spans="1:14" x14ac:dyDescent="0.45">
      <c r="A1621" t="str">
        <f t="shared" si="282"/>
        <v>3923</v>
      </c>
      <c r="B1621" t="str">
        <f t="shared" si="274"/>
        <v>1F</v>
      </c>
      <c r="C1621">
        <f>COUNTIF(B$2:B1621,"=0")</f>
        <v>26</v>
      </c>
      <c r="D1621" t="str">
        <f>MID('input-output'!$I$9,(ROW(D1621)-2)*2+1,2)</f>
        <v>00</v>
      </c>
      <c r="E1621" s="1" t="str">
        <f t="shared" si="275"/>
        <v/>
      </c>
      <c r="L1621" t="str">
        <f t="shared" si="283"/>
        <v/>
      </c>
      <c r="M1621" t="str" cm="1">
        <f t="array" ref="M1621">_xlfn.IFS(ISNUMBER(_xlfn.XLOOKUP(C1621,Tables!N:N,Tables!N:N)),IF(B1621=0,K1621,""),L1621&lt;&gt;"",L1621,TRUE,D1621)</f>
        <v>00</v>
      </c>
      <c r="N1621">
        <f t="shared" si="286"/>
        <v>0</v>
      </c>
    </row>
    <row r="1622" spans="1:14" x14ac:dyDescent="0.45">
      <c r="A1622" t="str">
        <f t="shared" ref="A1622:A1685" si="288">DEC2HEX(1+HEX2DEC(A1621))</f>
        <v>3924</v>
      </c>
      <c r="B1622" t="str">
        <f t="shared" si="274"/>
        <v>20</v>
      </c>
      <c r="C1622">
        <f>COUNTIF(B$2:B1622,"=0")</f>
        <v>26</v>
      </c>
      <c r="D1622" t="str">
        <f>MID('input-output'!$I$9,(ROW(D1622)-2)*2+1,2)</f>
        <v>00</v>
      </c>
      <c r="E1622" s="1" t="str">
        <f t="shared" si="275"/>
        <v>Name Letter 5</v>
      </c>
      <c r="F1622" t="str">
        <f>_xlfn.XLOOKUP(D1622,Tables!B:B,Tables!H:H,"")</f>
        <v/>
      </c>
      <c r="G1622" s="2"/>
      <c r="L1622" t="str">
        <f t="shared" si="283"/>
        <v/>
      </c>
      <c r="M1622" t="str" cm="1">
        <f t="array" ref="M1622">_xlfn.IFS(ISNUMBER(_xlfn.XLOOKUP(C1622,Tables!N:N,Tables!N:N)),IF(B1622=0,K1622,""),L1622&lt;&gt;"",L1622,TRUE,D1622)</f>
        <v>00</v>
      </c>
      <c r="N1622">
        <f t="shared" si="286"/>
        <v>0</v>
      </c>
    </row>
    <row r="1623" spans="1:14" x14ac:dyDescent="0.45">
      <c r="A1623" t="str">
        <f t="shared" si="288"/>
        <v>3925</v>
      </c>
      <c r="B1623" t="str">
        <f t="shared" ref="B1623:B1686" si="289">B1539</f>
        <v>21</v>
      </c>
      <c r="C1623">
        <f>COUNTIF(B$2:B1623,"=0")</f>
        <v>26</v>
      </c>
      <c r="D1623" t="str">
        <f>MID('input-output'!$I$9,(ROW(D1623)-2)*2+1,2)</f>
        <v>00</v>
      </c>
      <c r="E1623" s="1" t="str">
        <f t="shared" ref="E1623:E1686" si="290">IF(E1539="","",E1539)</f>
        <v/>
      </c>
      <c r="L1623" t="str">
        <f t="shared" si="283"/>
        <v/>
      </c>
      <c r="M1623" t="str" cm="1">
        <f t="array" ref="M1623">_xlfn.IFS(ISNUMBER(_xlfn.XLOOKUP(C1623,Tables!N:N,Tables!N:N)),IF(B1623=0,K1623,""),L1623&lt;&gt;"",L1623,TRUE,D1623)</f>
        <v>00</v>
      </c>
      <c r="N1623">
        <f t="shared" si="286"/>
        <v>0</v>
      </c>
    </row>
    <row r="1624" spans="1:14" x14ac:dyDescent="0.45">
      <c r="A1624" t="str">
        <f t="shared" si="288"/>
        <v>3926</v>
      </c>
      <c r="B1624" t="str">
        <f t="shared" si="289"/>
        <v>22</v>
      </c>
      <c r="C1624">
        <f>COUNTIF(B$2:B1624,"=0")</f>
        <v>26</v>
      </c>
      <c r="D1624" t="str">
        <f>MID('input-output'!$I$9,(ROW(D1624)-2)*2+1,2)</f>
        <v>00</v>
      </c>
      <c r="E1624" s="1" t="str">
        <f t="shared" si="290"/>
        <v>Name Letter 6</v>
      </c>
      <c r="F1624" t="str">
        <f>_xlfn.XLOOKUP(D1624,Tables!B:B,Tables!H:H,"")</f>
        <v/>
      </c>
      <c r="G1624" s="2"/>
      <c r="L1624" t="str">
        <f t="shared" si="283"/>
        <v/>
      </c>
      <c r="M1624" t="str" cm="1">
        <f t="array" ref="M1624">_xlfn.IFS(ISNUMBER(_xlfn.XLOOKUP(C1624,Tables!N:N,Tables!N:N)),IF(B1624=0,K1624,""),L1624&lt;&gt;"",L1624,TRUE,D1624)</f>
        <v>00</v>
      </c>
      <c r="N1624">
        <f t="shared" si="286"/>
        <v>0</v>
      </c>
    </row>
    <row r="1625" spans="1:14" x14ac:dyDescent="0.45">
      <c r="A1625" t="str">
        <f t="shared" si="288"/>
        <v>3927</v>
      </c>
      <c r="B1625" t="str">
        <f t="shared" si="289"/>
        <v>23</v>
      </c>
      <c r="C1625">
        <f>COUNTIF(B$2:B1625,"=0")</f>
        <v>26</v>
      </c>
      <c r="D1625" t="str">
        <f>MID('input-output'!$I$9,(ROW(D1625)-2)*2+1,2)</f>
        <v>00</v>
      </c>
      <c r="E1625" s="1" t="str">
        <f t="shared" si="290"/>
        <v/>
      </c>
      <c r="L1625" t="str">
        <f t="shared" si="283"/>
        <v/>
      </c>
      <c r="M1625" t="str" cm="1">
        <f t="array" ref="M1625">_xlfn.IFS(ISNUMBER(_xlfn.XLOOKUP(C1625,Tables!N:N,Tables!N:N)),IF(B1625=0,K1625,""),L1625&lt;&gt;"",L1625,TRUE,D1625)</f>
        <v>00</v>
      </c>
      <c r="N1625">
        <f t="shared" si="286"/>
        <v>0</v>
      </c>
    </row>
    <row r="1626" spans="1:14" x14ac:dyDescent="0.45">
      <c r="A1626" t="str">
        <f t="shared" si="288"/>
        <v>3928</v>
      </c>
      <c r="B1626" t="str">
        <f t="shared" si="289"/>
        <v>24</v>
      </c>
      <c r="C1626">
        <f>COUNTIF(B$2:B1626,"=0")</f>
        <v>26</v>
      </c>
      <c r="D1626" t="str">
        <f>MID('input-output'!$I$9,(ROW(D1626)-2)*2+1,2)</f>
        <v>00</v>
      </c>
      <c r="E1626" s="1" t="str">
        <f t="shared" si="290"/>
        <v>Name Letter 7</v>
      </c>
      <c r="F1626" t="str">
        <f>_xlfn.XLOOKUP(D1626,Tables!B:B,Tables!H:H,"")</f>
        <v/>
      </c>
      <c r="G1626" s="2"/>
      <c r="L1626" t="str">
        <f t="shared" si="283"/>
        <v/>
      </c>
      <c r="M1626" t="str" cm="1">
        <f t="array" ref="M1626">_xlfn.IFS(ISNUMBER(_xlfn.XLOOKUP(C1626,Tables!N:N,Tables!N:N)),IF(B1626=0,K1626,""),L1626&lt;&gt;"",L1626,TRUE,D1626)</f>
        <v>00</v>
      </c>
      <c r="N1626">
        <f t="shared" si="286"/>
        <v>0</v>
      </c>
    </row>
    <row r="1627" spans="1:14" x14ac:dyDescent="0.45">
      <c r="A1627" t="str">
        <f t="shared" si="288"/>
        <v>3929</v>
      </c>
      <c r="B1627" t="str">
        <f t="shared" si="289"/>
        <v>25</v>
      </c>
      <c r="C1627">
        <f>COUNTIF(B$2:B1627,"=0")</f>
        <v>26</v>
      </c>
      <c r="D1627" t="str">
        <f>MID('input-output'!$I$9,(ROW(D1627)-2)*2+1,2)</f>
        <v>00</v>
      </c>
      <c r="E1627" s="1" t="str">
        <f t="shared" si="290"/>
        <v/>
      </c>
      <c r="L1627" t="str">
        <f t="shared" si="283"/>
        <v/>
      </c>
      <c r="M1627" t="str" cm="1">
        <f t="array" ref="M1627">_xlfn.IFS(ISNUMBER(_xlfn.XLOOKUP(C1627,Tables!N:N,Tables!N:N)),IF(B1627=0,K1627,""),L1627&lt;&gt;"",L1627,TRUE,D1627)</f>
        <v>00</v>
      </c>
      <c r="N1627">
        <f t="shared" si="286"/>
        <v>0</v>
      </c>
    </row>
    <row r="1628" spans="1:14" x14ac:dyDescent="0.45">
      <c r="A1628" t="str">
        <f t="shared" si="288"/>
        <v>392A</v>
      </c>
      <c r="B1628" t="str">
        <f t="shared" si="289"/>
        <v>26</v>
      </c>
      <c r="C1628">
        <f>COUNTIF(B$2:B1628,"=0")</f>
        <v>26</v>
      </c>
      <c r="D1628" t="str">
        <f>MID('input-output'!$I$9,(ROW(D1628)-2)*2+1,2)</f>
        <v>00</v>
      </c>
      <c r="E1628" s="1" t="str">
        <f t="shared" si="290"/>
        <v>Name Letter 8</v>
      </c>
      <c r="F1628" t="str">
        <f>_xlfn.XLOOKUP(D1628,Tables!B:B,Tables!H:H,"")</f>
        <v/>
      </c>
      <c r="G1628" s="2"/>
      <c r="L1628" t="str">
        <f t="shared" si="283"/>
        <v/>
      </c>
      <c r="M1628" t="str" cm="1">
        <f t="array" ref="M1628">_xlfn.IFS(ISNUMBER(_xlfn.XLOOKUP(C1628,Tables!N:N,Tables!N:N)),IF(B1628=0,K1628,""),L1628&lt;&gt;"",L1628,TRUE,D1628)</f>
        <v>00</v>
      </c>
      <c r="N1628">
        <f t="shared" si="286"/>
        <v>0</v>
      </c>
    </row>
    <row r="1629" spans="1:14" x14ac:dyDescent="0.45">
      <c r="A1629" t="str">
        <f t="shared" si="288"/>
        <v>392B</v>
      </c>
      <c r="B1629" t="str">
        <f t="shared" si="289"/>
        <v>27</v>
      </c>
      <c r="C1629">
        <f>COUNTIF(B$2:B1629,"=0")</f>
        <v>26</v>
      </c>
      <c r="D1629" t="str">
        <f>MID('input-output'!$I$9,(ROW(D1629)-2)*2+1,2)</f>
        <v>00</v>
      </c>
      <c r="E1629" s="1" t="str">
        <f t="shared" si="290"/>
        <v/>
      </c>
      <c r="L1629" t="str">
        <f t="shared" si="283"/>
        <v/>
      </c>
      <c r="M1629" t="str" cm="1">
        <f t="array" ref="M1629">_xlfn.IFS(ISNUMBER(_xlfn.XLOOKUP(C1629,Tables!N:N,Tables!N:N)),IF(B1629=0,K1629,""),L1629&lt;&gt;"",L1629,TRUE,D1629)</f>
        <v>00</v>
      </c>
      <c r="N1629">
        <f t="shared" si="286"/>
        <v>0</v>
      </c>
    </row>
    <row r="1630" spans="1:14" x14ac:dyDescent="0.45">
      <c r="A1630" t="str">
        <f t="shared" si="288"/>
        <v>392C</v>
      </c>
      <c r="B1630" t="str">
        <f t="shared" si="289"/>
        <v>28</v>
      </c>
      <c r="C1630">
        <f>COUNTIF(B$2:B1630,"=0")</f>
        <v>26</v>
      </c>
      <c r="D1630" t="str">
        <f>MID('input-output'!$I$9,(ROW(D1630)-2)*2+1,2)</f>
        <v>01</v>
      </c>
      <c r="E1630" s="1" t="str">
        <f t="shared" si="290"/>
        <v>Monster Level 1</v>
      </c>
      <c r="G1630" s="2"/>
      <c r="L1630" t="str">
        <f t="shared" si="283"/>
        <v/>
      </c>
      <c r="M1630" t="str" cm="1">
        <f t="array" ref="M1630">_xlfn.IFS(ISNUMBER(_xlfn.XLOOKUP(C1630,Tables!N:N,Tables!N:N)),IF(B1630=0,K1630,""),L1630&lt;&gt;"",L1630,TRUE,D1630)</f>
        <v>01</v>
      </c>
      <c r="N1630">
        <f t="shared" si="286"/>
        <v>0</v>
      </c>
    </row>
    <row r="1631" spans="1:14" x14ac:dyDescent="0.45">
      <c r="A1631" t="str">
        <f t="shared" si="288"/>
        <v>392D</v>
      </c>
      <c r="B1631" t="str">
        <f t="shared" si="289"/>
        <v>29</v>
      </c>
      <c r="C1631">
        <f>COUNTIF(B$2:B1631,"=0")</f>
        <v>26</v>
      </c>
      <c r="D1631" t="str">
        <f>MID('input-output'!$I$9,(ROW(D1631)-2)*2+1,2)</f>
        <v>01</v>
      </c>
      <c r="E1631" s="1" t="str">
        <f t="shared" si="290"/>
        <v>Monster Level 2</v>
      </c>
      <c r="G1631" s="2"/>
      <c r="L1631" t="str">
        <f t="shared" si="283"/>
        <v/>
      </c>
      <c r="M1631" t="str" cm="1">
        <f t="array" ref="M1631">_xlfn.IFS(ISNUMBER(_xlfn.XLOOKUP(C1631,Tables!N:N,Tables!N:N)),IF(B1631=0,K1631,""),L1631&lt;&gt;"",L1631,TRUE,D1631)</f>
        <v>01</v>
      </c>
      <c r="N1631">
        <f t="shared" si="286"/>
        <v>0</v>
      </c>
    </row>
    <row r="1632" spans="1:14" x14ac:dyDescent="0.45">
      <c r="A1632" t="str">
        <f t="shared" si="288"/>
        <v>392E</v>
      </c>
      <c r="B1632" t="str">
        <f t="shared" si="289"/>
        <v>2A</v>
      </c>
      <c r="C1632">
        <f>COUNTIF(B$2:B1632,"=0")</f>
        <v>26</v>
      </c>
      <c r="D1632" t="str">
        <f>MID('input-output'!$I$9,(ROW(D1632)-2)*2+1,2)</f>
        <v>01</v>
      </c>
      <c r="E1632" s="1" t="str">
        <f t="shared" si="290"/>
        <v>Monster Level 3</v>
      </c>
      <c r="G1632" s="2"/>
      <c r="L1632" t="str">
        <f t="shared" si="283"/>
        <v/>
      </c>
      <c r="M1632" t="str" cm="1">
        <f t="array" ref="M1632">_xlfn.IFS(ISNUMBER(_xlfn.XLOOKUP(C1632,Tables!N:N,Tables!N:N)),IF(B1632=0,K1632,""),L1632&lt;&gt;"",L1632,TRUE,D1632)</f>
        <v>01</v>
      </c>
      <c r="N1632">
        <f t="shared" si="286"/>
        <v>0</v>
      </c>
    </row>
    <row r="1633" spans="1:14" x14ac:dyDescent="0.45">
      <c r="A1633" t="str">
        <f t="shared" si="288"/>
        <v>392F</v>
      </c>
      <c r="B1633" t="str">
        <f t="shared" si="289"/>
        <v>2B</v>
      </c>
      <c r="C1633">
        <f>COUNTIF(B$2:B1633,"=0")</f>
        <v>26</v>
      </c>
      <c r="D1633" t="str">
        <f>MID('input-output'!$I$9,(ROW(D1633)-2)*2+1,2)</f>
        <v>01</v>
      </c>
      <c r="E1633" s="1" t="str">
        <f t="shared" si="290"/>
        <v>Boss Level</v>
      </c>
      <c r="G1633" s="2"/>
      <c r="L1633" t="str">
        <f t="shared" si="283"/>
        <v/>
      </c>
      <c r="M1633" t="str" cm="1">
        <f t="array" ref="M1633">_xlfn.IFS(ISNUMBER(_xlfn.XLOOKUP(C1633,Tables!N:N,Tables!N:N)),IF(B1633=0,K1633,""),L1633&lt;&gt;"",L1633,TRUE,D1633)</f>
        <v>01</v>
      </c>
      <c r="N1633">
        <f t="shared" si="286"/>
        <v>0</v>
      </c>
    </row>
    <row r="1634" spans="1:14" x14ac:dyDescent="0.45">
      <c r="A1634" t="str">
        <f t="shared" si="288"/>
        <v>3930</v>
      </c>
      <c r="B1634" t="str">
        <f t="shared" si="289"/>
        <v>2C</v>
      </c>
      <c r="C1634">
        <f>COUNTIF(B$2:B1634,"=0")</f>
        <v>26</v>
      </c>
      <c r="D1634" t="str">
        <f>MID('input-output'!$I$9,(ROW(D1634)-2)*2+1,2)</f>
        <v>00</v>
      </c>
      <c r="E1634" s="1" t="str">
        <f t="shared" si="290"/>
        <v/>
      </c>
      <c r="L1634" t="str">
        <f t="shared" si="283"/>
        <v/>
      </c>
      <c r="M1634" t="str" cm="1">
        <f t="array" ref="M1634">_xlfn.IFS(ISNUMBER(_xlfn.XLOOKUP(C1634,Tables!N:N,Tables!N:N)),IF(B1634=0,K1634,""),L1634&lt;&gt;"",L1634,TRUE,D1634)</f>
        <v>00</v>
      </c>
      <c r="N1634">
        <f t="shared" si="286"/>
        <v>0</v>
      </c>
    </row>
    <row r="1635" spans="1:14" x14ac:dyDescent="0.45">
      <c r="A1635" t="str">
        <f t="shared" si="288"/>
        <v>3931</v>
      </c>
      <c r="B1635" t="str">
        <f t="shared" si="289"/>
        <v>2D</v>
      </c>
      <c r="C1635">
        <f>COUNTIF(B$2:B1635,"=0")</f>
        <v>26</v>
      </c>
      <c r="D1635" t="str">
        <f>MID('input-output'!$I$9,(ROW(D1635)-2)*2+1,2)</f>
        <v>3F</v>
      </c>
      <c r="E1635" s="1" t="str">
        <f t="shared" si="290"/>
        <v>Hobby</v>
      </c>
      <c r="F1635" t="str">
        <f>_xlfn.XLOOKUP(HEX2DEC(D1635),Tables!A:A,Tables!G:G)</f>
        <v>Volunteering</v>
      </c>
      <c r="G1635" s="2"/>
      <c r="L1635" t="str">
        <f t="shared" si="283"/>
        <v/>
      </c>
      <c r="M1635" t="str" cm="1">
        <f t="array" ref="M1635">_xlfn.IFS(ISNUMBER(_xlfn.XLOOKUP(C1635,Tables!N:N,Tables!N:N)),IF(B1635=0,K1635,""),L1635&lt;&gt;"",L1635,TRUE,D1635)</f>
        <v>3F</v>
      </c>
      <c r="N1635">
        <f t="shared" si="286"/>
        <v>0</v>
      </c>
    </row>
    <row r="1636" spans="1:14" x14ac:dyDescent="0.45">
      <c r="A1636" t="str">
        <f t="shared" si="288"/>
        <v>3932</v>
      </c>
      <c r="B1636" t="str">
        <f t="shared" si="289"/>
        <v>2E</v>
      </c>
      <c r="C1636">
        <f>COUNTIF(B$2:B1636,"=0")</f>
        <v>26</v>
      </c>
      <c r="D1636" t="str">
        <f>MID('input-output'!$I$9,(ROW(D1636)-2)*2+1,2)</f>
        <v>2C</v>
      </c>
      <c r="E1636" s="1" t="str">
        <f t="shared" si="290"/>
        <v>Title</v>
      </c>
      <c r="F1636" t="str">
        <f>_xlfn.XLOOKUP(HEX2DEC(D1636),Tables!A:A,Tables!F:F)</f>
        <v>Ally of Justice</v>
      </c>
      <c r="G1636" s="2"/>
      <c r="L1636" t="str">
        <f t="shared" si="283"/>
        <v/>
      </c>
      <c r="M1636" t="str" cm="1">
        <f t="array" ref="M1636">_xlfn.IFS(ISNUMBER(_xlfn.XLOOKUP(C1636,Tables!N:N,Tables!N:N)),IF(B1636=0,K1636,""),L1636&lt;&gt;"",L1636,TRUE,D1636)</f>
        <v>2C</v>
      </c>
      <c r="N1636">
        <f t="shared" si="286"/>
        <v>0</v>
      </c>
    </row>
    <row r="1637" spans="1:14" x14ac:dyDescent="0.45">
      <c r="A1637" t="str">
        <f t="shared" si="288"/>
        <v>3933</v>
      </c>
      <c r="B1637" t="str">
        <f t="shared" si="289"/>
        <v>2F</v>
      </c>
      <c r="C1637">
        <f>COUNTIF(B$2:B1637,"=0")</f>
        <v>26</v>
      </c>
      <c r="D1637" t="str">
        <f>MID('input-output'!$I$9,(ROW(D1637)-2)*2+1,2)</f>
        <v>37</v>
      </c>
      <c r="E1637" s="1" t="str">
        <f t="shared" si="290"/>
        <v>Personality</v>
      </c>
      <c r="F1637" t="str">
        <f>_xlfn.XLOOKUP(HEX2DEC(D1637),Tables!A:A,Tables!E:E)</f>
        <v>Chatty</v>
      </c>
      <c r="G1637" s="2"/>
      <c r="L1637" t="str">
        <f t="shared" si="283"/>
        <v/>
      </c>
      <c r="M1637" t="str" cm="1">
        <f t="array" ref="M1637">_xlfn.IFS(ISNUMBER(_xlfn.XLOOKUP(C1637,Tables!N:N,Tables!N:N)),IF(B1637=0,K1637,""),L1637&lt;&gt;"",L1637,TRUE,D1637)</f>
        <v>37</v>
      </c>
      <c r="N1637">
        <f t="shared" si="286"/>
        <v>0</v>
      </c>
    </row>
    <row r="1638" spans="1:14" x14ac:dyDescent="0.45">
      <c r="A1638" t="str">
        <f t="shared" si="288"/>
        <v>3934</v>
      </c>
      <c r="B1638" t="str">
        <f t="shared" si="289"/>
        <v>30</v>
      </c>
      <c r="C1638">
        <f>COUNTIF(B$2:B1638,"=0")</f>
        <v>26</v>
      </c>
      <c r="D1638" t="str">
        <f>MID('input-output'!$I$9,(ROW(D1638)-2)*2+1,2)</f>
        <v>00</v>
      </c>
      <c r="E1638" s="1" t="str">
        <f t="shared" si="290"/>
        <v/>
      </c>
      <c r="L1638" t="str">
        <f t="shared" si="283"/>
        <v/>
      </c>
      <c r="M1638" t="str" cm="1">
        <f t="array" ref="M1638">_xlfn.IFS(ISNUMBER(_xlfn.XLOOKUP(C1638,Tables!N:N,Tables!N:N)),IF(B1638=0,K1638,""),L1638&lt;&gt;"",L1638,TRUE,D1638)</f>
        <v>00</v>
      </c>
      <c r="N1638">
        <f t="shared" si="286"/>
        <v>0</v>
      </c>
    </row>
    <row r="1639" spans="1:14" x14ac:dyDescent="0.45">
      <c r="A1639" t="str">
        <f t="shared" si="288"/>
        <v>3935</v>
      </c>
      <c r="B1639" t="str">
        <f t="shared" si="289"/>
        <v>31</v>
      </c>
      <c r="C1639">
        <f>COUNTIF(B$2:B1639,"=0")</f>
        <v>26</v>
      </c>
      <c r="D1639" t="str">
        <f>MID('input-output'!$I$9,(ROW(D1639)-2)*2+1,2)</f>
        <v>00</v>
      </c>
      <c r="E1639" s="1" t="str">
        <f t="shared" si="290"/>
        <v>Owner Level</v>
      </c>
      <c r="F1639">
        <f t="shared" ref="F1639:F1640" si="291">HEX2DEC(D1639)</f>
        <v>0</v>
      </c>
      <c r="G1639" s="2"/>
      <c r="J1639" t="str">
        <f t="shared" ref="J1639:J1640" si="292">IF(G1639&lt;&gt;"",DEC2HEX(G1639),"")</f>
        <v/>
      </c>
      <c r="L1639" t="str">
        <f t="shared" si="283"/>
        <v/>
      </c>
      <c r="M1639" t="str" cm="1">
        <f t="array" ref="M1639">_xlfn.IFS(ISNUMBER(_xlfn.XLOOKUP(C1639,Tables!N:N,Tables!N:N)),IF(B1639=0,K1639,""),L1639&lt;&gt;"",L1639,TRUE,D1639)</f>
        <v>00</v>
      </c>
      <c r="N1639">
        <f t="shared" si="286"/>
        <v>0</v>
      </c>
    </row>
    <row r="1640" spans="1:14" x14ac:dyDescent="0.45">
      <c r="A1640" t="str">
        <f t="shared" si="288"/>
        <v>3936</v>
      </c>
      <c r="B1640" t="str">
        <f t="shared" si="289"/>
        <v>32</v>
      </c>
      <c r="C1640">
        <f>COUNTIF(B$2:B1640,"=0")</f>
        <v>26</v>
      </c>
      <c r="D1640" t="str">
        <f>MID('input-output'!$I$9,(ROW(D1640)-2)*2+1,2)</f>
        <v>00</v>
      </c>
      <c r="E1640" s="1" t="str">
        <f t="shared" si="290"/>
        <v>Times Cleared</v>
      </c>
      <c r="F1640">
        <f t="shared" si="291"/>
        <v>0</v>
      </c>
      <c r="G1640" s="2"/>
      <c r="J1640" t="str">
        <f t="shared" si="292"/>
        <v/>
      </c>
      <c r="L1640" t="str">
        <f t="shared" si="283"/>
        <v/>
      </c>
      <c r="M1640" t="str" cm="1">
        <f t="array" ref="M1640">_xlfn.IFS(ISNUMBER(_xlfn.XLOOKUP(C1640,Tables!N:N,Tables!N:N)),IF(B1640=0,K1640,""),L1640&lt;&gt;"",L1640,TRUE,D1640)</f>
        <v>00</v>
      </c>
      <c r="N1640">
        <f t="shared" si="286"/>
        <v>0</v>
      </c>
    </row>
    <row r="1641" spans="1:14" x14ac:dyDescent="0.45">
      <c r="A1641" t="str">
        <f t="shared" si="288"/>
        <v>3937</v>
      </c>
      <c r="B1641" t="str">
        <f t="shared" si="289"/>
        <v>33</v>
      </c>
      <c r="C1641">
        <f>COUNTIF(B$2:B1641,"=0")</f>
        <v>26</v>
      </c>
      <c r="D1641" t="str">
        <f>MID('input-output'!$I$9,(ROW(D1641)-2)*2+1,2)</f>
        <v>00</v>
      </c>
      <c r="E1641" s="1" t="str">
        <f t="shared" si="290"/>
        <v/>
      </c>
      <c r="L1641" t="str">
        <f t="shared" si="283"/>
        <v/>
      </c>
      <c r="M1641" t="str" cm="1">
        <f t="array" ref="M1641">_xlfn.IFS(ISNUMBER(_xlfn.XLOOKUP(C1641,Tables!N:N,Tables!N:N)),IF(B1641=0,K1641,""),L1641&lt;&gt;"",L1641,TRUE,D1641)</f>
        <v>00</v>
      </c>
      <c r="N1641">
        <f t="shared" si="286"/>
        <v>0</v>
      </c>
    </row>
    <row r="1642" spans="1:14" x14ac:dyDescent="0.45">
      <c r="A1642" t="str">
        <f t="shared" si="288"/>
        <v>3938</v>
      </c>
      <c r="B1642" t="str">
        <f t="shared" si="289"/>
        <v>34</v>
      </c>
      <c r="C1642">
        <f>COUNTIF(B$2:B1642,"=0")</f>
        <v>26</v>
      </c>
      <c r="D1642" t="str">
        <f>MID('input-output'!$I$9,(ROW(D1642)-2)*2+1,2)</f>
        <v>45</v>
      </c>
      <c r="E1642" s="1" t="str">
        <f t="shared" si="290"/>
        <v/>
      </c>
      <c r="L1642" t="str">
        <f t="shared" si="283"/>
        <v/>
      </c>
      <c r="M1642" t="str" cm="1">
        <f t="array" ref="M1642">_xlfn.IFS(ISNUMBER(_xlfn.XLOOKUP(C1642,Tables!N:N,Tables!N:N)),IF(B1642=0,K1642,""),L1642&lt;&gt;"",L1642,TRUE,D1642)</f>
        <v>45</v>
      </c>
      <c r="N1642">
        <f t="shared" si="286"/>
        <v>0</v>
      </c>
    </row>
    <row r="1643" spans="1:14" x14ac:dyDescent="0.45">
      <c r="A1643" t="str">
        <f t="shared" si="288"/>
        <v>3939</v>
      </c>
      <c r="B1643" t="str">
        <f t="shared" si="289"/>
        <v>35</v>
      </c>
      <c r="C1643">
        <f>COUNTIF(B$2:B1643,"=0")</f>
        <v>26</v>
      </c>
      <c r="D1643" t="str">
        <f>MID('input-output'!$I$9,(ROW(D1643)-2)*2+1,2)</f>
        <v>02</v>
      </c>
      <c r="E1643" s="1" t="str">
        <f t="shared" si="290"/>
        <v/>
      </c>
      <c r="L1643" t="str">
        <f t="shared" si="283"/>
        <v/>
      </c>
      <c r="M1643" t="str" cm="1">
        <f t="array" ref="M1643">_xlfn.IFS(ISNUMBER(_xlfn.XLOOKUP(C1643,Tables!N:N,Tables!N:N)),IF(B1643=0,K1643,""),L1643&lt;&gt;"",L1643,TRUE,D1643)</f>
        <v>02</v>
      </c>
      <c r="N1643">
        <f t="shared" si="286"/>
        <v>0</v>
      </c>
    </row>
    <row r="1644" spans="1:14" x14ac:dyDescent="0.45">
      <c r="A1644" t="str">
        <f t="shared" si="288"/>
        <v>393A</v>
      </c>
      <c r="B1644" t="str">
        <f t="shared" si="289"/>
        <v>36</v>
      </c>
      <c r="C1644">
        <f>COUNTIF(B$2:B1644,"=0")</f>
        <v>26</v>
      </c>
      <c r="D1644" t="str">
        <f>MID('input-output'!$I$9,(ROW(D1644)-2)*2+1,2)</f>
        <v>37</v>
      </c>
      <c r="E1644" s="1" t="str">
        <f t="shared" si="290"/>
        <v/>
      </c>
      <c r="L1644" t="str">
        <f t="shared" si="283"/>
        <v/>
      </c>
      <c r="M1644" t="str" cm="1">
        <f t="array" ref="M1644">_xlfn.IFS(ISNUMBER(_xlfn.XLOOKUP(C1644,Tables!N:N,Tables!N:N)),IF(B1644=0,K1644,""),L1644&lt;&gt;"",L1644,TRUE,D1644)</f>
        <v>37</v>
      </c>
      <c r="N1644">
        <f t="shared" si="286"/>
        <v>0</v>
      </c>
    </row>
    <row r="1645" spans="1:14" x14ac:dyDescent="0.45">
      <c r="A1645" t="str">
        <f t="shared" si="288"/>
        <v>393B</v>
      </c>
      <c r="B1645" t="str">
        <f t="shared" si="289"/>
        <v>37</v>
      </c>
      <c r="C1645">
        <f>COUNTIF(B$2:B1645,"=0")</f>
        <v>26</v>
      </c>
      <c r="D1645" t="str">
        <f>MID('input-output'!$I$9,(ROW(D1645)-2)*2+1,2)</f>
        <v>5F</v>
      </c>
      <c r="E1645" s="1" t="str">
        <f t="shared" si="290"/>
        <v/>
      </c>
      <c r="L1645" t="str">
        <f t="shared" si="283"/>
        <v/>
      </c>
      <c r="M1645" t="str" cm="1">
        <f t="array" ref="M1645">_xlfn.IFS(ISNUMBER(_xlfn.XLOOKUP(C1645,Tables!N:N,Tables!N:N)),IF(B1645=0,K1645,""),L1645&lt;&gt;"",L1645,TRUE,D1645)</f>
        <v>5F</v>
      </c>
      <c r="N1645">
        <f t="shared" si="286"/>
        <v>0</v>
      </c>
    </row>
    <row r="1646" spans="1:14" x14ac:dyDescent="0.45">
      <c r="A1646" t="str">
        <f t="shared" si="288"/>
        <v>393C</v>
      </c>
      <c r="B1646" t="str">
        <f t="shared" si="289"/>
        <v>38</v>
      </c>
      <c r="C1646">
        <f>COUNTIF(B$2:B1646,"=0")</f>
        <v>26</v>
      </c>
      <c r="D1646" t="str">
        <f>MID('input-output'!$I$9,(ROW(D1646)-2)*2+1,2)</f>
        <v>75</v>
      </c>
      <c r="E1646" s="1" t="str">
        <f t="shared" si="290"/>
        <v/>
      </c>
      <c r="L1646" t="str">
        <f t="shared" si="283"/>
        <v/>
      </c>
      <c r="M1646" t="str" cm="1">
        <f t="array" ref="M1646">_xlfn.IFS(ISNUMBER(_xlfn.XLOOKUP(C1646,Tables!N:N,Tables!N:N)),IF(B1646=0,K1646,""),L1646&lt;&gt;"",L1646,TRUE,D1646)</f>
        <v>75</v>
      </c>
      <c r="N1646">
        <f t="shared" si="286"/>
        <v>0</v>
      </c>
    </row>
    <row r="1647" spans="1:14" x14ac:dyDescent="0.45">
      <c r="A1647" t="str">
        <f t="shared" si="288"/>
        <v>393D</v>
      </c>
      <c r="B1647" t="str">
        <f t="shared" si="289"/>
        <v>39</v>
      </c>
      <c r="C1647">
        <f>COUNTIF(B$2:B1647,"=0")</f>
        <v>26</v>
      </c>
      <c r="D1647" t="str">
        <f>MID('input-output'!$I$9,(ROW(D1647)-2)*2+1,2)</f>
        <v>65</v>
      </c>
      <c r="E1647" s="1" t="str">
        <f t="shared" si="290"/>
        <v/>
      </c>
      <c r="L1647" t="str">
        <f t="shared" si="283"/>
        <v/>
      </c>
      <c r="M1647" t="str" cm="1">
        <f t="array" ref="M1647">_xlfn.IFS(ISNUMBER(_xlfn.XLOOKUP(C1647,Tables!N:N,Tables!N:N)),IF(B1647=0,K1647,""),L1647&lt;&gt;"",L1647,TRUE,D1647)</f>
        <v>65</v>
      </c>
      <c r="N1647">
        <f t="shared" si="286"/>
        <v>0</v>
      </c>
    </row>
    <row r="1648" spans="1:14" x14ac:dyDescent="0.45">
      <c r="A1648" t="str">
        <f t="shared" si="288"/>
        <v>393E</v>
      </c>
      <c r="B1648" t="str">
        <f t="shared" si="289"/>
        <v>3A</v>
      </c>
      <c r="C1648">
        <f>COUNTIF(B$2:B1648,"=0")</f>
        <v>26</v>
      </c>
      <c r="D1648" t="str">
        <f>MID('input-output'!$I$9,(ROW(D1648)-2)*2+1,2)</f>
        <v>12</v>
      </c>
      <c r="E1648" s="1" t="str">
        <f t="shared" si="290"/>
        <v/>
      </c>
      <c r="L1648" t="str">
        <f t="shared" si="283"/>
        <v/>
      </c>
      <c r="M1648" t="str" cm="1">
        <f t="array" ref="M1648">_xlfn.IFS(ISNUMBER(_xlfn.XLOOKUP(C1648,Tables!N:N,Tables!N:N)),IF(B1648=0,K1648,""),L1648&lt;&gt;"",L1648,TRUE,D1648)</f>
        <v>12</v>
      </c>
      <c r="N1648">
        <f t="shared" si="286"/>
        <v>0</v>
      </c>
    </row>
    <row r="1649" spans="1:14" x14ac:dyDescent="0.45">
      <c r="A1649" t="str">
        <f t="shared" si="288"/>
        <v>393F</v>
      </c>
      <c r="B1649" t="str">
        <f t="shared" si="289"/>
        <v>3B</v>
      </c>
      <c r="C1649">
        <f>COUNTIF(B$2:B1649,"=0")</f>
        <v>26</v>
      </c>
      <c r="D1649" t="str">
        <f>MID('input-output'!$I$9,(ROW(D1649)-2)*2+1,2)</f>
        <v>50</v>
      </c>
      <c r="E1649" s="1" t="str">
        <f t="shared" si="290"/>
        <v/>
      </c>
      <c r="L1649" t="str">
        <f t="shared" si="283"/>
        <v/>
      </c>
      <c r="M1649" t="str" cm="1">
        <f t="array" ref="M1649">_xlfn.IFS(ISNUMBER(_xlfn.XLOOKUP(C1649,Tables!N:N,Tables!N:N)),IF(B1649=0,K1649,""),L1649&lt;&gt;"",L1649,TRUE,D1649)</f>
        <v>50</v>
      </c>
      <c r="N1649">
        <f t="shared" si="286"/>
        <v>0</v>
      </c>
    </row>
    <row r="1650" spans="1:14" x14ac:dyDescent="0.45">
      <c r="A1650" t="str">
        <f t="shared" si="288"/>
        <v>3940</v>
      </c>
      <c r="B1650" t="str">
        <f t="shared" si="289"/>
        <v>3C</v>
      </c>
      <c r="C1650">
        <f>COUNTIF(B$2:B1650,"=0")</f>
        <v>26</v>
      </c>
      <c r="D1650" t="str">
        <f>MID('input-output'!$I$9,(ROW(D1650)-2)*2+1,2)</f>
        <v>57</v>
      </c>
      <c r="E1650" s="1" t="str">
        <f t="shared" si="290"/>
        <v/>
      </c>
      <c r="L1650" t="str">
        <f t="shared" si="283"/>
        <v/>
      </c>
      <c r="M1650" t="str" cm="1">
        <f t="array" ref="M1650">_xlfn.IFS(ISNUMBER(_xlfn.XLOOKUP(C1650,Tables!N:N,Tables!N:N)),IF(B1650=0,K1650,""),L1650&lt;&gt;"",L1650,TRUE,D1650)</f>
        <v>57</v>
      </c>
      <c r="N1650">
        <f t="shared" si="286"/>
        <v>0</v>
      </c>
    </row>
    <row r="1651" spans="1:14" x14ac:dyDescent="0.45">
      <c r="A1651" t="str">
        <f t="shared" si="288"/>
        <v>3941</v>
      </c>
      <c r="B1651" t="str">
        <f t="shared" si="289"/>
        <v>3D</v>
      </c>
      <c r="C1651">
        <f>COUNTIF(B$2:B1651,"=0")</f>
        <v>26</v>
      </c>
      <c r="D1651" t="str">
        <f>MID('input-output'!$I$9,(ROW(D1651)-2)*2+1,2)</f>
        <v>30</v>
      </c>
      <c r="E1651" s="1" t="str">
        <f t="shared" si="290"/>
        <v/>
      </c>
      <c r="L1651" t="str">
        <f t="shared" si="283"/>
        <v/>
      </c>
      <c r="M1651" t="str" cm="1">
        <f t="array" ref="M1651">_xlfn.IFS(ISNUMBER(_xlfn.XLOOKUP(C1651,Tables!N:N,Tables!N:N)),IF(B1651=0,K1651,""),L1651&lt;&gt;"",L1651,TRUE,D1651)</f>
        <v>30</v>
      </c>
      <c r="N1651">
        <f t="shared" si="286"/>
        <v>0</v>
      </c>
    </row>
    <row r="1652" spans="1:14" x14ac:dyDescent="0.45">
      <c r="A1652" t="str">
        <f t="shared" si="288"/>
        <v>3942</v>
      </c>
      <c r="B1652" t="str">
        <f t="shared" si="289"/>
        <v>3E</v>
      </c>
      <c r="C1652">
        <f>COUNTIF(B$2:B1652,"=0")</f>
        <v>26</v>
      </c>
      <c r="D1652" t="str">
        <f>MID('input-output'!$I$9,(ROW(D1652)-2)*2+1,2)</f>
        <v>66</v>
      </c>
      <c r="E1652" s="1" t="str">
        <f t="shared" si="290"/>
        <v/>
      </c>
      <c r="L1652" t="str">
        <f t="shared" si="283"/>
        <v/>
      </c>
      <c r="M1652" t="str" cm="1">
        <f t="array" ref="M1652">_xlfn.IFS(ISNUMBER(_xlfn.XLOOKUP(C1652,Tables!N:N,Tables!N:N)),IF(B1652=0,K1652,""),L1652&lt;&gt;"",L1652,TRUE,D1652)</f>
        <v>66</v>
      </c>
      <c r="N1652">
        <f t="shared" si="286"/>
        <v>0</v>
      </c>
    </row>
    <row r="1653" spans="1:14" x14ac:dyDescent="0.45">
      <c r="A1653" t="str">
        <f t="shared" si="288"/>
        <v>3943</v>
      </c>
      <c r="B1653" t="str">
        <f t="shared" si="289"/>
        <v>3F</v>
      </c>
      <c r="C1653">
        <f>COUNTIF(B$2:B1653,"=0")</f>
        <v>26</v>
      </c>
      <c r="D1653" t="str">
        <f>MID('input-output'!$I$9,(ROW(D1653)-2)*2+1,2)</f>
        <v>30</v>
      </c>
      <c r="E1653" s="1" t="str">
        <f t="shared" si="290"/>
        <v/>
      </c>
      <c r="L1653" t="str">
        <f t="shared" si="283"/>
        <v/>
      </c>
      <c r="M1653" t="str" cm="1">
        <f t="array" ref="M1653">_xlfn.IFS(ISNUMBER(_xlfn.XLOOKUP(C1653,Tables!N:N,Tables!N:N)),IF(B1653=0,K1653,""),L1653&lt;&gt;"",L1653,TRUE,D1653)</f>
        <v>30</v>
      </c>
      <c r="N1653">
        <f t="shared" si="286"/>
        <v>0</v>
      </c>
    </row>
    <row r="1654" spans="1:14" x14ac:dyDescent="0.45">
      <c r="A1654" t="str">
        <f t="shared" si="288"/>
        <v>3944</v>
      </c>
      <c r="B1654" t="str">
        <f t="shared" si="289"/>
        <v>40</v>
      </c>
      <c r="C1654">
        <f>COUNTIF(B$2:B1654,"=0")</f>
        <v>26</v>
      </c>
      <c r="D1654" t="str">
        <f>MID('input-output'!$I$9,(ROW(D1654)-2)*2+1,2)</f>
        <v>EC</v>
      </c>
      <c r="E1654" s="1" t="str">
        <f t="shared" si="290"/>
        <v/>
      </c>
      <c r="L1654" t="str">
        <f t="shared" si="283"/>
        <v/>
      </c>
      <c r="M1654" t="str" cm="1">
        <f t="array" ref="M1654">_xlfn.IFS(ISNUMBER(_xlfn.XLOOKUP(C1654,Tables!N:N,Tables!N:N)),IF(B1654=0,K1654,""),L1654&lt;&gt;"",L1654,TRUE,D1654)</f>
        <v>EC</v>
      </c>
      <c r="N1654">
        <f t="shared" si="286"/>
        <v>0</v>
      </c>
    </row>
    <row r="1655" spans="1:14" x14ac:dyDescent="0.45">
      <c r="A1655" t="str">
        <f t="shared" si="288"/>
        <v>3945</v>
      </c>
      <c r="B1655" t="str">
        <f t="shared" si="289"/>
        <v>41</v>
      </c>
      <c r="C1655">
        <f>COUNTIF(B$2:B1655,"=0")</f>
        <v>26</v>
      </c>
      <c r="D1655" t="str">
        <f>MID('input-output'!$I$9,(ROW(D1655)-2)*2+1,2)</f>
        <v>30</v>
      </c>
      <c r="E1655" s="1" t="str">
        <f t="shared" si="290"/>
        <v/>
      </c>
      <c r="L1655" t="str">
        <f t="shared" si="283"/>
        <v/>
      </c>
      <c r="M1655" t="str" cm="1">
        <f t="array" ref="M1655">_xlfn.IFS(ISNUMBER(_xlfn.XLOOKUP(C1655,Tables!N:N,Tables!N:N)),IF(B1655=0,K1655,""),L1655&lt;&gt;"",L1655,TRUE,D1655)</f>
        <v>30</v>
      </c>
      <c r="N1655">
        <f t="shared" si="286"/>
        <v>0</v>
      </c>
    </row>
    <row r="1656" spans="1:14" x14ac:dyDescent="0.45">
      <c r="A1656" t="str">
        <f t="shared" si="288"/>
        <v>3946</v>
      </c>
      <c r="B1656" t="str">
        <f t="shared" si="289"/>
        <v>42</v>
      </c>
      <c r="C1656">
        <f>COUNTIF(B$2:B1656,"=0")</f>
        <v>26</v>
      </c>
      <c r="D1656" t="str">
        <f>MID('input-output'!$I$9,(ROW(D1656)-2)*2+1,2)</f>
        <v>A2</v>
      </c>
      <c r="E1656" s="1" t="str">
        <f t="shared" si="290"/>
        <v/>
      </c>
      <c r="L1656" t="str">
        <f t="shared" si="283"/>
        <v/>
      </c>
      <c r="M1656" t="str" cm="1">
        <f t="array" ref="M1656">_xlfn.IFS(ISNUMBER(_xlfn.XLOOKUP(C1656,Tables!N:N,Tables!N:N)),IF(B1656=0,K1656,""),L1656&lt;&gt;"",L1656,TRUE,D1656)</f>
        <v>A2</v>
      </c>
      <c r="N1656">
        <f t="shared" si="286"/>
        <v>0</v>
      </c>
    </row>
    <row r="1657" spans="1:14" x14ac:dyDescent="0.45">
      <c r="A1657" t="str">
        <f t="shared" si="288"/>
        <v>3947</v>
      </c>
      <c r="B1657" t="str">
        <f t="shared" si="289"/>
        <v>43</v>
      </c>
      <c r="C1657">
        <f>COUNTIF(B$2:B1657,"=0")</f>
        <v>26</v>
      </c>
      <c r="D1657" t="str">
        <f>MID('input-output'!$I$9,(ROW(D1657)-2)*2+1,2)</f>
        <v>30</v>
      </c>
      <c r="E1657" s="1" t="str">
        <f t="shared" si="290"/>
        <v/>
      </c>
      <c r="L1657" t="str">
        <f t="shared" si="283"/>
        <v/>
      </c>
      <c r="M1657" t="str" cm="1">
        <f t="array" ref="M1657">_xlfn.IFS(ISNUMBER(_xlfn.XLOOKUP(C1657,Tables!N:N,Tables!N:N)),IF(B1657=0,K1657,""),L1657&lt;&gt;"",L1657,TRUE,D1657)</f>
        <v>30</v>
      </c>
      <c r="N1657">
        <f t="shared" si="286"/>
        <v>0</v>
      </c>
    </row>
    <row r="1658" spans="1:14" x14ac:dyDescent="0.45">
      <c r="A1658" t="str">
        <f t="shared" si="288"/>
        <v>3948</v>
      </c>
      <c r="B1658" t="str">
        <f t="shared" si="289"/>
        <v>44</v>
      </c>
      <c r="C1658">
        <f>COUNTIF(B$2:B1658,"=0")</f>
        <v>26</v>
      </c>
      <c r="D1658" t="str">
        <f>MID('input-output'!$I$9,(ROW(D1658)-2)*2+1,2)</f>
        <v>A2</v>
      </c>
      <c r="E1658" s="1" t="str">
        <f t="shared" si="290"/>
        <v/>
      </c>
      <c r="L1658" t="str">
        <f t="shared" si="283"/>
        <v/>
      </c>
      <c r="M1658" t="str" cm="1">
        <f t="array" ref="M1658">_xlfn.IFS(ISNUMBER(_xlfn.XLOOKUP(C1658,Tables!N:N,Tables!N:N)),IF(B1658=0,K1658,""),L1658&lt;&gt;"",L1658,TRUE,D1658)</f>
        <v>A2</v>
      </c>
      <c r="N1658">
        <f t="shared" si="286"/>
        <v>0</v>
      </c>
    </row>
    <row r="1659" spans="1:14" x14ac:dyDescent="0.45">
      <c r="A1659" t="str">
        <f t="shared" si="288"/>
        <v>3949</v>
      </c>
      <c r="B1659" t="str">
        <f t="shared" si="289"/>
        <v>45</v>
      </c>
      <c r="C1659">
        <f>COUNTIF(B$2:B1659,"=0")</f>
        <v>26</v>
      </c>
      <c r="D1659" t="str">
        <f>MID('input-output'!$I$9,(ROW(D1659)-2)*2+1,2)</f>
        <v>30</v>
      </c>
      <c r="E1659" s="1" t="str">
        <f t="shared" si="290"/>
        <v/>
      </c>
      <c r="L1659" t="str">
        <f t="shared" si="283"/>
        <v/>
      </c>
      <c r="M1659" t="str" cm="1">
        <f t="array" ref="M1659">_xlfn.IFS(ISNUMBER(_xlfn.XLOOKUP(C1659,Tables!N:N,Tables!N:N)),IF(B1659=0,K1659,""),L1659&lt;&gt;"",L1659,TRUE,D1659)</f>
        <v>30</v>
      </c>
      <c r="N1659">
        <f t="shared" si="286"/>
        <v>0</v>
      </c>
    </row>
    <row r="1660" spans="1:14" x14ac:dyDescent="0.45">
      <c r="A1660" t="str">
        <f t="shared" si="288"/>
        <v>394A</v>
      </c>
      <c r="B1660" t="str">
        <f t="shared" si="289"/>
        <v>46</v>
      </c>
      <c r="C1660">
        <f>COUNTIF(B$2:B1660,"=0")</f>
        <v>26</v>
      </c>
      <c r="D1660" t="str">
        <f>MID('input-output'!$I$9,(ROW(D1660)-2)*2+1,2)</f>
        <v>69</v>
      </c>
      <c r="E1660" s="1" t="str">
        <f t="shared" si="290"/>
        <v/>
      </c>
      <c r="L1660" t="str">
        <f t="shared" si="283"/>
        <v/>
      </c>
      <c r="M1660" t="str" cm="1">
        <f t="array" ref="M1660">_xlfn.IFS(ISNUMBER(_xlfn.XLOOKUP(C1660,Tables!N:N,Tables!N:N)),IF(B1660=0,K1660,""),L1660&lt;&gt;"",L1660,TRUE,D1660)</f>
        <v>69</v>
      </c>
      <c r="N1660">
        <f t="shared" si="286"/>
        <v>0</v>
      </c>
    </row>
    <row r="1661" spans="1:14" x14ac:dyDescent="0.45">
      <c r="A1661" t="str">
        <f t="shared" si="288"/>
        <v>394B</v>
      </c>
      <c r="B1661" t="str">
        <f t="shared" si="289"/>
        <v>47</v>
      </c>
      <c r="C1661">
        <f>COUNTIF(B$2:B1661,"=0")</f>
        <v>26</v>
      </c>
      <c r="D1661" t="str">
        <f>MID('input-output'!$I$9,(ROW(D1661)-2)*2+1,2)</f>
        <v>3E</v>
      </c>
      <c r="E1661" s="1" t="str">
        <f t="shared" si="290"/>
        <v/>
      </c>
      <c r="L1661" t="str">
        <f t="shared" si="283"/>
        <v/>
      </c>
      <c r="M1661" t="str" cm="1">
        <f t="array" ref="M1661">_xlfn.IFS(ISNUMBER(_xlfn.XLOOKUP(C1661,Tables!N:N,Tables!N:N)),IF(B1661=0,K1661,""),L1661&lt;&gt;"",L1661,TRUE,D1661)</f>
        <v>3E</v>
      </c>
      <c r="N1661">
        <f t="shared" si="286"/>
        <v>0</v>
      </c>
    </row>
    <row r="1662" spans="1:14" x14ac:dyDescent="0.45">
      <c r="A1662" t="str">
        <f t="shared" si="288"/>
        <v>394C</v>
      </c>
      <c r="B1662" t="str">
        <f t="shared" si="289"/>
        <v>48</v>
      </c>
      <c r="C1662">
        <f>COUNTIF(B$2:B1662,"=0")</f>
        <v>26</v>
      </c>
      <c r="D1662" t="str">
        <f>MID('input-output'!$I$9,(ROW(D1662)-2)*2+1,2)</f>
        <v>BE</v>
      </c>
      <c r="E1662" s="1" t="str">
        <f t="shared" si="290"/>
        <v>DLC Tablet Name</v>
      </c>
      <c r="F1662" t="str">
        <f>IF(_xlfn.CONCAT(D1596:D1597)="FFFF",_xlfn.XLOOKUP(_xlfn.CONCAT(D1596:D1597),Tables!B:B,Tables!K:K),IF(_xlfn.XLOOKUP(HEX2DEC(D1662),Tables!A:A,Tables!K:K,"")=0,"",_xlfn.XLOOKUP(HEX2DEC(D1662),Tables!A:A,Tables!K:K,"")))</f>
        <v>Infernal Kernels</v>
      </c>
      <c r="G1662" s="2"/>
      <c r="L1662" t="str">
        <f t="shared" si="283"/>
        <v/>
      </c>
      <c r="M1662" t="str" cm="1">
        <f t="array" ref="M1662">_xlfn.IFS(ISNUMBER(_xlfn.XLOOKUP(C1662,Tables!N:N,Tables!N:N)),IF(B1662=0,K1662,""),L1662&lt;&gt;"",L1662,TRUE,D1662)</f>
        <v>BE</v>
      </c>
      <c r="N1662">
        <f t="shared" si="286"/>
        <v>0</v>
      </c>
    </row>
    <row r="1663" spans="1:14" x14ac:dyDescent="0.45">
      <c r="A1663" t="str">
        <f t="shared" si="288"/>
        <v>394D</v>
      </c>
      <c r="B1663" t="str">
        <f t="shared" si="289"/>
        <v>49</v>
      </c>
      <c r="C1663">
        <f>COUNTIF(B$2:B1663,"=0")</f>
        <v>26</v>
      </c>
      <c r="D1663" t="str">
        <f>MID('input-output'!$I$9,(ROW(D1663)-2)*2+1,2)</f>
        <v>BE</v>
      </c>
      <c r="E1663" s="1" t="str">
        <f t="shared" si="290"/>
        <v>DLC Tablet Name</v>
      </c>
      <c r="F1663" t="str">
        <f>IF(_xlfn.XLOOKUP(HEX2DEC(D1663),Tables!A:A,Tables!K:K,"")=0,"",_xlfn.XLOOKUP(HEX2DEC(D1663),Tables!A:A,Tables!K:K,""))</f>
        <v>Infernal Kernels</v>
      </c>
      <c r="L1663" t="str">
        <f t="shared" si="283"/>
        <v/>
      </c>
      <c r="M1663" t="str" cm="1">
        <f t="array" ref="M1663">_xlfn.IFS(ISNUMBER(_xlfn.XLOOKUP(C1663,Tables!N:N,Tables!N:N)),IF(B1663=0,K1663,""),L1663&lt;&gt;"",L1663,TRUE,D1663)</f>
        <v>BE</v>
      </c>
      <c r="N1663">
        <f t="shared" si="286"/>
        <v>0</v>
      </c>
    </row>
    <row r="1664" spans="1:14" x14ac:dyDescent="0.45">
      <c r="A1664" t="str">
        <f t="shared" si="288"/>
        <v>394E</v>
      </c>
      <c r="B1664" t="str">
        <f t="shared" si="289"/>
        <v>4A</v>
      </c>
      <c r="C1664">
        <f>COUNTIF(B$2:B1664,"=0")</f>
        <v>26</v>
      </c>
      <c r="D1664" t="str">
        <f>MID('input-output'!$I$9,(ROW(D1664)-2)*2+1,2)</f>
        <v>00</v>
      </c>
      <c r="E1664" s="1" t="str">
        <f t="shared" si="290"/>
        <v/>
      </c>
      <c r="L1664" t="str">
        <f t="shared" si="283"/>
        <v/>
      </c>
      <c r="M1664" t="str" cm="1">
        <f t="array" ref="M1664">_xlfn.IFS(ISNUMBER(_xlfn.XLOOKUP(C1664,Tables!N:N,Tables!N:N)),IF(B1664=0,K1664,""),L1664&lt;&gt;"",L1664,TRUE,D1664)</f>
        <v>00</v>
      </c>
      <c r="N1664">
        <f t="shared" si="286"/>
        <v>0</v>
      </c>
    </row>
    <row r="1665" spans="1:14" x14ac:dyDescent="0.45">
      <c r="A1665" t="str">
        <f t="shared" si="288"/>
        <v>394F</v>
      </c>
      <c r="B1665" t="str">
        <f t="shared" si="289"/>
        <v>4B</v>
      </c>
      <c r="C1665">
        <f>COUNTIF(B$2:B1665,"=0")</f>
        <v>26</v>
      </c>
      <c r="D1665" t="str">
        <f>MID('input-output'!$I$9,(ROW(D1665)-2)*2+1,2)</f>
        <v>00</v>
      </c>
      <c r="E1665" s="1" t="str">
        <f t="shared" si="290"/>
        <v/>
      </c>
      <c r="L1665" t="str">
        <f t="shared" si="283"/>
        <v/>
      </c>
      <c r="M1665" t="str" cm="1">
        <f t="array" ref="M1665">_xlfn.IFS(ISNUMBER(_xlfn.XLOOKUP(C1665,Tables!N:N,Tables!N:N)),IF(B1665=0,K1665,""),L1665&lt;&gt;"",L1665,TRUE,D1665)</f>
        <v>00</v>
      </c>
      <c r="N1665">
        <f t="shared" si="286"/>
        <v>0</v>
      </c>
    </row>
    <row r="1666" spans="1:14" x14ac:dyDescent="0.45">
      <c r="A1666" t="str">
        <f t="shared" si="288"/>
        <v>3950</v>
      </c>
      <c r="B1666" t="str">
        <f t="shared" si="289"/>
        <v>4C</v>
      </c>
      <c r="C1666">
        <f>COUNTIF(B$2:B1666,"=0")</f>
        <v>26</v>
      </c>
      <c r="D1666" t="str">
        <f>MID('input-output'!$I$9,(ROW(D1666)-2)*2+1,2)</f>
        <v>00</v>
      </c>
      <c r="E1666" s="1" t="str">
        <f t="shared" si="290"/>
        <v/>
      </c>
      <c r="L1666" t="str">
        <f t="shared" si="283"/>
        <v/>
      </c>
      <c r="M1666" t="str" cm="1">
        <f t="array" ref="M1666">_xlfn.IFS(ISNUMBER(_xlfn.XLOOKUP(C1666,Tables!N:N,Tables!N:N)),IF(B1666=0,K1666,""),L1666&lt;&gt;"",L1666,TRUE,D1666)</f>
        <v>00</v>
      </c>
      <c r="N1666">
        <f t="shared" si="286"/>
        <v>0</v>
      </c>
    </row>
    <row r="1667" spans="1:14" x14ac:dyDescent="0.45">
      <c r="A1667" t="str">
        <f t="shared" si="288"/>
        <v>3951</v>
      </c>
      <c r="B1667" t="str">
        <f t="shared" si="289"/>
        <v>4D</v>
      </c>
      <c r="C1667">
        <f>COUNTIF(B$2:B1667,"=0")</f>
        <v>26</v>
      </c>
      <c r="D1667" t="str">
        <f>MID('input-output'!$I$9,(ROW(D1667)-2)*2+1,2)</f>
        <v>05</v>
      </c>
      <c r="E1667" s="1" t="str">
        <f t="shared" si="290"/>
        <v>Disguise</v>
      </c>
      <c r="F1667" t="str">
        <f>_xlfn.XLOOKUP(HEX2DEC(D1667),Tables!A:A,Tables!I:I)</f>
        <v>Old Man</v>
      </c>
      <c r="G1667" s="2"/>
      <c r="L1667" t="str">
        <f t="shared" ref="L1667:L1730" si="293">IF(OR(J1667&lt;&gt;"",LEN(J1666)&gt;2),_xlfn.LET(_xlpm.exp,IF(LEN(J1667)&gt;2,RIGHT(J1667,2),IF(LEN(J1666)&gt;2,LEFT(J1666,LEN(J1666)-2),J1667)),IF(LEN(_xlpm.exp)=1,"0"&amp;_xlpm.exp,_xlpm.exp)),IF(AND(J1666&lt;&gt;"",ISNUMBER(FIND("High",E1667))),"00",IF(J1667="","",J1667)))</f>
        <v/>
      </c>
      <c r="M1667" t="str" cm="1">
        <f t="array" ref="M1667">_xlfn.IFS(ISNUMBER(_xlfn.XLOOKUP(C1667,Tables!N:N,Tables!N:N)),IF(B1667=0,K1667,""),L1667&lt;&gt;"",L1667,TRUE,D1667)</f>
        <v>05</v>
      </c>
      <c r="N1667">
        <f t="shared" si="286"/>
        <v>0</v>
      </c>
    </row>
    <row r="1668" spans="1:14" x14ac:dyDescent="0.45">
      <c r="A1668" t="str">
        <f t="shared" si="288"/>
        <v>3952</v>
      </c>
      <c r="B1668" t="str">
        <f t="shared" si="289"/>
        <v>4E</v>
      </c>
      <c r="C1668">
        <f>COUNTIF(B$2:B1668,"=0")</f>
        <v>26</v>
      </c>
      <c r="D1668" t="str">
        <f>MID('input-output'!$I$9,(ROW(D1668)-2)*2+1,2)</f>
        <v>0D</v>
      </c>
      <c r="E1668" s="1" t="str">
        <f t="shared" si="290"/>
        <v>Unk</v>
      </c>
      <c r="F1668">
        <f t="shared" ref="F1668" si="294">HEX2DEC(D1668)</f>
        <v>13</v>
      </c>
      <c r="L1668" t="str">
        <f t="shared" si="293"/>
        <v/>
      </c>
      <c r="M1668" t="str" cm="1">
        <f t="array" ref="M1668">_xlfn.IFS(ISNUMBER(_xlfn.XLOOKUP(C1668,Tables!N:N,Tables!N:N)),IF(B1668=0,K1668,""),L1668&lt;&gt;"",L1668,TRUE,D1668)</f>
        <v>0D</v>
      </c>
      <c r="N1668">
        <f t="shared" ref="N1668:N1731" si="295">IF(L1668="",0,_xlfn.LET(_xlpm.new,HEX2DEC(M1668),_xlpm.old,HEX2DEC(D1668),IF(_xlpm.new&lt;128,_xlpm.new,-128+_xlfn.BITAND(_xlpm.new,127))-IF(_xlpm.old&lt;128,_xlpm.old,-128+_xlfn.BITAND(_xlpm.old,127))))</f>
        <v>0</v>
      </c>
    </row>
    <row r="1669" spans="1:14" x14ac:dyDescent="0.45">
      <c r="A1669" t="str">
        <f t="shared" si="288"/>
        <v>3953</v>
      </c>
      <c r="B1669" t="str">
        <f t="shared" si="289"/>
        <v>4F</v>
      </c>
      <c r="C1669">
        <f>COUNTIF(B$2:B1669,"=0")</f>
        <v>26</v>
      </c>
      <c r="D1669" t="str">
        <f>MID('input-output'!$I$9,(ROW(D1669)-2)*2+1,2)</f>
        <v>00</v>
      </c>
      <c r="E1669" s="1" t="str">
        <f t="shared" si="290"/>
        <v/>
      </c>
      <c r="L1669" t="str">
        <f t="shared" si="293"/>
        <v/>
      </c>
      <c r="M1669" t="str" cm="1">
        <f t="array" ref="M1669">_xlfn.IFS(ISNUMBER(_xlfn.XLOOKUP(C1669,Tables!N:N,Tables!N:N)),IF(B1669=0,K1669,""),L1669&lt;&gt;"",L1669,TRUE,D1669)</f>
        <v>00</v>
      </c>
      <c r="N1669">
        <f t="shared" si="295"/>
        <v>0</v>
      </c>
    </row>
    <row r="1670" spans="1:14" x14ac:dyDescent="0.45">
      <c r="A1670" t="str">
        <f t="shared" si="288"/>
        <v>3954</v>
      </c>
      <c r="B1670" t="str">
        <f t="shared" si="289"/>
        <v>50</v>
      </c>
      <c r="C1670">
        <f>COUNTIF(B$2:B1670,"=0")</f>
        <v>26</v>
      </c>
      <c r="D1670" t="str">
        <f>MID('input-output'!$I$9,(ROW(D1670)-2)*2+1,2)</f>
        <v>3C</v>
      </c>
      <c r="E1670" s="1" t="str">
        <f t="shared" si="290"/>
        <v>Unk</v>
      </c>
      <c r="F1670">
        <f t="shared" ref="F1670:F1673" si="296">HEX2DEC(D1670)</f>
        <v>60</v>
      </c>
      <c r="L1670" t="str">
        <f t="shared" si="293"/>
        <v/>
      </c>
      <c r="M1670" t="str" cm="1">
        <f t="array" ref="M1670">_xlfn.IFS(ISNUMBER(_xlfn.XLOOKUP(C1670,Tables!N:N,Tables!N:N)),IF(B1670=0,K1670,""),L1670&lt;&gt;"",L1670,TRUE,D1670)</f>
        <v>3C</v>
      </c>
      <c r="N1670">
        <f t="shared" si="295"/>
        <v>0</v>
      </c>
    </row>
    <row r="1671" spans="1:14" x14ac:dyDescent="0.45">
      <c r="A1671" t="str">
        <f t="shared" si="288"/>
        <v>3955</v>
      </c>
      <c r="B1671" t="str">
        <f t="shared" si="289"/>
        <v>51</v>
      </c>
      <c r="C1671">
        <f>COUNTIF(B$2:B1671,"=0")</f>
        <v>26</v>
      </c>
      <c r="D1671" t="str">
        <f>MID('input-output'!$I$9,(ROW(D1671)-2)*2+1,2)</f>
        <v>00</v>
      </c>
      <c r="E1671" s="1" t="str">
        <f t="shared" si="290"/>
        <v>Unk</v>
      </c>
      <c r="F1671">
        <f t="shared" si="296"/>
        <v>0</v>
      </c>
      <c r="L1671" t="str">
        <f t="shared" si="293"/>
        <v/>
      </c>
      <c r="M1671" t="str" cm="1">
        <f t="array" ref="M1671">_xlfn.IFS(ISNUMBER(_xlfn.XLOOKUP(C1671,Tables!N:N,Tables!N:N)),IF(B1671=0,K1671,""),L1671&lt;&gt;"",L1671,TRUE,D1671)</f>
        <v>00</v>
      </c>
      <c r="N1671">
        <f t="shared" si="295"/>
        <v>0</v>
      </c>
    </row>
    <row r="1672" spans="1:14" x14ac:dyDescent="0.45">
      <c r="A1672" t="str">
        <f t="shared" si="288"/>
        <v>3956</v>
      </c>
      <c r="B1672" t="str">
        <f t="shared" si="289"/>
        <v>52</v>
      </c>
      <c r="C1672">
        <f>COUNTIF(B$2:B1672,"=0")</f>
        <v>26</v>
      </c>
      <c r="D1672" t="str">
        <f>MID('input-output'!$I$9,(ROW(D1672)-2)*2+1,2)</f>
        <v>00</v>
      </c>
      <c r="E1672" s="1" t="str">
        <f t="shared" si="290"/>
        <v>Unk</v>
      </c>
      <c r="F1672">
        <f t="shared" si="296"/>
        <v>0</v>
      </c>
      <c r="L1672" t="str">
        <f t="shared" si="293"/>
        <v/>
      </c>
      <c r="M1672" t="str" cm="1">
        <f t="array" ref="M1672">_xlfn.IFS(ISNUMBER(_xlfn.XLOOKUP(C1672,Tables!N:N,Tables!N:N)),IF(B1672=0,K1672,""),L1672&lt;&gt;"",L1672,TRUE,D1672)</f>
        <v>00</v>
      </c>
      <c r="N1672">
        <f t="shared" si="295"/>
        <v>0</v>
      </c>
    </row>
    <row r="1673" spans="1:14" x14ac:dyDescent="0.45">
      <c r="A1673" t="str">
        <f t="shared" si="288"/>
        <v>3957</v>
      </c>
      <c r="B1673" t="str">
        <f t="shared" si="289"/>
        <v>53</v>
      </c>
      <c r="C1673">
        <f>COUNTIF(B$2:B1673,"=0")</f>
        <v>26</v>
      </c>
      <c r="D1673" t="str">
        <f>MID('input-output'!$I$9,(ROW(D1673)-2)*2+1,2)</f>
        <v>00</v>
      </c>
      <c r="E1673" s="1" t="str">
        <f t="shared" si="290"/>
        <v>Unk</v>
      </c>
      <c r="F1673">
        <f t="shared" si="296"/>
        <v>0</v>
      </c>
      <c r="L1673" t="str">
        <f t="shared" si="293"/>
        <v/>
      </c>
      <c r="M1673" t="str" cm="1">
        <f t="array" ref="M1673">_xlfn.IFS(ISNUMBER(_xlfn.XLOOKUP(C1673,Tables!N:N,Tables!N:N)),IF(B1673=0,K1673,""),L1673&lt;&gt;"",L1673,TRUE,D1673)</f>
        <v>00</v>
      </c>
      <c r="N1673">
        <f t="shared" si="295"/>
        <v>0</v>
      </c>
    </row>
    <row r="1674" spans="1:14" x14ac:dyDescent="0.45">
      <c r="A1674" t="str">
        <f t="shared" si="288"/>
        <v>3958</v>
      </c>
      <c r="B1674">
        <f t="shared" si="289"/>
        <v>0</v>
      </c>
      <c r="C1674">
        <f>COUNTIF(B$2:B1674,"=0")</f>
        <v>27</v>
      </c>
      <c r="D1674" t="str">
        <f>MID('input-output'!$I$9,(ROW(D1674)-2)*2+1,2)</f>
        <v>00</v>
      </c>
      <c r="E1674" s="1" t="str">
        <f t="shared" si="290"/>
        <v>Name Low 1</v>
      </c>
      <c r="F1674">
        <f>_xlfn.XLOOKUP(HEX2DEC(D1675&amp;D1674),Tables!A:A,Tables!C:C)</f>
        <v>0</v>
      </c>
      <c r="G1674" s="2"/>
      <c r="J1674" t="str">
        <f>IF(G1674&lt;&gt;"",_xlfn.XLOOKUP(G1674,Tables!C:C,Tables!B:B),"")</f>
        <v/>
      </c>
      <c r="K1674" t="str">
        <f>IF(G1746&lt;&gt;"",_xlfn.XLOOKUP(G1746,'Tablet data'!A:A,'Tablet data'!B:B),"")</f>
        <v/>
      </c>
      <c r="L1674" t="str">
        <f t="shared" si="293"/>
        <v/>
      </c>
      <c r="M1674" t="str" cm="1">
        <f t="array" ref="M1674">_xlfn.IFS(ISNUMBER(_xlfn.XLOOKUP(C1674,Tables!N:N,Tables!N:N)),IF(B1674=0,K1674,""),L1674&lt;&gt;"",L1674,TRUE,D1674)</f>
        <v>00</v>
      </c>
      <c r="N1674">
        <f t="shared" si="295"/>
        <v>0</v>
      </c>
    </row>
    <row r="1675" spans="1:14" x14ac:dyDescent="0.45">
      <c r="A1675" t="str">
        <f t="shared" si="288"/>
        <v>3959</v>
      </c>
      <c r="B1675">
        <f t="shared" si="289"/>
        <v>1</v>
      </c>
      <c r="C1675">
        <f>COUNTIF(B$2:B1675,"=0")</f>
        <v>27</v>
      </c>
      <c r="D1675" t="str">
        <f>MID('input-output'!$I$9,(ROW(D1675)-2)*2+1,2)</f>
        <v>00</v>
      </c>
      <c r="E1675" s="1" t="str">
        <f t="shared" si="290"/>
        <v>Name High 1</v>
      </c>
      <c r="L1675" t="str">
        <f t="shared" si="293"/>
        <v/>
      </c>
      <c r="M1675" t="str" cm="1">
        <f t="array" ref="M1675">_xlfn.IFS(ISNUMBER(_xlfn.XLOOKUP(C1675,Tables!N:N,Tables!N:N)),IF(B1675=0,K1675,""),L1675&lt;&gt;"",L1675,TRUE,D1675)</f>
        <v>00</v>
      </c>
      <c r="N1675">
        <f t="shared" si="295"/>
        <v>0</v>
      </c>
    </row>
    <row r="1676" spans="1:14" x14ac:dyDescent="0.45">
      <c r="A1676" t="str">
        <f t="shared" si="288"/>
        <v>395A</v>
      </c>
      <c r="B1676">
        <f t="shared" si="289"/>
        <v>2</v>
      </c>
      <c r="C1676">
        <f>COUNTIF(B$2:B1676,"=0")</f>
        <v>27</v>
      </c>
      <c r="D1676" t="str">
        <f>MID('input-output'!$I$9,(ROW(D1676)-2)*2+1,2)</f>
        <v>00</v>
      </c>
      <c r="E1676" s="1" t="str">
        <f t="shared" si="290"/>
        <v>Name Low 2</v>
      </c>
      <c r="F1676">
        <f>_xlfn.XLOOKUP(HEX2DEC(D1677&amp;D1676),Tables!A:A,Tables!C:C)</f>
        <v>0</v>
      </c>
      <c r="G1676" s="2"/>
      <c r="J1676" t="str">
        <f>IF(G1676&lt;&gt;"",_xlfn.XLOOKUP(G1676,Tables!C:C,Tables!B:B),"")</f>
        <v/>
      </c>
      <c r="L1676" t="str">
        <f t="shared" si="293"/>
        <v/>
      </c>
      <c r="M1676" t="str" cm="1">
        <f t="array" ref="M1676">_xlfn.IFS(ISNUMBER(_xlfn.XLOOKUP(C1676,Tables!N:N,Tables!N:N)),IF(B1676=0,K1676,""),L1676&lt;&gt;"",L1676,TRUE,D1676)</f>
        <v>00</v>
      </c>
      <c r="N1676">
        <f t="shared" si="295"/>
        <v>0</v>
      </c>
    </row>
    <row r="1677" spans="1:14" x14ac:dyDescent="0.45">
      <c r="A1677" t="str">
        <f t="shared" si="288"/>
        <v>395B</v>
      </c>
      <c r="B1677" t="str">
        <f t="shared" si="289"/>
        <v>3</v>
      </c>
      <c r="C1677">
        <f>COUNTIF(B$2:B1677,"=0")</f>
        <v>27</v>
      </c>
      <c r="D1677" t="str">
        <f>MID('input-output'!$I$9,(ROW(D1677)-2)*2+1,2)</f>
        <v>00</v>
      </c>
      <c r="E1677" s="1" t="str">
        <f t="shared" si="290"/>
        <v>Name High 2</v>
      </c>
      <c r="L1677" t="str">
        <f t="shared" si="293"/>
        <v/>
      </c>
      <c r="M1677" t="str" cm="1">
        <f t="array" ref="M1677">_xlfn.IFS(ISNUMBER(_xlfn.XLOOKUP(C1677,Tables!N:N,Tables!N:N)),IF(B1677=0,K1677,""),L1677&lt;&gt;"",L1677,TRUE,D1677)</f>
        <v>00</v>
      </c>
      <c r="N1677">
        <f t="shared" si="295"/>
        <v>0</v>
      </c>
    </row>
    <row r="1678" spans="1:14" x14ac:dyDescent="0.45">
      <c r="A1678" t="str">
        <f t="shared" si="288"/>
        <v>395C</v>
      </c>
      <c r="B1678" t="str">
        <f t="shared" si="289"/>
        <v>4</v>
      </c>
      <c r="C1678">
        <f>COUNTIF(B$2:B1678,"=0")</f>
        <v>27</v>
      </c>
      <c r="D1678" t="str">
        <f>MID('input-output'!$I$9,(ROW(D1678)-2)*2+1,2)</f>
        <v>00</v>
      </c>
      <c r="E1678" s="1" t="str">
        <f t="shared" si="290"/>
        <v>Name Low 3</v>
      </c>
      <c r="F1678">
        <f>_xlfn.XLOOKUP(HEX2DEC(D1679&amp;D1678),Tables!A:A,Tables!C:C)</f>
        <v>0</v>
      </c>
      <c r="G1678" s="2"/>
      <c r="J1678" t="str">
        <f>IF(G1678&lt;&gt;"",_xlfn.XLOOKUP(G1678,Tables!C:C,Tables!B:B),"")</f>
        <v/>
      </c>
      <c r="L1678" t="str">
        <f t="shared" si="293"/>
        <v/>
      </c>
      <c r="M1678" t="str" cm="1">
        <f t="array" ref="M1678">_xlfn.IFS(ISNUMBER(_xlfn.XLOOKUP(C1678,Tables!N:N,Tables!N:N)),IF(B1678=0,K1678,""),L1678&lt;&gt;"",L1678,TRUE,D1678)</f>
        <v>00</v>
      </c>
      <c r="N1678">
        <f t="shared" si="295"/>
        <v>0</v>
      </c>
    </row>
    <row r="1679" spans="1:14" x14ac:dyDescent="0.45">
      <c r="A1679" t="str">
        <f t="shared" si="288"/>
        <v>395D</v>
      </c>
      <c r="B1679" t="str">
        <f t="shared" si="289"/>
        <v>5</v>
      </c>
      <c r="C1679">
        <f>COUNTIF(B$2:B1679,"=0")</f>
        <v>27</v>
      </c>
      <c r="D1679" t="str">
        <f>MID('input-output'!$I$9,(ROW(D1679)-2)*2+1,2)</f>
        <v>00</v>
      </c>
      <c r="E1679" s="1" t="str">
        <f t="shared" si="290"/>
        <v>Name High 3</v>
      </c>
      <c r="L1679" t="str">
        <f t="shared" si="293"/>
        <v/>
      </c>
      <c r="M1679" t="str" cm="1">
        <f t="array" ref="M1679">_xlfn.IFS(ISNUMBER(_xlfn.XLOOKUP(C1679,Tables!N:N,Tables!N:N)),IF(B1679=0,K1679,""),L1679&lt;&gt;"",L1679,TRUE,D1679)</f>
        <v>00</v>
      </c>
      <c r="N1679">
        <f t="shared" si="295"/>
        <v>0</v>
      </c>
    </row>
    <row r="1680" spans="1:14" x14ac:dyDescent="0.45">
      <c r="A1680" t="str">
        <f t="shared" si="288"/>
        <v>395E</v>
      </c>
      <c r="B1680" t="str">
        <f t="shared" si="289"/>
        <v>6</v>
      </c>
      <c r="C1680">
        <f>COUNTIF(B$2:B1680,"=0")</f>
        <v>27</v>
      </c>
      <c r="D1680" t="str">
        <f>MID('input-output'!$I$9,(ROW(D1680)-2)*2+1,2)</f>
        <v>00</v>
      </c>
      <c r="E1680" s="1" t="str">
        <f t="shared" si="290"/>
        <v>Primary Monster Low</v>
      </c>
      <c r="F1680">
        <f>_xlfn.XLOOKUP(HEX2DEC(D1681&amp;D1680),Tables!A:A,Tables!D:D)</f>
        <v>0</v>
      </c>
      <c r="G1680" s="2"/>
      <c r="J1680" t="str">
        <f>IF(G1680&lt;&gt;"",_xlfn.XLOOKUP(G1680,Tables!D:D,Tables!B:B),"")</f>
        <v/>
      </c>
      <c r="L1680" t="str">
        <f t="shared" si="293"/>
        <v/>
      </c>
      <c r="M1680" t="str" cm="1">
        <f t="array" ref="M1680">_xlfn.IFS(ISNUMBER(_xlfn.XLOOKUP(C1680,Tables!N:N,Tables!N:N)),IF(B1680=0,K1680,""),L1680&lt;&gt;"",L1680,TRUE,D1680)</f>
        <v>00</v>
      </c>
      <c r="N1680">
        <f t="shared" si="295"/>
        <v>0</v>
      </c>
    </row>
    <row r="1681" spans="1:14" x14ac:dyDescent="0.45">
      <c r="A1681" t="str">
        <f t="shared" si="288"/>
        <v>395F</v>
      </c>
      <c r="B1681" t="str">
        <f t="shared" si="289"/>
        <v>7</v>
      </c>
      <c r="C1681">
        <f>COUNTIF(B$2:B1681,"=0")</f>
        <v>27</v>
      </c>
      <c r="D1681" t="str">
        <f>MID('input-output'!$I$9,(ROW(D1681)-2)*2+1,2)</f>
        <v>00</v>
      </c>
      <c r="E1681" s="1" t="str">
        <f t="shared" si="290"/>
        <v>Primary Monster High</v>
      </c>
      <c r="L1681" t="str">
        <f t="shared" si="293"/>
        <v/>
      </c>
      <c r="M1681" t="str" cm="1">
        <f t="array" ref="M1681">_xlfn.IFS(ISNUMBER(_xlfn.XLOOKUP(C1681,Tables!N:N,Tables!N:N)),IF(B1681=0,K1681,""),L1681&lt;&gt;"",L1681,TRUE,D1681)</f>
        <v>00</v>
      </c>
      <c r="N1681">
        <f t="shared" si="295"/>
        <v>0</v>
      </c>
    </row>
    <row r="1682" spans="1:14" x14ac:dyDescent="0.45">
      <c r="A1682" t="str">
        <f t="shared" si="288"/>
        <v>3960</v>
      </c>
      <c r="B1682" t="str">
        <f t="shared" si="289"/>
        <v>8</v>
      </c>
      <c r="C1682">
        <f>COUNTIF(B$2:B1682,"=0")</f>
        <v>27</v>
      </c>
      <c r="D1682" t="str">
        <f>MID('input-output'!$I$9,(ROW(D1682)-2)*2+1,2)</f>
        <v>00</v>
      </c>
      <c r="E1682" s="1" t="str">
        <f t="shared" si="290"/>
        <v>Header Low</v>
      </c>
      <c r="F1682">
        <f t="shared" ref="F1682" si="297">HEX2DEC(D1683&amp;D1682)</f>
        <v>0</v>
      </c>
      <c r="G1682" s="2"/>
      <c r="J1682" t="str">
        <f t="shared" ref="J1682" si="298">IF(G1682&lt;&gt;"",DEC2HEX(G1682),"")</f>
        <v/>
      </c>
      <c r="L1682" t="str">
        <f t="shared" si="293"/>
        <v/>
      </c>
      <c r="M1682" t="str" cm="1">
        <f t="array" ref="M1682">_xlfn.IFS(ISNUMBER(_xlfn.XLOOKUP(C1682,Tables!N:N,Tables!N:N)),IF(B1682=0,K1682,""),L1682&lt;&gt;"",L1682,TRUE,D1682)</f>
        <v>00</v>
      </c>
      <c r="N1682">
        <f t="shared" si="295"/>
        <v>0</v>
      </c>
    </row>
    <row r="1683" spans="1:14" x14ac:dyDescent="0.45">
      <c r="A1683" t="str">
        <f t="shared" si="288"/>
        <v>3961</v>
      </c>
      <c r="B1683" t="str">
        <f t="shared" si="289"/>
        <v>9</v>
      </c>
      <c r="C1683">
        <f>COUNTIF(B$2:B1683,"=0")</f>
        <v>27</v>
      </c>
      <c r="D1683" t="str">
        <f>MID('input-output'!$I$9,(ROW(D1683)-2)*2+1,2)</f>
        <v>00</v>
      </c>
      <c r="E1683" s="1" t="str">
        <f t="shared" si="290"/>
        <v>Header High</v>
      </c>
      <c r="L1683" t="str">
        <f t="shared" si="293"/>
        <v/>
      </c>
      <c r="M1683" t="str" cm="1">
        <f t="array" ref="M1683">_xlfn.IFS(ISNUMBER(_xlfn.XLOOKUP(C1683,Tables!N:N,Tables!N:N)),IF(B1683=0,K1683,""),L1683&lt;&gt;"",L1683,TRUE,D1683)</f>
        <v>00</v>
      </c>
      <c r="N1683">
        <f t="shared" si="295"/>
        <v>0</v>
      </c>
    </row>
    <row r="1684" spans="1:14" x14ac:dyDescent="0.45">
      <c r="A1684" t="str">
        <f t="shared" si="288"/>
        <v>3962</v>
      </c>
      <c r="B1684" t="str">
        <f t="shared" si="289"/>
        <v>A</v>
      </c>
      <c r="C1684">
        <f>COUNTIF(B$2:B1684,"=0")</f>
        <v>27</v>
      </c>
      <c r="D1684" t="str">
        <f>MID('input-output'!$I$9,(ROW(D1684)-2)*2+1,2)</f>
        <v>00</v>
      </c>
      <c r="E1684" s="1" t="str">
        <f t="shared" si="290"/>
        <v>Footer Low</v>
      </c>
      <c r="F1684">
        <f t="shared" ref="F1684" si="299">HEX2DEC(D1685&amp;D1684)</f>
        <v>0</v>
      </c>
      <c r="G1684" s="2"/>
      <c r="J1684" t="str">
        <f t="shared" ref="J1684" si="300">IF(G1684&lt;&gt;"",DEC2HEX(G1684),"")</f>
        <v/>
      </c>
      <c r="L1684" t="str">
        <f t="shared" si="293"/>
        <v/>
      </c>
      <c r="M1684" t="str" cm="1">
        <f t="array" ref="M1684">_xlfn.IFS(ISNUMBER(_xlfn.XLOOKUP(C1684,Tables!N:N,Tables!N:N)),IF(B1684=0,K1684,""),L1684&lt;&gt;"",L1684,TRUE,D1684)</f>
        <v>00</v>
      </c>
      <c r="N1684">
        <f t="shared" si="295"/>
        <v>0</v>
      </c>
    </row>
    <row r="1685" spans="1:14" x14ac:dyDescent="0.45">
      <c r="A1685" t="str">
        <f t="shared" si="288"/>
        <v>3963</v>
      </c>
      <c r="B1685" t="str">
        <f t="shared" si="289"/>
        <v>B</v>
      </c>
      <c r="C1685">
        <f>COUNTIF(B$2:B1685,"=0")</f>
        <v>27</v>
      </c>
      <c r="D1685" t="str">
        <f>MID('input-output'!$I$9,(ROW(D1685)-2)*2+1,2)</f>
        <v>00</v>
      </c>
      <c r="E1685" s="1" t="str">
        <f t="shared" si="290"/>
        <v>Footer High</v>
      </c>
      <c r="L1685" t="str">
        <f t="shared" si="293"/>
        <v/>
      </c>
      <c r="M1685" t="str" cm="1">
        <f t="array" ref="M1685">_xlfn.IFS(ISNUMBER(_xlfn.XLOOKUP(C1685,Tables!N:N,Tables!N:N)),IF(B1685=0,K1685,""),L1685&lt;&gt;"",L1685,TRUE,D1685)</f>
        <v>00</v>
      </c>
      <c r="N1685">
        <f t="shared" si="295"/>
        <v>0</v>
      </c>
    </row>
    <row r="1686" spans="1:14" x14ac:dyDescent="0.45">
      <c r="A1686" t="str">
        <f t="shared" ref="A1686:A1749" si="301">DEC2HEX(1+HEX2DEC(A1685))</f>
        <v>3964</v>
      </c>
      <c r="B1686" t="str">
        <f t="shared" si="289"/>
        <v>C</v>
      </c>
      <c r="C1686">
        <f>COUNTIF(B$2:B1686,"=0")</f>
        <v>27</v>
      </c>
      <c r="D1686" t="str">
        <f>MID('input-output'!$I$9,(ROW(D1686)-2)*2+1,2)</f>
        <v>F5</v>
      </c>
      <c r="E1686" s="1" t="str">
        <f t="shared" si="290"/>
        <v/>
      </c>
      <c r="L1686" t="str">
        <f t="shared" si="293"/>
        <v/>
      </c>
      <c r="M1686" t="str" cm="1">
        <f t="array" ref="M1686">_xlfn.IFS(ISNUMBER(_xlfn.XLOOKUP(C1686,Tables!N:N,Tables!N:N)),IF(B1686=0,K1686,""),L1686&lt;&gt;"",L1686,TRUE,D1686)</f>
        <v>F5</v>
      </c>
      <c r="N1686">
        <f t="shared" si="295"/>
        <v>0</v>
      </c>
    </row>
    <row r="1687" spans="1:14" x14ac:dyDescent="0.45">
      <c r="A1687" t="str">
        <f t="shared" si="301"/>
        <v>3965</v>
      </c>
      <c r="B1687" t="str">
        <f t="shared" ref="B1687:B1750" si="302">B1603</f>
        <v>D</v>
      </c>
      <c r="C1687">
        <f>COUNTIF(B$2:B1687,"=0")</f>
        <v>27</v>
      </c>
      <c r="D1687" t="str">
        <f>MID('input-output'!$I$9,(ROW(D1687)-2)*2+1,2)</f>
        <v>01</v>
      </c>
      <c r="E1687" s="1" t="str">
        <f t="shared" ref="E1687:E1750" si="303">IF(E1603="","",E1603)</f>
        <v/>
      </c>
      <c r="L1687" t="str">
        <f t="shared" si="293"/>
        <v/>
      </c>
      <c r="M1687" t="str" cm="1">
        <f t="array" ref="M1687">_xlfn.IFS(ISNUMBER(_xlfn.XLOOKUP(C1687,Tables!N:N,Tables!N:N)),IF(B1687=0,K1687,""),L1687&lt;&gt;"",L1687,TRUE,D1687)</f>
        <v>01</v>
      </c>
      <c r="N1687">
        <f t="shared" si="295"/>
        <v>0</v>
      </c>
    </row>
    <row r="1688" spans="1:14" x14ac:dyDescent="0.45">
      <c r="A1688" t="str">
        <f t="shared" si="301"/>
        <v>3966</v>
      </c>
      <c r="B1688" t="str">
        <f t="shared" si="302"/>
        <v>E</v>
      </c>
      <c r="C1688">
        <f>COUNTIF(B$2:B1688,"=0")</f>
        <v>27</v>
      </c>
      <c r="D1688" t="str">
        <f>MID('input-output'!$I$9,(ROW(D1688)-2)*2+1,2)</f>
        <v>00</v>
      </c>
      <c r="E1688" s="1" t="str">
        <f t="shared" si="303"/>
        <v>Times Cleared</v>
      </c>
      <c r="F1688">
        <f t="shared" ref="F1688" si="304">HEX2DEC(D1688)</f>
        <v>0</v>
      </c>
      <c r="G1688" s="2"/>
      <c r="J1688" t="str">
        <f t="shared" ref="J1688" si="305">IF(G1688&lt;&gt;"",DEC2HEX(G1688),"")</f>
        <v/>
      </c>
      <c r="L1688" t="str">
        <f t="shared" si="293"/>
        <v/>
      </c>
      <c r="M1688" t="str" cm="1">
        <f t="array" ref="M1688">_xlfn.IFS(ISNUMBER(_xlfn.XLOOKUP(C1688,Tables!N:N,Tables!N:N)),IF(B1688=0,K1688,""),L1688&lt;&gt;"",L1688,TRUE,D1688)</f>
        <v>00</v>
      </c>
      <c r="N1688">
        <f t="shared" si="295"/>
        <v>0</v>
      </c>
    </row>
    <row r="1689" spans="1:14" x14ac:dyDescent="0.45">
      <c r="A1689" t="str">
        <f t="shared" si="301"/>
        <v>3967</v>
      </c>
      <c r="B1689" t="str">
        <f t="shared" si="302"/>
        <v>F</v>
      </c>
      <c r="C1689">
        <f>COUNTIF(B$2:B1689,"=0")</f>
        <v>27</v>
      </c>
      <c r="D1689" t="str">
        <f>MID('input-output'!$I$9,(ROW(D1689)-2)*2+1,2)</f>
        <v>00</v>
      </c>
      <c r="E1689" s="1" t="str">
        <f t="shared" si="303"/>
        <v/>
      </c>
      <c r="L1689" t="str">
        <f t="shared" si="293"/>
        <v/>
      </c>
      <c r="M1689" t="str" cm="1">
        <f t="array" ref="M1689">_xlfn.IFS(ISNUMBER(_xlfn.XLOOKUP(C1689,Tables!N:N,Tables!N:N)),IF(B1689=0,K1689,""),L1689&lt;&gt;"",L1689,TRUE,D1689)</f>
        <v>00</v>
      </c>
      <c r="N1689">
        <f t="shared" si="295"/>
        <v>0</v>
      </c>
    </row>
    <row r="1690" spans="1:14" x14ac:dyDescent="0.45">
      <c r="A1690" t="str">
        <f t="shared" si="301"/>
        <v>3968</v>
      </c>
      <c r="B1690" t="str">
        <f t="shared" si="302"/>
        <v>10</v>
      </c>
      <c r="C1690">
        <f>COUNTIF(B$2:B1690,"=0")</f>
        <v>27</v>
      </c>
      <c r="D1690" t="str">
        <f>MID('input-output'!$I$9,(ROW(D1690)-2)*2+1,2)</f>
        <v>00</v>
      </c>
      <c r="E1690" s="1" t="str">
        <f t="shared" si="303"/>
        <v/>
      </c>
      <c r="L1690" t="str">
        <f t="shared" si="293"/>
        <v/>
      </c>
      <c r="M1690" t="str" cm="1">
        <f t="array" ref="M1690">_xlfn.IFS(ISNUMBER(_xlfn.XLOOKUP(C1690,Tables!N:N,Tables!N:N)),IF(B1690=0,K1690,""),L1690&lt;&gt;"",L1690,TRUE,D1690)</f>
        <v>00</v>
      </c>
      <c r="N1690">
        <f t="shared" si="295"/>
        <v>0</v>
      </c>
    </row>
    <row r="1691" spans="1:14" x14ac:dyDescent="0.45">
      <c r="A1691" t="str">
        <f t="shared" si="301"/>
        <v>3969</v>
      </c>
      <c r="B1691" t="str">
        <f t="shared" si="302"/>
        <v>11</v>
      </c>
      <c r="C1691">
        <f>COUNTIF(B$2:B1691,"=0")</f>
        <v>27</v>
      </c>
      <c r="D1691" t="str">
        <f>MID('input-output'!$I$9,(ROW(D1691)-2)*2+1,2)</f>
        <v>00</v>
      </c>
      <c r="E1691" s="1" t="str">
        <f t="shared" si="303"/>
        <v/>
      </c>
      <c r="L1691" t="str">
        <f t="shared" si="293"/>
        <v/>
      </c>
      <c r="M1691" t="str" cm="1">
        <f t="array" ref="M1691">_xlfn.IFS(ISNUMBER(_xlfn.XLOOKUP(C1691,Tables!N:N,Tables!N:N)),IF(B1691=0,K1691,""),L1691&lt;&gt;"",L1691,TRUE,D1691)</f>
        <v>00</v>
      </c>
      <c r="N1691">
        <f t="shared" si="295"/>
        <v>0</v>
      </c>
    </row>
    <row r="1692" spans="1:14" x14ac:dyDescent="0.45">
      <c r="A1692" t="str">
        <f t="shared" si="301"/>
        <v>396A</v>
      </c>
      <c r="B1692" t="str">
        <f t="shared" si="302"/>
        <v>12</v>
      </c>
      <c r="C1692">
        <f>COUNTIF(B$2:B1692,"=0")</f>
        <v>27</v>
      </c>
      <c r="D1692" t="str">
        <f>MID('input-output'!$I$9,(ROW(D1692)-2)*2+1,2)</f>
        <v>00</v>
      </c>
      <c r="E1692" s="1" t="str">
        <f t="shared" si="303"/>
        <v/>
      </c>
      <c r="L1692" t="str">
        <f t="shared" si="293"/>
        <v/>
      </c>
      <c r="M1692" t="str" cm="1">
        <f t="array" ref="M1692">_xlfn.IFS(ISNUMBER(_xlfn.XLOOKUP(C1692,Tables!N:N,Tables!N:N)),IF(B1692=0,K1692,""),L1692&lt;&gt;"",L1692,TRUE,D1692)</f>
        <v>00</v>
      </c>
      <c r="N1692">
        <f t="shared" si="295"/>
        <v>0</v>
      </c>
    </row>
    <row r="1693" spans="1:14" x14ac:dyDescent="0.45">
      <c r="A1693" t="str">
        <f t="shared" si="301"/>
        <v>396B</v>
      </c>
      <c r="B1693" t="str">
        <f t="shared" si="302"/>
        <v>13</v>
      </c>
      <c r="C1693">
        <f>COUNTIF(B$2:B1693,"=0")</f>
        <v>27</v>
      </c>
      <c r="D1693" t="str">
        <f>MID('input-output'!$I$9,(ROW(D1693)-2)*2+1,2)</f>
        <v>00</v>
      </c>
      <c r="E1693" s="1" t="str">
        <f t="shared" si="303"/>
        <v/>
      </c>
      <c r="L1693" t="str">
        <f t="shared" si="293"/>
        <v/>
      </c>
      <c r="M1693" t="str" cm="1">
        <f t="array" ref="M1693">_xlfn.IFS(ISNUMBER(_xlfn.XLOOKUP(C1693,Tables!N:N,Tables!N:N)),IF(B1693=0,K1693,""),L1693&lt;&gt;"",L1693,TRUE,D1693)</f>
        <v>00</v>
      </c>
      <c r="N1693">
        <f t="shared" si="295"/>
        <v>0</v>
      </c>
    </row>
    <row r="1694" spans="1:14" x14ac:dyDescent="0.45">
      <c r="A1694" t="str">
        <f t="shared" si="301"/>
        <v>396C</v>
      </c>
      <c r="B1694" t="str">
        <f t="shared" si="302"/>
        <v>14</v>
      </c>
      <c r="C1694">
        <f>COUNTIF(B$2:B1694,"=0")</f>
        <v>27</v>
      </c>
      <c r="D1694" t="str">
        <f>MID('input-output'!$I$9,(ROW(D1694)-2)*2+1,2)</f>
        <v>00</v>
      </c>
      <c r="E1694" s="1" t="str">
        <f t="shared" si="303"/>
        <v>Unk</v>
      </c>
      <c r="F1694">
        <f t="shared" ref="F1694" si="306">HEX2DEC(D1694)</f>
        <v>0</v>
      </c>
      <c r="L1694" t="str">
        <f t="shared" si="293"/>
        <v/>
      </c>
      <c r="M1694" t="str" cm="1">
        <f t="array" ref="M1694">_xlfn.IFS(ISNUMBER(_xlfn.XLOOKUP(C1694,Tables!N:N,Tables!N:N)),IF(B1694=0,K1694,""),L1694&lt;&gt;"",L1694,TRUE,D1694)</f>
        <v>00</v>
      </c>
      <c r="N1694">
        <f t="shared" si="295"/>
        <v>0</v>
      </c>
    </row>
    <row r="1695" spans="1:14" x14ac:dyDescent="0.45">
      <c r="A1695" t="str">
        <f t="shared" si="301"/>
        <v>396D</v>
      </c>
      <c r="B1695" t="str">
        <f t="shared" si="302"/>
        <v>15</v>
      </c>
      <c r="C1695">
        <f>COUNTIF(B$2:B1695,"=0")</f>
        <v>27</v>
      </c>
      <c r="D1695" t="str">
        <f>MID('input-output'!$I$9,(ROW(D1695)-2)*2+1,2)</f>
        <v>00</v>
      </c>
      <c r="E1695" s="1" t="str">
        <f t="shared" si="303"/>
        <v/>
      </c>
      <c r="L1695" t="str">
        <f t="shared" si="293"/>
        <v/>
      </c>
      <c r="M1695" t="str" cm="1">
        <f t="array" ref="M1695">_xlfn.IFS(ISNUMBER(_xlfn.XLOOKUP(C1695,Tables!N:N,Tables!N:N)),IF(B1695=0,K1695,""),L1695&lt;&gt;"",L1695,TRUE,D1695)</f>
        <v>00</v>
      </c>
      <c r="N1695">
        <f t="shared" si="295"/>
        <v>0</v>
      </c>
    </row>
    <row r="1696" spans="1:14" x14ac:dyDescent="0.45">
      <c r="A1696" t="str">
        <f t="shared" si="301"/>
        <v>396E</v>
      </c>
      <c r="B1696" t="str">
        <f t="shared" si="302"/>
        <v>16</v>
      </c>
      <c r="C1696">
        <f>COUNTIF(B$2:B1696,"=0")</f>
        <v>27</v>
      </c>
      <c r="D1696" t="str">
        <f>MID('input-output'!$I$9,(ROW(D1696)-2)*2+1,2)</f>
        <v>00</v>
      </c>
      <c r="E1696" s="1" t="str">
        <f t="shared" si="303"/>
        <v/>
      </c>
      <c r="L1696" t="str">
        <f t="shared" si="293"/>
        <v/>
      </c>
      <c r="M1696" t="str" cm="1">
        <f t="array" ref="M1696">_xlfn.IFS(ISNUMBER(_xlfn.XLOOKUP(C1696,Tables!N:N,Tables!N:N)),IF(B1696=0,K1696,""),L1696&lt;&gt;"",L1696,TRUE,D1696)</f>
        <v>00</v>
      </c>
      <c r="N1696">
        <f t="shared" si="295"/>
        <v>0</v>
      </c>
    </row>
    <row r="1697" spans="1:14" x14ac:dyDescent="0.45">
      <c r="A1697" t="str">
        <f t="shared" si="301"/>
        <v>396F</v>
      </c>
      <c r="B1697" t="str">
        <f t="shared" si="302"/>
        <v>17</v>
      </c>
      <c r="C1697">
        <f>COUNTIF(B$2:B1697,"=0")</f>
        <v>27</v>
      </c>
      <c r="D1697" t="str">
        <f>MID('input-output'!$I$9,(ROW(D1697)-2)*2+1,2)</f>
        <v>00</v>
      </c>
      <c r="E1697" s="1" t="str">
        <f t="shared" si="303"/>
        <v/>
      </c>
      <c r="L1697" t="str">
        <f t="shared" si="293"/>
        <v/>
      </c>
      <c r="M1697" t="str" cm="1">
        <f t="array" ref="M1697">_xlfn.IFS(ISNUMBER(_xlfn.XLOOKUP(C1697,Tables!N:N,Tables!N:N)),IF(B1697=0,K1697,""),L1697&lt;&gt;"",L1697,TRUE,D1697)</f>
        <v>00</v>
      </c>
      <c r="N1697">
        <f t="shared" si="295"/>
        <v>0</v>
      </c>
    </row>
    <row r="1698" spans="1:14" x14ac:dyDescent="0.45">
      <c r="A1698" t="str">
        <f t="shared" si="301"/>
        <v>3970</v>
      </c>
      <c r="B1698" t="str">
        <f t="shared" si="302"/>
        <v>18</v>
      </c>
      <c r="C1698">
        <f>COUNTIF(B$2:B1698,"=0")</f>
        <v>27</v>
      </c>
      <c r="D1698" t="str">
        <f>MID('input-output'!$I$9,(ROW(D1698)-2)*2+1,2)</f>
        <v>00</v>
      </c>
      <c r="E1698" s="1" t="str">
        <f t="shared" si="303"/>
        <v>Name Letter 1</v>
      </c>
      <c r="F1698" t="str">
        <f>_xlfn.XLOOKUP(D1698,Tables!B:B,Tables!H:H,"")</f>
        <v/>
      </c>
      <c r="G1698" s="2"/>
      <c r="L1698" t="str">
        <f t="shared" si="293"/>
        <v/>
      </c>
      <c r="M1698" t="str" cm="1">
        <f t="array" ref="M1698">_xlfn.IFS(ISNUMBER(_xlfn.XLOOKUP(C1698,Tables!N:N,Tables!N:N)),IF(B1698=0,K1698,""),L1698&lt;&gt;"",L1698,TRUE,D1698)</f>
        <v>00</v>
      </c>
      <c r="N1698">
        <f t="shared" si="295"/>
        <v>0</v>
      </c>
    </row>
    <row r="1699" spans="1:14" x14ac:dyDescent="0.45">
      <c r="A1699" t="str">
        <f t="shared" si="301"/>
        <v>3971</v>
      </c>
      <c r="B1699" t="str">
        <f t="shared" si="302"/>
        <v>19</v>
      </c>
      <c r="C1699">
        <f>COUNTIF(B$2:B1699,"=0")</f>
        <v>27</v>
      </c>
      <c r="D1699" t="str">
        <f>MID('input-output'!$I$9,(ROW(D1699)-2)*2+1,2)</f>
        <v>00</v>
      </c>
      <c r="E1699" s="1" t="str">
        <f t="shared" si="303"/>
        <v/>
      </c>
      <c r="L1699" t="str">
        <f t="shared" si="293"/>
        <v/>
      </c>
      <c r="M1699" t="str" cm="1">
        <f t="array" ref="M1699">_xlfn.IFS(ISNUMBER(_xlfn.XLOOKUP(C1699,Tables!N:N,Tables!N:N)),IF(B1699=0,K1699,""),L1699&lt;&gt;"",L1699,TRUE,D1699)</f>
        <v>00</v>
      </c>
      <c r="N1699">
        <f t="shared" si="295"/>
        <v>0</v>
      </c>
    </row>
    <row r="1700" spans="1:14" x14ac:dyDescent="0.45">
      <c r="A1700" t="str">
        <f t="shared" si="301"/>
        <v>3972</v>
      </c>
      <c r="B1700" t="str">
        <f t="shared" si="302"/>
        <v>1A</v>
      </c>
      <c r="C1700">
        <f>COUNTIF(B$2:B1700,"=0")</f>
        <v>27</v>
      </c>
      <c r="D1700" t="str">
        <f>MID('input-output'!$I$9,(ROW(D1700)-2)*2+1,2)</f>
        <v>00</v>
      </c>
      <c r="E1700" s="1" t="str">
        <f t="shared" si="303"/>
        <v>Name Letter 2</v>
      </c>
      <c r="F1700" t="str">
        <f>_xlfn.XLOOKUP(D1700,Tables!B:B,Tables!H:H,"")</f>
        <v/>
      </c>
      <c r="G1700" s="2"/>
      <c r="L1700" t="str">
        <f t="shared" si="293"/>
        <v/>
      </c>
      <c r="M1700" t="str" cm="1">
        <f t="array" ref="M1700">_xlfn.IFS(ISNUMBER(_xlfn.XLOOKUP(C1700,Tables!N:N,Tables!N:N)),IF(B1700=0,K1700,""),L1700&lt;&gt;"",L1700,TRUE,D1700)</f>
        <v>00</v>
      </c>
      <c r="N1700">
        <f t="shared" si="295"/>
        <v>0</v>
      </c>
    </row>
    <row r="1701" spans="1:14" x14ac:dyDescent="0.45">
      <c r="A1701" t="str">
        <f t="shared" si="301"/>
        <v>3973</v>
      </c>
      <c r="B1701" t="str">
        <f t="shared" si="302"/>
        <v>1B</v>
      </c>
      <c r="C1701">
        <f>COUNTIF(B$2:B1701,"=0")</f>
        <v>27</v>
      </c>
      <c r="D1701" t="str">
        <f>MID('input-output'!$I$9,(ROW(D1701)-2)*2+1,2)</f>
        <v>00</v>
      </c>
      <c r="E1701" s="1" t="str">
        <f t="shared" si="303"/>
        <v/>
      </c>
      <c r="L1701" t="str">
        <f t="shared" si="293"/>
        <v/>
      </c>
      <c r="M1701" t="str" cm="1">
        <f t="array" ref="M1701">_xlfn.IFS(ISNUMBER(_xlfn.XLOOKUP(C1701,Tables!N:N,Tables!N:N)),IF(B1701=0,K1701,""),L1701&lt;&gt;"",L1701,TRUE,D1701)</f>
        <v>00</v>
      </c>
      <c r="N1701">
        <f t="shared" si="295"/>
        <v>0</v>
      </c>
    </row>
    <row r="1702" spans="1:14" x14ac:dyDescent="0.45">
      <c r="A1702" t="str">
        <f t="shared" si="301"/>
        <v>3974</v>
      </c>
      <c r="B1702" t="str">
        <f t="shared" si="302"/>
        <v>1C</v>
      </c>
      <c r="C1702">
        <f>COUNTIF(B$2:B1702,"=0")</f>
        <v>27</v>
      </c>
      <c r="D1702" t="str">
        <f>MID('input-output'!$I$9,(ROW(D1702)-2)*2+1,2)</f>
        <v>00</v>
      </c>
      <c r="E1702" s="1" t="str">
        <f t="shared" si="303"/>
        <v>Name Letter 3</v>
      </c>
      <c r="F1702" t="str">
        <f>_xlfn.XLOOKUP(D1702,Tables!B:B,Tables!H:H,"")</f>
        <v/>
      </c>
      <c r="G1702" s="2"/>
      <c r="L1702" t="str">
        <f t="shared" si="293"/>
        <v/>
      </c>
      <c r="M1702" t="str" cm="1">
        <f t="array" ref="M1702">_xlfn.IFS(ISNUMBER(_xlfn.XLOOKUP(C1702,Tables!N:N,Tables!N:N)),IF(B1702=0,K1702,""),L1702&lt;&gt;"",L1702,TRUE,D1702)</f>
        <v>00</v>
      </c>
      <c r="N1702">
        <f t="shared" si="295"/>
        <v>0</v>
      </c>
    </row>
    <row r="1703" spans="1:14" x14ac:dyDescent="0.45">
      <c r="A1703" t="str">
        <f t="shared" si="301"/>
        <v>3975</v>
      </c>
      <c r="B1703" t="str">
        <f t="shared" si="302"/>
        <v>1D</v>
      </c>
      <c r="C1703">
        <f>COUNTIF(B$2:B1703,"=0")</f>
        <v>27</v>
      </c>
      <c r="D1703" t="str">
        <f>MID('input-output'!$I$9,(ROW(D1703)-2)*2+1,2)</f>
        <v>00</v>
      </c>
      <c r="E1703" s="1" t="str">
        <f t="shared" si="303"/>
        <v/>
      </c>
      <c r="L1703" t="str">
        <f t="shared" si="293"/>
        <v/>
      </c>
      <c r="M1703" t="str" cm="1">
        <f t="array" ref="M1703">_xlfn.IFS(ISNUMBER(_xlfn.XLOOKUP(C1703,Tables!N:N,Tables!N:N)),IF(B1703=0,K1703,""),L1703&lt;&gt;"",L1703,TRUE,D1703)</f>
        <v>00</v>
      </c>
      <c r="N1703">
        <f t="shared" si="295"/>
        <v>0</v>
      </c>
    </row>
    <row r="1704" spans="1:14" x14ac:dyDescent="0.45">
      <c r="A1704" t="str">
        <f t="shared" si="301"/>
        <v>3976</v>
      </c>
      <c r="B1704" t="str">
        <f t="shared" si="302"/>
        <v>1E</v>
      </c>
      <c r="C1704">
        <f>COUNTIF(B$2:B1704,"=0")</f>
        <v>27</v>
      </c>
      <c r="D1704" t="str">
        <f>MID('input-output'!$I$9,(ROW(D1704)-2)*2+1,2)</f>
        <v>00</v>
      </c>
      <c r="E1704" s="1" t="str">
        <f t="shared" si="303"/>
        <v>Name Letter 4</v>
      </c>
      <c r="F1704" t="str">
        <f>_xlfn.XLOOKUP(D1704,Tables!B:B,Tables!H:H,"")</f>
        <v/>
      </c>
      <c r="G1704" s="2"/>
      <c r="L1704" t="str">
        <f t="shared" si="293"/>
        <v/>
      </c>
      <c r="M1704" t="str" cm="1">
        <f t="array" ref="M1704">_xlfn.IFS(ISNUMBER(_xlfn.XLOOKUP(C1704,Tables!N:N,Tables!N:N)),IF(B1704=0,K1704,""),L1704&lt;&gt;"",L1704,TRUE,D1704)</f>
        <v>00</v>
      </c>
      <c r="N1704">
        <f t="shared" si="295"/>
        <v>0</v>
      </c>
    </row>
    <row r="1705" spans="1:14" x14ac:dyDescent="0.45">
      <c r="A1705" t="str">
        <f t="shared" si="301"/>
        <v>3977</v>
      </c>
      <c r="B1705" t="str">
        <f t="shared" si="302"/>
        <v>1F</v>
      </c>
      <c r="C1705">
        <f>COUNTIF(B$2:B1705,"=0")</f>
        <v>27</v>
      </c>
      <c r="D1705" t="str">
        <f>MID('input-output'!$I$9,(ROW(D1705)-2)*2+1,2)</f>
        <v>00</v>
      </c>
      <c r="E1705" s="1" t="str">
        <f t="shared" si="303"/>
        <v/>
      </c>
      <c r="L1705" t="str">
        <f t="shared" si="293"/>
        <v/>
      </c>
      <c r="M1705" t="str" cm="1">
        <f t="array" ref="M1705">_xlfn.IFS(ISNUMBER(_xlfn.XLOOKUP(C1705,Tables!N:N,Tables!N:N)),IF(B1705=0,K1705,""),L1705&lt;&gt;"",L1705,TRUE,D1705)</f>
        <v>00</v>
      </c>
      <c r="N1705">
        <f t="shared" si="295"/>
        <v>0</v>
      </c>
    </row>
    <row r="1706" spans="1:14" x14ac:dyDescent="0.45">
      <c r="A1706" t="str">
        <f t="shared" si="301"/>
        <v>3978</v>
      </c>
      <c r="B1706" t="str">
        <f t="shared" si="302"/>
        <v>20</v>
      </c>
      <c r="C1706">
        <f>COUNTIF(B$2:B1706,"=0")</f>
        <v>27</v>
      </c>
      <c r="D1706" t="str">
        <f>MID('input-output'!$I$9,(ROW(D1706)-2)*2+1,2)</f>
        <v>00</v>
      </c>
      <c r="E1706" s="1" t="str">
        <f t="shared" si="303"/>
        <v>Name Letter 5</v>
      </c>
      <c r="F1706" t="str">
        <f>_xlfn.XLOOKUP(D1706,Tables!B:B,Tables!H:H,"")</f>
        <v/>
      </c>
      <c r="G1706" s="2"/>
      <c r="L1706" t="str">
        <f t="shared" si="293"/>
        <v/>
      </c>
      <c r="M1706" t="str" cm="1">
        <f t="array" ref="M1706">_xlfn.IFS(ISNUMBER(_xlfn.XLOOKUP(C1706,Tables!N:N,Tables!N:N)),IF(B1706=0,K1706,""),L1706&lt;&gt;"",L1706,TRUE,D1706)</f>
        <v>00</v>
      </c>
      <c r="N1706">
        <f t="shared" si="295"/>
        <v>0</v>
      </c>
    </row>
    <row r="1707" spans="1:14" x14ac:dyDescent="0.45">
      <c r="A1707" t="str">
        <f t="shared" si="301"/>
        <v>3979</v>
      </c>
      <c r="B1707" t="str">
        <f t="shared" si="302"/>
        <v>21</v>
      </c>
      <c r="C1707">
        <f>COUNTIF(B$2:B1707,"=0")</f>
        <v>27</v>
      </c>
      <c r="D1707" t="str">
        <f>MID('input-output'!$I$9,(ROW(D1707)-2)*2+1,2)</f>
        <v>00</v>
      </c>
      <c r="E1707" s="1" t="str">
        <f t="shared" si="303"/>
        <v/>
      </c>
      <c r="L1707" t="str">
        <f t="shared" si="293"/>
        <v/>
      </c>
      <c r="M1707" t="str" cm="1">
        <f t="array" ref="M1707">_xlfn.IFS(ISNUMBER(_xlfn.XLOOKUP(C1707,Tables!N:N,Tables!N:N)),IF(B1707=0,K1707,""),L1707&lt;&gt;"",L1707,TRUE,D1707)</f>
        <v>00</v>
      </c>
      <c r="N1707">
        <f t="shared" si="295"/>
        <v>0</v>
      </c>
    </row>
    <row r="1708" spans="1:14" x14ac:dyDescent="0.45">
      <c r="A1708" t="str">
        <f t="shared" si="301"/>
        <v>397A</v>
      </c>
      <c r="B1708" t="str">
        <f t="shared" si="302"/>
        <v>22</v>
      </c>
      <c r="C1708">
        <f>COUNTIF(B$2:B1708,"=0")</f>
        <v>27</v>
      </c>
      <c r="D1708" t="str">
        <f>MID('input-output'!$I$9,(ROW(D1708)-2)*2+1,2)</f>
        <v>00</v>
      </c>
      <c r="E1708" s="1" t="str">
        <f t="shared" si="303"/>
        <v>Name Letter 6</v>
      </c>
      <c r="F1708" t="str">
        <f>_xlfn.XLOOKUP(D1708,Tables!B:B,Tables!H:H,"")</f>
        <v/>
      </c>
      <c r="G1708" s="2"/>
      <c r="L1708" t="str">
        <f t="shared" si="293"/>
        <v/>
      </c>
      <c r="M1708" t="str" cm="1">
        <f t="array" ref="M1708">_xlfn.IFS(ISNUMBER(_xlfn.XLOOKUP(C1708,Tables!N:N,Tables!N:N)),IF(B1708=0,K1708,""),L1708&lt;&gt;"",L1708,TRUE,D1708)</f>
        <v>00</v>
      </c>
      <c r="N1708">
        <f t="shared" si="295"/>
        <v>0</v>
      </c>
    </row>
    <row r="1709" spans="1:14" x14ac:dyDescent="0.45">
      <c r="A1709" t="str">
        <f t="shared" si="301"/>
        <v>397B</v>
      </c>
      <c r="B1709" t="str">
        <f t="shared" si="302"/>
        <v>23</v>
      </c>
      <c r="C1709">
        <f>COUNTIF(B$2:B1709,"=0")</f>
        <v>27</v>
      </c>
      <c r="D1709" t="str">
        <f>MID('input-output'!$I$9,(ROW(D1709)-2)*2+1,2)</f>
        <v>00</v>
      </c>
      <c r="E1709" s="1" t="str">
        <f t="shared" si="303"/>
        <v/>
      </c>
      <c r="L1709" t="str">
        <f t="shared" si="293"/>
        <v/>
      </c>
      <c r="M1709" t="str" cm="1">
        <f t="array" ref="M1709">_xlfn.IFS(ISNUMBER(_xlfn.XLOOKUP(C1709,Tables!N:N,Tables!N:N)),IF(B1709=0,K1709,""),L1709&lt;&gt;"",L1709,TRUE,D1709)</f>
        <v>00</v>
      </c>
      <c r="N1709">
        <f t="shared" si="295"/>
        <v>0</v>
      </c>
    </row>
    <row r="1710" spans="1:14" x14ac:dyDescent="0.45">
      <c r="A1710" t="str">
        <f t="shared" si="301"/>
        <v>397C</v>
      </c>
      <c r="B1710" t="str">
        <f t="shared" si="302"/>
        <v>24</v>
      </c>
      <c r="C1710">
        <f>COUNTIF(B$2:B1710,"=0")</f>
        <v>27</v>
      </c>
      <c r="D1710" t="str">
        <f>MID('input-output'!$I$9,(ROW(D1710)-2)*2+1,2)</f>
        <v>00</v>
      </c>
      <c r="E1710" s="1" t="str">
        <f t="shared" si="303"/>
        <v>Name Letter 7</v>
      </c>
      <c r="F1710" t="str">
        <f>_xlfn.XLOOKUP(D1710,Tables!B:B,Tables!H:H,"")</f>
        <v/>
      </c>
      <c r="G1710" s="2"/>
      <c r="L1710" t="str">
        <f t="shared" si="293"/>
        <v/>
      </c>
      <c r="M1710" t="str" cm="1">
        <f t="array" ref="M1710">_xlfn.IFS(ISNUMBER(_xlfn.XLOOKUP(C1710,Tables!N:N,Tables!N:N)),IF(B1710=0,K1710,""),L1710&lt;&gt;"",L1710,TRUE,D1710)</f>
        <v>00</v>
      </c>
      <c r="N1710">
        <f t="shared" si="295"/>
        <v>0</v>
      </c>
    </row>
    <row r="1711" spans="1:14" x14ac:dyDescent="0.45">
      <c r="A1711" t="str">
        <f t="shared" si="301"/>
        <v>397D</v>
      </c>
      <c r="B1711" t="str">
        <f t="shared" si="302"/>
        <v>25</v>
      </c>
      <c r="C1711">
        <f>COUNTIF(B$2:B1711,"=0")</f>
        <v>27</v>
      </c>
      <c r="D1711" t="str">
        <f>MID('input-output'!$I$9,(ROW(D1711)-2)*2+1,2)</f>
        <v>00</v>
      </c>
      <c r="E1711" s="1" t="str">
        <f t="shared" si="303"/>
        <v/>
      </c>
      <c r="L1711" t="str">
        <f t="shared" si="293"/>
        <v/>
      </c>
      <c r="M1711" t="str" cm="1">
        <f t="array" ref="M1711">_xlfn.IFS(ISNUMBER(_xlfn.XLOOKUP(C1711,Tables!N:N,Tables!N:N)),IF(B1711=0,K1711,""),L1711&lt;&gt;"",L1711,TRUE,D1711)</f>
        <v>00</v>
      </c>
      <c r="N1711">
        <f t="shared" si="295"/>
        <v>0</v>
      </c>
    </row>
    <row r="1712" spans="1:14" x14ac:dyDescent="0.45">
      <c r="A1712" t="str">
        <f t="shared" si="301"/>
        <v>397E</v>
      </c>
      <c r="B1712" t="str">
        <f t="shared" si="302"/>
        <v>26</v>
      </c>
      <c r="C1712">
        <f>COUNTIF(B$2:B1712,"=0")</f>
        <v>27</v>
      </c>
      <c r="D1712" t="str">
        <f>MID('input-output'!$I$9,(ROW(D1712)-2)*2+1,2)</f>
        <v>00</v>
      </c>
      <c r="E1712" s="1" t="str">
        <f t="shared" si="303"/>
        <v>Name Letter 8</v>
      </c>
      <c r="F1712" t="str">
        <f>_xlfn.XLOOKUP(D1712,Tables!B:B,Tables!H:H,"")</f>
        <v/>
      </c>
      <c r="G1712" s="2"/>
      <c r="L1712" t="str">
        <f t="shared" si="293"/>
        <v/>
      </c>
      <c r="M1712" t="str" cm="1">
        <f t="array" ref="M1712">_xlfn.IFS(ISNUMBER(_xlfn.XLOOKUP(C1712,Tables!N:N,Tables!N:N)),IF(B1712=0,K1712,""),L1712&lt;&gt;"",L1712,TRUE,D1712)</f>
        <v>00</v>
      </c>
      <c r="N1712">
        <f t="shared" si="295"/>
        <v>0</v>
      </c>
    </row>
    <row r="1713" spans="1:14" x14ac:dyDescent="0.45">
      <c r="A1713" t="str">
        <f t="shared" si="301"/>
        <v>397F</v>
      </c>
      <c r="B1713" t="str">
        <f t="shared" si="302"/>
        <v>27</v>
      </c>
      <c r="C1713">
        <f>COUNTIF(B$2:B1713,"=0")</f>
        <v>27</v>
      </c>
      <c r="D1713" t="str">
        <f>MID('input-output'!$I$9,(ROW(D1713)-2)*2+1,2)</f>
        <v>00</v>
      </c>
      <c r="E1713" s="1" t="str">
        <f t="shared" si="303"/>
        <v/>
      </c>
      <c r="L1713" t="str">
        <f t="shared" si="293"/>
        <v/>
      </c>
      <c r="M1713" t="str" cm="1">
        <f t="array" ref="M1713">_xlfn.IFS(ISNUMBER(_xlfn.XLOOKUP(C1713,Tables!N:N,Tables!N:N)),IF(B1713=0,K1713,""),L1713&lt;&gt;"",L1713,TRUE,D1713)</f>
        <v>00</v>
      </c>
      <c r="N1713">
        <f t="shared" si="295"/>
        <v>0</v>
      </c>
    </row>
    <row r="1714" spans="1:14" x14ac:dyDescent="0.45">
      <c r="A1714" t="str">
        <f t="shared" si="301"/>
        <v>3980</v>
      </c>
      <c r="B1714" t="str">
        <f t="shared" si="302"/>
        <v>28</v>
      </c>
      <c r="C1714">
        <f>COUNTIF(B$2:B1714,"=0")</f>
        <v>27</v>
      </c>
      <c r="D1714" t="str">
        <f>MID('input-output'!$I$9,(ROW(D1714)-2)*2+1,2)</f>
        <v>01</v>
      </c>
      <c r="E1714" s="1" t="str">
        <f t="shared" si="303"/>
        <v>Monster Level 1</v>
      </c>
      <c r="G1714" s="2"/>
      <c r="L1714" t="str">
        <f t="shared" si="293"/>
        <v/>
      </c>
      <c r="M1714" t="str" cm="1">
        <f t="array" ref="M1714">_xlfn.IFS(ISNUMBER(_xlfn.XLOOKUP(C1714,Tables!N:N,Tables!N:N)),IF(B1714=0,K1714,""),L1714&lt;&gt;"",L1714,TRUE,D1714)</f>
        <v>01</v>
      </c>
      <c r="N1714">
        <f t="shared" si="295"/>
        <v>0</v>
      </c>
    </row>
    <row r="1715" spans="1:14" x14ac:dyDescent="0.45">
      <c r="A1715" t="str">
        <f t="shared" si="301"/>
        <v>3981</v>
      </c>
      <c r="B1715" t="str">
        <f t="shared" si="302"/>
        <v>29</v>
      </c>
      <c r="C1715">
        <f>COUNTIF(B$2:B1715,"=0")</f>
        <v>27</v>
      </c>
      <c r="D1715" t="str">
        <f>MID('input-output'!$I$9,(ROW(D1715)-2)*2+1,2)</f>
        <v>01</v>
      </c>
      <c r="E1715" s="1" t="str">
        <f t="shared" si="303"/>
        <v>Monster Level 2</v>
      </c>
      <c r="G1715" s="2"/>
      <c r="L1715" t="str">
        <f t="shared" si="293"/>
        <v/>
      </c>
      <c r="M1715" t="str" cm="1">
        <f t="array" ref="M1715">_xlfn.IFS(ISNUMBER(_xlfn.XLOOKUP(C1715,Tables!N:N,Tables!N:N)),IF(B1715=0,K1715,""),L1715&lt;&gt;"",L1715,TRUE,D1715)</f>
        <v>01</v>
      </c>
      <c r="N1715">
        <f t="shared" si="295"/>
        <v>0</v>
      </c>
    </row>
    <row r="1716" spans="1:14" x14ac:dyDescent="0.45">
      <c r="A1716" t="str">
        <f t="shared" si="301"/>
        <v>3982</v>
      </c>
      <c r="B1716" t="str">
        <f t="shared" si="302"/>
        <v>2A</v>
      </c>
      <c r="C1716">
        <f>COUNTIF(B$2:B1716,"=0")</f>
        <v>27</v>
      </c>
      <c r="D1716" t="str">
        <f>MID('input-output'!$I$9,(ROW(D1716)-2)*2+1,2)</f>
        <v>01</v>
      </c>
      <c r="E1716" s="1" t="str">
        <f t="shared" si="303"/>
        <v>Monster Level 3</v>
      </c>
      <c r="G1716" s="2"/>
      <c r="L1716" t="str">
        <f t="shared" si="293"/>
        <v/>
      </c>
      <c r="M1716" t="str" cm="1">
        <f t="array" ref="M1716">_xlfn.IFS(ISNUMBER(_xlfn.XLOOKUP(C1716,Tables!N:N,Tables!N:N)),IF(B1716=0,K1716,""),L1716&lt;&gt;"",L1716,TRUE,D1716)</f>
        <v>01</v>
      </c>
      <c r="N1716">
        <f t="shared" si="295"/>
        <v>0</v>
      </c>
    </row>
    <row r="1717" spans="1:14" x14ac:dyDescent="0.45">
      <c r="A1717" t="str">
        <f t="shared" si="301"/>
        <v>3983</v>
      </c>
      <c r="B1717" t="str">
        <f t="shared" si="302"/>
        <v>2B</v>
      </c>
      <c r="C1717">
        <f>COUNTIF(B$2:B1717,"=0")</f>
        <v>27</v>
      </c>
      <c r="D1717" t="str">
        <f>MID('input-output'!$I$9,(ROW(D1717)-2)*2+1,2)</f>
        <v>01</v>
      </c>
      <c r="E1717" s="1" t="str">
        <f t="shared" si="303"/>
        <v>Boss Level</v>
      </c>
      <c r="G1717" s="2"/>
      <c r="L1717" t="str">
        <f t="shared" si="293"/>
        <v/>
      </c>
      <c r="M1717" t="str" cm="1">
        <f t="array" ref="M1717">_xlfn.IFS(ISNUMBER(_xlfn.XLOOKUP(C1717,Tables!N:N,Tables!N:N)),IF(B1717=0,K1717,""),L1717&lt;&gt;"",L1717,TRUE,D1717)</f>
        <v>01</v>
      </c>
      <c r="N1717">
        <f t="shared" si="295"/>
        <v>0</v>
      </c>
    </row>
    <row r="1718" spans="1:14" x14ac:dyDescent="0.45">
      <c r="A1718" t="str">
        <f t="shared" si="301"/>
        <v>3984</v>
      </c>
      <c r="B1718" t="str">
        <f t="shared" si="302"/>
        <v>2C</v>
      </c>
      <c r="C1718">
        <f>COUNTIF(B$2:B1718,"=0")</f>
        <v>27</v>
      </c>
      <c r="D1718" t="str">
        <f>MID('input-output'!$I$9,(ROW(D1718)-2)*2+1,2)</f>
        <v>00</v>
      </c>
      <c r="E1718" s="1" t="str">
        <f t="shared" si="303"/>
        <v/>
      </c>
      <c r="L1718" t="str">
        <f t="shared" si="293"/>
        <v/>
      </c>
      <c r="M1718" t="str" cm="1">
        <f t="array" ref="M1718">_xlfn.IFS(ISNUMBER(_xlfn.XLOOKUP(C1718,Tables!N:N,Tables!N:N)),IF(B1718=0,K1718,""),L1718&lt;&gt;"",L1718,TRUE,D1718)</f>
        <v>00</v>
      </c>
      <c r="N1718">
        <f t="shared" si="295"/>
        <v>0</v>
      </c>
    </row>
    <row r="1719" spans="1:14" x14ac:dyDescent="0.45">
      <c r="A1719" t="str">
        <f t="shared" si="301"/>
        <v>3985</v>
      </c>
      <c r="B1719" t="str">
        <f t="shared" si="302"/>
        <v>2D</v>
      </c>
      <c r="C1719">
        <f>COUNTIF(B$2:B1719,"=0")</f>
        <v>27</v>
      </c>
      <c r="D1719" t="str">
        <f>MID('input-output'!$I$9,(ROW(D1719)-2)*2+1,2)</f>
        <v>00</v>
      </c>
      <c r="E1719" s="1" t="str">
        <f t="shared" si="303"/>
        <v>Hobby</v>
      </c>
      <c r="F1719">
        <f>_xlfn.XLOOKUP(HEX2DEC(D1719),Tables!A:A,Tables!G:G)</f>
        <v>0</v>
      </c>
      <c r="G1719" s="2"/>
      <c r="L1719" t="str">
        <f t="shared" si="293"/>
        <v/>
      </c>
      <c r="M1719" t="str" cm="1">
        <f t="array" ref="M1719">_xlfn.IFS(ISNUMBER(_xlfn.XLOOKUP(C1719,Tables!N:N,Tables!N:N)),IF(B1719=0,K1719,""),L1719&lt;&gt;"",L1719,TRUE,D1719)</f>
        <v>00</v>
      </c>
      <c r="N1719">
        <f t="shared" si="295"/>
        <v>0</v>
      </c>
    </row>
    <row r="1720" spans="1:14" x14ac:dyDescent="0.45">
      <c r="A1720" t="str">
        <f t="shared" si="301"/>
        <v>3986</v>
      </c>
      <c r="B1720" t="str">
        <f t="shared" si="302"/>
        <v>2E</v>
      </c>
      <c r="C1720">
        <f>COUNTIF(B$2:B1720,"=0")</f>
        <v>27</v>
      </c>
      <c r="D1720" t="str">
        <f>MID('input-output'!$I$9,(ROW(D1720)-2)*2+1,2)</f>
        <v>00</v>
      </c>
      <c r="E1720" s="1" t="str">
        <f t="shared" si="303"/>
        <v>Title</v>
      </c>
      <c r="F1720">
        <f>_xlfn.XLOOKUP(HEX2DEC(D1720),Tables!A:A,Tables!F:F)</f>
        <v>0</v>
      </c>
      <c r="G1720" s="2"/>
      <c r="L1720" t="str">
        <f t="shared" si="293"/>
        <v/>
      </c>
      <c r="M1720" t="str" cm="1">
        <f t="array" ref="M1720">_xlfn.IFS(ISNUMBER(_xlfn.XLOOKUP(C1720,Tables!N:N,Tables!N:N)),IF(B1720=0,K1720,""),L1720&lt;&gt;"",L1720,TRUE,D1720)</f>
        <v>00</v>
      </c>
      <c r="N1720">
        <f t="shared" si="295"/>
        <v>0</v>
      </c>
    </row>
    <row r="1721" spans="1:14" x14ac:dyDescent="0.45">
      <c r="A1721" t="str">
        <f t="shared" si="301"/>
        <v>3987</v>
      </c>
      <c r="B1721" t="str">
        <f t="shared" si="302"/>
        <v>2F</v>
      </c>
      <c r="C1721">
        <f>COUNTIF(B$2:B1721,"=0")</f>
        <v>27</v>
      </c>
      <c r="D1721" t="str">
        <f>MID('input-output'!$I$9,(ROW(D1721)-2)*2+1,2)</f>
        <v>00</v>
      </c>
      <c r="E1721" s="1" t="str">
        <f t="shared" si="303"/>
        <v>Personality</v>
      </c>
      <c r="F1721">
        <f>_xlfn.XLOOKUP(HEX2DEC(D1721),Tables!A:A,Tables!E:E)</f>
        <v>0</v>
      </c>
      <c r="G1721" s="2"/>
      <c r="L1721" t="str">
        <f t="shared" si="293"/>
        <v/>
      </c>
      <c r="M1721" t="str" cm="1">
        <f t="array" ref="M1721">_xlfn.IFS(ISNUMBER(_xlfn.XLOOKUP(C1721,Tables!N:N,Tables!N:N)),IF(B1721=0,K1721,""),L1721&lt;&gt;"",L1721,TRUE,D1721)</f>
        <v>00</v>
      </c>
      <c r="N1721">
        <f t="shared" si="295"/>
        <v>0</v>
      </c>
    </row>
    <row r="1722" spans="1:14" x14ac:dyDescent="0.45">
      <c r="A1722" t="str">
        <f t="shared" si="301"/>
        <v>3988</v>
      </c>
      <c r="B1722" t="str">
        <f t="shared" si="302"/>
        <v>30</v>
      </c>
      <c r="C1722">
        <f>COUNTIF(B$2:B1722,"=0")</f>
        <v>27</v>
      </c>
      <c r="D1722" t="str">
        <f>MID('input-output'!$I$9,(ROW(D1722)-2)*2+1,2)</f>
        <v>00</v>
      </c>
      <c r="E1722" s="1" t="str">
        <f t="shared" si="303"/>
        <v/>
      </c>
      <c r="L1722" t="str">
        <f t="shared" si="293"/>
        <v/>
      </c>
      <c r="M1722" t="str" cm="1">
        <f t="array" ref="M1722">_xlfn.IFS(ISNUMBER(_xlfn.XLOOKUP(C1722,Tables!N:N,Tables!N:N)),IF(B1722=0,K1722,""),L1722&lt;&gt;"",L1722,TRUE,D1722)</f>
        <v>00</v>
      </c>
      <c r="N1722">
        <f t="shared" si="295"/>
        <v>0</v>
      </c>
    </row>
    <row r="1723" spans="1:14" x14ac:dyDescent="0.45">
      <c r="A1723" t="str">
        <f t="shared" si="301"/>
        <v>3989</v>
      </c>
      <c r="B1723" t="str">
        <f t="shared" si="302"/>
        <v>31</v>
      </c>
      <c r="C1723">
        <f>COUNTIF(B$2:B1723,"=0")</f>
        <v>27</v>
      </c>
      <c r="D1723" t="str">
        <f>MID('input-output'!$I$9,(ROW(D1723)-2)*2+1,2)</f>
        <v>00</v>
      </c>
      <c r="E1723" s="1" t="str">
        <f t="shared" si="303"/>
        <v>Owner Level</v>
      </c>
      <c r="F1723">
        <f t="shared" ref="F1723:F1724" si="307">HEX2DEC(D1723)</f>
        <v>0</v>
      </c>
      <c r="G1723" s="2"/>
      <c r="J1723" t="str">
        <f t="shared" ref="J1723:J1724" si="308">IF(G1723&lt;&gt;"",DEC2HEX(G1723),"")</f>
        <v/>
      </c>
      <c r="L1723" t="str">
        <f t="shared" si="293"/>
        <v/>
      </c>
      <c r="M1723" t="str" cm="1">
        <f t="array" ref="M1723">_xlfn.IFS(ISNUMBER(_xlfn.XLOOKUP(C1723,Tables!N:N,Tables!N:N)),IF(B1723=0,K1723,""),L1723&lt;&gt;"",L1723,TRUE,D1723)</f>
        <v>00</v>
      </c>
      <c r="N1723">
        <f t="shared" si="295"/>
        <v>0</v>
      </c>
    </row>
    <row r="1724" spans="1:14" x14ac:dyDescent="0.45">
      <c r="A1724" t="str">
        <f t="shared" si="301"/>
        <v>398A</v>
      </c>
      <c r="B1724" t="str">
        <f t="shared" si="302"/>
        <v>32</v>
      </c>
      <c r="C1724">
        <f>COUNTIF(B$2:B1724,"=0")</f>
        <v>27</v>
      </c>
      <c r="D1724" t="str">
        <f>MID('input-output'!$I$9,(ROW(D1724)-2)*2+1,2)</f>
        <v>00</v>
      </c>
      <c r="E1724" s="1" t="str">
        <f t="shared" si="303"/>
        <v>Times Cleared</v>
      </c>
      <c r="F1724">
        <f t="shared" si="307"/>
        <v>0</v>
      </c>
      <c r="G1724" s="2"/>
      <c r="J1724" t="str">
        <f t="shared" si="308"/>
        <v/>
      </c>
      <c r="L1724" t="str">
        <f t="shared" si="293"/>
        <v/>
      </c>
      <c r="M1724" t="str" cm="1">
        <f t="array" ref="M1724">_xlfn.IFS(ISNUMBER(_xlfn.XLOOKUP(C1724,Tables!N:N,Tables!N:N)),IF(B1724=0,K1724,""),L1724&lt;&gt;"",L1724,TRUE,D1724)</f>
        <v>00</v>
      </c>
      <c r="N1724">
        <f t="shared" si="295"/>
        <v>0</v>
      </c>
    </row>
    <row r="1725" spans="1:14" x14ac:dyDescent="0.45">
      <c r="A1725" t="str">
        <f t="shared" si="301"/>
        <v>398B</v>
      </c>
      <c r="B1725" t="str">
        <f t="shared" si="302"/>
        <v>33</v>
      </c>
      <c r="C1725">
        <f>COUNTIF(B$2:B1725,"=0")</f>
        <v>27</v>
      </c>
      <c r="D1725" t="str">
        <f>MID('input-output'!$I$9,(ROW(D1725)-2)*2+1,2)</f>
        <v>00</v>
      </c>
      <c r="E1725" s="1" t="str">
        <f t="shared" si="303"/>
        <v/>
      </c>
      <c r="L1725" t="str">
        <f t="shared" si="293"/>
        <v/>
      </c>
      <c r="M1725" t="str" cm="1">
        <f t="array" ref="M1725">_xlfn.IFS(ISNUMBER(_xlfn.XLOOKUP(C1725,Tables!N:N,Tables!N:N)),IF(B1725=0,K1725,""),L1725&lt;&gt;"",L1725,TRUE,D1725)</f>
        <v>00</v>
      </c>
      <c r="N1725">
        <f t="shared" si="295"/>
        <v>0</v>
      </c>
    </row>
    <row r="1726" spans="1:14" x14ac:dyDescent="0.45">
      <c r="A1726" t="str">
        <f t="shared" si="301"/>
        <v>398C</v>
      </c>
      <c r="B1726" t="str">
        <f t="shared" si="302"/>
        <v>34</v>
      </c>
      <c r="C1726">
        <f>COUNTIF(B$2:B1726,"=0")</f>
        <v>27</v>
      </c>
      <c r="D1726" t="str">
        <f>MID('input-output'!$I$9,(ROW(D1726)-2)*2+1,2)</f>
        <v>00</v>
      </c>
      <c r="E1726" s="1" t="str">
        <f t="shared" si="303"/>
        <v/>
      </c>
      <c r="L1726" t="str">
        <f t="shared" si="293"/>
        <v/>
      </c>
      <c r="M1726" t="str" cm="1">
        <f t="array" ref="M1726">_xlfn.IFS(ISNUMBER(_xlfn.XLOOKUP(C1726,Tables!N:N,Tables!N:N)),IF(B1726=0,K1726,""),L1726&lt;&gt;"",L1726,TRUE,D1726)</f>
        <v>00</v>
      </c>
      <c r="N1726">
        <f t="shared" si="295"/>
        <v>0</v>
      </c>
    </row>
    <row r="1727" spans="1:14" x14ac:dyDescent="0.45">
      <c r="A1727" t="str">
        <f t="shared" si="301"/>
        <v>398D</v>
      </c>
      <c r="B1727" t="str">
        <f t="shared" si="302"/>
        <v>35</v>
      </c>
      <c r="C1727">
        <f>COUNTIF(B$2:B1727,"=0")</f>
        <v>27</v>
      </c>
      <c r="D1727" t="str">
        <f>MID('input-output'!$I$9,(ROW(D1727)-2)*2+1,2)</f>
        <v>00</v>
      </c>
      <c r="E1727" s="1" t="str">
        <f t="shared" si="303"/>
        <v/>
      </c>
      <c r="L1727" t="str">
        <f t="shared" si="293"/>
        <v/>
      </c>
      <c r="M1727" t="str" cm="1">
        <f t="array" ref="M1727">_xlfn.IFS(ISNUMBER(_xlfn.XLOOKUP(C1727,Tables!N:N,Tables!N:N)),IF(B1727=0,K1727,""),L1727&lt;&gt;"",L1727,TRUE,D1727)</f>
        <v>00</v>
      </c>
      <c r="N1727">
        <f t="shared" si="295"/>
        <v>0</v>
      </c>
    </row>
    <row r="1728" spans="1:14" x14ac:dyDescent="0.45">
      <c r="A1728" t="str">
        <f t="shared" si="301"/>
        <v>398E</v>
      </c>
      <c r="B1728" t="str">
        <f t="shared" si="302"/>
        <v>36</v>
      </c>
      <c r="C1728">
        <f>COUNTIF(B$2:B1728,"=0")</f>
        <v>27</v>
      </c>
      <c r="D1728" t="str">
        <f>MID('input-output'!$I$9,(ROW(D1728)-2)*2+1,2)</f>
        <v>00</v>
      </c>
      <c r="E1728" s="1" t="str">
        <f t="shared" si="303"/>
        <v/>
      </c>
      <c r="L1728" t="str">
        <f t="shared" si="293"/>
        <v/>
      </c>
      <c r="M1728" t="str" cm="1">
        <f t="array" ref="M1728">_xlfn.IFS(ISNUMBER(_xlfn.XLOOKUP(C1728,Tables!N:N,Tables!N:N)),IF(B1728=0,K1728,""),L1728&lt;&gt;"",L1728,TRUE,D1728)</f>
        <v>00</v>
      </c>
      <c r="N1728">
        <f t="shared" si="295"/>
        <v>0</v>
      </c>
    </row>
    <row r="1729" spans="1:14" x14ac:dyDescent="0.45">
      <c r="A1729" t="str">
        <f t="shared" si="301"/>
        <v>398F</v>
      </c>
      <c r="B1729" t="str">
        <f t="shared" si="302"/>
        <v>37</v>
      </c>
      <c r="C1729">
        <f>COUNTIF(B$2:B1729,"=0")</f>
        <v>27</v>
      </c>
      <c r="D1729" t="str">
        <f>MID('input-output'!$I$9,(ROW(D1729)-2)*2+1,2)</f>
        <v>00</v>
      </c>
      <c r="E1729" s="1" t="str">
        <f t="shared" si="303"/>
        <v/>
      </c>
      <c r="L1729" t="str">
        <f t="shared" si="293"/>
        <v/>
      </c>
      <c r="M1729" t="str" cm="1">
        <f t="array" ref="M1729">_xlfn.IFS(ISNUMBER(_xlfn.XLOOKUP(C1729,Tables!N:N,Tables!N:N)),IF(B1729=0,K1729,""),L1729&lt;&gt;"",L1729,TRUE,D1729)</f>
        <v>00</v>
      </c>
      <c r="N1729">
        <f t="shared" si="295"/>
        <v>0</v>
      </c>
    </row>
    <row r="1730" spans="1:14" x14ac:dyDescent="0.45">
      <c r="A1730" t="str">
        <f t="shared" si="301"/>
        <v>3990</v>
      </c>
      <c r="B1730" t="str">
        <f t="shared" si="302"/>
        <v>38</v>
      </c>
      <c r="C1730">
        <f>COUNTIF(B$2:B1730,"=0")</f>
        <v>27</v>
      </c>
      <c r="D1730" t="str">
        <f>MID('input-output'!$I$9,(ROW(D1730)-2)*2+1,2)</f>
        <v>00</v>
      </c>
      <c r="E1730" s="1" t="str">
        <f t="shared" si="303"/>
        <v/>
      </c>
      <c r="L1730" t="str">
        <f t="shared" si="293"/>
        <v/>
      </c>
      <c r="M1730" t="str" cm="1">
        <f t="array" ref="M1730">_xlfn.IFS(ISNUMBER(_xlfn.XLOOKUP(C1730,Tables!N:N,Tables!N:N)),IF(B1730=0,K1730,""),L1730&lt;&gt;"",L1730,TRUE,D1730)</f>
        <v>00</v>
      </c>
      <c r="N1730">
        <f t="shared" si="295"/>
        <v>0</v>
      </c>
    </row>
    <row r="1731" spans="1:14" x14ac:dyDescent="0.45">
      <c r="A1731" t="str">
        <f t="shared" si="301"/>
        <v>3991</v>
      </c>
      <c r="B1731" t="str">
        <f t="shared" si="302"/>
        <v>39</v>
      </c>
      <c r="C1731">
        <f>COUNTIF(B$2:B1731,"=0")</f>
        <v>27</v>
      </c>
      <c r="D1731" t="str">
        <f>MID('input-output'!$I$9,(ROW(D1731)-2)*2+1,2)</f>
        <v>00</v>
      </c>
      <c r="E1731" s="1" t="str">
        <f t="shared" si="303"/>
        <v/>
      </c>
      <c r="L1731" t="str">
        <f t="shared" ref="L1731:L1794" si="309">IF(OR(J1731&lt;&gt;"",LEN(J1730)&gt;2),_xlfn.LET(_xlpm.exp,IF(LEN(J1731)&gt;2,RIGHT(J1731,2),IF(LEN(J1730)&gt;2,LEFT(J1730,LEN(J1730)-2),J1731)),IF(LEN(_xlpm.exp)=1,"0"&amp;_xlpm.exp,_xlpm.exp)),IF(AND(J1730&lt;&gt;"",ISNUMBER(FIND("High",E1731))),"00",IF(J1731="","",J1731)))</f>
        <v/>
      </c>
      <c r="M1731" t="str" cm="1">
        <f t="array" ref="M1731">_xlfn.IFS(ISNUMBER(_xlfn.XLOOKUP(C1731,Tables!N:N,Tables!N:N)),IF(B1731=0,K1731,""),L1731&lt;&gt;"",L1731,TRUE,D1731)</f>
        <v>00</v>
      </c>
      <c r="N1731">
        <f t="shared" si="295"/>
        <v>0</v>
      </c>
    </row>
    <row r="1732" spans="1:14" x14ac:dyDescent="0.45">
      <c r="A1732" t="str">
        <f t="shared" si="301"/>
        <v>3992</v>
      </c>
      <c r="B1732" t="str">
        <f t="shared" si="302"/>
        <v>3A</v>
      </c>
      <c r="C1732">
        <f>COUNTIF(B$2:B1732,"=0")</f>
        <v>27</v>
      </c>
      <c r="D1732" t="str">
        <f>MID('input-output'!$I$9,(ROW(D1732)-2)*2+1,2)</f>
        <v>00</v>
      </c>
      <c r="E1732" s="1" t="str">
        <f t="shared" si="303"/>
        <v/>
      </c>
      <c r="L1732" t="str">
        <f t="shared" si="309"/>
        <v/>
      </c>
      <c r="M1732" t="str" cm="1">
        <f t="array" ref="M1732">_xlfn.IFS(ISNUMBER(_xlfn.XLOOKUP(C1732,Tables!N:N,Tables!N:N)),IF(B1732=0,K1732,""),L1732&lt;&gt;"",L1732,TRUE,D1732)</f>
        <v>00</v>
      </c>
      <c r="N1732">
        <f t="shared" ref="N1732:N1795" si="310">IF(L1732="",0,_xlfn.LET(_xlpm.new,HEX2DEC(M1732),_xlpm.old,HEX2DEC(D1732),IF(_xlpm.new&lt;128,_xlpm.new,-128+_xlfn.BITAND(_xlpm.new,127))-IF(_xlpm.old&lt;128,_xlpm.old,-128+_xlfn.BITAND(_xlpm.old,127))))</f>
        <v>0</v>
      </c>
    </row>
    <row r="1733" spans="1:14" x14ac:dyDescent="0.45">
      <c r="A1733" t="str">
        <f t="shared" si="301"/>
        <v>3993</v>
      </c>
      <c r="B1733" t="str">
        <f t="shared" si="302"/>
        <v>3B</v>
      </c>
      <c r="C1733">
        <f>COUNTIF(B$2:B1733,"=0")</f>
        <v>27</v>
      </c>
      <c r="D1733" t="str">
        <f>MID('input-output'!$I$9,(ROW(D1733)-2)*2+1,2)</f>
        <v>00</v>
      </c>
      <c r="E1733" s="1" t="str">
        <f t="shared" si="303"/>
        <v/>
      </c>
      <c r="L1733" t="str">
        <f t="shared" si="309"/>
        <v/>
      </c>
      <c r="M1733" t="str" cm="1">
        <f t="array" ref="M1733">_xlfn.IFS(ISNUMBER(_xlfn.XLOOKUP(C1733,Tables!N:N,Tables!N:N)),IF(B1733=0,K1733,""),L1733&lt;&gt;"",L1733,TRUE,D1733)</f>
        <v>00</v>
      </c>
      <c r="N1733">
        <f t="shared" si="310"/>
        <v>0</v>
      </c>
    </row>
    <row r="1734" spans="1:14" x14ac:dyDescent="0.45">
      <c r="A1734" t="str">
        <f t="shared" si="301"/>
        <v>3994</v>
      </c>
      <c r="B1734" t="str">
        <f t="shared" si="302"/>
        <v>3C</v>
      </c>
      <c r="C1734">
        <f>COUNTIF(B$2:B1734,"=0")</f>
        <v>27</v>
      </c>
      <c r="D1734" t="str">
        <f>MID('input-output'!$I$9,(ROW(D1734)-2)*2+1,2)</f>
        <v>00</v>
      </c>
      <c r="E1734" s="1" t="str">
        <f t="shared" si="303"/>
        <v/>
      </c>
      <c r="L1734" t="str">
        <f t="shared" si="309"/>
        <v/>
      </c>
      <c r="M1734" t="str" cm="1">
        <f t="array" ref="M1734">_xlfn.IFS(ISNUMBER(_xlfn.XLOOKUP(C1734,Tables!N:N,Tables!N:N)),IF(B1734=0,K1734,""),L1734&lt;&gt;"",L1734,TRUE,D1734)</f>
        <v>00</v>
      </c>
      <c r="N1734">
        <f t="shared" si="310"/>
        <v>0</v>
      </c>
    </row>
    <row r="1735" spans="1:14" x14ac:dyDescent="0.45">
      <c r="A1735" t="str">
        <f t="shared" si="301"/>
        <v>3995</v>
      </c>
      <c r="B1735" t="str">
        <f t="shared" si="302"/>
        <v>3D</v>
      </c>
      <c r="C1735">
        <f>COUNTIF(B$2:B1735,"=0")</f>
        <v>27</v>
      </c>
      <c r="D1735" t="str">
        <f>MID('input-output'!$I$9,(ROW(D1735)-2)*2+1,2)</f>
        <v>00</v>
      </c>
      <c r="E1735" s="1" t="str">
        <f t="shared" si="303"/>
        <v/>
      </c>
      <c r="L1735" t="str">
        <f t="shared" si="309"/>
        <v/>
      </c>
      <c r="M1735" t="str" cm="1">
        <f t="array" ref="M1735">_xlfn.IFS(ISNUMBER(_xlfn.XLOOKUP(C1735,Tables!N:N,Tables!N:N)),IF(B1735=0,K1735,""),L1735&lt;&gt;"",L1735,TRUE,D1735)</f>
        <v>00</v>
      </c>
      <c r="N1735">
        <f t="shared" si="310"/>
        <v>0</v>
      </c>
    </row>
    <row r="1736" spans="1:14" x14ac:dyDescent="0.45">
      <c r="A1736" t="str">
        <f t="shared" si="301"/>
        <v>3996</v>
      </c>
      <c r="B1736" t="str">
        <f t="shared" si="302"/>
        <v>3E</v>
      </c>
      <c r="C1736">
        <f>COUNTIF(B$2:B1736,"=0")</f>
        <v>27</v>
      </c>
      <c r="D1736" t="str">
        <f>MID('input-output'!$I$9,(ROW(D1736)-2)*2+1,2)</f>
        <v>00</v>
      </c>
      <c r="E1736" s="1" t="str">
        <f t="shared" si="303"/>
        <v/>
      </c>
      <c r="L1736" t="str">
        <f t="shared" si="309"/>
        <v/>
      </c>
      <c r="M1736" t="str" cm="1">
        <f t="array" ref="M1736">_xlfn.IFS(ISNUMBER(_xlfn.XLOOKUP(C1736,Tables!N:N,Tables!N:N)),IF(B1736=0,K1736,""),L1736&lt;&gt;"",L1736,TRUE,D1736)</f>
        <v>00</v>
      </c>
      <c r="N1736">
        <f t="shared" si="310"/>
        <v>0</v>
      </c>
    </row>
    <row r="1737" spans="1:14" x14ac:dyDescent="0.45">
      <c r="A1737" t="str">
        <f t="shared" si="301"/>
        <v>3997</v>
      </c>
      <c r="B1737" t="str">
        <f t="shared" si="302"/>
        <v>3F</v>
      </c>
      <c r="C1737">
        <f>COUNTIF(B$2:B1737,"=0")</f>
        <v>27</v>
      </c>
      <c r="D1737" t="str">
        <f>MID('input-output'!$I$9,(ROW(D1737)-2)*2+1,2)</f>
        <v>00</v>
      </c>
      <c r="E1737" s="1" t="str">
        <f t="shared" si="303"/>
        <v/>
      </c>
      <c r="L1737" t="str">
        <f t="shared" si="309"/>
        <v/>
      </c>
      <c r="M1737" t="str" cm="1">
        <f t="array" ref="M1737">_xlfn.IFS(ISNUMBER(_xlfn.XLOOKUP(C1737,Tables!N:N,Tables!N:N)),IF(B1737=0,K1737,""),L1737&lt;&gt;"",L1737,TRUE,D1737)</f>
        <v>00</v>
      </c>
      <c r="N1737">
        <f t="shared" si="310"/>
        <v>0</v>
      </c>
    </row>
    <row r="1738" spans="1:14" x14ac:dyDescent="0.45">
      <c r="A1738" t="str">
        <f t="shared" si="301"/>
        <v>3998</v>
      </c>
      <c r="B1738" t="str">
        <f t="shared" si="302"/>
        <v>40</v>
      </c>
      <c r="C1738">
        <f>COUNTIF(B$2:B1738,"=0")</f>
        <v>27</v>
      </c>
      <c r="D1738" t="str">
        <f>MID('input-output'!$I$9,(ROW(D1738)-2)*2+1,2)</f>
        <v>00</v>
      </c>
      <c r="E1738" s="1" t="str">
        <f t="shared" si="303"/>
        <v/>
      </c>
      <c r="L1738" t="str">
        <f t="shared" si="309"/>
        <v/>
      </c>
      <c r="M1738" t="str" cm="1">
        <f t="array" ref="M1738">_xlfn.IFS(ISNUMBER(_xlfn.XLOOKUP(C1738,Tables!N:N,Tables!N:N)),IF(B1738=0,K1738,""),L1738&lt;&gt;"",L1738,TRUE,D1738)</f>
        <v>00</v>
      </c>
      <c r="N1738">
        <f t="shared" si="310"/>
        <v>0</v>
      </c>
    </row>
    <row r="1739" spans="1:14" x14ac:dyDescent="0.45">
      <c r="A1739" t="str">
        <f t="shared" si="301"/>
        <v>3999</v>
      </c>
      <c r="B1739" t="str">
        <f t="shared" si="302"/>
        <v>41</v>
      </c>
      <c r="C1739">
        <f>COUNTIF(B$2:B1739,"=0")</f>
        <v>27</v>
      </c>
      <c r="D1739" t="str">
        <f>MID('input-output'!$I$9,(ROW(D1739)-2)*2+1,2)</f>
        <v>00</v>
      </c>
      <c r="E1739" s="1" t="str">
        <f t="shared" si="303"/>
        <v/>
      </c>
      <c r="L1739" t="str">
        <f t="shared" si="309"/>
        <v/>
      </c>
      <c r="M1739" t="str" cm="1">
        <f t="array" ref="M1739">_xlfn.IFS(ISNUMBER(_xlfn.XLOOKUP(C1739,Tables!N:N,Tables!N:N)),IF(B1739=0,K1739,""),L1739&lt;&gt;"",L1739,TRUE,D1739)</f>
        <v>00</v>
      </c>
      <c r="N1739">
        <f t="shared" si="310"/>
        <v>0</v>
      </c>
    </row>
    <row r="1740" spans="1:14" x14ac:dyDescent="0.45">
      <c r="A1740" t="str">
        <f t="shared" si="301"/>
        <v>399A</v>
      </c>
      <c r="B1740" t="str">
        <f t="shared" si="302"/>
        <v>42</v>
      </c>
      <c r="C1740">
        <f>COUNTIF(B$2:B1740,"=0")</f>
        <v>27</v>
      </c>
      <c r="D1740" t="str">
        <f>MID('input-output'!$I$9,(ROW(D1740)-2)*2+1,2)</f>
        <v>00</v>
      </c>
      <c r="E1740" s="1" t="str">
        <f t="shared" si="303"/>
        <v/>
      </c>
      <c r="L1740" t="str">
        <f t="shared" si="309"/>
        <v/>
      </c>
      <c r="M1740" t="str" cm="1">
        <f t="array" ref="M1740">_xlfn.IFS(ISNUMBER(_xlfn.XLOOKUP(C1740,Tables!N:N,Tables!N:N)),IF(B1740=0,K1740,""),L1740&lt;&gt;"",L1740,TRUE,D1740)</f>
        <v>00</v>
      </c>
      <c r="N1740">
        <f t="shared" si="310"/>
        <v>0</v>
      </c>
    </row>
    <row r="1741" spans="1:14" x14ac:dyDescent="0.45">
      <c r="A1741" t="str">
        <f t="shared" si="301"/>
        <v>399B</v>
      </c>
      <c r="B1741" t="str">
        <f t="shared" si="302"/>
        <v>43</v>
      </c>
      <c r="C1741">
        <f>COUNTIF(B$2:B1741,"=0")</f>
        <v>27</v>
      </c>
      <c r="D1741" t="str">
        <f>MID('input-output'!$I$9,(ROW(D1741)-2)*2+1,2)</f>
        <v>00</v>
      </c>
      <c r="E1741" s="1" t="str">
        <f t="shared" si="303"/>
        <v/>
      </c>
      <c r="L1741" t="str">
        <f t="shared" si="309"/>
        <v/>
      </c>
      <c r="M1741" t="str" cm="1">
        <f t="array" ref="M1741">_xlfn.IFS(ISNUMBER(_xlfn.XLOOKUP(C1741,Tables!N:N,Tables!N:N)),IF(B1741=0,K1741,""),L1741&lt;&gt;"",L1741,TRUE,D1741)</f>
        <v>00</v>
      </c>
      <c r="N1741">
        <f t="shared" si="310"/>
        <v>0</v>
      </c>
    </row>
    <row r="1742" spans="1:14" x14ac:dyDescent="0.45">
      <c r="A1742" t="str">
        <f t="shared" si="301"/>
        <v>399C</v>
      </c>
      <c r="B1742" t="str">
        <f t="shared" si="302"/>
        <v>44</v>
      </c>
      <c r="C1742">
        <f>COUNTIF(B$2:B1742,"=0")</f>
        <v>27</v>
      </c>
      <c r="D1742" t="str">
        <f>MID('input-output'!$I$9,(ROW(D1742)-2)*2+1,2)</f>
        <v>00</v>
      </c>
      <c r="E1742" s="1" t="str">
        <f t="shared" si="303"/>
        <v/>
      </c>
      <c r="L1742" t="str">
        <f t="shared" si="309"/>
        <v/>
      </c>
      <c r="M1742" t="str" cm="1">
        <f t="array" ref="M1742">_xlfn.IFS(ISNUMBER(_xlfn.XLOOKUP(C1742,Tables!N:N,Tables!N:N)),IF(B1742=0,K1742,""),L1742&lt;&gt;"",L1742,TRUE,D1742)</f>
        <v>00</v>
      </c>
      <c r="N1742">
        <f t="shared" si="310"/>
        <v>0</v>
      </c>
    </row>
    <row r="1743" spans="1:14" x14ac:dyDescent="0.45">
      <c r="A1743" t="str">
        <f t="shared" si="301"/>
        <v>399D</v>
      </c>
      <c r="B1743" t="str">
        <f t="shared" si="302"/>
        <v>45</v>
      </c>
      <c r="C1743">
        <f>COUNTIF(B$2:B1743,"=0")</f>
        <v>27</v>
      </c>
      <c r="D1743" t="str">
        <f>MID('input-output'!$I$9,(ROW(D1743)-2)*2+1,2)</f>
        <v>00</v>
      </c>
      <c r="E1743" s="1" t="str">
        <f t="shared" si="303"/>
        <v/>
      </c>
      <c r="L1743" t="str">
        <f t="shared" si="309"/>
        <v/>
      </c>
      <c r="M1743" t="str" cm="1">
        <f t="array" ref="M1743">_xlfn.IFS(ISNUMBER(_xlfn.XLOOKUP(C1743,Tables!N:N,Tables!N:N)),IF(B1743=0,K1743,""),L1743&lt;&gt;"",L1743,TRUE,D1743)</f>
        <v>00</v>
      </c>
      <c r="N1743">
        <f t="shared" si="310"/>
        <v>0</v>
      </c>
    </row>
    <row r="1744" spans="1:14" x14ac:dyDescent="0.45">
      <c r="A1744" t="str">
        <f t="shared" si="301"/>
        <v>399E</v>
      </c>
      <c r="B1744" t="str">
        <f t="shared" si="302"/>
        <v>46</v>
      </c>
      <c r="C1744">
        <f>COUNTIF(B$2:B1744,"=0")</f>
        <v>27</v>
      </c>
      <c r="D1744" t="str">
        <f>MID('input-output'!$I$9,(ROW(D1744)-2)*2+1,2)</f>
        <v>00</v>
      </c>
      <c r="E1744" s="1" t="str">
        <f t="shared" si="303"/>
        <v/>
      </c>
      <c r="L1744" t="str">
        <f t="shared" si="309"/>
        <v/>
      </c>
      <c r="M1744" t="str" cm="1">
        <f t="array" ref="M1744">_xlfn.IFS(ISNUMBER(_xlfn.XLOOKUP(C1744,Tables!N:N,Tables!N:N)),IF(B1744=0,K1744,""),L1744&lt;&gt;"",L1744,TRUE,D1744)</f>
        <v>00</v>
      </c>
      <c r="N1744">
        <f t="shared" si="310"/>
        <v>0</v>
      </c>
    </row>
    <row r="1745" spans="1:14" x14ac:dyDescent="0.45">
      <c r="A1745" t="str">
        <f t="shared" si="301"/>
        <v>399F</v>
      </c>
      <c r="B1745" t="str">
        <f t="shared" si="302"/>
        <v>47</v>
      </c>
      <c r="C1745">
        <f>COUNTIF(B$2:B1745,"=0")</f>
        <v>27</v>
      </c>
      <c r="D1745" t="str">
        <f>MID('input-output'!$I$9,(ROW(D1745)-2)*2+1,2)</f>
        <v>00</v>
      </c>
      <c r="E1745" s="1" t="str">
        <f t="shared" si="303"/>
        <v/>
      </c>
      <c r="L1745" t="str">
        <f t="shared" si="309"/>
        <v/>
      </c>
      <c r="M1745" t="str" cm="1">
        <f t="array" ref="M1745">_xlfn.IFS(ISNUMBER(_xlfn.XLOOKUP(C1745,Tables!N:N,Tables!N:N)),IF(B1745=0,K1745,""),L1745&lt;&gt;"",L1745,TRUE,D1745)</f>
        <v>00</v>
      </c>
      <c r="N1745">
        <f t="shared" si="310"/>
        <v>0</v>
      </c>
    </row>
    <row r="1746" spans="1:14" x14ac:dyDescent="0.45">
      <c r="A1746" t="str">
        <f t="shared" si="301"/>
        <v>39A0</v>
      </c>
      <c r="B1746" t="str">
        <f t="shared" si="302"/>
        <v>48</v>
      </c>
      <c r="C1746">
        <f>COUNTIF(B$2:B1746,"=0")</f>
        <v>27</v>
      </c>
      <c r="D1746" t="str">
        <f>MID('input-output'!$I$9,(ROW(D1746)-2)*2+1,2)</f>
        <v>00</v>
      </c>
      <c r="E1746" s="1" t="str">
        <f t="shared" si="303"/>
        <v>DLC Tablet Name</v>
      </c>
      <c r="F1746" t="str">
        <f>IF(_xlfn.CONCAT(D1680:D1681)="FFFF",_xlfn.XLOOKUP(_xlfn.CONCAT(D1680:D1681),Tables!B:B,Tables!K:K),IF(_xlfn.XLOOKUP(HEX2DEC(D1746),Tables!A:A,Tables!K:K,"")=0,"",_xlfn.XLOOKUP(HEX2DEC(D1746),Tables!A:A,Tables!K:K,"")))</f>
        <v/>
      </c>
      <c r="G1746" s="2"/>
      <c r="L1746" t="str">
        <f t="shared" si="309"/>
        <v/>
      </c>
      <c r="M1746" t="str" cm="1">
        <f t="array" ref="M1746">_xlfn.IFS(ISNUMBER(_xlfn.XLOOKUP(C1746,Tables!N:N,Tables!N:N)),IF(B1746=0,K1746,""),L1746&lt;&gt;"",L1746,TRUE,D1746)</f>
        <v>00</v>
      </c>
      <c r="N1746">
        <f t="shared" si="310"/>
        <v>0</v>
      </c>
    </row>
    <row r="1747" spans="1:14" x14ac:dyDescent="0.45">
      <c r="A1747" t="str">
        <f t="shared" si="301"/>
        <v>39A1</v>
      </c>
      <c r="B1747" t="str">
        <f t="shared" si="302"/>
        <v>49</v>
      </c>
      <c r="C1747">
        <f>COUNTIF(B$2:B1747,"=0")</f>
        <v>27</v>
      </c>
      <c r="D1747" t="str">
        <f>MID('input-output'!$I$9,(ROW(D1747)-2)*2+1,2)</f>
        <v>00</v>
      </c>
      <c r="E1747" s="1" t="str">
        <f t="shared" si="303"/>
        <v>DLC Tablet Name</v>
      </c>
      <c r="F1747" t="str">
        <f>IF(_xlfn.XLOOKUP(HEX2DEC(D1747),Tables!A:A,Tables!K:K,"")=0,"",_xlfn.XLOOKUP(HEX2DEC(D1747),Tables!A:A,Tables!K:K,""))</f>
        <v/>
      </c>
      <c r="L1747" t="str">
        <f t="shared" si="309"/>
        <v/>
      </c>
      <c r="M1747" t="str" cm="1">
        <f t="array" ref="M1747">_xlfn.IFS(ISNUMBER(_xlfn.XLOOKUP(C1747,Tables!N:N,Tables!N:N)),IF(B1747=0,K1747,""),L1747&lt;&gt;"",L1747,TRUE,D1747)</f>
        <v>00</v>
      </c>
      <c r="N1747">
        <f t="shared" si="310"/>
        <v>0</v>
      </c>
    </row>
    <row r="1748" spans="1:14" x14ac:dyDescent="0.45">
      <c r="A1748" t="str">
        <f t="shared" si="301"/>
        <v>39A2</v>
      </c>
      <c r="B1748" t="str">
        <f t="shared" si="302"/>
        <v>4A</v>
      </c>
      <c r="C1748">
        <f>COUNTIF(B$2:B1748,"=0")</f>
        <v>27</v>
      </c>
      <c r="D1748" t="str">
        <f>MID('input-output'!$I$9,(ROW(D1748)-2)*2+1,2)</f>
        <v>00</v>
      </c>
      <c r="E1748" s="1" t="str">
        <f t="shared" si="303"/>
        <v/>
      </c>
      <c r="L1748" t="str">
        <f t="shared" si="309"/>
        <v/>
      </c>
      <c r="M1748" t="str" cm="1">
        <f t="array" ref="M1748">_xlfn.IFS(ISNUMBER(_xlfn.XLOOKUP(C1748,Tables!N:N,Tables!N:N)),IF(B1748=0,K1748,""),L1748&lt;&gt;"",L1748,TRUE,D1748)</f>
        <v>00</v>
      </c>
      <c r="N1748">
        <f t="shared" si="310"/>
        <v>0</v>
      </c>
    </row>
    <row r="1749" spans="1:14" x14ac:dyDescent="0.45">
      <c r="A1749" t="str">
        <f t="shared" si="301"/>
        <v>39A3</v>
      </c>
      <c r="B1749" t="str">
        <f t="shared" si="302"/>
        <v>4B</v>
      </c>
      <c r="C1749">
        <f>COUNTIF(B$2:B1749,"=0")</f>
        <v>27</v>
      </c>
      <c r="D1749" t="str">
        <f>MID('input-output'!$I$9,(ROW(D1749)-2)*2+1,2)</f>
        <v>00</v>
      </c>
      <c r="E1749" s="1" t="str">
        <f t="shared" si="303"/>
        <v/>
      </c>
      <c r="L1749" t="str">
        <f t="shared" si="309"/>
        <v/>
      </c>
      <c r="M1749" t="str" cm="1">
        <f t="array" ref="M1749">_xlfn.IFS(ISNUMBER(_xlfn.XLOOKUP(C1749,Tables!N:N,Tables!N:N)),IF(B1749=0,K1749,""),L1749&lt;&gt;"",L1749,TRUE,D1749)</f>
        <v>00</v>
      </c>
      <c r="N1749">
        <f t="shared" si="310"/>
        <v>0</v>
      </c>
    </row>
    <row r="1750" spans="1:14" x14ac:dyDescent="0.45">
      <c r="A1750" t="str">
        <f t="shared" ref="A1750:A1813" si="311">DEC2HEX(1+HEX2DEC(A1749))</f>
        <v>39A4</v>
      </c>
      <c r="B1750" t="str">
        <f t="shared" si="302"/>
        <v>4C</v>
      </c>
      <c r="C1750">
        <f>COUNTIF(B$2:B1750,"=0")</f>
        <v>27</v>
      </c>
      <c r="D1750" t="str">
        <f>MID('input-output'!$I$9,(ROW(D1750)-2)*2+1,2)</f>
        <v>00</v>
      </c>
      <c r="E1750" s="1" t="str">
        <f t="shared" si="303"/>
        <v/>
      </c>
      <c r="L1750" t="str">
        <f t="shared" si="309"/>
        <v/>
      </c>
      <c r="M1750" t="str" cm="1">
        <f t="array" ref="M1750">_xlfn.IFS(ISNUMBER(_xlfn.XLOOKUP(C1750,Tables!N:N,Tables!N:N)),IF(B1750=0,K1750,""),L1750&lt;&gt;"",L1750,TRUE,D1750)</f>
        <v>00</v>
      </c>
      <c r="N1750">
        <f t="shared" si="310"/>
        <v>0</v>
      </c>
    </row>
    <row r="1751" spans="1:14" x14ac:dyDescent="0.45">
      <c r="A1751" t="str">
        <f t="shared" si="311"/>
        <v>39A5</v>
      </c>
      <c r="B1751" t="str">
        <f t="shared" ref="B1751:B1814" si="312">B1667</f>
        <v>4D</v>
      </c>
      <c r="C1751">
        <f>COUNTIF(B$2:B1751,"=0")</f>
        <v>27</v>
      </c>
      <c r="D1751" t="str">
        <f>MID('input-output'!$I$9,(ROW(D1751)-2)*2+1,2)</f>
        <v>00</v>
      </c>
      <c r="E1751" s="1" t="str">
        <f t="shared" ref="E1751:E1814" si="313">IF(E1667="","",E1667)</f>
        <v>Disguise</v>
      </c>
      <c r="F1751">
        <f>_xlfn.XLOOKUP(HEX2DEC(D1751),Tables!A:A,Tables!I:I)</f>
        <v>0</v>
      </c>
      <c r="G1751" s="2"/>
      <c r="L1751" t="str">
        <f t="shared" si="309"/>
        <v/>
      </c>
      <c r="M1751" t="str" cm="1">
        <f t="array" ref="M1751">_xlfn.IFS(ISNUMBER(_xlfn.XLOOKUP(C1751,Tables!N:N,Tables!N:N)),IF(B1751=0,K1751,""),L1751&lt;&gt;"",L1751,TRUE,D1751)</f>
        <v>00</v>
      </c>
      <c r="N1751">
        <f t="shared" si="310"/>
        <v>0</v>
      </c>
    </row>
    <row r="1752" spans="1:14" x14ac:dyDescent="0.45">
      <c r="A1752" t="str">
        <f t="shared" si="311"/>
        <v>39A6</v>
      </c>
      <c r="B1752" t="str">
        <f t="shared" si="312"/>
        <v>4E</v>
      </c>
      <c r="C1752">
        <f>COUNTIF(B$2:B1752,"=0")</f>
        <v>27</v>
      </c>
      <c r="D1752" t="str">
        <f>MID('input-output'!$I$9,(ROW(D1752)-2)*2+1,2)</f>
        <v>00</v>
      </c>
      <c r="E1752" s="1" t="str">
        <f t="shared" si="313"/>
        <v>Unk</v>
      </c>
      <c r="F1752">
        <f t="shared" ref="F1752" si="314">HEX2DEC(D1752)</f>
        <v>0</v>
      </c>
      <c r="L1752" t="str">
        <f t="shared" si="309"/>
        <v/>
      </c>
      <c r="M1752" t="str" cm="1">
        <f t="array" ref="M1752">_xlfn.IFS(ISNUMBER(_xlfn.XLOOKUP(C1752,Tables!N:N,Tables!N:N)),IF(B1752=0,K1752,""),L1752&lt;&gt;"",L1752,TRUE,D1752)</f>
        <v>00</v>
      </c>
      <c r="N1752">
        <f t="shared" si="310"/>
        <v>0</v>
      </c>
    </row>
    <row r="1753" spans="1:14" x14ac:dyDescent="0.45">
      <c r="A1753" t="str">
        <f t="shared" si="311"/>
        <v>39A7</v>
      </c>
      <c r="B1753" t="str">
        <f t="shared" si="312"/>
        <v>4F</v>
      </c>
      <c r="C1753">
        <f>COUNTIF(B$2:B1753,"=0")</f>
        <v>27</v>
      </c>
      <c r="D1753" t="str">
        <f>MID('input-output'!$I$9,(ROW(D1753)-2)*2+1,2)</f>
        <v>00</v>
      </c>
      <c r="E1753" s="1" t="str">
        <f t="shared" si="313"/>
        <v/>
      </c>
      <c r="L1753" t="str">
        <f t="shared" si="309"/>
        <v/>
      </c>
      <c r="M1753" t="str" cm="1">
        <f t="array" ref="M1753">_xlfn.IFS(ISNUMBER(_xlfn.XLOOKUP(C1753,Tables!N:N,Tables!N:N)),IF(B1753=0,K1753,""),L1753&lt;&gt;"",L1753,TRUE,D1753)</f>
        <v>00</v>
      </c>
      <c r="N1753">
        <f t="shared" si="310"/>
        <v>0</v>
      </c>
    </row>
    <row r="1754" spans="1:14" x14ac:dyDescent="0.45">
      <c r="A1754" t="str">
        <f t="shared" si="311"/>
        <v>39A8</v>
      </c>
      <c r="B1754" t="str">
        <f t="shared" si="312"/>
        <v>50</v>
      </c>
      <c r="C1754">
        <f>COUNTIF(B$2:B1754,"=0")</f>
        <v>27</v>
      </c>
      <c r="D1754" t="str">
        <f>MID('input-output'!$I$9,(ROW(D1754)-2)*2+1,2)</f>
        <v>47</v>
      </c>
      <c r="E1754" s="1" t="str">
        <f t="shared" si="313"/>
        <v>Unk</v>
      </c>
      <c r="F1754">
        <f t="shared" ref="F1754:F1757" si="315">HEX2DEC(D1754)</f>
        <v>71</v>
      </c>
      <c r="L1754" t="str">
        <f t="shared" si="309"/>
        <v/>
      </c>
      <c r="M1754" t="str" cm="1">
        <f t="array" ref="M1754">_xlfn.IFS(ISNUMBER(_xlfn.XLOOKUP(C1754,Tables!N:N,Tables!N:N)),IF(B1754=0,K1754,""),L1754&lt;&gt;"",L1754,TRUE,D1754)</f>
        <v>47</v>
      </c>
      <c r="N1754">
        <f t="shared" si="310"/>
        <v>0</v>
      </c>
    </row>
    <row r="1755" spans="1:14" x14ac:dyDescent="0.45">
      <c r="A1755" t="str">
        <f t="shared" si="311"/>
        <v>39A9</v>
      </c>
      <c r="B1755" t="str">
        <f t="shared" si="312"/>
        <v>51</v>
      </c>
      <c r="C1755">
        <f>COUNTIF(B$2:B1755,"=0")</f>
        <v>27</v>
      </c>
      <c r="D1755" t="str">
        <f>MID('input-output'!$I$9,(ROW(D1755)-2)*2+1,2)</f>
        <v>00</v>
      </c>
      <c r="E1755" s="1" t="str">
        <f t="shared" si="313"/>
        <v>Unk</v>
      </c>
      <c r="F1755">
        <f t="shared" si="315"/>
        <v>0</v>
      </c>
      <c r="L1755" t="str">
        <f t="shared" si="309"/>
        <v/>
      </c>
      <c r="M1755" t="str" cm="1">
        <f t="array" ref="M1755">_xlfn.IFS(ISNUMBER(_xlfn.XLOOKUP(C1755,Tables!N:N,Tables!N:N)),IF(B1755=0,K1755,""),L1755&lt;&gt;"",L1755,TRUE,D1755)</f>
        <v>00</v>
      </c>
      <c r="N1755">
        <f t="shared" si="310"/>
        <v>0</v>
      </c>
    </row>
    <row r="1756" spans="1:14" x14ac:dyDescent="0.45">
      <c r="A1756" t="str">
        <f t="shared" si="311"/>
        <v>39AA</v>
      </c>
      <c r="B1756" t="str">
        <f t="shared" si="312"/>
        <v>52</v>
      </c>
      <c r="C1756">
        <f>COUNTIF(B$2:B1756,"=0")</f>
        <v>27</v>
      </c>
      <c r="D1756" t="str">
        <f>MID('input-output'!$I$9,(ROW(D1756)-2)*2+1,2)</f>
        <v>00</v>
      </c>
      <c r="E1756" s="1" t="str">
        <f t="shared" si="313"/>
        <v>Unk</v>
      </c>
      <c r="F1756">
        <f t="shared" si="315"/>
        <v>0</v>
      </c>
      <c r="L1756" t="str">
        <f t="shared" si="309"/>
        <v/>
      </c>
      <c r="M1756" t="str" cm="1">
        <f t="array" ref="M1756">_xlfn.IFS(ISNUMBER(_xlfn.XLOOKUP(C1756,Tables!N:N,Tables!N:N)),IF(B1756=0,K1756,""),L1756&lt;&gt;"",L1756,TRUE,D1756)</f>
        <v>00</v>
      </c>
      <c r="N1756">
        <f t="shared" si="310"/>
        <v>0</v>
      </c>
    </row>
    <row r="1757" spans="1:14" x14ac:dyDescent="0.45">
      <c r="A1757" t="str">
        <f t="shared" si="311"/>
        <v>39AB</v>
      </c>
      <c r="B1757" t="str">
        <f t="shared" si="312"/>
        <v>53</v>
      </c>
      <c r="C1757">
        <f>COUNTIF(B$2:B1757,"=0")</f>
        <v>27</v>
      </c>
      <c r="D1757" t="str">
        <f>MID('input-output'!$I$9,(ROW(D1757)-2)*2+1,2)</f>
        <v>00</v>
      </c>
      <c r="E1757" s="1" t="str">
        <f t="shared" si="313"/>
        <v>Unk</v>
      </c>
      <c r="F1757">
        <f t="shared" si="315"/>
        <v>0</v>
      </c>
      <c r="L1757" t="str">
        <f t="shared" si="309"/>
        <v/>
      </c>
      <c r="M1757" t="str" cm="1">
        <f t="array" ref="M1757">_xlfn.IFS(ISNUMBER(_xlfn.XLOOKUP(C1757,Tables!N:N,Tables!N:N)),IF(B1757=0,K1757,""),L1757&lt;&gt;"",L1757,TRUE,D1757)</f>
        <v>00</v>
      </c>
      <c r="N1757">
        <f t="shared" si="310"/>
        <v>0</v>
      </c>
    </row>
    <row r="1758" spans="1:14" x14ac:dyDescent="0.45">
      <c r="A1758" t="str">
        <f t="shared" si="311"/>
        <v>39AC</v>
      </c>
      <c r="B1758">
        <f t="shared" si="312"/>
        <v>0</v>
      </c>
      <c r="C1758">
        <f>COUNTIF(B$2:B1758,"=0")</f>
        <v>28</v>
      </c>
      <c r="D1758" t="str">
        <f>MID('input-output'!$I$9,(ROW(D1758)-2)*2+1,2)</f>
        <v>00</v>
      </c>
      <c r="E1758" s="1" t="str">
        <f t="shared" si="313"/>
        <v>Name Low 1</v>
      </c>
      <c r="F1758">
        <f>_xlfn.XLOOKUP(HEX2DEC(D1759&amp;D1758),Tables!A:A,Tables!C:C)</f>
        <v>0</v>
      </c>
      <c r="G1758" s="2"/>
      <c r="J1758" t="str">
        <f>IF(G1758&lt;&gt;"",_xlfn.XLOOKUP(G1758,Tables!C:C,Tables!B:B),"")</f>
        <v/>
      </c>
      <c r="K1758" t="str">
        <f>IF(G1830&lt;&gt;"",_xlfn.XLOOKUP(G1830,'Tablet data'!A:A,'Tablet data'!B:B),"")</f>
        <v/>
      </c>
      <c r="L1758" t="str">
        <f t="shared" si="309"/>
        <v/>
      </c>
      <c r="M1758" t="str" cm="1">
        <f t="array" ref="M1758">_xlfn.IFS(ISNUMBER(_xlfn.XLOOKUP(C1758,Tables!N:N,Tables!N:N)),IF(B1758=0,K1758,""),L1758&lt;&gt;"",L1758,TRUE,D1758)</f>
        <v>00</v>
      </c>
      <c r="N1758">
        <f t="shared" si="310"/>
        <v>0</v>
      </c>
    </row>
    <row r="1759" spans="1:14" x14ac:dyDescent="0.45">
      <c r="A1759" t="str">
        <f t="shared" si="311"/>
        <v>39AD</v>
      </c>
      <c r="B1759">
        <f t="shared" si="312"/>
        <v>1</v>
      </c>
      <c r="C1759">
        <f>COUNTIF(B$2:B1759,"=0")</f>
        <v>28</v>
      </c>
      <c r="D1759" t="str">
        <f>MID('input-output'!$I$9,(ROW(D1759)-2)*2+1,2)</f>
        <v>00</v>
      </c>
      <c r="E1759" s="1" t="str">
        <f t="shared" si="313"/>
        <v>Name High 1</v>
      </c>
      <c r="L1759" t="str">
        <f t="shared" si="309"/>
        <v/>
      </c>
      <c r="M1759" t="str" cm="1">
        <f t="array" ref="M1759">_xlfn.IFS(ISNUMBER(_xlfn.XLOOKUP(C1759,Tables!N:N,Tables!N:N)),IF(B1759=0,K1759,""),L1759&lt;&gt;"",L1759,TRUE,D1759)</f>
        <v>00</v>
      </c>
      <c r="N1759">
        <f t="shared" si="310"/>
        <v>0</v>
      </c>
    </row>
    <row r="1760" spans="1:14" x14ac:dyDescent="0.45">
      <c r="A1760" t="str">
        <f t="shared" si="311"/>
        <v>39AE</v>
      </c>
      <c r="B1760">
        <f t="shared" si="312"/>
        <v>2</v>
      </c>
      <c r="C1760">
        <f>COUNTIF(B$2:B1760,"=0")</f>
        <v>28</v>
      </c>
      <c r="D1760" t="str">
        <f>MID('input-output'!$I$9,(ROW(D1760)-2)*2+1,2)</f>
        <v>00</v>
      </c>
      <c r="E1760" s="1" t="str">
        <f t="shared" si="313"/>
        <v>Name Low 2</v>
      </c>
      <c r="F1760">
        <f>_xlfn.XLOOKUP(HEX2DEC(D1761&amp;D1760),Tables!A:A,Tables!C:C)</f>
        <v>0</v>
      </c>
      <c r="G1760" s="2"/>
      <c r="J1760" t="str">
        <f>IF(G1760&lt;&gt;"",_xlfn.XLOOKUP(G1760,Tables!C:C,Tables!B:B),"")</f>
        <v/>
      </c>
      <c r="L1760" t="str">
        <f t="shared" si="309"/>
        <v/>
      </c>
      <c r="M1760" t="str" cm="1">
        <f t="array" ref="M1760">_xlfn.IFS(ISNUMBER(_xlfn.XLOOKUP(C1760,Tables!N:N,Tables!N:N)),IF(B1760=0,K1760,""),L1760&lt;&gt;"",L1760,TRUE,D1760)</f>
        <v>00</v>
      </c>
      <c r="N1760">
        <f t="shared" si="310"/>
        <v>0</v>
      </c>
    </row>
    <row r="1761" spans="1:14" x14ac:dyDescent="0.45">
      <c r="A1761" t="str">
        <f t="shared" si="311"/>
        <v>39AF</v>
      </c>
      <c r="B1761" t="str">
        <f t="shared" si="312"/>
        <v>3</v>
      </c>
      <c r="C1761">
        <f>COUNTIF(B$2:B1761,"=0")</f>
        <v>28</v>
      </c>
      <c r="D1761" t="str">
        <f>MID('input-output'!$I$9,(ROW(D1761)-2)*2+1,2)</f>
        <v>00</v>
      </c>
      <c r="E1761" s="1" t="str">
        <f t="shared" si="313"/>
        <v>Name High 2</v>
      </c>
      <c r="L1761" t="str">
        <f t="shared" si="309"/>
        <v/>
      </c>
      <c r="M1761" t="str" cm="1">
        <f t="array" ref="M1761">_xlfn.IFS(ISNUMBER(_xlfn.XLOOKUP(C1761,Tables!N:N,Tables!N:N)),IF(B1761=0,K1761,""),L1761&lt;&gt;"",L1761,TRUE,D1761)</f>
        <v>00</v>
      </c>
      <c r="N1761">
        <f t="shared" si="310"/>
        <v>0</v>
      </c>
    </row>
    <row r="1762" spans="1:14" x14ac:dyDescent="0.45">
      <c r="A1762" t="str">
        <f t="shared" si="311"/>
        <v>39B0</v>
      </c>
      <c r="B1762" t="str">
        <f t="shared" si="312"/>
        <v>4</v>
      </c>
      <c r="C1762">
        <f>COUNTIF(B$2:B1762,"=0")</f>
        <v>28</v>
      </c>
      <c r="D1762" t="str">
        <f>MID('input-output'!$I$9,(ROW(D1762)-2)*2+1,2)</f>
        <v>00</v>
      </c>
      <c r="E1762" s="1" t="str">
        <f t="shared" si="313"/>
        <v>Name Low 3</v>
      </c>
      <c r="F1762">
        <f>_xlfn.XLOOKUP(HEX2DEC(D1763&amp;D1762),Tables!A:A,Tables!C:C)</f>
        <v>0</v>
      </c>
      <c r="G1762" s="2"/>
      <c r="J1762" t="str">
        <f>IF(G1762&lt;&gt;"",_xlfn.XLOOKUP(G1762,Tables!C:C,Tables!B:B),"")</f>
        <v/>
      </c>
      <c r="L1762" t="str">
        <f t="shared" si="309"/>
        <v/>
      </c>
      <c r="M1762" t="str" cm="1">
        <f t="array" ref="M1762">_xlfn.IFS(ISNUMBER(_xlfn.XLOOKUP(C1762,Tables!N:N,Tables!N:N)),IF(B1762=0,K1762,""),L1762&lt;&gt;"",L1762,TRUE,D1762)</f>
        <v>00</v>
      </c>
      <c r="N1762">
        <f t="shared" si="310"/>
        <v>0</v>
      </c>
    </row>
    <row r="1763" spans="1:14" x14ac:dyDescent="0.45">
      <c r="A1763" t="str">
        <f t="shared" si="311"/>
        <v>39B1</v>
      </c>
      <c r="B1763" t="str">
        <f t="shared" si="312"/>
        <v>5</v>
      </c>
      <c r="C1763">
        <f>COUNTIF(B$2:B1763,"=0")</f>
        <v>28</v>
      </c>
      <c r="D1763" t="str">
        <f>MID('input-output'!$I$9,(ROW(D1763)-2)*2+1,2)</f>
        <v>00</v>
      </c>
      <c r="E1763" s="1" t="str">
        <f t="shared" si="313"/>
        <v>Name High 3</v>
      </c>
      <c r="L1763" t="str">
        <f t="shared" si="309"/>
        <v/>
      </c>
      <c r="M1763" t="str" cm="1">
        <f t="array" ref="M1763">_xlfn.IFS(ISNUMBER(_xlfn.XLOOKUP(C1763,Tables!N:N,Tables!N:N)),IF(B1763=0,K1763,""),L1763&lt;&gt;"",L1763,TRUE,D1763)</f>
        <v>00</v>
      </c>
      <c r="N1763">
        <f t="shared" si="310"/>
        <v>0</v>
      </c>
    </row>
    <row r="1764" spans="1:14" x14ac:dyDescent="0.45">
      <c r="A1764" t="str">
        <f t="shared" si="311"/>
        <v>39B2</v>
      </c>
      <c r="B1764" t="str">
        <f t="shared" si="312"/>
        <v>6</v>
      </c>
      <c r="C1764">
        <f>COUNTIF(B$2:B1764,"=0")</f>
        <v>28</v>
      </c>
      <c r="D1764" t="str">
        <f>MID('input-output'!$I$9,(ROW(D1764)-2)*2+1,2)</f>
        <v>00</v>
      </c>
      <c r="E1764" s="1" t="str">
        <f t="shared" si="313"/>
        <v>Primary Monster Low</v>
      </c>
      <c r="F1764">
        <f>_xlfn.XLOOKUP(HEX2DEC(D1765&amp;D1764),Tables!A:A,Tables!D:D)</f>
        <v>0</v>
      </c>
      <c r="G1764" s="2"/>
      <c r="J1764" t="str">
        <f>IF(G1764&lt;&gt;"",_xlfn.XLOOKUP(G1764,Tables!D:D,Tables!B:B),"")</f>
        <v/>
      </c>
      <c r="L1764" t="str">
        <f t="shared" si="309"/>
        <v/>
      </c>
      <c r="M1764" t="str" cm="1">
        <f t="array" ref="M1764">_xlfn.IFS(ISNUMBER(_xlfn.XLOOKUP(C1764,Tables!N:N,Tables!N:N)),IF(B1764=0,K1764,""),L1764&lt;&gt;"",L1764,TRUE,D1764)</f>
        <v>00</v>
      </c>
      <c r="N1764">
        <f t="shared" si="310"/>
        <v>0</v>
      </c>
    </row>
    <row r="1765" spans="1:14" x14ac:dyDescent="0.45">
      <c r="A1765" t="str">
        <f t="shared" si="311"/>
        <v>39B3</v>
      </c>
      <c r="B1765" t="str">
        <f t="shared" si="312"/>
        <v>7</v>
      </c>
      <c r="C1765">
        <f>COUNTIF(B$2:B1765,"=0")</f>
        <v>28</v>
      </c>
      <c r="D1765" t="str">
        <f>MID('input-output'!$I$9,(ROW(D1765)-2)*2+1,2)</f>
        <v>00</v>
      </c>
      <c r="E1765" s="1" t="str">
        <f t="shared" si="313"/>
        <v>Primary Monster High</v>
      </c>
      <c r="L1765" t="str">
        <f t="shared" si="309"/>
        <v/>
      </c>
      <c r="M1765" t="str" cm="1">
        <f t="array" ref="M1765">_xlfn.IFS(ISNUMBER(_xlfn.XLOOKUP(C1765,Tables!N:N,Tables!N:N)),IF(B1765=0,K1765,""),L1765&lt;&gt;"",L1765,TRUE,D1765)</f>
        <v>00</v>
      </c>
      <c r="N1765">
        <f t="shared" si="310"/>
        <v>0</v>
      </c>
    </row>
    <row r="1766" spans="1:14" x14ac:dyDescent="0.45">
      <c r="A1766" t="str">
        <f t="shared" si="311"/>
        <v>39B4</v>
      </c>
      <c r="B1766" t="str">
        <f t="shared" si="312"/>
        <v>8</v>
      </c>
      <c r="C1766">
        <f>COUNTIF(B$2:B1766,"=0")</f>
        <v>28</v>
      </c>
      <c r="D1766" t="str">
        <f>MID('input-output'!$I$9,(ROW(D1766)-2)*2+1,2)</f>
        <v>00</v>
      </c>
      <c r="E1766" s="1" t="str">
        <f t="shared" si="313"/>
        <v>Header Low</v>
      </c>
      <c r="F1766">
        <f t="shared" ref="F1766" si="316">HEX2DEC(D1767&amp;D1766)</f>
        <v>0</v>
      </c>
      <c r="G1766" s="2"/>
      <c r="J1766" t="str">
        <f t="shared" ref="J1766" si="317">IF(G1766&lt;&gt;"",DEC2HEX(G1766),"")</f>
        <v/>
      </c>
      <c r="L1766" t="str">
        <f t="shared" si="309"/>
        <v/>
      </c>
      <c r="M1766" t="str" cm="1">
        <f t="array" ref="M1766">_xlfn.IFS(ISNUMBER(_xlfn.XLOOKUP(C1766,Tables!N:N,Tables!N:N)),IF(B1766=0,K1766,""),L1766&lt;&gt;"",L1766,TRUE,D1766)</f>
        <v>00</v>
      </c>
      <c r="N1766">
        <f t="shared" si="310"/>
        <v>0</v>
      </c>
    </row>
    <row r="1767" spans="1:14" x14ac:dyDescent="0.45">
      <c r="A1767" t="str">
        <f t="shared" si="311"/>
        <v>39B5</v>
      </c>
      <c r="B1767" t="str">
        <f t="shared" si="312"/>
        <v>9</v>
      </c>
      <c r="C1767">
        <f>COUNTIF(B$2:B1767,"=0")</f>
        <v>28</v>
      </c>
      <c r="D1767" t="str">
        <f>MID('input-output'!$I$9,(ROW(D1767)-2)*2+1,2)</f>
        <v>00</v>
      </c>
      <c r="E1767" s="1" t="str">
        <f t="shared" si="313"/>
        <v>Header High</v>
      </c>
      <c r="L1767" t="str">
        <f t="shared" si="309"/>
        <v/>
      </c>
      <c r="M1767" t="str" cm="1">
        <f t="array" ref="M1767">_xlfn.IFS(ISNUMBER(_xlfn.XLOOKUP(C1767,Tables!N:N,Tables!N:N)),IF(B1767=0,K1767,""),L1767&lt;&gt;"",L1767,TRUE,D1767)</f>
        <v>00</v>
      </c>
      <c r="N1767">
        <f t="shared" si="310"/>
        <v>0</v>
      </c>
    </row>
    <row r="1768" spans="1:14" x14ac:dyDescent="0.45">
      <c r="A1768" t="str">
        <f t="shared" si="311"/>
        <v>39B6</v>
      </c>
      <c r="B1768" t="str">
        <f t="shared" si="312"/>
        <v>A</v>
      </c>
      <c r="C1768">
        <f>COUNTIF(B$2:B1768,"=0")</f>
        <v>28</v>
      </c>
      <c r="D1768" t="str">
        <f>MID('input-output'!$I$9,(ROW(D1768)-2)*2+1,2)</f>
        <v>00</v>
      </c>
      <c r="E1768" s="1" t="str">
        <f t="shared" si="313"/>
        <v>Footer Low</v>
      </c>
      <c r="F1768">
        <f t="shared" ref="F1768" si="318">HEX2DEC(D1769&amp;D1768)</f>
        <v>0</v>
      </c>
      <c r="G1768" s="2"/>
      <c r="J1768" t="str">
        <f t="shared" ref="J1768" si="319">IF(G1768&lt;&gt;"",DEC2HEX(G1768),"")</f>
        <v/>
      </c>
      <c r="L1768" t="str">
        <f t="shared" si="309"/>
        <v/>
      </c>
      <c r="M1768" t="str" cm="1">
        <f t="array" ref="M1768">_xlfn.IFS(ISNUMBER(_xlfn.XLOOKUP(C1768,Tables!N:N,Tables!N:N)),IF(B1768=0,K1768,""),L1768&lt;&gt;"",L1768,TRUE,D1768)</f>
        <v>00</v>
      </c>
      <c r="N1768">
        <f t="shared" si="310"/>
        <v>0</v>
      </c>
    </row>
    <row r="1769" spans="1:14" x14ac:dyDescent="0.45">
      <c r="A1769" t="str">
        <f t="shared" si="311"/>
        <v>39B7</v>
      </c>
      <c r="B1769" t="str">
        <f t="shared" si="312"/>
        <v>B</v>
      </c>
      <c r="C1769">
        <f>COUNTIF(B$2:B1769,"=0")</f>
        <v>28</v>
      </c>
      <c r="D1769" t="str">
        <f>MID('input-output'!$I$9,(ROW(D1769)-2)*2+1,2)</f>
        <v>00</v>
      </c>
      <c r="E1769" s="1" t="str">
        <f t="shared" si="313"/>
        <v>Footer High</v>
      </c>
      <c r="L1769" t="str">
        <f t="shared" si="309"/>
        <v/>
      </c>
      <c r="M1769" t="str" cm="1">
        <f t="array" ref="M1769">_xlfn.IFS(ISNUMBER(_xlfn.XLOOKUP(C1769,Tables!N:N,Tables!N:N)),IF(B1769=0,K1769,""),L1769&lt;&gt;"",L1769,TRUE,D1769)</f>
        <v>00</v>
      </c>
      <c r="N1769">
        <f t="shared" si="310"/>
        <v>0</v>
      </c>
    </row>
    <row r="1770" spans="1:14" x14ac:dyDescent="0.45">
      <c r="A1770" t="str">
        <f t="shared" si="311"/>
        <v>39B8</v>
      </c>
      <c r="B1770" t="str">
        <f t="shared" si="312"/>
        <v>C</v>
      </c>
      <c r="C1770">
        <f>COUNTIF(B$2:B1770,"=0")</f>
        <v>28</v>
      </c>
      <c r="D1770" t="str">
        <f>MID('input-output'!$I$9,(ROW(D1770)-2)*2+1,2)</f>
        <v>44</v>
      </c>
      <c r="E1770" s="1" t="str">
        <f t="shared" si="313"/>
        <v/>
      </c>
      <c r="L1770" t="str">
        <f t="shared" si="309"/>
        <v/>
      </c>
      <c r="M1770" t="str" cm="1">
        <f t="array" ref="M1770">_xlfn.IFS(ISNUMBER(_xlfn.XLOOKUP(C1770,Tables!N:N,Tables!N:N)),IF(B1770=0,K1770,""),L1770&lt;&gt;"",L1770,TRUE,D1770)</f>
        <v>44</v>
      </c>
      <c r="N1770">
        <f t="shared" si="310"/>
        <v>0</v>
      </c>
    </row>
    <row r="1771" spans="1:14" x14ac:dyDescent="0.45">
      <c r="A1771" t="str">
        <f t="shared" si="311"/>
        <v>39B9</v>
      </c>
      <c r="B1771" t="str">
        <f t="shared" si="312"/>
        <v>D</v>
      </c>
      <c r="C1771">
        <f>COUNTIF(B$2:B1771,"=0")</f>
        <v>28</v>
      </c>
      <c r="D1771" t="str">
        <f>MID('input-output'!$I$9,(ROW(D1771)-2)*2+1,2)</f>
        <v>01</v>
      </c>
      <c r="E1771" s="1" t="str">
        <f t="shared" si="313"/>
        <v/>
      </c>
      <c r="L1771" t="str">
        <f t="shared" si="309"/>
        <v/>
      </c>
      <c r="M1771" t="str" cm="1">
        <f t="array" ref="M1771">_xlfn.IFS(ISNUMBER(_xlfn.XLOOKUP(C1771,Tables!N:N,Tables!N:N)),IF(B1771=0,K1771,""),L1771&lt;&gt;"",L1771,TRUE,D1771)</f>
        <v>01</v>
      </c>
      <c r="N1771">
        <f t="shared" si="310"/>
        <v>0</v>
      </c>
    </row>
    <row r="1772" spans="1:14" x14ac:dyDescent="0.45">
      <c r="A1772" t="str">
        <f t="shared" si="311"/>
        <v>39BA</v>
      </c>
      <c r="B1772" t="str">
        <f t="shared" si="312"/>
        <v>E</v>
      </c>
      <c r="C1772">
        <f>COUNTIF(B$2:B1772,"=0")</f>
        <v>28</v>
      </c>
      <c r="D1772" t="str">
        <f>MID('input-output'!$I$9,(ROW(D1772)-2)*2+1,2)</f>
        <v>00</v>
      </c>
      <c r="E1772" s="1" t="str">
        <f t="shared" si="313"/>
        <v>Times Cleared</v>
      </c>
      <c r="F1772">
        <f t="shared" ref="F1772" si="320">HEX2DEC(D1772)</f>
        <v>0</v>
      </c>
      <c r="G1772" s="2"/>
      <c r="J1772" t="str">
        <f t="shared" ref="J1772" si="321">IF(G1772&lt;&gt;"",DEC2HEX(G1772),"")</f>
        <v/>
      </c>
      <c r="L1772" t="str">
        <f t="shared" si="309"/>
        <v/>
      </c>
      <c r="M1772" t="str" cm="1">
        <f t="array" ref="M1772">_xlfn.IFS(ISNUMBER(_xlfn.XLOOKUP(C1772,Tables!N:N,Tables!N:N)),IF(B1772=0,K1772,""),L1772&lt;&gt;"",L1772,TRUE,D1772)</f>
        <v>00</v>
      </c>
      <c r="N1772">
        <f t="shared" si="310"/>
        <v>0</v>
      </c>
    </row>
    <row r="1773" spans="1:14" x14ac:dyDescent="0.45">
      <c r="A1773" t="str">
        <f t="shared" si="311"/>
        <v>39BB</v>
      </c>
      <c r="B1773" t="str">
        <f t="shared" si="312"/>
        <v>F</v>
      </c>
      <c r="C1773">
        <f>COUNTIF(B$2:B1773,"=0")</f>
        <v>28</v>
      </c>
      <c r="D1773" t="str">
        <f>MID('input-output'!$I$9,(ROW(D1773)-2)*2+1,2)</f>
        <v>00</v>
      </c>
      <c r="E1773" s="1" t="str">
        <f t="shared" si="313"/>
        <v/>
      </c>
      <c r="L1773" t="str">
        <f t="shared" si="309"/>
        <v/>
      </c>
      <c r="M1773" t="str" cm="1">
        <f t="array" ref="M1773">_xlfn.IFS(ISNUMBER(_xlfn.XLOOKUP(C1773,Tables!N:N,Tables!N:N)),IF(B1773=0,K1773,""),L1773&lt;&gt;"",L1773,TRUE,D1773)</f>
        <v>00</v>
      </c>
      <c r="N1773">
        <f t="shared" si="310"/>
        <v>0</v>
      </c>
    </row>
    <row r="1774" spans="1:14" x14ac:dyDescent="0.45">
      <c r="A1774" t="str">
        <f t="shared" si="311"/>
        <v>39BC</v>
      </c>
      <c r="B1774" t="str">
        <f t="shared" si="312"/>
        <v>10</v>
      </c>
      <c r="C1774">
        <f>COUNTIF(B$2:B1774,"=0")</f>
        <v>28</v>
      </c>
      <c r="D1774" t="str">
        <f>MID('input-output'!$I$9,(ROW(D1774)-2)*2+1,2)</f>
        <v>00</v>
      </c>
      <c r="E1774" s="1" t="str">
        <f t="shared" si="313"/>
        <v/>
      </c>
      <c r="L1774" t="str">
        <f t="shared" si="309"/>
        <v/>
      </c>
      <c r="M1774" t="str" cm="1">
        <f t="array" ref="M1774">_xlfn.IFS(ISNUMBER(_xlfn.XLOOKUP(C1774,Tables!N:N,Tables!N:N)),IF(B1774=0,K1774,""),L1774&lt;&gt;"",L1774,TRUE,D1774)</f>
        <v>00</v>
      </c>
      <c r="N1774">
        <f t="shared" si="310"/>
        <v>0</v>
      </c>
    </row>
    <row r="1775" spans="1:14" x14ac:dyDescent="0.45">
      <c r="A1775" t="str">
        <f t="shared" si="311"/>
        <v>39BD</v>
      </c>
      <c r="B1775" t="str">
        <f t="shared" si="312"/>
        <v>11</v>
      </c>
      <c r="C1775">
        <f>COUNTIF(B$2:B1775,"=0")</f>
        <v>28</v>
      </c>
      <c r="D1775" t="str">
        <f>MID('input-output'!$I$9,(ROW(D1775)-2)*2+1,2)</f>
        <v>00</v>
      </c>
      <c r="E1775" s="1" t="str">
        <f t="shared" si="313"/>
        <v/>
      </c>
      <c r="L1775" t="str">
        <f t="shared" si="309"/>
        <v/>
      </c>
      <c r="M1775" t="str" cm="1">
        <f t="array" ref="M1775">_xlfn.IFS(ISNUMBER(_xlfn.XLOOKUP(C1775,Tables!N:N,Tables!N:N)),IF(B1775=0,K1775,""),L1775&lt;&gt;"",L1775,TRUE,D1775)</f>
        <v>00</v>
      </c>
      <c r="N1775">
        <f t="shared" si="310"/>
        <v>0</v>
      </c>
    </row>
    <row r="1776" spans="1:14" x14ac:dyDescent="0.45">
      <c r="A1776" t="str">
        <f t="shared" si="311"/>
        <v>39BE</v>
      </c>
      <c r="B1776" t="str">
        <f t="shared" si="312"/>
        <v>12</v>
      </c>
      <c r="C1776">
        <f>COUNTIF(B$2:B1776,"=0")</f>
        <v>28</v>
      </c>
      <c r="D1776" t="str">
        <f>MID('input-output'!$I$9,(ROW(D1776)-2)*2+1,2)</f>
        <v>00</v>
      </c>
      <c r="E1776" s="1" t="str">
        <f t="shared" si="313"/>
        <v/>
      </c>
      <c r="L1776" t="str">
        <f t="shared" si="309"/>
        <v/>
      </c>
      <c r="M1776" t="str" cm="1">
        <f t="array" ref="M1776">_xlfn.IFS(ISNUMBER(_xlfn.XLOOKUP(C1776,Tables!N:N,Tables!N:N)),IF(B1776=0,K1776,""),L1776&lt;&gt;"",L1776,TRUE,D1776)</f>
        <v>00</v>
      </c>
      <c r="N1776">
        <f t="shared" si="310"/>
        <v>0</v>
      </c>
    </row>
    <row r="1777" spans="1:14" x14ac:dyDescent="0.45">
      <c r="A1777" t="str">
        <f t="shared" si="311"/>
        <v>39BF</v>
      </c>
      <c r="B1777" t="str">
        <f t="shared" si="312"/>
        <v>13</v>
      </c>
      <c r="C1777">
        <f>COUNTIF(B$2:B1777,"=0")</f>
        <v>28</v>
      </c>
      <c r="D1777" t="str">
        <f>MID('input-output'!$I$9,(ROW(D1777)-2)*2+1,2)</f>
        <v>00</v>
      </c>
      <c r="E1777" s="1" t="str">
        <f t="shared" si="313"/>
        <v/>
      </c>
      <c r="L1777" t="str">
        <f t="shared" si="309"/>
        <v/>
      </c>
      <c r="M1777" t="str" cm="1">
        <f t="array" ref="M1777">_xlfn.IFS(ISNUMBER(_xlfn.XLOOKUP(C1777,Tables!N:N,Tables!N:N)),IF(B1777=0,K1777,""),L1777&lt;&gt;"",L1777,TRUE,D1777)</f>
        <v>00</v>
      </c>
      <c r="N1777">
        <f t="shared" si="310"/>
        <v>0</v>
      </c>
    </row>
    <row r="1778" spans="1:14" x14ac:dyDescent="0.45">
      <c r="A1778" t="str">
        <f t="shared" si="311"/>
        <v>39C0</v>
      </c>
      <c r="B1778" t="str">
        <f t="shared" si="312"/>
        <v>14</v>
      </c>
      <c r="C1778">
        <f>COUNTIF(B$2:B1778,"=0")</f>
        <v>28</v>
      </c>
      <c r="D1778" t="str">
        <f>MID('input-output'!$I$9,(ROW(D1778)-2)*2+1,2)</f>
        <v>00</v>
      </c>
      <c r="E1778" s="1" t="str">
        <f t="shared" si="313"/>
        <v>Unk</v>
      </c>
      <c r="F1778">
        <f t="shared" ref="F1778" si="322">HEX2DEC(D1778)</f>
        <v>0</v>
      </c>
      <c r="L1778" t="str">
        <f t="shared" si="309"/>
        <v/>
      </c>
      <c r="M1778" t="str" cm="1">
        <f t="array" ref="M1778">_xlfn.IFS(ISNUMBER(_xlfn.XLOOKUP(C1778,Tables!N:N,Tables!N:N)),IF(B1778=0,K1778,""),L1778&lt;&gt;"",L1778,TRUE,D1778)</f>
        <v>00</v>
      </c>
      <c r="N1778">
        <f t="shared" si="310"/>
        <v>0</v>
      </c>
    </row>
    <row r="1779" spans="1:14" x14ac:dyDescent="0.45">
      <c r="A1779" t="str">
        <f t="shared" si="311"/>
        <v>39C1</v>
      </c>
      <c r="B1779" t="str">
        <f t="shared" si="312"/>
        <v>15</v>
      </c>
      <c r="C1779">
        <f>COUNTIF(B$2:B1779,"=0")</f>
        <v>28</v>
      </c>
      <c r="D1779" t="str">
        <f>MID('input-output'!$I$9,(ROW(D1779)-2)*2+1,2)</f>
        <v>00</v>
      </c>
      <c r="E1779" s="1" t="str">
        <f t="shared" si="313"/>
        <v/>
      </c>
      <c r="L1779" t="str">
        <f t="shared" si="309"/>
        <v/>
      </c>
      <c r="M1779" t="str" cm="1">
        <f t="array" ref="M1779">_xlfn.IFS(ISNUMBER(_xlfn.XLOOKUP(C1779,Tables!N:N,Tables!N:N)),IF(B1779=0,K1779,""),L1779&lt;&gt;"",L1779,TRUE,D1779)</f>
        <v>00</v>
      </c>
      <c r="N1779">
        <f t="shared" si="310"/>
        <v>0</v>
      </c>
    </row>
    <row r="1780" spans="1:14" x14ac:dyDescent="0.45">
      <c r="A1780" t="str">
        <f t="shared" si="311"/>
        <v>39C2</v>
      </c>
      <c r="B1780" t="str">
        <f t="shared" si="312"/>
        <v>16</v>
      </c>
      <c r="C1780">
        <f>COUNTIF(B$2:B1780,"=0")</f>
        <v>28</v>
      </c>
      <c r="D1780" t="str">
        <f>MID('input-output'!$I$9,(ROW(D1780)-2)*2+1,2)</f>
        <v>A8</v>
      </c>
      <c r="E1780" s="1" t="str">
        <f t="shared" si="313"/>
        <v/>
      </c>
      <c r="L1780" t="str">
        <f t="shared" si="309"/>
        <v/>
      </c>
      <c r="M1780" t="str" cm="1">
        <f t="array" ref="M1780">_xlfn.IFS(ISNUMBER(_xlfn.XLOOKUP(C1780,Tables!N:N,Tables!N:N)),IF(B1780=0,K1780,""),L1780&lt;&gt;"",L1780,TRUE,D1780)</f>
        <v>A8</v>
      </c>
      <c r="N1780">
        <f t="shared" si="310"/>
        <v>0</v>
      </c>
    </row>
    <row r="1781" spans="1:14" x14ac:dyDescent="0.45">
      <c r="A1781" t="str">
        <f t="shared" si="311"/>
        <v>39C3</v>
      </c>
      <c r="B1781" t="str">
        <f t="shared" si="312"/>
        <v>17</v>
      </c>
      <c r="C1781">
        <f>COUNTIF(B$2:B1781,"=0")</f>
        <v>28</v>
      </c>
      <c r="D1781" t="str">
        <f>MID('input-output'!$I$9,(ROW(D1781)-2)*2+1,2)</f>
        <v>01</v>
      </c>
      <c r="E1781" s="1" t="str">
        <f t="shared" si="313"/>
        <v/>
      </c>
      <c r="L1781" t="str">
        <f t="shared" si="309"/>
        <v/>
      </c>
      <c r="M1781" t="str" cm="1">
        <f t="array" ref="M1781">_xlfn.IFS(ISNUMBER(_xlfn.XLOOKUP(C1781,Tables!N:N,Tables!N:N)),IF(B1781=0,K1781,""),L1781&lt;&gt;"",L1781,TRUE,D1781)</f>
        <v>01</v>
      </c>
      <c r="N1781">
        <f t="shared" si="310"/>
        <v>0</v>
      </c>
    </row>
    <row r="1782" spans="1:14" x14ac:dyDescent="0.45">
      <c r="A1782" t="str">
        <f t="shared" si="311"/>
        <v>39C4</v>
      </c>
      <c r="B1782" t="str">
        <f t="shared" si="312"/>
        <v>18</v>
      </c>
      <c r="C1782">
        <f>COUNTIF(B$2:B1782,"=0")</f>
        <v>28</v>
      </c>
      <c r="D1782" t="str">
        <f>MID('input-output'!$I$9,(ROW(D1782)-2)*2+1,2)</f>
        <v>00</v>
      </c>
      <c r="E1782" s="1" t="str">
        <f t="shared" si="313"/>
        <v>Name Letter 1</v>
      </c>
      <c r="F1782" t="str">
        <f>_xlfn.XLOOKUP(D1782,Tables!B:B,Tables!H:H,"")</f>
        <v/>
      </c>
      <c r="G1782" s="2"/>
      <c r="L1782" t="str">
        <f t="shared" si="309"/>
        <v/>
      </c>
      <c r="M1782" t="str" cm="1">
        <f t="array" ref="M1782">_xlfn.IFS(ISNUMBER(_xlfn.XLOOKUP(C1782,Tables!N:N,Tables!N:N)),IF(B1782=0,K1782,""),L1782&lt;&gt;"",L1782,TRUE,D1782)</f>
        <v>00</v>
      </c>
      <c r="N1782">
        <f t="shared" si="310"/>
        <v>0</v>
      </c>
    </row>
    <row r="1783" spans="1:14" x14ac:dyDescent="0.45">
      <c r="A1783" t="str">
        <f t="shared" si="311"/>
        <v>39C5</v>
      </c>
      <c r="B1783" t="str">
        <f t="shared" si="312"/>
        <v>19</v>
      </c>
      <c r="C1783">
        <f>COUNTIF(B$2:B1783,"=0")</f>
        <v>28</v>
      </c>
      <c r="D1783" t="str">
        <f>MID('input-output'!$I$9,(ROW(D1783)-2)*2+1,2)</f>
        <v>00</v>
      </c>
      <c r="E1783" s="1" t="str">
        <f t="shared" si="313"/>
        <v/>
      </c>
      <c r="L1783" t="str">
        <f t="shared" si="309"/>
        <v/>
      </c>
      <c r="M1783" t="str" cm="1">
        <f t="array" ref="M1783">_xlfn.IFS(ISNUMBER(_xlfn.XLOOKUP(C1783,Tables!N:N,Tables!N:N)),IF(B1783=0,K1783,""),L1783&lt;&gt;"",L1783,TRUE,D1783)</f>
        <v>00</v>
      </c>
      <c r="N1783">
        <f t="shared" si="310"/>
        <v>0</v>
      </c>
    </row>
    <row r="1784" spans="1:14" x14ac:dyDescent="0.45">
      <c r="A1784" t="str">
        <f t="shared" si="311"/>
        <v>39C6</v>
      </c>
      <c r="B1784" t="str">
        <f t="shared" si="312"/>
        <v>1A</v>
      </c>
      <c r="C1784">
        <f>COUNTIF(B$2:B1784,"=0")</f>
        <v>28</v>
      </c>
      <c r="D1784" t="str">
        <f>MID('input-output'!$I$9,(ROW(D1784)-2)*2+1,2)</f>
        <v>00</v>
      </c>
      <c r="E1784" s="1" t="str">
        <f t="shared" si="313"/>
        <v>Name Letter 2</v>
      </c>
      <c r="F1784" t="str">
        <f>_xlfn.XLOOKUP(D1784,Tables!B:B,Tables!H:H,"")</f>
        <v/>
      </c>
      <c r="G1784" s="2"/>
      <c r="L1784" t="str">
        <f t="shared" si="309"/>
        <v/>
      </c>
      <c r="M1784" t="str" cm="1">
        <f t="array" ref="M1784">_xlfn.IFS(ISNUMBER(_xlfn.XLOOKUP(C1784,Tables!N:N,Tables!N:N)),IF(B1784=0,K1784,""),L1784&lt;&gt;"",L1784,TRUE,D1784)</f>
        <v>00</v>
      </c>
      <c r="N1784">
        <f t="shared" si="310"/>
        <v>0</v>
      </c>
    </row>
    <row r="1785" spans="1:14" x14ac:dyDescent="0.45">
      <c r="A1785" t="str">
        <f t="shared" si="311"/>
        <v>39C7</v>
      </c>
      <c r="B1785" t="str">
        <f t="shared" si="312"/>
        <v>1B</v>
      </c>
      <c r="C1785">
        <f>COUNTIF(B$2:B1785,"=0")</f>
        <v>28</v>
      </c>
      <c r="D1785" t="str">
        <f>MID('input-output'!$I$9,(ROW(D1785)-2)*2+1,2)</f>
        <v>00</v>
      </c>
      <c r="E1785" s="1" t="str">
        <f t="shared" si="313"/>
        <v/>
      </c>
      <c r="L1785" t="str">
        <f t="shared" si="309"/>
        <v/>
      </c>
      <c r="M1785" t="str" cm="1">
        <f t="array" ref="M1785">_xlfn.IFS(ISNUMBER(_xlfn.XLOOKUP(C1785,Tables!N:N,Tables!N:N)),IF(B1785=0,K1785,""),L1785&lt;&gt;"",L1785,TRUE,D1785)</f>
        <v>00</v>
      </c>
      <c r="N1785">
        <f t="shared" si="310"/>
        <v>0</v>
      </c>
    </row>
    <row r="1786" spans="1:14" x14ac:dyDescent="0.45">
      <c r="A1786" t="str">
        <f t="shared" si="311"/>
        <v>39C8</v>
      </c>
      <c r="B1786" t="str">
        <f t="shared" si="312"/>
        <v>1C</v>
      </c>
      <c r="C1786">
        <f>COUNTIF(B$2:B1786,"=0")</f>
        <v>28</v>
      </c>
      <c r="D1786" t="str">
        <f>MID('input-output'!$I$9,(ROW(D1786)-2)*2+1,2)</f>
        <v>00</v>
      </c>
      <c r="E1786" s="1" t="str">
        <f t="shared" si="313"/>
        <v>Name Letter 3</v>
      </c>
      <c r="F1786" t="str">
        <f>_xlfn.XLOOKUP(D1786,Tables!B:B,Tables!H:H,"")</f>
        <v/>
      </c>
      <c r="G1786" s="2"/>
      <c r="L1786" t="str">
        <f t="shared" si="309"/>
        <v/>
      </c>
      <c r="M1786" t="str" cm="1">
        <f t="array" ref="M1786">_xlfn.IFS(ISNUMBER(_xlfn.XLOOKUP(C1786,Tables!N:N,Tables!N:N)),IF(B1786=0,K1786,""),L1786&lt;&gt;"",L1786,TRUE,D1786)</f>
        <v>00</v>
      </c>
      <c r="N1786">
        <f t="shared" si="310"/>
        <v>0</v>
      </c>
    </row>
    <row r="1787" spans="1:14" x14ac:dyDescent="0.45">
      <c r="A1787" t="str">
        <f t="shared" si="311"/>
        <v>39C9</v>
      </c>
      <c r="B1787" t="str">
        <f t="shared" si="312"/>
        <v>1D</v>
      </c>
      <c r="C1787">
        <f>COUNTIF(B$2:B1787,"=0")</f>
        <v>28</v>
      </c>
      <c r="D1787" t="str">
        <f>MID('input-output'!$I$9,(ROW(D1787)-2)*2+1,2)</f>
        <v>00</v>
      </c>
      <c r="E1787" s="1" t="str">
        <f t="shared" si="313"/>
        <v/>
      </c>
      <c r="L1787" t="str">
        <f t="shared" si="309"/>
        <v/>
      </c>
      <c r="M1787" t="str" cm="1">
        <f t="array" ref="M1787">_xlfn.IFS(ISNUMBER(_xlfn.XLOOKUP(C1787,Tables!N:N,Tables!N:N)),IF(B1787=0,K1787,""),L1787&lt;&gt;"",L1787,TRUE,D1787)</f>
        <v>00</v>
      </c>
      <c r="N1787">
        <f t="shared" si="310"/>
        <v>0</v>
      </c>
    </row>
    <row r="1788" spans="1:14" x14ac:dyDescent="0.45">
      <c r="A1788" t="str">
        <f t="shared" si="311"/>
        <v>39CA</v>
      </c>
      <c r="B1788" t="str">
        <f t="shared" si="312"/>
        <v>1E</v>
      </c>
      <c r="C1788">
        <f>COUNTIF(B$2:B1788,"=0")</f>
        <v>28</v>
      </c>
      <c r="D1788" t="str">
        <f>MID('input-output'!$I$9,(ROW(D1788)-2)*2+1,2)</f>
        <v>00</v>
      </c>
      <c r="E1788" s="1" t="str">
        <f t="shared" si="313"/>
        <v>Name Letter 4</v>
      </c>
      <c r="F1788" t="str">
        <f>_xlfn.XLOOKUP(D1788,Tables!B:B,Tables!H:H,"")</f>
        <v/>
      </c>
      <c r="G1788" s="2"/>
      <c r="L1788" t="str">
        <f t="shared" si="309"/>
        <v/>
      </c>
      <c r="M1788" t="str" cm="1">
        <f t="array" ref="M1788">_xlfn.IFS(ISNUMBER(_xlfn.XLOOKUP(C1788,Tables!N:N,Tables!N:N)),IF(B1788=0,K1788,""),L1788&lt;&gt;"",L1788,TRUE,D1788)</f>
        <v>00</v>
      </c>
      <c r="N1788">
        <f t="shared" si="310"/>
        <v>0</v>
      </c>
    </row>
    <row r="1789" spans="1:14" x14ac:dyDescent="0.45">
      <c r="A1789" t="str">
        <f t="shared" si="311"/>
        <v>39CB</v>
      </c>
      <c r="B1789" t="str">
        <f t="shared" si="312"/>
        <v>1F</v>
      </c>
      <c r="C1789">
        <f>COUNTIF(B$2:B1789,"=0")</f>
        <v>28</v>
      </c>
      <c r="D1789" t="str">
        <f>MID('input-output'!$I$9,(ROW(D1789)-2)*2+1,2)</f>
        <v>00</v>
      </c>
      <c r="E1789" s="1" t="str">
        <f t="shared" si="313"/>
        <v/>
      </c>
      <c r="L1789" t="str">
        <f t="shared" si="309"/>
        <v/>
      </c>
      <c r="M1789" t="str" cm="1">
        <f t="array" ref="M1789">_xlfn.IFS(ISNUMBER(_xlfn.XLOOKUP(C1789,Tables!N:N,Tables!N:N)),IF(B1789=0,K1789,""),L1789&lt;&gt;"",L1789,TRUE,D1789)</f>
        <v>00</v>
      </c>
      <c r="N1789">
        <f t="shared" si="310"/>
        <v>0</v>
      </c>
    </row>
    <row r="1790" spans="1:14" x14ac:dyDescent="0.45">
      <c r="A1790" t="str">
        <f t="shared" si="311"/>
        <v>39CC</v>
      </c>
      <c r="B1790" t="str">
        <f t="shared" si="312"/>
        <v>20</v>
      </c>
      <c r="C1790">
        <f>COUNTIF(B$2:B1790,"=0")</f>
        <v>28</v>
      </c>
      <c r="D1790" t="str">
        <f>MID('input-output'!$I$9,(ROW(D1790)-2)*2+1,2)</f>
        <v>00</v>
      </c>
      <c r="E1790" s="1" t="str">
        <f t="shared" si="313"/>
        <v>Name Letter 5</v>
      </c>
      <c r="F1790" t="str">
        <f>_xlfn.XLOOKUP(D1790,Tables!B:B,Tables!H:H,"")</f>
        <v/>
      </c>
      <c r="G1790" s="2"/>
      <c r="L1790" t="str">
        <f t="shared" si="309"/>
        <v/>
      </c>
      <c r="M1790" t="str" cm="1">
        <f t="array" ref="M1790">_xlfn.IFS(ISNUMBER(_xlfn.XLOOKUP(C1790,Tables!N:N,Tables!N:N)),IF(B1790=0,K1790,""),L1790&lt;&gt;"",L1790,TRUE,D1790)</f>
        <v>00</v>
      </c>
      <c r="N1790">
        <f t="shared" si="310"/>
        <v>0</v>
      </c>
    </row>
    <row r="1791" spans="1:14" x14ac:dyDescent="0.45">
      <c r="A1791" t="str">
        <f t="shared" si="311"/>
        <v>39CD</v>
      </c>
      <c r="B1791" t="str">
        <f t="shared" si="312"/>
        <v>21</v>
      </c>
      <c r="C1791">
        <f>COUNTIF(B$2:B1791,"=0")</f>
        <v>28</v>
      </c>
      <c r="D1791" t="str">
        <f>MID('input-output'!$I$9,(ROW(D1791)-2)*2+1,2)</f>
        <v>00</v>
      </c>
      <c r="E1791" s="1" t="str">
        <f t="shared" si="313"/>
        <v/>
      </c>
      <c r="L1791" t="str">
        <f t="shared" si="309"/>
        <v/>
      </c>
      <c r="M1791" t="str" cm="1">
        <f t="array" ref="M1791">_xlfn.IFS(ISNUMBER(_xlfn.XLOOKUP(C1791,Tables!N:N,Tables!N:N)),IF(B1791=0,K1791,""),L1791&lt;&gt;"",L1791,TRUE,D1791)</f>
        <v>00</v>
      </c>
      <c r="N1791">
        <f t="shared" si="310"/>
        <v>0</v>
      </c>
    </row>
    <row r="1792" spans="1:14" x14ac:dyDescent="0.45">
      <c r="A1792" t="str">
        <f t="shared" si="311"/>
        <v>39CE</v>
      </c>
      <c r="B1792" t="str">
        <f t="shared" si="312"/>
        <v>22</v>
      </c>
      <c r="C1792">
        <f>COUNTIF(B$2:B1792,"=0")</f>
        <v>28</v>
      </c>
      <c r="D1792" t="str">
        <f>MID('input-output'!$I$9,(ROW(D1792)-2)*2+1,2)</f>
        <v>00</v>
      </c>
      <c r="E1792" s="1" t="str">
        <f t="shared" si="313"/>
        <v>Name Letter 6</v>
      </c>
      <c r="F1792" t="str">
        <f>_xlfn.XLOOKUP(D1792,Tables!B:B,Tables!H:H,"")</f>
        <v/>
      </c>
      <c r="G1792" s="2"/>
      <c r="L1792" t="str">
        <f t="shared" si="309"/>
        <v/>
      </c>
      <c r="M1792" t="str" cm="1">
        <f t="array" ref="M1792">_xlfn.IFS(ISNUMBER(_xlfn.XLOOKUP(C1792,Tables!N:N,Tables!N:N)),IF(B1792=0,K1792,""),L1792&lt;&gt;"",L1792,TRUE,D1792)</f>
        <v>00</v>
      </c>
      <c r="N1792">
        <f t="shared" si="310"/>
        <v>0</v>
      </c>
    </row>
    <row r="1793" spans="1:14" x14ac:dyDescent="0.45">
      <c r="A1793" t="str">
        <f t="shared" si="311"/>
        <v>39CF</v>
      </c>
      <c r="B1793" t="str">
        <f t="shared" si="312"/>
        <v>23</v>
      </c>
      <c r="C1793">
        <f>COUNTIF(B$2:B1793,"=0")</f>
        <v>28</v>
      </c>
      <c r="D1793" t="str">
        <f>MID('input-output'!$I$9,(ROW(D1793)-2)*2+1,2)</f>
        <v>00</v>
      </c>
      <c r="E1793" s="1" t="str">
        <f t="shared" si="313"/>
        <v/>
      </c>
      <c r="L1793" t="str">
        <f t="shared" si="309"/>
        <v/>
      </c>
      <c r="M1793" t="str" cm="1">
        <f t="array" ref="M1793">_xlfn.IFS(ISNUMBER(_xlfn.XLOOKUP(C1793,Tables!N:N,Tables!N:N)),IF(B1793=0,K1793,""),L1793&lt;&gt;"",L1793,TRUE,D1793)</f>
        <v>00</v>
      </c>
      <c r="N1793">
        <f t="shared" si="310"/>
        <v>0</v>
      </c>
    </row>
    <row r="1794" spans="1:14" x14ac:dyDescent="0.45">
      <c r="A1794" t="str">
        <f t="shared" si="311"/>
        <v>39D0</v>
      </c>
      <c r="B1794" t="str">
        <f t="shared" si="312"/>
        <v>24</v>
      </c>
      <c r="C1794">
        <f>COUNTIF(B$2:B1794,"=0")</f>
        <v>28</v>
      </c>
      <c r="D1794" t="str">
        <f>MID('input-output'!$I$9,(ROW(D1794)-2)*2+1,2)</f>
        <v>00</v>
      </c>
      <c r="E1794" s="1" t="str">
        <f t="shared" si="313"/>
        <v>Name Letter 7</v>
      </c>
      <c r="F1794" t="str">
        <f>_xlfn.XLOOKUP(D1794,Tables!B:B,Tables!H:H,"")</f>
        <v/>
      </c>
      <c r="G1794" s="2"/>
      <c r="L1794" t="str">
        <f t="shared" si="309"/>
        <v/>
      </c>
      <c r="M1794" t="str" cm="1">
        <f t="array" ref="M1794">_xlfn.IFS(ISNUMBER(_xlfn.XLOOKUP(C1794,Tables!N:N,Tables!N:N)),IF(B1794=0,K1794,""),L1794&lt;&gt;"",L1794,TRUE,D1794)</f>
        <v>00</v>
      </c>
      <c r="N1794">
        <f t="shared" si="310"/>
        <v>0</v>
      </c>
    </row>
    <row r="1795" spans="1:14" x14ac:dyDescent="0.45">
      <c r="A1795" t="str">
        <f t="shared" si="311"/>
        <v>39D1</v>
      </c>
      <c r="B1795" t="str">
        <f t="shared" si="312"/>
        <v>25</v>
      </c>
      <c r="C1795">
        <f>COUNTIF(B$2:B1795,"=0")</f>
        <v>28</v>
      </c>
      <c r="D1795" t="str">
        <f>MID('input-output'!$I$9,(ROW(D1795)-2)*2+1,2)</f>
        <v>00</v>
      </c>
      <c r="E1795" s="1" t="str">
        <f t="shared" si="313"/>
        <v/>
      </c>
      <c r="L1795" t="str">
        <f t="shared" ref="L1795:L1858" si="323">IF(OR(J1795&lt;&gt;"",LEN(J1794)&gt;2),_xlfn.LET(_xlpm.exp,IF(LEN(J1795)&gt;2,RIGHT(J1795,2),IF(LEN(J1794)&gt;2,LEFT(J1794,LEN(J1794)-2),J1795)),IF(LEN(_xlpm.exp)=1,"0"&amp;_xlpm.exp,_xlpm.exp)),IF(AND(J1794&lt;&gt;"",ISNUMBER(FIND("High",E1795))),"00",IF(J1795="","",J1795)))</f>
        <v/>
      </c>
      <c r="M1795" t="str" cm="1">
        <f t="array" ref="M1795">_xlfn.IFS(ISNUMBER(_xlfn.XLOOKUP(C1795,Tables!N:N,Tables!N:N)),IF(B1795=0,K1795,""),L1795&lt;&gt;"",L1795,TRUE,D1795)</f>
        <v>00</v>
      </c>
      <c r="N1795">
        <f t="shared" si="310"/>
        <v>0</v>
      </c>
    </row>
    <row r="1796" spans="1:14" x14ac:dyDescent="0.45">
      <c r="A1796" t="str">
        <f t="shared" si="311"/>
        <v>39D2</v>
      </c>
      <c r="B1796" t="str">
        <f t="shared" si="312"/>
        <v>26</v>
      </c>
      <c r="C1796">
        <f>COUNTIF(B$2:B1796,"=0")</f>
        <v>28</v>
      </c>
      <c r="D1796" t="str">
        <f>MID('input-output'!$I$9,(ROW(D1796)-2)*2+1,2)</f>
        <v>00</v>
      </c>
      <c r="E1796" s="1" t="str">
        <f t="shared" si="313"/>
        <v>Name Letter 8</v>
      </c>
      <c r="F1796" t="str">
        <f>_xlfn.XLOOKUP(D1796,Tables!B:B,Tables!H:H,"")</f>
        <v/>
      </c>
      <c r="G1796" s="2"/>
      <c r="L1796" t="str">
        <f t="shared" si="323"/>
        <v/>
      </c>
      <c r="M1796" t="str" cm="1">
        <f t="array" ref="M1796">_xlfn.IFS(ISNUMBER(_xlfn.XLOOKUP(C1796,Tables!N:N,Tables!N:N)),IF(B1796=0,K1796,""),L1796&lt;&gt;"",L1796,TRUE,D1796)</f>
        <v>00</v>
      </c>
      <c r="N1796">
        <f t="shared" ref="N1796:N1859" si="324">IF(L1796="",0,_xlfn.LET(_xlpm.new,HEX2DEC(M1796),_xlpm.old,HEX2DEC(D1796),IF(_xlpm.new&lt;128,_xlpm.new,-128+_xlfn.BITAND(_xlpm.new,127))-IF(_xlpm.old&lt;128,_xlpm.old,-128+_xlfn.BITAND(_xlpm.old,127))))</f>
        <v>0</v>
      </c>
    </row>
    <row r="1797" spans="1:14" x14ac:dyDescent="0.45">
      <c r="A1797" t="str">
        <f t="shared" si="311"/>
        <v>39D3</v>
      </c>
      <c r="B1797" t="str">
        <f t="shared" si="312"/>
        <v>27</v>
      </c>
      <c r="C1797">
        <f>COUNTIF(B$2:B1797,"=0")</f>
        <v>28</v>
      </c>
      <c r="D1797" t="str">
        <f>MID('input-output'!$I$9,(ROW(D1797)-2)*2+1,2)</f>
        <v>00</v>
      </c>
      <c r="E1797" s="1" t="str">
        <f t="shared" si="313"/>
        <v/>
      </c>
      <c r="L1797" t="str">
        <f t="shared" si="323"/>
        <v/>
      </c>
      <c r="M1797" t="str" cm="1">
        <f t="array" ref="M1797">_xlfn.IFS(ISNUMBER(_xlfn.XLOOKUP(C1797,Tables!N:N,Tables!N:N)),IF(B1797=0,K1797,""),L1797&lt;&gt;"",L1797,TRUE,D1797)</f>
        <v>00</v>
      </c>
      <c r="N1797">
        <f t="shared" si="324"/>
        <v>0</v>
      </c>
    </row>
    <row r="1798" spans="1:14" x14ac:dyDescent="0.45">
      <c r="A1798" t="str">
        <f t="shared" si="311"/>
        <v>39D4</v>
      </c>
      <c r="B1798" t="str">
        <f t="shared" si="312"/>
        <v>28</v>
      </c>
      <c r="C1798">
        <f>COUNTIF(B$2:B1798,"=0")</f>
        <v>28</v>
      </c>
      <c r="D1798" t="str">
        <f>MID('input-output'!$I$9,(ROW(D1798)-2)*2+1,2)</f>
        <v>01</v>
      </c>
      <c r="E1798" s="1" t="str">
        <f t="shared" si="313"/>
        <v>Monster Level 1</v>
      </c>
      <c r="G1798" s="2"/>
      <c r="L1798" t="str">
        <f t="shared" si="323"/>
        <v/>
      </c>
      <c r="M1798" t="str" cm="1">
        <f t="array" ref="M1798">_xlfn.IFS(ISNUMBER(_xlfn.XLOOKUP(C1798,Tables!N:N,Tables!N:N)),IF(B1798=0,K1798,""),L1798&lt;&gt;"",L1798,TRUE,D1798)</f>
        <v>01</v>
      </c>
      <c r="N1798">
        <f t="shared" si="324"/>
        <v>0</v>
      </c>
    </row>
    <row r="1799" spans="1:14" x14ac:dyDescent="0.45">
      <c r="A1799" t="str">
        <f t="shared" si="311"/>
        <v>39D5</v>
      </c>
      <c r="B1799" t="str">
        <f t="shared" si="312"/>
        <v>29</v>
      </c>
      <c r="C1799">
        <f>COUNTIF(B$2:B1799,"=0")</f>
        <v>28</v>
      </c>
      <c r="D1799" t="str">
        <f>MID('input-output'!$I$9,(ROW(D1799)-2)*2+1,2)</f>
        <v>01</v>
      </c>
      <c r="E1799" s="1" t="str">
        <f t="shared" si="313"/>
        <v>Monster Level 2</v>
      </c>
      <c r="G1799" s="2"/>
      <c r="L1799" t="str">
        <f t="shared" si="323"/>
        <v/>
      </c>
      <c r="M1799" t="str" cm="1">
        <f t="array" ref="M1799">_xlfn.IFS(ISNUMBER(_xlfn.XLOOKUP(C1799,Tables!N:N,Tables!N:N)),IF(B1799=0,K1799,""),L1799&lt;&gt;"",L1799,TRUE,D1799)</f>
        <v>01</v>
      </c>
      <c r="N1799">
        <f t="shared" si="324"/>
        <v>0</v>
      </c>
    </row>
    <row r="1800" spans="1:14" x14ac:dyDescent="0.45">
      <c r="A1800" t="str">
        <f t="shared" si="311"/>
        <v>39D6</v>
      </c>
      <c r="B1800" t="str">
        <f t="shared" si="312"/>
        <v>2A</v>
      </c>
      <c r="C1800">
        <f>COUNTIF(B$2:B1800,"=0")</f>
        <v>28</v>
      </c>
      <c r="D1800" t="str">
        <f>MID('input-output'!$I$9,(ROW(D1800)-2)*2+1,2)</f>
        <v>01</v>
      </c>
      <c r="E1800" s="1" t="str">
        <f t="shared" si="313"/>
        <v>Monster Level 3</v>
      </c>
      <c r="G1800" s="2"/>
      <c r="L1800" t="str">
        <f t="shared" si="323"/>
        <v/>
      </c>
      <c r="M1800" t="str" cm="1">
        <f t="array" ref="M1800">_xlfn.IFS(ISNUMBER(_xlfn.XLOOKUP(C1800,Tables!N:N,Tables!N:N)),IF(B1800=0,K1800,""),L1800&lt;&gt;"",L1800,TRUE,D1800)</f>
        <v>01</v>
      </c>
      <c r="N1800">
        <f t="shared" si="324"/>
        <v>0</v>
      </c>
    </row>
    <row r="1801" spans="1:14" x14ac:dyDescent="0.45">
      <c r="A1801" t="str">
        <f t="shared" si="311"/>
        <v>39D7</v>
      </c>
      <c r="B1801" t="str">
        <f t="shared" si="312"/>
        <v>2B</v>
      </c>
      <c r="C1801">
        <f>COUNTIF(B$2:B1801,"=0")</f>
        <v>28</v>
      </c>
      <c r="D1801" t="str">
        <f>MID('input-output'!$I$9,(ROW(D1801)-2)*2+1,2)</f>
        <v>01</v>
      </c>
      <c r="E1801" s="1" t="str">
        <f t="shared" si="313"/>
        <v>Boss Level</v>
      </c>
      <c r="G1801" s="2"/>
      <c r="L1801" t="str">
        <f t="shared" si="323"/>
        <v/>
      </c>
      <c r="M1801" t="str" cm="1">
        <f t="array" ref="M1801">_xlfn.IFS(ISNUMBER(_xlfn.XLOOKUP(C1801,Tables!N:N,Tables!N:N)),IF(B1801=0,K1801,""),L1801&lt;&gt;"",L1801,TRUE,D1801)</f>
        <v>01</v>
      </c>
      <c r="N1801">
        <f t="shared" si="324"/>
        <v>0</v>
      </c>
    </row>
    <row r="1802" spans="1:14" x14ac:dyDescent="0.45">
      <c r="A1802" t="str">
        <f t="shared" si="311"/>
        <v>39D8</v>
      </c>
      <c r="B1802" t="str">
        <f t="shared" si="312"/>
        <v>2C</v>
      </c>
      <c r="C1802">
        <f>COUNTIF(B$2:B1802,"=0")</f>
        <v>28</v>
      </c>
      <c r="D1802" t="str">
        <f>MID('input-output'!$I$9,(ROW(D1802)-2)*2+1,2)</f>
        <v>00</v>
      </c>
      <c r="E1802" s="1" t="str">
        <f t="shared" si="313"/>
        <v/>
      </c>
      <c r="L1802" t="str">
        <f t="shared" si="323"/>
        <v/>
      </c>
      <c r="M1802" t="str" cm="1">
        <f t="array" ref="M1802">_xlfn.IFS(ISNUMBER(_xlfn.XLOOKUP(C1802,Tables!N:N,Tables!N:N)),IF(B1802=0,K1802,""),L1802&lt;&gt;"",L1802,TRUE,D1802)</f>
        <v>00</v>
      </c>
      <c r="N1802">
        <f t="shared" si="324"/>
        <v>0</v>
      </c>
    </row>
    <row r="1803" spans="1:14" x14ac:dyDescent="0.45">
      <c r="A1803" t="str">
        <f t="shared" si="311"/>
        <v>39D9</v>
      </c>
      <c r="B1803" t="str">
        <f t="shared" si="312"/>
        <v>2D</v>
      </c>
      <c r="C1803">
        <f>COUNTIF(B$2:B1803,"=0")</f>
        <v>28</v>
      </c>
      <c r="D1803" t="str">
        <f>MID('input-output'!$I$9,(ROW(D1803)-2)*2+1,2)</f>
        <v>40</v>
      </c>
      <c r="E1803" s="1" t="str">
        <f t="shared" si="313"/>
        <v>Hobby</v>
      </c>
      <c r="F1803" t="str">
        <f>_xlfn.XLOOKUP(HEX2DEC(D1803),Tables!A:A,Tables!G:G)</f>
        <v>Writing</v>
      </c>
      <c r="G1803" s="2"/>
      <c r="L1803" t="str">
        <f t="shared" si="323"/>
        <v/>
      </c>
      <c r="M1803" t="str" cm="1">
        <f t="array" ref="M1803">_xlfn.IFS(ISNUMBER(_xlfn.XLOOKUP(C1803,Tables!N:N,Tables!N:N)),IF(B1803=0,K1803,""),L1803&lt;&gt;"",L1803,TRUE,D1803)</f>
        <v>40</v>
      </c>
      <c r="N1803">
        <f t="shared" si="324"/>
        <v>0</v>
      </c>
    </row>
    <row r="1804" spans="1:14" x14ac:dyDescent="0.45">
      <c r="A1804" t="str">
        <f t="shared" si="311"/>
        <v>39DA</v>
      </c>
      <c r="B1804" t="str">
        <f t="shared" si="312"/>
        <v>2E</v>
      </c>
      <c r="C1804">
        <f>COUNTIF(B$2:B1804,"=0")</f>
        <v>28</v>
      </c>
      <c r="D1804" t="str">
        <f>MID('input-output'!$I$9,(ROW(D1804)-2)*2+1,2)</f>
        <v>3C</v>
      </c>
      <c r="E1804" s="1" t="str">
        <f t="shared" si="313"/>
        <v>Title</v>
      </c>
      <c r="F1804" t="str">
        <f>_xlfn.XLOOKUP(HEX2DEC(D1804),Tables!A:A,Tables!F:F)</f>
        <v>Cosplayer</v>
      </c>
      <c r="G1804" s="2"/>
      <c r="L1804" t="str">
        <f t="shared" si="323"/>
        <v/>
      </c>
      <c r="M1804" t="str" cm="1">
        <f t="array" ref="M1804">_xlfn.IFS(ISNUMBER(_xlfn.XLOOKUP(C1804,Tables!N:N,Tables!N:N)),IF(B1804=0,K1804,""),L1804&lt;&gt;"",L1804,TRUE,D1804)</f>
        <v>3C</v>
      </c>
      <c r="N1804">
        <f t="shared" si="324"/>
        <v>0</v>
      </c>
    </row>
    <row r="1805" spans="1:14" x14ac:dyDescent="0.45">
      <c r="A1805" t="str">
        <f t="shared" si="311"/>
        <v>39DB</v>
      </c>
      <c r="B1805" t="str">
        <f t="shared" si="312"/>
        <v>2F</v>
      </c>
      <c r="C1805">
        <f>COUNTIF(B$2:B1805,"=0")</f>
        <v>28</v>
      </c>
      <c r="D1805" t="str">
        <f>MID('input-output'!$I$9,(ROW(D1805)-2)*2+1,2)</f>
        <v>3A</v>
      </c>
      <c r="E1805" s="1" t="str">
        <f t="shared" si="313"/>
        <v>Personality</v>
      </c>
      <c r="F1805" t="str">
        <f>_xlfn.XLOOKUP(HEX2DEC(D1805),Tables!A:A,Tables!E:E)</f>
        <v>Roguish</v>
      </c>
      <c r="G1805" s="2"/>
      <c r="L1805" t="str">
        <f t="shared" si="323"/>
        <v/>
      </c>
      <c r="M1805" t="str" cm="1">
        <f t="array" ref="M1805">_xlfn.IFS(ISNUMBER(_xlfn.XLOOKUP(C1805,Tables!N:N,Tables!N:N)),IF(B1805=0,K1805,""),L1805&lt;&gt;"",L1805,TRUE,D1805)</f>
        <v>3A</v>
      </c>
      <c r="N1805">
        <f t="shared" si="324"/>
        <v>0</v>
      </c>
    </row>
    <row r="1806" spans="1:14" x14ac:dyDescent="0.45">
      <c r="A1806" t="str">
        <f t="shared" si="311"/>
        <v>39DC</v>
      </c>
      <c r="B1806" t="str">
        <f t="shared" si="312"/>
        <v>30</v>
      </c>
      <c r="C1806">
        <f>COUNTIF(B$2:B1806,"=0")</f>
        <v>28</v>
      </c>
      <c r="D1806" t="str">
        <f>MID('input-output'!$I$9,(ROW(D1806)-2)*2+1,2)</f>
        <v>00</v>
      </c>
      <c r="E1806" s="1" t="str">
        <f t="shared" si="313"/>
        <v/>
      </c>
      <c r="L1806" t="str">
        <f t="shared" si="323"/>
        <v/>
      </c>
      <c r="M1806" t="str" cm="1">
        <f t="array" ref="M1806">_xlfn.IFS(ISNUMBER(_xlfn.XLOOKUP(C1806,Tables!N:N,Tables!N:N)),IF(B1806=0,K1806,""),L1806&lt;&gt;"",L1806,TRUE,D1806)</f>
        <v>00</v>
      </c>
      <c r="N1806">
        <f t="shared" si="324"/>
        <v>0</v>
      </c>
    </row>
    <row r="1807" spans="1:14" x14ac:dyDescent="0.45">
      <c r="A1807" t="str">
        <f t="shared" si="311"/>
        <v>39DD</v>
      </c>
      <c r="B1807" t="str">
        <f t="shared" si="312"/>
        <v>31</v>
      </c>
      <c r="C1807">
        <f>COUNTIF(B$2:B1807,"=0")</f>
        <v>28</v>
      </c>
      <c r="D1807" t="str">
        <f>MID('input-output'!$I$9,(ROW(D1807)-2)*2+1,2)</f>
        <v>00</v>
      </c>
      <c r="E1807" s="1" t="str">
        <f t="shared" si="313"/>
        <v>Owner Level</v>
      </c>
      <c r="F1807">
        <f t="shared" ref="F1807:F1808" si="325">HEX2DEC(D1807)</f>
        <v>0</v>
      </c>
      <c r="G1807" s="2"/>
      <c r="J1807" t="str">
        <f t="shared" ref="J1807:J1808" si="326">IF(G1807&lt;&gt;"",DEC2HEX(G1807),"")</f>
        <v/>
      </c>
      <c r="L1807" t="str">
        <f t="shared" si="323"/>
        <v/>
      </c>
      <c r="M1807" t="str" cm="1">
        <f t="array" ref="M1807">_xlfn.IFS(ISNUMBER(_xlfn.XLOOKUP(C1807,Tables!N:N,Tables!N:N)),IF(B1807=0,K1807,""),L1807&lt;&gt;"",L1807,TRUE,D1807)</f>
        <v>00</v>
      </c>
      <c r="N1807">
        <f t="shared" si="324"/>
        <v>0</v>
      </c>
    </row>
    <row r="1808" spans="1:14" x14ac:dyDescent="0.45">
      <c r="A1808" t="str">
        <f t="shared" si="311"/>
        <v>39DE</v>
      </c>
      <c r="B1808" t="str">
        <f t="shared" si="312"/>
        <v>32</v>
      </c>
      <c r="C1808">
        <f>COUNTIF(B$2:B1808,"=0")</f>
        <v>28</v>
      </c>
      <c r="D1808" t="str">
        <f>MID('input-output'!$I$9,(ROW(D1808)-2)*2+1,2)</f>
        <v>00</v>
      </c>
      <c r="E1808" s="1" t="str">
        <f t="shared" si="313"/>
        <v>Times Cleared</v>
      </c>
      <c r="F1808">
        <f t="shared" si="325"/>
        <v>0</v>
      </c>
      <c r="G1808" s="2"/>
      <c r="J1808" t="str">
        <f t="shared" si="326"/>
        <v/>
      </c>
      <c r="L1808" t="str">
        <f t="shared" si="323"/>
        <v/>
      </c>
      <c r="M1808" t="str" cm="1">
        <f t="array" ref="M1808">_xlfn.IFS(ISNUMBER(_xlfn.XLOOKUP(C1808,Tables!N:N,Tables!N:N)),IF(B1808=0,K1808,""),L1808&lt;&gt;"",L1808,TRUE,D1808)</f>
        <v>00</v>
      </c>
      <c r="N1808">
        <f t="shared" si="324"/>
        <v>0</v>
      </c>
    </row>
    <row r="1809" spans="1:14" x14ac:dyDescent="0.45">
      <c r="A1809" t="str">
        <f t="shared" si="311"/>
        <v>39DF</v>
      </c>
      <c r="B1809" t="str">
        <f t="shared" si="312"/>
        <v>33</v>
      </c>
      <c r="C1809">
        <f>COUNTIF(B$2:B1809,"=0")</f>
        <v>28</v>
      </c>
      <c r="D1809" t="str">
        <f>MID('input-output'!$I$9,(ROW(D1809)-2)*2+1,2)</f>
        <v>00</v>
      </c>
      <c r="E1809" s="1" t="str">
        <f t="shared" si="313"/>
        <v/>
      </c>
      <c r="L1809" t="str">
        <f t="shared" si="323"/>
        <v/>
      </c>
      <c r="M1809" t="str" cm="1">
        <f t="array" ref="M1809">_xlfn.IFS(ISNUMBER(_xlfn.XLOOKUP(C1809,Tables!N:N,Tables!N:N)),IF(B1809=0,K1809,""),L1809&lt;&gt;"",L1809,TRUE,D1809)</f>
        <v>00</v>
      </c>
      <c r="N1809">
        <f t="shared" si="324"/>
        <v>0</v>
      </c>
    </row>
    <row r="1810" spans="1:14" x14ac:dyDescent="0.45">
      <c r="A1810" t="str">
        <f t="shared" si="311"/>
        <v>39E0</v>
      </c>
      <c r="B1810" t="str">
        <f t="shared" si="312"/>
        <v>34</v>
      </c>
      <c r="C1810">
        <f>COUNTIF(B$2:B1810,"=0")</f>
        <v>28</v>
      </c>
      <c r="D1810" t="str">
        <f>MID('input-output'!$I$9,(ROW(D1810)-2)*2+1,2)</f>
        <v>2D</v>
      </c>
      <c r="E1810" s="1" t="str">
        <f t="shared" si="313"/>
        <v/>
      </c>
      <c r="L1810" t="str">
        <f t="shared" si="323"/>
        <v/>
      </c>
      <c r="M1810" t="str" cm="1">
        <f t="array" ref="M1810">_xlfn.IFS(ISNUMBER(_xlfn.XLOOKUP(C1810,Tables!N:N,Tables!N:N)),IF(B1810=0,K1810,""),L1810&lt;&gt;"",L1810,TRUE,D1810)</f>
        <v>2D</v>
      </c>
      <c r="N1810">
        <f t="shared" si="324"/>
        <v>0</v>
      </c>
    </row>
    <row r="1811" spans="1:14" x14ac:dyDescent="0.45">
      <c r="A1811" t="str">
        <f t="shared" si="311"/>
        <v>39E1</v>
      </c>
      <c r="B1811" t="str">
        <f t="shared" si="312"/>
        <v>35</v>
      </c>
      <c r="C1811">
        <f>COUNTIF(B$2:B1811,"=0")</f>
        <v>28</v>
      </c>
      <c r="D1811" t="str">
        <f>MID('input-output'!$I$9,(ROW(D1811)-2)*2+1,2)</f>
        <v>02</v>
      </c>
      <c r="E1811" s="1" t="str">
        <f t="shared" si="313"/>
        <v/>
      </c>
      <c r="L1811" t="str">
        <f t="shared" si="323"/>
        <v/>
      </c>
      <c r="M1811" t="str" cm="1">
        <f t="array" ref="M1811">_xlfn.IFS(ISNUMBER(_xlfn.XLOOKUP(C1811,Tables!N:N,Tables!N:N)),IF(B1811=0,K1811,""),L1811&lt;&gt;"",L1811,TRUE,D1811)</f>
        <v>02</v>
      </c>
      <c r="N1811">
        <f t="shared" si="324"/>
        <v>0</v>
      </c>
    </row>
    <row r="1812" spans="1:14" x14ac:dyDescent="0.45">
      <c r="A1812" t="str">
        <f t="shared" si="311"/>
        <v>39E2</v>
      </c>
      <c r="B1812" t="str">
        <f t="shared" si="312"/>
        <v>36</v>
      </c>
      <c r="C1812">
        <f>COUNTIF(B$2:B1812,"=0")</f>
        <v>28</v>
      </c>
      <c r="D1812" t="str">
        <f>MID('input-output'!$I$9,(ROW(D1812)-2)*2+1,2)</f>
        <v>7C</v>
      </c>
      <c r="E1812" s="1" t="str">
        <f t="shared" si="313"/>
        <v/>
      </c>
      <c r="L1812" t="str">
        <f t="shared" si="323"/>
        <v/>
      </c>
      <c r="M1812" t="str" cm="1">
        <f t="array" ref="M1812">_xlfn.IFS(ISNUMBER(_xlfn.XLOOKUP(C1812,Tables!N:N,Tables!N:N)),IF(B1812=0,K1812,""),L1812&lt;&gt;"",L1812,TRUE,D1812)</f>
        <v>7C</v>
      </c>
      <c r="N1812">
        <f t="shared" si="324"/>
        <v>0</v>
      </c>
    </row>
    <row r="1813" spans="1:14" x14ac:dyDescent="0.45">
      <c r="A1813" t="str">
        <f t="shared" si="311"/>
        <v>39E3</v>
      </c>
      <c r="B1813" t="str">
        <f t="shared" si="312"/>
        <v>37</v>
      </c>
      <c r="C1813">
        <f>COUNTIF(B$2:B1813,"=0")</f>
        <v>28</v>
      </c>
      <c r="D1813" t="str">
        <f>MID('input-output'!$I$9,(ROW(D1813)-2)*2+1,2)</f>
        <v>30</v>
      </c>
      <c r="E1813" s="1" t="str">
        <f t="shared" si="313"/>
        <v/>
      </c>
      <c r="L1813" t="str">
        <f t="shared" si="323"/>
        <v/>
      </c>
      <c r="M1813" t="str" cm="1">
        <f t="array" ref="M1813">_xlfn.IFS(ISNUMBER(_xlfn.XLOOKUP(C1813,Tables!N:N,Tables!N:N)),IF(B1813=0,K1813,""),L1813&lt;&gt;"",L1813,TRUE,D1813)</f>
        <v>30</v>
      </c>
      <c r="N1813">
        <f t="shared" si="324"/>
        <v>0</v>
      </c>
    </row>
    <row r="1814" spans="1:14" x14ac:dyDescent="0.45">
      <c r="A1814" t="str">
        <f t="shared" ref="A1814:A1877" si="327">DEC2HEX(1+HEX2DEC(A1813))</f>
        <v>39E4</v>
      </c>
      <c r="B1814" t="str">
        <f t="shared" si="312"/>
        <v>38</v>
      </c>
      <c r="C1814">
        <f>COUNTIF(B$2:B1814,"=0")</f>
        <v>28</v>
      </c>
      <c r="D1814" t="str">
        <f>MID('input-output'!$I$9,(ROW(D1814)-2)*2+1,2)</f>
        <v>4F</v>
      </c>
      <c r="E1814" s="1" t="str">
        <f t="shared" si="313"/>
        <v/>
      </c>
      <c r="L1814" t="str">
        <f t="shared" si="323"/>
        <v/>
      </c>
      <c r="M1814" t="str" cm="1">
        <f t="array" ref="M1814">_xlfn.IFS(ISNUMBER(_xlfn.XLOOKUP(C1814,Tables!N:N,Tables!N:N)),IF(B1814=0,K1814,""),L1814&lt;&gt;"",L1814,TRUE,D1814)</f>
        <v>4F</v>
      </c>
      <c r="N1814">
        <f t="shared" si="324"/>
        <v>0</v>
      </c>
    </row>
    <row r="1815" spans="1:14" x14ac:dyDescent="0.45">
      <c r="A1815" t="str">
        <f t="shared" si="327"/>
        <v>39E5</v>
      </c>
      <c r="B1815" t="str">
        <f t="shared" ref="B1815:B1878" si="328">B1731</f>
        <v>39</v>
      </c>
      <c r="C1815">
        <f>COUNTIF(B$2:B1815,"=0")</f>
        <v>28</v>
      </c>
      <c r="D1815" t="str">
        <f>MID('input-output'!$I$9,(ROW(D1815)-2)*2+1,2)</f>
        <v>30</v>
      </c>
      <c r="E1815" s="1" t="str">
        <f t="shared" ref="E1815:E1878" si="329">IF(E1731="","",E1731)</f>
        <v/>
      </c>
      <c r="L1815" t="str">
        <f t="shared" si="323"/>
        <v/>
      </c>
      <c r="M1815" t="str" cm="1">
        <f t="array" ref="M1815">_xlfn.IFS(ISNUMBER(_xlfn.XLOOKUP(C1815,Tables!N:N,Tables!N:N)),IF(B1815=0,K1815,""),L1815&lt;&gt;"",L1815,TRUE,D1815)</f>
        <v>30</v>
      </c>
      <c r="N1815">
        <f t="shared" si="324"/>
        <v>0</v>
      </c>
    </row>
    <row r="1816" spans="1:14" x14ac:dyDescent="0.45">
      <c r="A1816" t="str">
        <f t="shared" si="327"/>
        <v>39E6</v>
      </c>
      <c r="B1816" t="str">
        <f t="shared" si="328"/>
        <v>3A</v>
      </c>
      <c r="C1816">
        <f>COUNTIF(B$2:B1816,"=0")</f>
        <v>28</v>
      </c>
      <c r="D1816" t="str">
        <f>MID('input-output'!$I$9,(ROW(D1816)-2)*2+1,2)</f>
        <v>6E</v>
      </c>
      <c r="E1816" s="1" t="str">
        <f t="shared" si="329"/>
        <v/>
      </c>
      <c r="L1816" t="str">
        <f t="shared" si="323"/>
        <v/>
      </c>
      <c r="M1816" t="str" cm="1">
        <f t="array" ref="M1816">_xlfn.IFS(ISNUMBER(_xlfn.XLOOKUP(C1816,Tables!N:N,Tables!N:N)),IF(B1816=0,K1816,""),L1816&lt;&gt;"",L1816,TRUE,D1816)</f>
        <v>6E</v>
      </c>
      <c r="N1816">
        <f t="shared" si="324"/>
        <v>0</v>
      </c>
    </row>
    <row r="1817" spans="1:14" x14ac:dyDescent="0.45">
      <c r="A1817" t="str">
        <f t="shared" si="327"/>
        <v>39E7</v>
      </c>
      <c r="B1817" t="str">
        <f t="shared" si="328"/>
        <v>3B</v>
      </c>
      <c r="C1817">
        <f>COUNTIF(B$2:B1817,"=0")</f>
        <v>28</v>
      </c>
      <c r="D1817" t="str">
        <f>MID('input-output'!$I$9,(ROW(D1817)-2)*2+1,2)</f>
        <v>30</v>
      </c>
      <c r="E1817" s="1" t="str">
        <f t="shared" si="329"/>
        <v/>
      </c>
      <c r="L1817" t="str">
        <f t="shared" si="323"/>
        <v/>
      </c>
      <c r="M1817" t="str" cm="1">
        <f t="array" ref="M1817">_xlfn.IFS(ISNUMBER(_xlfn.XLOOKUP(C1817,Tables!N:N,Tables!N:N)),IF(B1817=0,K1817,""),L1817&lt;&gt;"",L1817,TRUE,D1817)</f>
        <v>30</v>
      </c>
      <c r="N1817">
        <f t="shared" si="324"/>
        <v>0</v>
      </c>
    </row>
    <row r="1818" spans="1:14" x14ac:dyDescent="0.45">
      <c r="A1818" t="str">
        <f t="shared" si="327"/>
        <v>39E8</v>
      </c>
      <c r="B1818" t="str">
        <f t="shared" si="328"/>
        <v>3C</v>
      </c>
      <c r="C1818">
        <f>COUNTIF(B$2:B1818,"=0")</f>
        <v>28</v>
      </c>
      <c r="D1818" t="str">
        <f>MID('input-output'!$I$9,(ROW(D1818)-2)*2+1,2)</f>
        <v>73</v>
      </c>
      <c r="E1818" s="1" t="str">
        <f t="shared" si="329"/>
        <v/>
      </c>
      <c r="L1818" t="str">
        <f t="shared" si="323"/>
        <v/>
      </c>
      <c r="M1818" t="str" cm="1">
        <f t="array" ref="M1818">_xlfn.IFS(ISNUMBER(_xlfn.XLOOKUP(C1818,Tables!N:N,Tables!N:N)),IF(B1818=0,K1818,""),L1818&lt;&gt;"",L1818,TRUE,D1818)</f>
        <v>73</v>
      </c>
      <c r="N1818">
        <f t="shared" si="324"/>
        <v>0</v>
      </c>
    </row>
    <row r="1819" spans="1:14" x14ac:dyDescent="0.45">
      <c r="A1819" t="str">
        <f t="shared" si="327"/>
        <v>39E9</v>
      </c>
      <c r="B1819" t="str">
        <f t="shared" si="328"/>
        <v>3D</v>
      </c>
      <c r="C1819">
        <f>COUNTIF(B$2:B1819,"=0")</f>
        <v>28</v>
      </c>
      <c r="D1819" t="str">
        <f>MID('input-output'!$I$9,(ROW(D1819)-2)*2+1,2)</f>
        <v>59</v>
      </c>
      <c r="E1819" s="1" t="str">
        <f t="shared" si="329"/>
        <v/>
      </c>
      <c r="L1819" t="str">
        <f t="shared" si="323"/>
        <v/>
      </c>
      <c r="M1819" t="str" cm="1">
        <f t="array" ref="M1819">_xlfn.IFS(ISNUMBER(_xlfn.XLOOKUP(C1819,Tables!N:N,Tables!N:N)),IF(B1819=0,K1819,""),L1819&lt;&gt;"",L1819,TRUE,D1819)</f>
        <v>59</v>
      </c>
      <c r="N1819">
        <f t="shared" si="324"/>
        <v>0</v>
      </c>
    </row>
    <row r="1820" spans="1:14" x14ac:dyDescent="0.45">
      <c r="A1820" t="str">
        <f t="shared" si="327"/>
        <v>39EA</v>
      </c>
      <c r="B1820" t="str">
        <f t="shared" si="328"/>
        <v>3E</v>
      </c>
      <c r="C1820">
        <f>COUNTIF(B$2:B1820,"=0")</f>
        <v>28</v>
      </c>
      <c r="D1820" t="str">
        <f>MID('input-output'!$I$9,(ROW(D1820)-2)*2+1,2)</f>
        <v>5E</v>
      </c>
      <c r="E1820" s="1" t="str">
        <f t="shared" si="329"/>
        <v/>
      </c>
      <c r="L1820" t="str">
        <f t="shared" si="323"/>
        <v/>
      </c>
      <c r="M1820" t="str" cm="1">
        <f t="array" ref="M1820">_xlfn.IFS(ISNUMBER(_xlfn.XLOOKUP(C1820,Tables!N:N,Tables!N:N)),IF(B1820=0,K1820,""),L1820&lt;&gt;"",L1820,TRUE,D1820)</f>
        <v>5E</v>
      </c>
      <c r="N1820">
        <f t="shared" si="324"/>
        <v>0</v>
      </c>
    </row>
    <row r="1821" spans="1:14" x14ac:dyDescent="0.45">
      <c r="A1821" t="str">
        <f t="shared" si="327"/>
        <v>39EB</v>
      </c>
      <c r="B1821" t="str">
        <f t="shared" si="328"/>
        <v>3F</v>
      </c>
      <c r="C1821">
        <f>COUNTIF(B$2:B1821,"=0")</f>
        <v>28</v>
      </c>
      <c r="D1821" t="str">
        <f>MID('input-output'!$I$9,(ROW(D1821)-2)*2+1,2)</f>
        <v>79</v>
      </c>
      <c r="E1821" s="1" t="str">
        <f t="shared" si="329"/>
        <v/>
      </c>
      <c r="L1821" t="str">
        <f t="shared" si="323"/>
        <v/>
      </c>
      <c r="M1821" t="str" cm="1">
        <f t="array" ref="M1821">_xlfn.IFS(ISNUMBER(_xlfn.XLOOKUP(C1821,Tables!N:N,Tables!N:N)),IF(B1821=0,K1821,""),L1821&lt;&gt;"",L1821,TRUE,D1821)</f>
        <v>79</v>
      </c>
      <c r="N1821">
        <f t="shared" si="324"/>
        <v>0</v>
      </c>
    </row>
    <row r="1822" spans="1:14" x14ac:dyDescent="0.45">
      <c r="A1822" t="str">
        <f t="shared" si="327"/>
        <v>39EC</v>
      </c>
      <c r="B1822" t="str">
        <f t="shared" si="328"/>
        <v>40</v>
      </c>
      <c r="C1822">
        <f>COUNTIF(B$2:B1822,"=0")</f>
        <v>28</v>
      </c>
      <c r="D1822" t="str">
        <f>MID('input-output'!$I$9,(ROW(D1822)-2)*2+1,2)</f>
        <v>6F</v>
      </c>
      <c r="E1822" s="1" t="str">
        <f t="shared" si="329"/>
        <v/>
      </c>
      <c r="L1822" t="str">
        <f t="shared" si="323"/>
        <v/>
      </c>
      <c r="M1822" t="str" cm="1">
        <f t="array" ref="M1822">_xlfn.IFS(ISNUMBER(_xlfn.XLOOKUP(C1822,Tables!N:N,Tables!N:N)),IF(B1822=0,K1822,""),L1822&lt;&gt;"",L1822,TRUE,D1822)</f>
        <v>6F</v>
      </c>
      <c r="N1822">
        <f t="shared" si="324"/>
        <v>0</v>
      </c>
    </row>
    <row r="1823" spans="1:14" x14ac:dyDescent="0.45">
      <c r="A1823" t="str">
        <f t="shared" si="327"/>
        <v>39ED</v>
      </c>
      <c r="B1823" t="str">
        <f t="shared" si="328"/>
        <v>41</v>
      </c>
      <c r="C1823">
        <f>COUNTIF(B$2:B1823,"=0")</f>
        <v>28</v>
      </c>
      <c r="D1823" t="str">
        <f>MID('input-output'!$I$9,(ROW(D1823)-2)*2+1,2)</f>
        <v>30</v>
      </c>
      <c r="E1823" s="1" t="str">
        <f t="shared" si="329"/>
        <v/>
      </c>
      <c r="L1823" t="str">
        <f t="shared" si="323"/>
        <v/>
      </c>
      <c r="M1823" t="str" cm="1">
        <f t="array" ref="M1823">_xlfn.IFS(ISNUMBER(_xlfn.XLOOKUP(C1823,Tables!N:N,Tables!N:N)),IF(B1823=0,K1823,""),L1823&lt;&gt;"",L1823,TRUE,D1823)</f>
        <v>30</v>
      </c>
      <c r="N1823">
        <f t="shared" si="324"/>
        <v>0</v>
      </c>
    </row>
    <row r="1824" spans="1:14" x14ac:dyDescent="0.45">
      <c r="A1824" t="str">
        <f t="shared" si="327"/>
        <v>39EE</v>
      </c>
      <c r="B1824" t="str">
        <f t="shared" si="328"/>
        <v>42</v>
      </c>
      <c r="C1824">
        <f>COUNTIF(B$2:B1824,"=0")</f>
        <v>28</v>
      </c>
      <c r="D1824" t="str">
        <f>MID('input-output'!$I$9,(ROW(D1824)-2)*2+1,2)</f>
        <v>00</v>
      </c>
      <c r="E1824" s="1" t="str">
        <f t="shared" si="329"/>
        <v/>
      </c>
      <c r="L1824" t="str">
        <f t="shared" si="323"/>
        <v/>
      </c>
      <c r="M1824" t="str" cm="1">
        <f t="array" ref="M1824">_xlfn.IFS(ISNUMBER(_xlfn.XLOOKUP(C1824,Tables!N:N,Tables!N:N)),IF(B1824=0,K1824,""),L1824&lt;&gt;"",L1824,TRUE,D1824)</f>
        <v>00</v>
      </c>
      <c r="N1824">
        <f t="shared" si="324"/>
        <v>0</v>
      </c>
    </row>
    <row r="1825" spans="1:14" x14ac:dyDescent="0.45">
      <c r="A1825" t="str">
        <f t="shared" si="327"/>
        <v>39EF</v>
      </c>
      <c r="B1825" t="str">
        <f t="shared" si="328"/>
        <v>43</v>
      </c>
      <c r="C1825">
        <f>COUNTIF(B$2:B1825,"=0")</f>
        <v>28</v>
      </c>
      <c r="D1825" t="str">
        <f>MID('input-output'!$I$9,(ROW(D1825)-2)*2+1,2)</f>
        <v>30</v>
      </c>
      <c r="E1825" s="1" t="str">
        <f t="shared" si="329"/>
        <v/>
      </c>
      <c r="L1825" t="str">
        <f t="shared" si="323"/>
        <v/>
      </c>
      <c r="M1825" t="str" cm="1">
        <f t="array" ref="M1825">_xlfn.IFS(ISNUMBER(_xlfn.XLOOKUP(C1825,Tables!N:N,Tables!N:N)),IF(B1825=0,K1825,""),L1825&lt;&gt;"",L1825,TRUE,D1825)</f>
        <v>30</v>
      </c>
      <c r="N1825">
        <f t="shared" si="324"/>
        <v>0</v>
      </c>
    </row>
    <row r="1826" spans="1:14" x14ac:dyDescent="0.45">
      <c r="A1826" t="str">
        <f t="shared" si="327"/>
        <v>39F0</v>
      </c>
      <c r="B1826" t="str">
        <f t="shared" si="328"/>
        <v>44</v>
      </c>
      <c r="C1826">
        <f>COUNTIF(B$2:B1826,"=0")</f>
        <v>28</v>
      </c>
      <c r="D1826" t="str">
        <f>MID('input-output'!$I$9,(ROW(D1826)-2)*2+1,2)</f>
        <v>69</v>
      </c>
      <c r="E1826" s="1" t="str">
        <f t="shared" si="329"/>
        <v/>
      </c>
      <c r="L1826" t="str">
        <f t="shared" si="323"/>
        <v/>
      </c>
      <c r="M1826" t="str" cm="1">
        <f t="array" ref="M1826">_xlfn.IFS(ISNUMBER(_xlfn.XLOOKUP(C1826,Tables!N:N,Tables!N:N)),IF(B1826=0,K1826,""),L1826&lt;&gt;"",L1826,TRUE,D1826)</f>
        <v>69</v>
      </c>
      <c r="N1826">
        <f t="shared" si="324"/>
        <v>0</v>
      </c>
    </row>
    <row r="1827" spans="1:14" x14ac:dyDescent="0.45">
      <c r="A1827" t="str">
        <f t="shared" si="327"/>
        <v>39F1</v>
      </c>
      <c r="B1827" t="str">
        <f t="shared" si="328"/>
        <v>45</v>
      </c>
      <c r="C1827">
        <f>COUNTIF(B$2:B1827,"=0")</f>
        <v>28</v>
      </c>
      <c r="D1827" t="str">
        <f>MID('input-output'!$I$9,(ROW(D1827)-2)*2+1,2)</f>
        <v>30</v>
      </c>
      <c r="E1827" s="1" t="str">
        <f t="shared" si="329"/>
        <v/>
      </c>
      <c r="L1827" t="str">
        <f t="shared" si="323"/>
        <v/>
      </c>
      <c r="M1827" t="str" cm="1">
        <f t="array" ref="M1827">_xlfn.IFS(ISNUMBER(_xlfn.XLOOKUP(C1827,Tables!N:N,Tables!N:N)),IF(B1827=0,K1827,""),L1827&lt;&gt;"",L1827,TRUE,D1827)</f>
        <v>30</v>
      </c>
      <c r="N1827">
        <f t="shared" si="324"/>
        <v>0</v>
      </c>
    </row>
    <row r="1828" spans="1:14" x14ac:dyDescent="0.45">
      <c r="A1828" t="str">
        <f t="shared" si="327"/>
        <v>39F2</v>
      </c>
      <c r="B1828" t="str">
        <f t="shared" si="328"/>
        <v>46</v>
      </c>
      <c r="C1828">
        <f>COUNTIF(B$2:B1828,"=0")</f>
        <v>28</v>
      </c>
      <c r="D1828" t="str">
        <f>MID('input-output'!$I$9,(ROW(D1828)-2)*2+1,2)</f>
        <v>6A</v>
      </c>
      <c r="E1828" s="1" t="str">
        <f t="shared" si="329"/>
        <v/>
      </c>
      <c r="L1828" t="str">
        <f t="shared" si="323"/>
        <v/>
      </c>
      <c r="M1828" t="str" cm="1">
        <f t="array" ref="M1828">_xlfn.IFS(ISNUMBER(_xlfn.XLOOKUP(C1828,Tables!N:N,Tables!N:N)),IF(B1828=0,K1828,""),L1828&lt;&gt;"",L1828,TRUE,D1828)</f>
        <v>6A</v>
      </c>
      <c r="N1828">
        <f t="shared" si="324"/>
        <v>0</v>
      </c>
    </row>
    <row r="1829" spans="1:14" x14ac:dyDescent="0.45">
      <c r="A1829" t="str">
        <f t="shared" si="327"/>
        <v>39F3</v>
      </c>
      <c r="B1829" t="str">
        <f t="shared" si="328"/>
        <v>47</v>
      </c>
      <c r="C1829">
        <f>COUNTIF(B$2:B1829,"=0")</f>
        <v>28</v>
      </c>
      <c r="D1829" t="str">
        <f>MID('input-output'!$I$9,(ROW(D1829)-2)*2+1,2)</f>
        <v>39</v>
      </c>
      <c r="E1829" s="1" t="str">
        <f t="shared" si="329"/>
        <v/>
      </c>
      <c r="L1829" t="str">
        <f t="shared" si="323"/>
        <v/>
      </c>
      <c r="M1829" t="str" cm="1">
        <f t="array" ref="M1829">_xlfn.IFS(ISNUMBER(_xlfn.XLOOKUP(C1829,Tables!N:N,Tables!N:N)),IF(B1829=0,K1829,""),L1829&lt;&gt;"",L1829,TRUE,D1829)</f>
        <v>39</v>
      </c>
      <c r="N1829">
        <f t="shared" si="324"/>
        <v>0</v>
      </c>
    </row>
    <row r="1830" spans="1:14" x14ac:dyDescent="0.45">
      <c r="A1830" t="str">
        <f t="shared" si="327"/>
        <v>39F4</v>
      </c>
      <c r="B1830" t="str">
        <f t="shared" si="328"/>
        <v>48</v>
      </c>
      <c r="C1830">
        <f>COUNTIF(B$2:B1830,"=0")</f>
        <v>28</v>
      </c>
      <c r="D1830" t="str">
        <f>MID('input-output'!$I$9,(ROW(D1830)-2)*2+1,2)</f>
        <v>B9</v>
      </c>
      <c r="E1830" s="1" t="str">
        <f t="shared" si="329"/>
        <v>DLC Tablet Name</v>
      </c>
      <c r="F1830" t="str">
        <f>IF(_xlfn.CONCAT(D1764:D1765)="FFFF",_xlfn.XLOOKUP(_xlfn.CONCAT(D1764:D1765),Tables!B:B,Tables!K:K),IF(_xlfn.XLOOKUP(HEX2DEC(D1830),Tables!A:A,Tables!K:K,"")=0,"",_xlfn.XLOOKUP(HEX2DEC(D1830),Tables!A:A,Tables!K:K,"")))</f>
        <v>The Depths of Darkness</v>
      </c>
      <c r="G1830" s="2"/>
      <c r="L1830" t="str">
        <f t="shared" si="323"/>
        <v/>
      </c>
      <c r="M1830" t="str" cm="1">
        <f t="array" ref="M1830">_xlfn.IFS(ISNUMBER(_xlfn.XLOOKUP(C1830,Tables!N:N,Tables!N:N)),IF(B1830=0,K1830,""),L1830&lt;&gt;"",L1830,TRUE,D1830)</f>
        <v>B9</v>
      </c>
      <c r="N1830">
        <f t="shared" si="324"/>
        <v>0</v>
      </c>
    </row>
    <row r="1831" spans="1:14" x14ac:dyDescent="0.45">
      <c r="A1831" t="str">
        <f t="shared" si="327"/>
        <v>39F5</v>
      </c>
      <c r="B1831" t="str">
        <f t="shared" si="328"/>
        <v>49</v>
      </c>
      <c r="C1831">
        <f>COUNTIF(B$2:B1831,"=0")</f>
        <v>28</v>
      </c>
      <c r="D1831" t="str">
        <f>MID('input-output'!$I$9,(ROW(D1831)-2)*2+1,2)</f>
        <v>B9</v>
      </c>
      <c r="E1831" s="1" t="str">
        <f t="shared" si="329"/>
        <v>DLC Tablet Name</v>
      </c>
      <c r="F1831" t="str">
        <f>IF(_xlfn.XLOOKUP(HEX2DEC(D1831),Tables!A:A,Tables!K:K,"")=0,"",_xlfn.XLOOKUP(HEX2DEC(D1831),Tables!A:A,Tables!K:K,""))</f>
        <v>The Depths of Darkness</v>
      </c>
      <c r="L1831" t="str">
        <f t="shared" si="323"/>
        <v/>
      </c>
      <c r="M1831" t="str" cm="1">
        <f t="array" ref="M1831">_xlfn.IFS(ISNUMBER(_xlfn.XLOOKUP(C1831,Tables!N:N,Tables!N:N)),IF(B1831=0,K1831,""),L1831&lt;&gt;"",L1831,TRUE,D1831)</f>
        <v>B9</v>
      </c>
      <c r="N1831">
        <f t="shared" si="324"/>
        <v>0</v>
      </c>
    </row>
    <row r="1832" spans="1:14" x14ac:dyDescent="0.45">
      <c r="A1832" t="str">
        <f t="shared" si="327"/>
        <v>39F6</v>
      </c>
      <c r="B1832" t="str">
        <f t="shared" si="328"/>
        <v>4A</v>
      </c>
      <c r="C1832">
        <f>COUNTIF(B$2:B1832,"=0")</f>
        <v>28</v>
      </c>
      <c r="D1832" t="str">
        <f>MID('input-output'!$I$9,(ROW(D1832)-2)*2+1,2)</f>
        <v>00</v>
      </c>
      <c r="E1832" s="1" t="str">
        <f t="shared" si="329"/>
        <v/>
      </c>
      <c r="L1832" t="str">
        <f t="shared" si="323"/>
        <v/>
      </c>
      <c r="M1832" t="str" cm="1">
        <f t="array" ref="M1832">_xlfn.IFS(ISNUMBER(_xlfn.XLOOKUP(C1832,Tables!N:N,Tables!N:N)),IF(B1832=0,K1832,""),L1832&lt;&gt;"",L1832,TRUE,D1832)</f>
        <v>00</v>
      </c>
      <c r="N1832">
        <f t="shared" si="324"/>
        <v>0</v>
      </c>
    </row>
    <row r="1833" spans="1:14" x14ac:dyDescent="0.45">
      <c r="A1833" t="str">
        <f t="shared" si="327"/>
        <v>39F7</v>
      </c>
      <c r="B1833" t="str">
        <f t="shared" si="328"/>
        <v>4B</v>
      </c>
      <c r="C1833">
        <f>COUNTIF(B$2:B1833,"=0")</f>
        <v>28</v>
      </c>
      <c r="D1833" t="str">
        <f>MID('input-output'!$I$9,(ROW(D1833)-2)*2+1,2)</f>
        <v>00</v>
      </c>
      <c r="E1833" s="1" t="str">
        <f t="shared" si="329"/>
        <v/>
      </c>
      <c r="L1833" t="str">
        <f t="shared" si="323"/>
        <v/>
      </c>
      <c r="M1833" t="str" cm="1">
        <f t="array" ref="M1833">_xlfn.IFS(ISNUMBER(_xlfn.XLOOKUP(C1833,Tables!N:N,Tables!N:N)),IF(B1833=0,K1833,""),L1833&lt;&gt;"",L1833,TRUE,D1833)</f>
        <v>00</v>
      </c>
      <c r="N1833">
        <f t="shared" si="324"/>
        <v>0</v>
      </c>
    </row>
    <row r="1834" spans="1:14" x14ac:dyDescent="0.45">
      <c r="A1834" t="str">
        <f t="shared" si="327"/>
        <v>39F8</v>
      </c>
      <c r="B1834" t="str">
        <f t="shared" si="328"/>
        <v>4C</v>
      </c>
      <c r="C1834">
        <f>COUNTIF(B$2:B1834,"=0")</f>
        <v>28</v>
      </c>
      <c r="D1834" t="str">
        <f>MID('input-output'!$I$9,(ROW(D1834)-2)*2+1,2)</f>
        <v>00</v>
      </c>
      <c r="E1834" s="1" t="str">
        <f t="shared" si="329"/>
        <v/>
      </c>
      <c r="L1834" t="str">
        <f t="shared" si="323"/>
        <v/>
      </c>
      <c r="M1834" t="str" cm="1">
        <f t="array" ref="M1834">_xlfn.IFS(ISNUMBER(_xlfn.XLOOKUP(C1834,Tables!N:N,Tables!N:N)),IF(B1834=0,K1834,""),L1834&lt;&gt;"",L1834,TRUE,D1834)</f>
        <v>00</v>
      </c>
      <c r="N1834">
        <f t="shared" si="324"/>
        <v>0</v>
      </c>
    </row>
    <row r="1835" spans="1:14" x14ac:dyDescent="0.45">
      <c r="A1835" t="str">
        <f t="shared" si="327"/>
        <v>39F9</v>
      </c>
      <c r="B1835" t="str">
        <f t="shared" si="328"/>
        <v>4D</v>
      </c>
      <c r="C1835">
        <f>COUNTIF(B$2:B1835,"=0")</f>
        <v>28</v>
      </c>
      <c r="D1835" t="str">
        <f>MID('input-output'!$I$9,(ROW(D1835)-2)*2+1,2)</f>
        <v>2A</v>
      </c>
      <c r="E1835" s="1" t="str">
        <f t="shared" si="329"/>
        <v>Disguise</v>
      </c>
      <c r="F1835" t="str">
        <f>_xlfn.XLOOKUP(HEX2DEC(D1835),Tables!A:A,Tables!I:I)</f>
        <v>Suspicious Man</v>
      </c>
      <c r="G1835" s="2"/>
      <c r="L1835" t="str">
        <f t="shared" si="323"/>
        <v/>
      </c>
      <c r="M1835" t="str" cm="1">
        <f t="array" ref="M1835">_xlfn.IFS(ISNUMBER(_xlfn.XLOOKUP(C1835,Tables!N:N,Tables!N:N)),IF(B1835=0,K1835,""),L1835&lt;&gt;"",L1835,TRUE,D1835)</f>
        <v>2A</v>
      </c>
      <c r="N1835">
        <f t="shared" si="324"/>
        <v>0</v>
      </c>
    </row>
    <row r="1836" spans="1:14" x14ac:dyDescent="0.45">
      <c r="A1836" t="str">
        <f t="shared" si="327"/>
        <v>39FA</v>
      </c>
      <c r="B1836" t="str">
        <f t="shared" si="328"/>
        <v>4E</v>
      </c>
      <c r="C1836">
        <f>COUNTIF(B$2:B1836,"=0")</f>
        <v>28</v>
      </c>
      <c r="D1836" t="str">
        <f>MID('input-output'!$I$9,(ROW(D1836)-2)*2+1,2)</f>
        <v>12</v>
      </c>
      <c r="E1836" s="1" t="str">
        <f t="shared" si="329"/>
        <v>Unk</v>
      </c>
      <c r="F1836">
        <f t="shared" ref="F1836" si="330">HEX2DEC(D1836)</f>
        <v>18</v>
      </c>
      <c r="L1836" t="str">
        <f t="shared" si="323"/>
        <v/>
      </c>
      <c r="M1836" t="str" cm="1">
        <f t="array" ref="M1836">_xlfn.IFS(ISNUMBER(_xlfn.XLOOKUP(C1836,Tables!N:N,Tables!N:N)),IF(B1836=0,K1836,""),L1836&lt;&gt;"",L1836,TRUE,D1836)</f>
        <v>12</v>
      </c>
      <c r="N1836">
        <f t="shared" si="324"/>
        <v>0</v>
      </c>
    </row>
    <row r="1837" spans="1:14" x14ac:dyDescent="0.45">
      <c r="A1837" t="str">
        <f t="shared" si="327"/>
        <v>39FB</v>
      </c>
      <c r="B1837" t="str">
        <f t="shared" si="328"/>
        <v>4F</v>
      </c>
      <c r="C1837">
        <f>COUNTIF(B$2:B1837,"=0")</f>
        <v>28</v>
      </c>
      <c r="D1837" t="str">
        <f>MID('input-output'!$I$9,(ROW(D1837)-2)*2+1,2)</f>
        <v>00</v>
      </c>
      <c r="E1837" s="1" t="str">
        <f t="shared" si="329"/>
        <v/>
      </c>
      <c r="L1837" t="str">
        <f t="shared" si="323"/>
        <v/>
      </c>
      <c r="M1837" t="str" cm="1">
        <f t="array" ref="M1837">_xlfn.IFS(ISNUMBER(_xlfn.XLOOKUP(C1837,Tables!N:N,Tables!N:N)),IF(B1837=0,K1837,""),L1837&lt;&gt;"",L1837,TRUE,D1837)</f>
        <v>00</v>
      </c>
      <c r="N1837">
        <f t="shared" si="324"/>
        <v>0</v>
      </c>
    </row>
    <row r="1838" spans="1:14" x14ac:dyDescent="0.45">
      <c r="A1838" t="str">
        <f t="shared" si="327"/>
        <v>39FC</v>
      </c>
      <c r="B1838" t="str">
        <f t="shared" si="328"/>
        <v>50</v>
      </c>
      <c r="C1838">
        <f>COUNTIF(B$2:B1838,"=0")</f>
        <v>28</v>
      </c>
      <c r="D1838" t="str">
        <f>MID('input-output'!$I$9,(ROW(D1838)-2)*2+1,2)</f>
        <v>37</v>
      </c>
      <c r="E1838" s="1" t="str">
        <f t="shared" si="329"/>
        <v>Unk</v>
      </c>
      <c r="F1838">
        <f t="shared" ref="F1838:F1841" si="331">HEX2DEC(D1838)</f>
        <v>55</v>
      </c>
      <c r="L1838" t="str">
        <f t="shared" si="323"/>
        <v/>
      </c>
      <c r="M1838" t="str" cm="1">
        <f t="array" ref="M1838">_xlfn.IFS(ISNUMBER(_xlfn.XLOOKUP(C1838,Tables!N:N,Tables!N:N)),IF(B1838=0,K1838,""),L1838&lt;&gt;"",L1838,TRUE,D1838)</f>
        <v>37</v>
      </c>
      <c r="N1838">
        <f t="shared" si="324"/>
        <v>0</v>
      </c>
    </row>
    <row r="1839" spans="1:14" x14ac:dyDescent="0.45">
      <c r="A1839" t="str">
        <f t="shared" si="327"/>
        <v>39FD</v>
      </c>
      <c r="B1839" t="str">
        <f t="shared" si="328"/>
        <v>51</v>
      </c>
      <c r="C1839">
        <f>COUNTIF(B$2:B1839,"=0")</f>
        <v>28</v>
      </c>
      <c r="D1839" t="str">
        <f>MID('input-output'!$I$9,(ROW(D1839)-2)*2+1,2)</f>
        <v>00</v>
      </c>
      <c r="E1839" s="1" t="str">
        <f t="shared" si="329"/>
        <v>Unk</v>
      </c>
      <c r="F1839">
        <f t="shared" si="331"/>
        <v>0</v>
      </c>
      <c r="L1839" t="str">
        <f t="shared" si="323"/>
        <v/>
      </c>
      <c r="M1839" t="str" cm="1">
        <f t="array" ref="M1839">_xlfn.IFS(ISNUMBER(_xlfn.XLOOKUP(C1839,Tables!N:N,Tables!N:N)),IF(B1839=0,K1839,""),L1839&lt;&gt;"",L1839,TRUE,D1839)</f>
        <v>00</v>
      </c>
      <c r="N1839">
        <f t="shared" si="324"/>
        <v>0</v>
      </c>
    </row>
    <row r="1840" spans="1:14" x14ac:dyDescent="0.45">
      <c r="A1840" t="str">
        <f t="shared" si="327"/>
        <v>39FE</v>
      </c>
      <c r="B1840" t="str">
        <f t="shared" si="328"/>
        <v>52</v>
      </c>
      <c r="C1840">
        <f>COUNTIF(B$2:B1840,"=0")</f>
        <v>28</v>
      </c>
      <c r="D1840" t="str">
        <f>MID('input-output'!$I$9,(ROW(D1840)-2)*2+1,2)</f>
        <v>00</v>
      </c>
      <c r="E1840" s="1" t="str">
        <f t="shared" si="329"/>
        <v>Unk</v>
      </c>
      <c r="F1840">
        <f t="shared" si="331"/>
        <v>0</v>
      </c>
      <c r="L1840" t="str">
        <f t="shared" si="323"/>
        <v/>
      </c>
      <c r="M1840" t="str" cm="1">
        <f t="array" ref="M1840">_xlfn.IFS(ISNUMBER(_xlfn.XLOOKUP(C1840,Tables!N:N,Tables!N:N)),IF(B1840=0,K1840,""),L1840&lt;&gt;"",L1840,TRUE,D1840)</f>
        <v>00</v>
      </c>
      <c r="N1840">
        <f t="shared" si="324"/>
        <v>0</v>
      </c>
    </row>
    <row r="1841" spans="1:14" x14ac:dyDescent="0.45">
      <c r="A1841" t="str">
        <f t="shared" si="327"/>
        <v>39FF</v>
      </c>
      <c r="B1841" t="str">
        <f t="shared" si="328"/>
        <v>53</v>
      </c>
      <c r="C1841">
        <f>COUNTIF(B$2:B1841,"=0")</f>
        <v>28</v>
      </c>
      <c r="D1841" t="str">
        <f>MID('input-output'!$I$9,(ROW(D1841)-2)*2+1,2)</f>
        <v>00</v>
      </c>
      <c r="E1841" s="1" t="str">
        <f t="shared" si="329"/>
        <v>Unk</v>
      </c>
      <c r="F1841">
        <f t="shared" si="331"/>
        <v>0</v>
      </c>
      <c r="L1841" t="str">
        <f t="shared" si="323"/>
        <v/>
      </c>
      <c r="M1841" t="str" cm="1">
        <f t="array" ref="M1841">_xlfn.IFS(ISNUMBER(_xlfn.XLOOKUP(C1841,Tables!N:N,Tables!N:N)),IF(B1841=0,K1841,""),L1841&lt;&gt;"",L1841,TRUE,D1841)</f>
        <v>00</v>
      </c>
      <c r="N1841">
        <f t="shared" si="324"/>
        <v>0</v>
      </c>
    </row>
    <row r="1842" spans="1:14" x14ac:dyDescent="0.45">
      <c r="A1842" t="str">
        <f t="shared" si="327"/>
        <v>3A00</v>
      </c>
      <c r="B1842">
        <f t="shared" si="328"/>
        <v>0</v>
      </c>
      <c r="C1842">
        <f>COUNTIF(B$2:B1842,"=0")</f>
        <v>29</v>
      </c>
      <c r="D1842" t="str">
        <f>MID('input-output'!$I$9,(ROW(D1842)-2)*2+1,2)</f>
        <v>00</v>
      </c>
      <c r="E1842" s="1" t="str">
        <f t="shared" si="329"/>
        <v>Name Low 1</v>
      </c>
      <c r="F1842">
        <f>_xlfn.XLOOKUP(HEX2DEC(D1843&amp;D1842),Tables!A:A,Tables!C:C)</f>
        <v>0</v>
      </c>
      <c r="G1842" s="2"/>
      <c r="J1842" t="str">
        <f>IF(G1842&lt;&gt;"",_xlfn.XLOOKUP(G1842,Tables!C:C,Tables!B:B),"")</f>
        <v/>
      </c>
      <c r="K1842" t="str">
        <f>IF(G1914&lt;&gt;"",_xlfn.XLOOKUP(G1914,'Tablet data'!A:A,'Tablet data'!B:B),"")</f>
        <v/>
      </c>
      <c r="L1842" t="str">
        <f t="shared" si="323"/>
        <v/>
      </c>
      <c r="M1842" t="str" cm="1">
        <f t="array" ref="M1842">_xlfn.IFS(ISNUMBER(_xlfn.XLOOKUP(C1842,Tables!N:N,Tables!N:N)),IF(B1842=0,K1842,""),L1842&lt;&gt;"",L1842,TRUE,D1842)</f>
        <v>00</v>
      </c>
      <c r="N1842">
        <f t="shared" si="324"/>
        <v>0</v>
      </c>
    </row>
    <row r="1843" spans="1:14" x14ac:dyDescent="0.45">
      <c r="A1843" t="str">
        <f t="shared" si="327"/>
        <v>3A01</v>
      </c>
      <c r="B1843">
        <f t="shared" si="328"/>
        <v>1</v>
      </c>
      <c r="C1843">
        <f>COUNTIF(B$2:B1843,"=0")</f>
        <v>29</v>
      </c>
      <c r="D1843" t="str">
        <f>MID('input-output'!$I$9,(ROW(D1843)-2)*2+1,2)</f>
        <v>00</v>
      </c>
      <c r="E1843" s="1" t="str">
        <f t="shared" si="329"/>
        <v>Name High 1</v>
      </c>
      <c r="L1843" t="str">
        <f t="shared" si="323"/>
        <v/>
      </c>
      <c r="M1843" t="str" cm="1">
        <f t="array" ref="M1843">_xlfn.IFS(ISNUMBER(_xlfn.XLOOKUP(C1843,Tables!N:N,Tables!N:N)),IF(B1843=0,K1843,""),L1843&lt;&gt;"",L1843,TRUE,D1843)</f>
        <v>00</v>
      </c>
      <c r="N1843">
        <f t="shared" si="324"/>
        <v>0</v>
      </c>
    </row>
    <row r="1844" spans="1:14" x14ac:dyDescent="0.45">
      <c r="A1844" t="str">
        <f t="shared" si="327"/>
        <v>3A02</v>
      </c>
      <c r="B1844">
        <f t="shared" si="328"/>
        <v>2</v>
      </c>
      <c r="C1844">
        <f>COUNTIF(B$2:B1844,"=0")</f>
        <v>29</v>
      </c>
      <c r="D1844" t="str">
        <f>MID('input-output'!$I$9,(ROW(D1844)-2)*2+1,2)</f>
        <v>00</v>
      </c>
      <c r="E1844" s="1" t="str">
        <f t="shared" si="329"/>
        <v>Name Low 2</v>
      </c>
      <c r="F1844">
        <f>_xlfn.XLOOKUP(HEX2DEC(D1845&amp;D1844),Tables!A:A,Tables!C:C)</f>
        <v>0</v>
      </c>
      <c r="G1844" s="2"/>
      <c r="J1844" t="str">
        <f>IF(G1844&lt;&gt;"",_xlfn.XLOOKUP(G1844,Tables!C:C,Tables!B:B),"")</f>
        <v/>
      </c>
      <c r="L1844" t="str">
        <f t="shared" si="323"/>
        <v/>
      </c>
      <c r="M1844" t="str" cm="1">
        <f t="array" ref="M1844">_xlfn.IFS(ISNUMBER(_xlfn.XLOOKUP(C1844,Tables!N:N,Tables!N:N)),IF(B1844=0,K1844,""),L1844&lt;&gt;"",L1844,TRUE,D1844)</f>
        <v>00</v>
      </c>
      <c r="N1844">
        <f t="shared" si="324"/>
        <v>0</v>
      </c>
    </row>
    <row r="1845" spans="1:14" x14ac:dyDescent="0.45">
      <c r="A1845" t="str">
        <f t="shared" si="327"/>
        <v>3A03</v>
      </c>
      <c r="B1845" t="str">
        <f t="shared" si="328"/>
        <v>3</v>
      </c>
      <c r="C1845">
        <f>COUNTIF(B$2:B1845,"=0")</f>
        <v>29</v>
      </c>
      <c r="D1845" t="str">
        <f>MID('input-output'!$I$9,(ROW(D1845)-2)*2+1,2)</f>
        <v>00</v>
      </c>
      <c r="E1845" s="1" t="str">
        <f t="shared" si="329"/>
        <v>Name High 2</v>
      </c>
      <c r="L1845" t="str">
        <f t="shared" si="323"/>
        <v/>
      </c>
      <c r="M1845" t="str" cm="1">
        <f t="array" ref="M1845">_xlfn.IFS(ISNUMBER(_xlfn.XLOOKUP(C1845,Tables!N:N,Tables!N:N)),IF(B1845=0,K1845,""),L1845&lt;&gt;"",L1845,TRUE,D1845)</f>
        <v>00</v>
      </c>
      <c r="N1845">
        <f t="shared" si="324"/>
        <v>0</v>
      </c>
    </row>
    <row r="1846" spans="1:14" x14ac:dyDescent="0.45">
      <c r="A1846" t="str">
        <f t="shared" si="327"/>
        <v>3A04</v>
      </c>
      <c r="B1846" t="str">
        <f t="shared" si="328"/>
        <v>4</v>
      </c>
      <c r="C1846">
        <f>COUNTIF(B$2:B1846,"=0")</f>
        <v>29</v>
      </c>
      <c r="D1846" t="str">
        <f>MID('input-output'!$I$9,(ROW(D1846)-2)*2+1,2)</f>
        <v>00</v>
      </c>
      <c r="E1846" s="1" t="str">
        <f t="shared" si="329"/>
        <v>Name Low 3</v>
      </c>
      <c r="F1846">
        <f>_xlfn.XLOOKUP(HEX2DEC(D1847&amp;D1846),Tables!A:A,Tables!C:C)</f>
        <v>0</v>
      </c>
      <c r="G1846" s="2"/>
      <c r="J1846" t="str">
        <f>IF(G1846&lt;&gt;"",_xlfn.XLOOKUP(G1846,Tables!C:C,Tables!B:B),"")</f>
        <v/>
      </c>
      <c r="L1846" t="str">
        <f t="shared" si="323"/>
        <v/>
      </c>
      <c r="M1846" t="str" cm="1">
        <f t="array" ref="M1846">_xlfn.IFS(ISNUMBER(_xlfn.XLOOKUP(C1846,Tables!N:N,Tables!N:N)),IF(B1846=0,K1846,""),L1846&lt;&gt;"",L1846,TRUE,D1846)</f>
        <v>00</v>
      </c>
      <c r="N1846">
        <f t="shared" si="324"/>
        <v>0</v>
      </c>
    </row>
    <row r="1847" spans="1:14" x14ac:dyDescent="0.45">
      <c r="A1847" t="str">
        <f t="shared" si="327"/>
        <v>3A05</v>
      </c>
      <c r="B1847" t="str">
        <f t="shared" si="328"/>
        <v>5</v>
      </c>
      <c r="C1847">
        <f>COUNTIF(B$2:B1847,"=0")</f>
        <v>29</v>
      </c>
      <c r="D1847" t="str">
        <f>MID('input-output'!$I$9,(ROW(D1847)-2)*2+1,2)</f>
        <v>00</v>
      </c>
      <c r="E1847" s="1" t="str">
        <f t="shared" si="329"/>
        <v>Name High 3</v>
      </c>
      <c r="L1847" t="str">
        <f t="shared" si="323"/>
        <v/>
      </c>
      <c r="M1847" t="str" cm="1">
        <f t="array" ref="M1847">_xlfn.IFS(ISNUMBER(_xlfn.XLOOKUP(C1847,Tables!N:N,Tables!N:N)),IF(B1847=0,K1847,""),L1847&lt;&gt;"",L1847,TRUE,D1847)</f>
        <v>00</v>
      </c>
      <c r="N1847">
        <f t="shared" si="324"/>
        <v>0</v>
      </c>
    </row>
    <row r="1848" spans="1:14" x14ac:dyDescent="0.45">
      <c r="A1848" t="str">
        <f t="shared" si="327"/>
        <v>3A06</v>
      </c>
      <c r="B1848" t="str">
        <f t="shared" si="328"/>
        <v>6</v>
      </c>
      <c r="C1848">
        <f>COUNTIF(B$2:B1848,"=0")</f>
        <v>29</v>
      </c>
      <c r="D1848" t="str">
        <f>MID('input-output'!$I$9,(ROW(D1848)-2)*2+1,2)</f>
        <v>00</v>
      </c>
      <c r="E1848" s="1" t="str">
        <f t="shared" si="329"/>
        <v>Primary Monster Low</v>
      </c>
      <c r="F1848">
        <f>_xlfn.XLOOKUP(HEX2DEC(D1849&amp;D1848),Tables!A:A,Tables!D:D)</f>
        <v>0</v>
      </c>
      <c r="G1848" s="2"/>
      <c r="J1848" t="str">
        <f>IF(G1848&lt;&gt;"",_xlfn.XLOOKUP(G1848,Tables!D:D,Tables!B:B),"")</f>
        <v/>
      </c>
      <c r="L1848" t="str">
        <f t="shared" si="323"/>
        <v/>
      </c>
      <c r="M1848" t="str" cm="1">
        <f t="array" ref="M1848">_xlfn.IFS(ISNUMBER(_xlfn.XLOOKUP(C1848,Tables!N:N,Tables!N:N)),IF(B1848=0,K1848,""),L1848&lt;&gt;"",L1848,TRUE,D1848)</f>
        <v>00</v>
      </c>
      <c r="N1848">
        <f t="shared" si="324"/>
        <v>0</v>
      </c>
    </row>
    <row r="1849" spans="1:14" x14ac:dyDescent="0.45">
      <c r="A1849" t="str">
        <f t="shared" si="327"/>
        <v>3A07</v>
      </c>
      <c r="B1849" t="str">
        <f t="shared" si="328"/>
        <v>7</v>
      </c>
      <c r="C1849">
        <f>COUNTIF(B$2:B1849,"=0")</f>
        <v>29</v>
      </c>
      <c r="D1849" t="str">
        <f>MID('input-output'!$I$9,(ROW(D1849)-2)*2+1,2)</f>
        <v>00</v>
      </c>
      <c r="E1849" s="1" t="str">
        <f t="shared" si="329"/>
        <v>Primary Monster High</v>
      </c>
      <c r="L1849" t="str">
        <f t="shared" si="323"/>
        <v/>
      </c>
      <c r="M1849" t="str" cm="1">
        <f t="array" ref="M1849">_xlfn.IFS(ISNUMBER(_xlfn.XLOOKUP(C1849,Tables!N:N,Tables!N:N)),IF(B1849=0,K1849,""),L1849&lt;&gt;"",L1849,TRUE,D1849)</f>
        <v>00</v>
      </c>
      <c r="N1849">
        <f t="shared" si="324"/>
        <v>0</v>
      </c>
    </row>
    <row r="1850" spans="1:14" x14ac:dyDescent="0.45">
      <c r="A1850" t="str">
        <f t="shared" si="327"/>
        <v>3A08</v>
      </c>
      <c r="B1850" t="str">
        <f t="shared" si="328"/>
        <v>8</v>
      </c>
      <c r="C1850">
        <f>COUNTIF(B$2:B1850,"=0")</f>
        <v>29</v>
      </c>
      <c r="D1850" t="str">
        <f>MID('input-output'!$I$9,(ROW(D1850)-2)*2+1,2)</f>
        <v>00</v>
      </c>
      <c r="E1850" s="1" t="str">
        <f t="shared" si="329"/>
        <v>Header Low</v>
      </c>
      <c r="F1850">
        <f t="shared" ref="F1850" si="332">HEX2DEC(D1851&amp;D1850)</f>
        <v>0</v>
      </c>
      <c r="G1850" s="2"/>
      <c r="J1850" t="str">
        <f t="shared" ref="J1850" si="333">IF(G1850&lt;&gt;"",DEC2HEX(G1850),"")</f>
        <v/>
      </c>
      <c r="L1850" t="str">
        <f t="shared" si="323"/>
        <v/>
      </c>
      <c r="M1850" t="str" cm="1">
        <f t="array" ref="M1850">_xlfn.IFS(ISNUMBER(_xlfn.XLOOKUP(C1850,Tables!N:N,Tables!N:N)),IF(B1850=0,K1850,""),L1850&lt;&gt;"",L1850,TRUE,D1850)</f>
        <v>00</v>
      </c>
      <c r="N1850">
        <f t="shared" si="324"/>
        <v>0</v>
      </c>
    </row>
    <row r="1851" spans="1:14" x14ac:dyDescent="0.45">
      <c r="A1851" t="str">
        <f t="shared" si="327"/>
        <v>3A09</v>
      </c>
      <c r="B1851" t="str">
        <f t="shared" si="328"/>
        <v>9</v>
      </c>
      <c r="C1851">
        <f>COUNTIF(B$2:B1851,"=0")</f>
        <v>29</v>
      </c>
      <c r="D1851" t="str">
        <f>MID('input-output'!$I$9,(ROW(D1851)-2)*2+1,2)</f>
        <v>00</v>
      </c>
      <c r="E1851" s="1" t="str">
        <f t="shared" si="329"/>
        <v>Header High</v>
      </c>
      <c r="L1851" t="str">
        <f t="shared" si="323"/>
        <v/>
      </c>
      <c r="M1851" t="str" cm="1">
        <f t="array" ref="M1851">_xlfn.IFS(ISNUMBER(_xlfn.XLOOKUP(C1851,Tables!N:N,Tables!N:N)),IF(B1851=0,K1851,""),L1851&lt;&gt;"",L1851,TRUE,D1851)</f>
        <v>00</v>
      </c>
      <c r="N1851">
        <f t="shared" si="324"/>
        <v>0</v>
      </c>
    </row>
    <row r="1852" spans="1:14" x14ac:dyDescent="0.45">
      <c r="A1852" t="str">
        <f t="shared" si="327"/>
        <v>3A0A</v>
      </c>
      <c r="B1852" t="str">
        <f t="shared" si="328"/>
        <v>A</v>
      </c>
      <c r="C1852">
        <f>COUNTIF(B$2:B1852,"=0")</f>
        <v>29</v>
      </c>
      <c r="D1852" t="str">
        <f>MID('input-output'!$I$9,(ROW(D1852)-2)*2+1,2)</f>
        <v>00</v>
      </c>
      <c r="E1852" s="1" t="str">
        <f t="shared" si="329"/>
        <v>Footer Low</v>
      </c>
      <c r="F1852">
        <f t="shared" ref="F1852" si="334">HEX2DEC(D1853&amp;D1852)</f>
        <v>0</v>
      </c>
      <c r="G1852" s="2"/>
      <c r="J1852" t="str">
        <f t="shared" ref="J1852" si="335">IF(G1852&lt;&gt;"",DEC2HEX(G1852),"")</f>
        <v/>
      </c>
      <c r="L1852" t="str">
        <f t="shared" si="323"/>
        <v/>
      </c>
      <c r="M1852" t="str" cm="1">
        <f t="array" ref="M1852">_xlfn.IFS(ISNUMBER(_xlfn.XLOOKUP(C1852,Tables!N:N,Tables!N:N)),IF(B1852=0,K1852,""),L1852&lt;&gt;"",L1852,TRUE,D1852)</f>
        <v>00</v>
      </c>
      <c r="N1852">
        <f t="shared" si="324"/>
        <v>0</v>
      </c>
    </row>
    <row r="1853" spans="1:14" x14ac:dyDescent="0.45">
      <c r="A1853" t="str">
        <f t="shared" si="327"/>
        <v>3A0B</v>
      </c>
      <c r="B1853" t="str">
        <f t="shared" si="328"/>
        <v>B</v>
      </c>
      <c r="C1853">
        <f>COUNTIF(B$2:B1853,"=0")</f>
        <v>29</v>
      </c>
      <c r="D1853" t="str">
        <f>MID('input-output'!$I$9,(ROW(D1853)-2)*2+1,2)</f>
        <v>00</v>
      </c>
      <c r="E1853" s="1" t="str">
        <f t="shared" si="329"/>
        <v>Footer High</v>
      </c>
      <c r="L1853" t="str">
        <f t="shared" si="323"/>
        <v/>
      </c>
      <c r="M1853" t="str" cm="1">
        <f t="array" ref="M1853">_xlfn.IFS(ISNUMBER(_xlfn.XLOOKUP(C1853,Tables!N:N,Tables!N:N)),IF(B1853=0,K1853,""),L1853&lt;&gt;"",L1853,TRUE,D1853)</f>
        <v>00</v>
      </c>
      <c r="N1853">
        <f t="shared" si="324"/>
        <v>0</v>
      </c>
    </row>
    <row r="1854" spans="1:14" x14ac:dyDescent="0.45">
      <c r="A1854" t="str">
        <f t="shared" si="327"/>
        <v>3A0C</v>
      </c>
      <c r="B1854" t="str">
        <f t="shared" si="328"/>
        <v>C</v>
      </c>
      <c r="C1854">
        <f>COUNTIF(B$2:B1854,"=0")</f>
        <v>29</v>
      </c>
      <c r="D1854" t="str">
        <f>MID('input-output'!$I$9,(ROW(D1854)-2)*2+1,2)</f>
        <v>45</v>
      </c>
      <c r="E1854" s="1" t="str">
        <f t="shared" si="329"/>
        <v/>
      </c>
      <c r="L1854" t="str">
        <f t="shared" si="323"/>
        <v/>
      </c>
      <c r="M1854" t="str" cm="1">
        <f t="array" ref="M1854">_xlfn.IFS(ISNUMBER(_xlfn.XLOOKUP(C1854,Tables!N:N,Tables!N:N)),IF(B1854=0,K1854,""),L1854&lt;&gt;"",L1854,TRUE,D1854)</f>
        <v>45</v>
      </c>
      <c r="N1854">
        <f t="shared" si="324"/>
        <v>0</v>
      </c>
    </row>
    <row r="1855" spans="1:14" x14ac:dyDescent="0.45">
      <c r="A1855" t="str">
        <f t="shared" si="327"/>
        <v>3A0D</v>
      </c>
      <c r="B1855" t="str">
        <f t="shared" si="328"/>
        <v>D</v>
      </c>
      <c r="C1855">
        <f>COUNTIF(B$2:B1855,"=0")</f>
        <v>29</v>
      </c>
      <c r="D1855" t="str">
        <f>MID('input-output'!$I$9,(ROW(D1855)-2)*2+1,2)</f>
        <v>01</v>
      </c>
      <c r="E1855" s="1" t="str">
        <f t="shared" si="329"/>
        <v/>
      </c>
      <c r="L1855" t="str">
        <f t="shared" si="323"/>
        <v/>
      </c>
      <c r="M1855" t="str" cm="1">
        <f t="array" ref="M1855">_xlfn.IFS(ISNUMBER(_xlfn.XLOOKUP(C1855,Tables!N:N,Tables!N:N)),IF(B1855=0,K1855,""),L1855&lt;&gt;"",L1855,TRUE,D1855)</f>
        <v>01</v>
      </c>
      <c r="N1855">
        <f t="shared" si="324"/>
        <v>0</v>
      </c>
    </row>
    <row r="1856" spans="1:14" x14ac:dyDescent="0.45">
      <c r="A1856" t="str">
        <f t="shared" si="327"/>
        <v>3A0E</v>
      </c>
      <c r="B1856" t="str">
        <f t="shared" si="328"/>
        <v>E</v>
      </c>
      <c r="C1856">
        <f>COUNTIF(B$2:B1856,"=0")</f>
        <v>29</v>
      </c>
      <c r="D1856" t="str">
        <f>MID('input-output'!$I$9,(ROW(D1856)-2)*2+1,2)</f>
        <v>00</v>
      </c>
      <c r="E1856" s="1" t="str">
        <f t="shared" si="329"/>
        <v>Times Cleared</v>
      </c>
      <c r="F1856">
        <f t="shared" ref="F1856" si="336">HEX2DEC(D1856)</f>
        <v>0</v>
      </c>
      <c r="G1856" s="2"/>
      <c r="J1856" t="str">
        <f t="shared" ref="J1856" si="337">IF(G1856&lt;&gt;"",DEC2HEX(G1856),"")</f>
        <v/>
      </c>
      <c r="L1856" t="str">
        <f t="shared" si="323"/>
        <v/>
      </c>
      <c r="M1856" t="str" cm="1">
        <f t="array" ref="M1856">_xlfn.IFS(ISNUMBER(_xlfn.XLOOKUP(C1856,Tables!N:N,Tables!N:N)),IF(B1856=0,K1856,""),L1856&lt;&gt;"",L1856,TRUE,D1856)</f>
        <v>00</v>
      </c>
      <c r="N1856">
        <f t="shared" si="324"/>
        <v>0</v>
      </c>
    </row>
    <row r="1857" spans="1:14" x14ac:dyDescent="0.45">
      <c r="A1857" t="str">
        <f t="shared" si="327"/>
        <v>3A0F</v>
      </c>
      <c r="B1857" t="str">
        <f t="shared" si="328"/>
        <v>F</v>
      </c>
      <c r="C1857">
        <f>COUNTIF(B$2:B1857,"=0")</f>
        <v>29</v>
      </c>
      <c r="D1857" t="str">
        <f>MID('input-output'!$I$9,(ROW(D1857)-2)*2+1,2)</f>
        <v>00</v>
      </c>
      <c r="E1857" s="1" t="str">
        <f t="shared" si="329"/>
        <v/>
      </c>
      <c r="L1857" t="str">
        <f t="shared" si="323"/>
        <v/>
      </c>
      <c r="M1857" t="str" cm="1">
        <f t="array" ref="M1857">_xlfn.IFS(ISNUMBER(_xlfn.XLOOKUP(C1857,Tables!N:N,Tables!N:N)),IF(B1857=0,K1857,""),L1857&lt;&gt;"",L1857,TRUE,D1857)</f>
        <v>00</v>
      </c>
      <c r="N1857">
        <f t="shared" si="324"/>
        <v>0</v>
      </c>
    </row>
    <row r="1858" spans="1:14" x14ac:dyDescent="0.45">
      <c r="A1858" t="str">
        <f t="shared" si="327"/>
        <v>3A10</v>
      </c>
      <c r="B1858" t="str">
        <f t="shared" si="328"/>
        <v>10</v>
      </c>
      <c r="C1858">
        <f>COUNTIF(B$2:B1858,"=0")</f>
        <v>29</v>
      </c>
      <c r="D1858" t="str">
        <f>MID('input-output'!$I$9,(ROW(D1858)-2)*2+1,2)</f>
        <v>00</v>
      </c>
      <c r="E1858" s="1" t="str">
        <f t="shared" si="329"/>
        <v/>
      </c>
      <c r="L1858" t="str">
        <f t="shared" si="323"/>
        <v/>
      </c>
      <c r="M1858" t="str" cm="1">
        <f t="array" ref="M1858">_xlfn.IFS(ISNUMBER(_xlfn.XLOOKUP(C1858,Tables!N:N,Tables!N:N)),IF(B1858=0,K1858,""),L1858&lt;&gt;"",L1858,TRUE,D1858)</f>
        <v>00</v>
      </c>
      <c r="N1858">
        <f t="shared" si="324"/>
        <v>0</v>
      </c>
    </row>
    <row r="1859" spans="1:14" x14ac:dyDescent="0.45">
      <c r="A1859" t="str">
        <f t="shared" si="327"/>
        <v>3A11</v>
      </c>
      <c r="B1859" t="str">
        <f t="shared" si="328"/>
        <v>11</v>
      </c>
      <c r="C1859">
        <f>COUNTIF(B$2:B1859,"=0")</f>
        <v>29</v>
      </c>
      <c r="D1859" t="str">
        <f>MID('input-output'!$I$9,(ROW(D1859)-2)*2+1,2)</f>
        <v>00</v>
      </c>
      <c r="E1859" s="1" t="str">
        <f t="shared" si="329"/>
        <v/>
      </c>
      <c r="L1859" t="str">
        <f t="shared" ref="L1859:L1922" si="338">IF(OR(J1859&lt;&gt;"",LEN(J1858)&gt;2),_xlfn.LET(_xlpm.exp,IF(LEN(J1859)&gt;2,RIGHT(J1859,2),IF(LEN(J1858)&gt;2,LEFT(J1858,LEN(J1858)-2),J1859)),IF(LEN(_xlpm.exp)=1,"0"&amp;_xlpm.exp,_xlpm.exp)),IF(AND(J1858&lt;&gt;"",ISNUMBER(FIND("High",E1859))),"00",IF(J1859="","",J1859)))</f>
        <v/>
      </c>
      <c r="M1859" t="str" cm="1">
        <f t="array" ref="M1859">_xlfn.IFS(ISNUMBER(_xlfn.XLOOKUP(C1859,Tables!N:N,Tables!N:N)),IF(B1859=0,K1859,""),L1859&lt;&gt;"",L1859,TRUE,D1859)</f>
        <v>00</v>
      </c>
      <c r="N1859">
        <f t="shared" si="324"/>
        <v>0</v>
      </c>
    </row>
    <row r="1860" spans="1:14" x14ac:dyDescent="0.45">
      <c r="A1860" t="str">
        <f t="shared" si="327"/>
        <v>3A12</v>
      </c>
      <c r="B1860" t="str">
        <f t="shared" si="328"/>
        <v>12</v>
      </c>
      <c r="C1860">
        <f>COUNTIF(B$2:B1860,"=0")</f>
        <v>29</v>
      </c>
      <c r="D1860" t="str">
        <f>MID('input-output'!$I$9,(ROW(D1860)-2)*2+1,2)</f>
        <v>00</v>
      </c>
      <c r="E1860" s="1" t="str">
        <f t="shared" si="329"/>
        <v/>
      </c>
      <c r="L1860" t="str">
        <f t="shared" si="338"/>
        <v/>
      </c>
      <c r="M1860" t="str" cm="1">
        <f t="array" ref="M1860">_xlfn.IFS(ISNUMBER(_xlfn.XLOOKUP(C1860,Tables!N:N,Tables!N:N)),IF(B1860=0,K1860,""),L1860&lt;&gt;"",L1860,TRUE,D1860)</f>
        <v>00</v>
      </c>
      <c r="N1860">
        <f t="shared" ref="N1860:N1923" si="339">IF(L1860="",0,_xlfn.LET(_xlpm.new,HEX2DEC(M1860),_xlpm.old,HEX2DEC(D1860),IF(_xlpm.new&lt;128,_xlpm.new,-128+_xlfn.BITAND(_xlpm.new,127))-IF(_xlpm.old&lt;128,_xlpm.old,-128+_xlfn.BITAND(_xlpm.old,127))))</f>
        <v>0</v>
      </c>
    </row>
    <row r="1861" spans="1:14" x14ac:dyDescent="0.45">
      <c r="A1861" t="str">
        <f t="shared" si="327"/>
        <v>3A13</v>
      </c>
      <c r="B1861" t="str">
        <f t="shared" si="328"/>
        <v>13</v>
      </c>
      <c r="C1861">
        <f>COUNTIF(B$2:B1861,"=0")</f>
        <v>29</v>
      </c>
      <c r="D1861" t="str">
        <f>MID('input-output'!$I$9,(ROW(D1861)-2)*2+1,2)</f>
        <v>00</v>
      </c>
      <c r="E1861" s="1" t="str">
        <f t="shared" si="329"/>
        <v/>
      </c>
      <c r="L1861" t="str">
        <f t="shared" si="338"/>
        <v/>
      </c>
      <c r="M1861" t="str" cm="1">
        <f t="array" ref="M1861">_xlfn.IFS(ISNUMBER(_xlfn.XLOOKUP(C1861,Tables!N:N,Tables!N:N)),IF(B1861=0,K1861,""),L1861&lt;&gt;"",L1861,TRUE,D1861)</f>
        <v>00</v>
      </c>
      <c r="N1861">
        <f t="shared" si="339"/>
        <v>0</v>
      </c>
    </row>
    <row r="1862" spans="1:14" x14ac:dyDescent="0.45">
      <c r="A1862" t="str">
        <f t="shared" si="327"/>
        <v>3A14</v>
      </c>
      <c r="B1862" t="str">
        <f t="shared" si="328"/>
        <v>14</v>
      </c>
      <c r="C1862">
        <f>COUNTIF(B$2:B1862,"=0")</f>
        <v>29</v>
      </c>
      <c r="D1862" t="str">
        <f>MID('input-output'!$I$9,(ROW(D1862)-2)*2+1,2)</f>
        <v>00</v>
      </c>
      <c r="E1862" s="1" t="str">
        <f t="shared" si="329"/>
        <v>Unk</v>
      </c>
      <c r="F1862">
        <f t="shared" ref="F1862" si="340">HEX2DEC(D1862)</f>
        <v>0</v>
      </c>
      <c r="L1862" t="str">
        <f t="shared" si="338"/>
        <v/>
      </c>
      <c r="M1862" t="str" cm="1">
        <f t="array" ref="M1862">_xlfn.IFS(ISNUMBER(_xlfn.XLOOKUP(C1862,Tables!N:N,Tables!N:N)),IF(B1862=0,K1862,""),L1862&lt;&gt;"",L1862,TRUE,D1862)</f>
        <v>00</v>
      </c>
      <c r="N1862">
        <f t="shared" si="339"/>
        <v>0</v>
      </c>
    </row>
    <row r="1863" spans="1:14" x14ac:dyDescent="0.45">
      <c r="A1863" t="str">
        <f t="shared" si="327"/>
        <v>3A15</v>
      </c>
      <c r="B1863" t="str">
        <f t="shared" si="328"/>
        <v>15</v>
      </c>
      <c r="C1863">
        <f>COUNTIF(B$2:B1863,"=0")</f>
        <v>29</v>
      </c>
      <c r="D1863" t="str">
        <f>MID('input-output'!$I$9,(ROW(D1863)-2)*2+1,2)</f>
        <v>00</v>
      </c>
      <c r="E1863" s="1" t="str">
        <f t="shared" si="329"/>
        <v/>
      </c>
      <c r="L1863" t="str">
        <f t="shared" si="338"/>
        <v/>
      </c>
      <c r="M1863" t="str" cm="1">
        <f t="array" ref="M1863">_xlfn.IFS(ISNUMBER(_xlfn.XLOOKUP(C1863,Tables!N:N,Tables!N:N)),IF(B1863=0,K1863,""),L1863&lt;&gt;"",L1863,TRUE,D1863)</f>
        <v>00</v>
      </c>
      <c r="N1863">
        <f t="shared" si="339"/>
        <v>0</v>
      </c>
    </row>
    <row r="1864" spans="1:14" x14ac:dyDescent="0.45">
      <c r="A1864" t="str">
        <f t="shared" si="327"/>
        <v>3A16</v>
      </c>
      <c r="B1864" t="str">
        <f t="shared" si="328"/>
        <v>16</v>
      </c>
      <c r="C1864">
        <f>COUNTIF(B$2:B1864,"=0")</f>
        <v>29</v>
      </c>
      <c r="D1864" t="str">
        <f>MID('input-output'!$I$9,(ROW(D1864)-2)*2+1,2)</f>
        <v>BC</v>
      </c>
      <c r="E1864" s="1" t="str">
        <f t="shared" si="329"/>
        <v/>
      </c>
      <c r="L1864" t="str">
        <f t="shared" si="338"/>
        <v/>
      </c>
      <c r="M1864" t="str" cm="1">
        <f t="array" ref="M1864">_xlfn.IFS(ISNUMBER(_xlfn.XLOOKUP(C1864,Tables!N:N,Tables!N:N)),IF(B1864=0,K1864,""),L1864&lt;&gt;"",L1864,TRUE,D1864)</f>
        <v>BC</v>
      </c>
      <c r="N1864">
        <f t="shared" si="339"/>
        <v>0</v>
      </c>
    </row>
    <row r="1865" spans="1:14" x14ac:dyDescent="0.45">
      <c r="A1865" t="str">
        <f t="shared" si="327"/>
        <v>3A17</v>
      </c>
      <c r="B1865" t="str">
        <f t="shared" si="328"/>
        <v>17</v>
      </c>
      <c r="C1865">
        <f>COUNTIF(B$2:B1865,"=0")</f>
        <v>29</v>
      </c>
      <c r="D1865" t="str">
        <f>MID('input-output'!$I$9,(ROW(D1865)-2)*2+1,2)</f>
        <v>01</v>
      </c>
      <c r="E1865" s="1" t="str">
        <f t="shared" si="329"/>
        <v/>
      </c>
      <c r="L1865" t="str">
        <f t="shared" si="338"/>
        <v/>
      </c>
      <c r="M1865" t="str" cm="1">
        <f t="array" ref="M1865">_xlfn.IFS(ISNUMBER(_xlfn.XLOOKUP(C1865,Tables!N:N,Tables!N:N)),IF(B1865=0,K1865,""),L1865&lt;&gt;"",L1865,TRUE,D1865)</f>
        <v>01</v>
      </c>
      <c r="N1865">
        <f t="shared" si="339"/>
        <v>0</v>
      </c>
    </row>
    <row r="1866" spans="1:14" x14ac:dyDescent="0.45">
      <c r="A1866" t="str">
        <f t="shared" si="327"/>
        <v>3A18</v>
      </c>
      <c r="B1866" t="str">
        <f t="shared" si="328"/>
        <v>18</v>
      </c>
      <c r="C1866">
        <f>COUNTIF(B$2:B1866,"=0")</f>
        <v>29</v>
      </c>
      <c r="D1866" t="str">
        <f>MID('input-output'!$I$9,(ROW(D1866)-2)*2+1,2)</f>
        <v>00</v>
      </c>
      <c r="E1866" s="1" t="str">
        <f t="shared" si="329"/>
        <v>Name Letter 1</v>
      </c>
      <c r="F1866" t="str">
        <f>_xlfn.XLOOKUP(D1866,Tables!B:B,Tables!H:H,"")</f>
        <v/>
      </c>
      <c r="G1866" s="2"/>
      <c r="L1866" t="str">
        <f t="shared" si="338"/>
        <v/>
      </c>
      <c r="M1866" t="str" cm="1">
        <f t="array" ref="M1866">_xlfn.IFS(ISNUMBER(_xlfn.XLOOKUP(C1866,Tables!N:N,Tables!N:N)),IF(B1866=0,K1866,""),L1866&lt;&gt;"",L1866,TRUE,D1866)</f>
        <v>00</v>
      </c>
      <c r="N1866">
        <f t="shared" si="339"/>
        <v>0</v>
      </c>
    </row>
    <row r="1867" spans="1:14" x14ac:dyDescent="0.45">
      <c r="A1867" t="str">
        <f t="shared" si="327"/>
        <v>3A19</v>
      </c>
      <c r="B1867" t="str">
        <f t="shared" si="328"/>
        <v>19</v>
      </c>
      <c r="C1867">
        <f>COUNTIF(B$2:B1867,"=0")</f>
        <v>29</v>
      </c>
      <c r="D1867" t="str">
        <f>MID('input-output'!$I$9,(ROW(D1867)-2)*2+1,2)</f>
        <v>00</v>
      </c>
      <c r="E1867" s="1" t="str">
        <f t="shared" si="329"/>
        <v/>
      </c>
      <c r="L1867" t="str">
        <f t="shared" si="338"/>
        <v/>
      </c>
      <c r="M1867" t="str" cm="1">
        <f t="array" ref="M1867">_xlfn.IFS(ISNUMBER(_xlfn.XLOOKUP(C1867,Tables!N:N,Tables!N:N)),IF(B1867=0,K1867,""),L1867&lt;&gt;"",L1867,TRUE,D1867)</f>
        <v>00</v>
      </c>
      <c r="N1867">
        <f t="shared" si="339"/>
        <v>0</v>
      </c>
    </row>
    <row r="1868" spans="1:14" x14ac:dyDescent="0.45">
      <c r="A1868" t="str">
        <f t="shared" si="327"/>
        <v>3A1A</v>
      </c>
      <c r="B1868" t="str">
        <f t="shared" si="328"/>
        <v>1A</v>
      </c>
      <c r="C1868">
        <f>COUNTIF(B$2:B1868,"=0")</f>
        <v>29</v>
      </c>
      <c r="D1868" t="str">
        <f>MID('input-output'!$I$9,(ROW(D1868)-2)*2+1,2)</f>
        <v>00</v>
      </c>
      <c r="E1868" s="1" t="str">
        <f t="shared" si="329"/>
        <v>Name Letter 2</v>
      </c>
      <c r="F1868" t="str">
        <f>_xlfn.XLOOKUP(D1868,Tables!B:B,Tables!H:H,"")</f>
        <v/>
      </c>
      <c r="G1868" s="2"/>
      <c r="L1868" t="str">
        <f t="shared" si="338"/>
        <v/>
      </c>
      <c r="M1868" t="str" cm="1">
        <f t="array" ref="M1868">_xlfn.IFS(ISNUMBER(_xlfn.XLOOKUP(C1868,Tables!N:N,Tables!N:N)),IF(B1868=0,K1868,""),L1868&lt;&gt;"",L1868,TRUE,D1868)</f>
        <v>00</v>
      </c>
      <c r="N1868">
        <f t="shared" si="339"/>
        <v>0</v>
      </c>
    </row>
    <row r="1869" spans="1:14" x14ac:dyDescent="0.45">
      <c r="A1869" t="str">
        <f t="shared" si="327"/>
        <v>3A1B</v>
      </c>
      <c r="B1869" t="str">
        <f t="shared" si="328"/>
        <v>1B</v>
      </c>
      <c r="C1869">
        <f>COUNTIF(B$2:B1869,"=0")</f>
        <v>29</v>
      </c>
      <c r="D1869" t="str">
        <f>MID('input-output'!$I$9,(ROW(D1869)-2)*2+1,2)</f>
        <v>00</v>
      </c>
      <c r="E1869" s="1" t="str">
        <f t="shared" si="329"/>
        <v/>
      </c>
      <c r="L1869" t="str">
        <f t="shared" si="338"/>
        <v/>
      </c>
      <c r="M1869" t="str" cm="1">
        <f t="array" ref="M1869">_xlfn.IFS(ISNUMBER(_xlfn.XLOOKUP(C1869,Tables!N:N,Tables!N:N)),IF(B1869=0,K1869,""),L1869&lt;&gt;"",L1869,TRUE,D1869)</f>
        <v>00</v>
      </c>
      <c r="N1869">
        <f t="shared" si="339"/>
        <v>0</v>
      </c>
    </row>
    <row r="1870" spans="1:14" x14ac:dyDescent="0.45">
      <c r="A1870" t="str">
        <f t="shared" si="327"/>
        <v>3A1C</v>
      </c>
      <c r="B1870" t="str">
        <f t="shared" si="328"/>
        <v>1C</v>
      </c>
      <c r="C1870">
        <f>COUNTIF(B$2:B1870,"=0")</f>
        <v>29</v>
      </c>
      <c r="D1870" t="str">
        <f>MID('input-output'!$I$9,(ROW(D1870)-2)*2+1,2)</f>
        <v>00</v>
      </c>
      <c r="E1870" s="1" t="str">
        <f t="shared" si="329"/>
        <v>Name Letter 3</v>
      </c>
      <c r="F1870" t="str">
        <f>_xlfn.XLOOKUP(D1870,Tables!B:B,Tables!H:H,"")</f>
        <v/>
      </c>
      <c r="G1870" s="2"/>
      <c r="L1870" t="str">
        <f t="shared" si="338"/>
        <v/>
      </c>
      <c r="M1870" t="str" cm="1">
        <f t="array" ref="M1870">_xlfn.IFS(ISNUMBER(_xlfn.XLOOKUP(C1870,Tables!N:N,Tables!N:N)),IF(B1870=0,K1870,""),L1870&lt;&gt;"",L1870,TRUE,D1870)</f>
        <v>00</v>
      </c>
      <c r="N1870">
        <f t="shared" si="339"/>
        <v>0</v>
      </c>
    </row>
    <row r="1871" spans="1:14" x14ac:dyDescent="0.45">
      <c r="A1871" t="str">
        <f t="shared" si="327"/>
        <v>3A1D</v>
      </c>
      <c r="B1871" t="str">
        <f t="shared" si="328"/>
        <v>1D</v>
      </c>
      <c r="C1871">
        <f>COUNTIF(B$2:B1871,"=0")</f>
        <v>29</v>
      </c>
      <c r="D1871" t="str">
        <f>MID('input-output'!$I$9,(ROW(D1871)-2)*2+1,2)</f>
        <v>00</v>
      </c>
      <c r="E1871" s="1" t="str">
        <f t="shared" si="329"/>
        <v/>
      </c>
      <c r="L1871" t="str">
        <f t="shared" si="338"/>
        <v/>
      </c>
      <c r="M1871" t="str" cm="1">
        <f t="array" ref="M1871">_xlfn.IFS(ISNUMBER(_xlfn.XLOOKUP(C1871,Tables!N:N,Tables!N:N)),IF(B1871=0,K1871,""),L1871&lt;&gt;"",L1871,TRUE,D1871)</f>
        <v>00</v>
      </c>
      <c r="N1871">
        <f t="shared" si="339"/>
        <v>0</v>
      </c>
    </row>
    <row r="1872" spans="1:14" x14ac:dyDescent="0.45">
      <c r="A1872" t="str">
        <f t="shared" si="327"/>
        <v>3A1E</v>
      </c>
      <c r="B1872" t="str">
        <f t="shared" si="328"/>
        <v>1E</v>
      </c>
      <c r="C1872">
        <f>COUNTIF(B$2:B1872,"=0")</f>
        <v>29</v>
      </c>
      <c r="D1872" t="str">
        <f>MID('input-output'!$I$9,(ROW(D1872)-2)*2+1,2)</f>
        <v>00</v>
      </c>
      <c r="E1872" s="1" t="str">
        <f t="shared" si="329"/>
        <v>Name Letter 4</v>
      </c>
      <c r="F1872" t="str">
        <f>_xlfn.XLOOKUP(D1872,Tables!B:B,Tables!H:H,"")</f>
        <v/>
      </c>
      <c r="G1872" s="2"/>
      <c r="L1872" t="str">
        <f t="shared" si="338"/>
        <v/>
      </c>
      <c r="M1872" t="str" cm="1">
        <f t="array" ref="M1872">_xlfn.IFS(ISNUMBER(_xlfn.XLOOKUP(C1872,Tables!N:N,Tables!N:N)),IF(B1872=0,K1872,""),L1872&lt;&gt;"",L1872,TRUE,D1872)</f>
        <v>00</v>
      </c>
      <c r="N1872">
        <f t="shared" si="339"/>
        <v>0</v>
      </c>
    </row>
    <row r="1873" spans="1:14" x14ac:dyDescent="0.45">
      <c r="A1873" t="str">
        <f t="shared" si="327"/>
        <v>3A1F</v>
      </c>
      <c r="B1873" t="str">
        <f t="shared" si="328"/>
        <v>1F</v>
      </c>
      <c r="C1873">
        <f>COUNTIF(B$2:B1873,"=0")</f>
        <v>29</v>
      </c>
      <c r="D1873" t="str">
        <f>MID('input-output'!$I$9,(ROW(D1873)-2)*2+1,2)</f>
        <v>00</v>
      </c>
      <c r="E1873" s="1" t="str">
        <f t="shared" si="329"/>
        <v/>
      </c>
      <c r="L1873" t="str">
        <f t="shared" si="338"/>
        <v/>
      </c>
      <c r="M1873" t="str" cm="1">
        <f t="array" ref="M1873">_xlfn.IFS(ISNUMBER(_xlfn.XLOOKUP(C1873,Tables!N:N,Tables!N:N)),IF(B1873=0,K1873,""),L1873&lt;&gt;"",L1873,TRUE,D1873)</f>
        <v>00</v>
      </c>
      <c r="N1873">
        <f t="shared" si="339"/>
        <v>0</v>
      </c>
    </row>
    <row r="1874" spans="1:14" x14ac:dyDescent="0.45">
      <c r="A1874" t="str">
        <f t="shared" si="327"/>
        <v>3A20</v>
      </c>
      <c r="B1874" t="str">
        <f t="shared" si="328"/>
        <v>20</v>
      </c>
      <c r="C1874">
        <f>COUNTIF(B$2:B1874,"=0")</f>
        <v>29</v>
      </c>
      <c r="D1874" t="str">
        <f>MID('input-output'!$I$9,(ROW(D1874)-2)*2+1,2)</f>
        <v>00</v>
      </c>
      <c r="E1874" s="1" t="str">
        <f t="shared" si="329"/>
        <v>Name Letter 5</v>
      </c>
      <c r="F1874" t="str">
        <f>_xlfn.XLOOKUP(D1874,Tables!B:B,Tables!H:H,"")</f>
        <v/>
      </c>
      <c r="G1874" s="2"/>
      <c r="L1874" t="str">
        <f t="shared" si="338"/>
        <v/>
      </c>
      <c r="M1874" t="str" cm="1">
        <f t="array" ref="M1874">_xlfn.IFS(ISNUMBER(_xlfn.XLOOKUP(C1874,Tables!N:N,Tables!N:N)),IF(B1874=0,K1874,""),L1874&lt;&gt;"",L1874,TRUE,D1874)</f>
        <v>00</v>
      </c>
      <c r="N1874">
        <f t="shared" si="339"/>
        <v>0</v>
      </c>
    </row>
    <row r="1875" spans="1:14" x14ac:dyDescent="0.45">
      <c r="A1875" t="str">
        <f t="shared" si="327"/>
        <v>3A21</v>
      </c>
      <c r="B1875" t="str">
        <f t="shared" si="328"/>
        <v>21</v>
      </c>
      <c r="C1875">
        <f>COUNTIF(B$2:B1875,"=0")</f>
        <v>29</v>
      </c>
      <c r="D1875" t="str">
        <f>MID('input-output'!$I$9,(ROW(D1875)-2)*2+1,2)</f>
        <v>00</v>
      </c>
      <c r="E1875" s="1" t="str">
        <f t="shared" si="329"/>
        <v/>
      </c>
      <c r="L1875" t="str">
        <f t="shared" si="338"/>
        <v/>
      </c>
      <c r="M1875" t="str" cm="1">
        <f t="array" ref="M1875">_xlfn.IFS(ISNUMBER(_xlfn.XLOOKUP(C1875,Tables!N:N,Tables!N:N)),IF(B1875=0,K1875,""),L1875&lt;&gt;"",L1875,TRUE,D1875)</f>
        <v>00</v>
      </c>
      <c r="N1875">
        <f t="shared" si="339"/>
        <v>0</v>
      </c>
    </row>
    <row r="1876" spans="1:14" x14ac:dyDescent="0.45">
      <c r="A1876" t="str">
        <f t="shared" si="327"/>
        <v>3A22</v>
      </c>
      <c r="B1876" t="str">
        <f t="shared" si="328"/>
        <v>22</v>
      </c>
      <c r="C1876">
        <f>COUNTIF(B$2:B1876,"=0")</f>
        <v>29</v>
      </c>
      <c r="D1876" t="str">
        <f>MID('input-output'!$I$9,(ROW(D1876)-2)*2+1,2)</f>
        <v>00</v>
      </c>
      <c r="E1876" s="1" t="str">
        <f t="shared" si="329"/>
        <v>Name Letter 6</v>
      </c>
      <c r="F1876" t="str">
        <f>_xlfn.XLOOKUP(D1876,Tables!B:B,Tables!H:H,"")</f>
        <v/>
      </c>
      <c r="G1876" s="2"/>
      <c r="L1876" t="str">
        <f t="shared" si="338"/>
        <v/>
      </c>
      <c r="M1876" t="str" cm="1">
        <f t="array" ref="M1876">_xlfn.IFS(ISNUMBER(_xlfn.XLOOKUP(C1876,Tables!N:N,Tables!N:N)),IF(B1876=0,K1876,""),L1876&lt;&gt;"",L1876,TRUE,D1876)</f>
        <v>00</v>
      </c>
      <c r="N1876">
        <f t="shared" si="339"/>
        <v>0</v>
      </c>
    </row>
    <row r="1877" spans="1:14" x14ac:dyDescent="0.45">
      <c r="A1877" t="str">
        <f t="shared" si="327"/>
        <v>3A23</v>
      </c>
      <c r="B1877" t="str">
        <f t="shared" si="328"/>
        <v>23</v>
      </c>
      <c r="C1877">
        <f>COUNTIF(B$2:B1877,"=0")</f>
        <v>29</v>
      </c>
      <c r="D1877" t="str">
        <f>MID('input-output'!$I$9,(ROW(D1877)-2)*2+1,2)</f>
        <v>00</v>
      </c>
      <c r="E1877" s="1" t="str">
        <f t="shared" si="329"/>
        <v/>
      </c>
      <c r="L1877" t="str">
        <f t="shared" si="338"/>
        <v/>
      </c>
      <c r="M1877" t="str" cm="1">
        <f t="array" ref="M1877">_xlfn.IFS(ISNUMBER(_xlfn.XLOOKUP(C1877,Tables!N:N,Tables!N:N)),IF(B1877=0,K1877,""),L1877&lt;&gt;"",L1877,TRUE,D1877)</f>
        <v>00</v>
      </c>
      <c r="N1877">
        <f t="shared" si="339"/>
        <v>0</v>
      </c>
    </row>
    <row r="1878" spans="1:14" x14ac:dyDescent="0.45">
      <c r="A1878" t="str">
        <f t="shared" ref="A1878:A1941" si="341">DEC2HEX(1+HEX2DEC(A1877))</f>
        <v>3A24</v>
      </c>
      <c r="B1878" t="str">
        <f t="shared" si="328"/>
        <v>24</v>
      </c>
      <c r="C1878">
        <f>COUNTIF(B$2:B1878,"=0")</f>
        <v>29</v>
      </c>
      <c r="D1878" t="str">
        <f>MID('input-output'!$I$9,(ROW(D1878)-2)*2+1,2)</f>
        <v>00</v>
      </c>
      <c r="E1878" s="1" t="str">
        <f t="shared" si="329"/>
        <v>Name Letter 7</v>
      </c>
      <c r="F1878" t="str">
        <f>_xlfn.XLOOKUP(D1878,Tables!B:B,Tables!H:H,"")</f>
        <v/>
      </c>
      <c r="G1878" s="2"/>
      <c r="L1878" t="str">
        <f t="shared" si="338"/>
        <v/>
      </c>
      <c r="M1878" t="str" cm="1">
        <f t="array" ref="M1878">_xlfn.IFS(ISNUMBER(_xlfn.XLOOKUP(C1878,Tables!N:N,Tables!N:N)),IF(B1878=0,K1878,""),L1878&lt;&gt;"",L1878,TRUE,D1878)</f>
        <v>00</v>
      </c>
      <c r="N1878">
        <f t="shared" si="339"/>
        <v>0</v>
      </c>
    </row>
    <row r="1879" spans="1:14" x14ac:dyDescent="0.45">
      <c r="A1879" t="str">
        <f t="shared" si="341"/>
        <v>3A25</v>
      </c>
      <c r="B1879" t="str">
        <f t="shared" ref="B1879:B1942" si="342">B1795</f>
        <v>25</v>
      </c>
      <c r="C1879">
        <f>COUNTIF(B$2:B1879,"=0")</f>
        <v>29</v>
      </c>
      <c r="D1879" t="str">
        <f>MID('input-output'!$I$9,(ROW(D1879)-2)*2+1,2)</f>
        <v>00</v>
      </c>
      <c r="E1879" s="1" t="str">
        <f t="shared" ref="E1879:E1942" si="343">IF(E1795="","",E1795)</f>
        <v/>
      </c>
      <c r="L1879" t="str">
        <f t="shared" si="338"/>
        <v/>
      </c>
      <c r="M1879" t="str" cm="1">
        <f t="array" ref="M1879">_xlfn.IFS(ISNUMBER(_xlfn.XLOOKUP(C1879,Tables!N:N,Tables!N:N)),IF(B1879=0,K1879,""),L1879&lt;&gt;"",L1879,TRUE,D1879)</f>
        <v>00</v>
      </c>
      <c r="N1879">
        <f t="shared" si="339"/>
        <v>0</v>
      </c>
    </row>
    <row r="1880" spans="1:14" x14ac:dyDescent="0.45">
      <c r="A1880" t="str">
        <f t="shared" si="341"/>
        <v>3A26</v>
      </c>
      <c r="B1880" t="str">
        <f t="shared" si="342"/>
        <v>26</v>
      </c>
      <c r="C1880">
        <f>COUNTIF(B$2:B1880,"=0")</f>
        <v>29</v>
      </c>
      <c r="D1880" t="str">
        <f>MID('input-output'!$I$9,(ROW(D1880)-2)*2+1,2)</f>
        <v>00</v>
      </c>
      <c r="E1880" s="1" t="str">
        <f t="shared" si="343"/>
        <v>Name Letter 8</v>
      </c>
      <c r="F1880" t="str">
        <f>_xlfn.XLOOKUP(D1880,Tables!B:B,Tables!H:H,"")</f>
        <v/>
      </c>
      <c r="G1880" s="2"/>
      <c r="L1880" t="str">
        <f t="shared" si="338"/>
        <v/>
      </c>
      <c r="M1880" t="str" cm="1">
        <f t="array" ref="M1880">_xlfn.IFS(ISNUMBER(_xlfn.XLOOKUP(C1880,Tables!N:N,Tables!N:N)),IF(B1880=0,K1880,""),L1880&lt;&gt;"",L1880,TRUE,D1880)</f>
        <v>00</v>
      </c>
      <c r="N1880">
        <f t="shared" si="339"/>
        <v>0</v>
      </c>
    </row>
    <row r="1881" spans="1:14" x14ac:dyDescent="0.45">
      <c r="A1881" t="str">
        <f t="shared" si="341"/>
        <v>3A27</v>
      </c>
      <c r="B1881" t="str">
        <f t="shared" si="342"/>
        <v>27</v>
      </c>
      <c r="C1881">
        <f>COUNTIF(B$2:B1881,"=0")</f>
        <v>29</v>
      </c>
      <c r="D1881" t="str">
        <f>MID('input-output'!$I$9,(ROW(D1881)-2)*2+1,2)</f>
        <v>00</v>
      </c>
      <c r="E1881" s="1" t="str">
        <f t="shared" si="343"/>
        <v/>
      </c>
      <c r="L1881" t="str">
        <f t="shared" si="338"/>
        <v/>
      </c>
      <c r="M1881" t="str" cm="1">
        <f t="array" ref="M1881">_xlfn.IFS(ISNUMBER(_xlfn.XLOOKUP(C1881,Tables!N:N,Tables!N:N)),IF(B1881=0,K1881,""),L1881&lt;&gt;"",L1881,TRUE,D1881)</f>
        <v>00</v>
      </c>
      <c r="N1881">
        <f t="shared" si="339"/>
        <v>0</v>
      </c>
    </row>
    <row r="1882" spans="1:14" x14ac:dyDescent="0.45">
      <c r="A1882" t="str">
        <f t="shared" si="341"/>
        <v>3A28</v>
      </c>
      <c r="B1882" t="str">
        <f t="shared" si="342"/>
        <v>28</v>
      </c>
      <c r="C1882">
        <f>COUNTIF(B$2:B1882,"=0")</f>
        <v>29</v>
      </c>
      <c r="D1882" t="str">
        <f>MID('input-output'!$I$9,(ROW(D1882)-2)*2+1,2)</f>
        <v>01</v>
      </c>
      <c r="E1882" s="1" t="str">
        <f t="shared" si="343"/>
        <v>Monster Level 1</v>
      </c>
      <c r="G1882" s="2"/>
      <c r="L1882" t="str">
        <f t="shared" si="338"/>
        <v/>
      </c>
      <c r="M1882" t="str" cm="1">
        <f t="array" ref="M1882">_xlfn.IFS(ISNUMBER(_xlfn.XLOOKUP(C1882,Tables!N:N,Tables!N:N)),IF(B1882=0,K1882,""),L1882&lt;&gt;"",L1882,TRUE,D1882)</f>
        <v>01</v>
      </c>
      <c r="N1882">
        <f t="shared" si="339"/>
        <v>0</v>
      </c>
    </row>
    <row r="1883" spans="1:14" x14ac:dyDescent="0.45">
      <c r="A1883" t="str">
        <f t="shared" si="341"/>
        <v>3A29</v>
      </c>
      <c r="B1883" t="str">
        <f t="shared" si="342"/>
        <v>29</v>
      </c>
      <c r="C1883">
        <f>COUNTIF(B$2:B1883,"=0")</f>
        <v>29</v>
      </c>
      <c r="D1883" t="str">
        <f>MID('input-output'!$I$9,(ROW(D1883)-2)*2+1,2)</f>
        <v>01</v>
      </c>
      <c r="E1883" s="1" t="str">
        <f t="shared" si="343"/>
        <v>Monster Level 2</v>
      </c>
      <c r="G1883" s="2"/>
      <c r="L1883" t="str">
        <f t="shared" si="338"/>
        <v/>
      </c>
      <c r="M1883" t="str" cm="1">
        <f t="array" ref="M1883">_xlfn.IFS(ISNUMBER(_xlfn.XLOOKUP(C1883,Tables!N:N,Tables!N:N)),IF(B1883=0,K1883,""),L1883&lt;&gt;"",L1883,TRUE,D1883)</f>
        <v>01</v>
      </c>
      <c r="N1883">
        <f t="shared" si="339"/>
        <v>0</v>
      </c>
    </row>
    <row r="1884" spans="1:14" x14ac:dyDescent="0.45">
      <c r="A1884" t="str">
        <f t="shared" si="341"/>
        <v>3A2A</v>
      </c>
      <c r="B1884" t="str">
        <f t="shared" si="342"/>
        <v>2A</v>
      </c>
      <c r="C1884">
        <f>COUNTIF(B$2:B1884,"=0")</f>
        <v>29</v>
      </c>
      <c r="D1884" t="str">
        <f>MID('input-output'!$I$9,(ROW(D1884)-2)*2+1,2)</f>
        <v>01</v>
      </c>
      <c r="E1884" s="1" t="str">
        <f t="shared" si="343"/>
        <v>Monster Level 3</v>
      </c>
      <c r="G1884" s="2"/>
      <c r="L1884" t="str">
        <f t="shared" si="338"/>
        <v/>
      </c>
      <c r="M1884" t="str" cm="1">
        <f t="array" ref="M1884">_xlfn.IFS(ISNUMBER(_xlfn.XLOOKUP(C1884,Tables!N:N,Tables!N:N)),IF(B1884=0,K1884,""),L1884&lt;&gt;"",L1884,TRUE,D1884)</f>
        <v>01</v>
      </c>
      <c r="N1884">
        <f t="shared" si="339"/>
        <v>0</v>
      </c>
    </row>
    <row r="1885" spans="1:14" x14ac:dyDescent="0.45">
      <c r="A1885" t="str">
        <f t="shared" si="341"/>
        <v>3A2B</v>
      </c>
      <c r="B1885" t="str">
        <f t="shared" si="342"/>
        <v>2B</v>
      </c>
      <c r="C1885">
        <f>COUNTIF(B$2:B1885,"=0")</f>
        <v>29</v>
      </c>
      <c r="D1885" t="str">
        <f>MID('input-output'!$I$9,(ROW(D1885)-2)*2+1,2)</f>
        <v>01</v>
      </c>
      <c r="E1885" s="1" t="str">
        <f t="shared" si="343"/>
        <v>Boss Level</v>
      </c>
      <c r="G1885" s="2"/>
      <c r="L1885" t="str">
        <f t="shared" si="338"/>
        <v/>
      </c>
      <c r="M1885" t="str" cm="1">
        <f t="array" ref="M1885">_xlfn.IFS(ISNUMBER(_xlfn.XLOOKUP(C1885,Tables!N:N,Tables!N:N)),IF(B1885=0,K1885,""),L1885&lt;&gt;"",L1885,TRUE,D1885)</f>
        <v>01</v>
      </c>
      <c r="N1885">
        <f t="shared" si="339"/>
        <v>0</v>
      </c>
    </row>
    <row r="1886" spans="1:14" x14ac:dyDescent="0.45">
      <c r="A1886" t="str">
        <f t="shared" si="341"/>
        <v>3A2C</v>
      </c>
      <c r="B1886" t="str">
        <f t="shared" si="342"/>
        <v>2C</v>
      </c>
      <c r="C1886">
        <f>COUNTIF(B$2:B1886,"=0")</f>
        <v>29</v>
      </c>
      <c r="D1886" t="str">
        <f>MID('input-output'!$I$9,(ROW(D1886)-2)*2+1,2)</f>
        <v>00</v>
      </c>
      <c r="E1886" s="1" t="str">
        <f t="shared" si="343"/>
        <v/>
      </c>
      <c r="L1886" t="str">
        <f t="shared" si="338"/>
        <v/>
      </c>
      <c r="M1886" t="str" cm="1">
        <f t="array" ref="M1886">_xlfn.IFS(ISNUMBER(_xlfn.XLOOKUP(C1886,Tables!N:N,Tables!N:N)),IF(B1886=0,K1886,""),L1886&lt;&gt;"",L1886,TRUE,D1886)</f>
        <v>00</v>
      </c>
      <c r="N1886">
        <f t="shared" si="339"/>
        <v>0</v>
      </c>
    </row>
    <row r="1887" spans="1:14" x14ac:dyDescent="0.45">
      <c r="A1887" t="str">
        <f t="shared" si="341"/>
        <v>3A2D</v>
      </c>
      <c r="B1887" t="str">
        <f t="shared" si="342"/>
        <v>2D</v>
      </c>
      <c r="C1887">
        <f>COUNTIF(B$2:B1887,"=0")</f>
        <v>29</v>
      </c>
      <c r="D1887" t="str">
        <f>MID('input-output'!$I$9,(ROW(D1887)-2)*2+1,2)</f>
        <v>40</v>
      </c>
      <c r="E1887" s="1" t="str">
        <f t="shared" si="343"/>
        <v>Hobby</v>
      </c>
      <c r="F1887" t="str">
        <f>_xlfn.XLOOKUP(HEX2DEC(D1887),Tables!A:A,Tables!G:G)</f>
        <v>Writing</v>
      </c>
      <c r="G1887" s="2"/>
      <c r="L1887" t="str">
        <f t="shared" si="338"/>
        <v/>
      </c>
      <c r="M1887" t="str" cm="1">
        <f t="array" ref="M1887">_xlfn.IFS(ISNUMBER(_xlfn.XLOOKUP(C1887,Tables!N:N,Tables!N:N)),IF(B1887=0,K1887,""),L1887&lt;&gt;"",L1887,TRUE,D1887)</f>
        <v>40</v>
      </c>
      <c r="N1887">
        <f t="shared" si="339"/>
        <v>0</v>
      </c>
    </row>
    <row r="1888" spans="1:14" x14ac:dyDescent="0.45">
      <c r="A1888" t="str">
        <f t="shared" si="341"/>
        <v>3A2E</v>
      </c>
      <c r="B1888" t="str">
        <f t="shared" si="342"/>
        <v>2E</v>
      </c>
      <c r="C1888">
        <f>COUNTIF(B$2:B1888,"=0")</f>
        <v>29</v>
      </c>
      <c r="D1888" t="str">
        <f>MID('input-output'!$I$9,(ROW(D1888)-2)*2+1,2)</f>
        <v>3B</v>
      </c>
      <c r="E1888" s="1" t="str">
        <f t="shared" si="343"/>
        <v>Title</v>
      </c>
      <c r="F1888" t="str">
        <f>_xlfn.XLOOKUP(HEX2DEC(D1888),Tables!A:A,Tables!F:F)</f>
        <v>Out of Your League</v>
      </c>
      <c r="G1888" s="2"/>
      <c r="L1888" t="str">
        <f t="shared" si="338"/>
        <v/>
      </c>
      <c r="M1888" t="str" cm="1">
        <f t="array" ref="M1888">_xlfn.IFS(ISNUMBER(_xlfn.XLOOKUP(C1888,Tables!N:N,Tables!N:N)),IF(B1888=0,K1888,""),L1888&lt;&gt;"",L1888,TRUE,D1888)</f>
        <v>3B</v>
      </c>
      <c r="N1888">
        <f t="shared" si="339"/>
        <v>0</v>
      </c>
    </row>
    <row r="1889" spans="1:14" x14ac:dyDescent="0.45">
      <c r="A1889" t="str">
        <f t="shared" si="341"/>
        <v>3A2F</v>
      </c>
      <c r="B1889" t="str">
        <f t="shared" si="342"/>
        <v>2F</v>
      </c>
      <c r="C1889">
        <f>COUNTIF(B$2:B1889,"=0")</f>
        <v>29</v>
      </c>
      <c r="D1889" t="str">
        <f>MID('input-output'!$I$9,(ROW(D1889)-2)*2+1,2)</f>
        <v>34</v>
      </c>
      <c r="E1889" s="1" t="str">
        <f t="shared" si="343"/>
        <v>Personality</v>
      </c>
      <c r="F1889" t="str">
        <f>_xlfn.XLOOKUP(HEX2DEC(D1889),Tables!A:A,Tables!E:E)</f>
        <v>Cute</v>
      </c>
      <c r="G1889" s="2"/>
      <c r="L1889" t="str">
        <f t="shared" si="338"/>
        <v/>
      </c>
      <c r="M1889" t="str" cm="1">
        <f t="array" ref="M1889">_xlfn.IFS(ISNUMBER(_xlfn.XLOOKUP(C1889,Tables!N:N,Tables!N:N)),IF(B1889=0,K1889,""),L1889&lt;&gt;"",L1889,TRUE,D1889)</f>
        <v>34</v>
      </c>
      <c r="N1889">
        <f t="shared" si="339"/>
        <v>0</v>
      </c>
    </row>
    <row r="1890" spans="1:14" x14ac:dyDescent="0.45">
      <c r="A1890" t="str">
        <f t="shared" si="341"/>
        <v>3A30</v>
      </c>
      <c r="B1890" t="str">
        <f t="shared" si="342"/>
        <v>30</v>
      </c>
      <c r="C1890">
        <f>COUNTIF(B$2:B1890,"=0")</f>
        <v>29</v>
      </c>
      <c r="D1890" t="str">
        <f>MID('input-output'!$I$9,(ROW(D1890)-2)*2+1,2)</f>
        <v>00</v>
      </c>
      <c r="E1890" s="1" t="str">
        <f t="shared" si="343"/>
        <v/>
      </c>
      <c r="L1890" t="str">
        <f t="shared" si="338"/>
        <v/>
      </c>
      <c r="M1890" t="str" cm="1">
        <f t="array" ref="M1890">_xlfn.IFS(ISNUMBER(_xlfn.XLOOKUP(C1890,Tables!N:N,Tables!N:N)),IF(B1890=0,K1890,""),L1890&lt;&gt;"",L1890,TRUE,D1890)</f>
        <v>00</v>
      </c>
      <c r="N1890">
        <f t="shared" si="339"/>
        <v>0</v>
      </c>
    </row>
    <row r="1891" spans="1:14" x14ac:dyDescent="0.45">
      <c r="A1891" t="str">
        <f t="shared" si="341"/>
        <v>3A31</v>
      </c>
      <c r="B1891" t="str">
        <f t="shared" si="342"/>
        <v>31</v>
      </c>
      <c r="C1891">
        <f>COUNTIF(B$2:B1891,"=0")</f>
        <v>29</v>
      </c>
      <c r="D1891" t="str">
        <f>MID('input-output'!$I$9,(ROW(D1891)-2)*2+1,2)</f>
        <v>00</v>
      </c>
      <c r="E1891" s="1" t="str">
        <f t="shared" si="343"/>
        <v>Owner Level</v>
      </c>
      <c r="F1891">
        <f t="shared" ref="F1891:F1892" si="344">HEX2DEC(D1891)</f>
        <v>0</v>
      </c>
      <c r="G1891" s="2"/>
      <c r="J1891" t="str">
        <f t="shared" ref="J1891:J1892" si="345">IF(G1891&lt;&gt;"",DEC2HEX(G1891),"")</f>
        <v/>
      </c>
      <c r="L1891" t="str">
        <f t="shared" si="338"/>
        <v/>
      </c>
      <c r="M1891" t="str" cm="1">
        <f t="array" ref="M1891">_xlfn.IFS(ISNUMBER(_xlfn.XLOOKUP(C1891,Tables!N:N,Tables!N:N)),IF(B1891=0,K1891,""),L1891&lt;&gt;"",L1891,TRUE,D1891)</f>
        <v>00</v>
      </c>
      <c r="N1891">
        <f t="shared" si="339"/>
        <v>0</v>
      </c>
    </row>
    <row r="1892" spans="1:14" x14ac:dyDescent="0.45">
      <c r="A1892" t="str">
        <f t="shared" si="341"/>
        <v>3A32</v>
      </c>
      <c r="B1892" t="str">
        <f t="shared" si="342"/>
        <v>32</v>
      </c>
      <c r="C1892">
        <f>COUNTIF(B$2:B1892,"=0")</f>
        <v>29</v>
      </c>
      <c r="D1892" t="str">
        <f>MID('input-output'!$I$9,(ROW(D1892)-2)*2+1,2)</f>
        <v>00</v>
      </c>
      <c r="E1892" s="1" t="str">
        <f t="shared" si="343"/>
        <v>Times Cleared</v>
      </c>
      <c r="F1892">
        <f t="shared" si="344"/>
        <v>0</v>
      </c>
      <c r="G1892" s="2"/>
      <c r="J1892" t="str">
        <f t="shared" si="345"/>
        <v/>
      </c>
      <c r="L1892" t="str">
        <f t="shared" si="338"/>
        <v/>
      </c>
      <c r="M1892" t="str" cm="1">
        <f t="array" ref="M1892">_xlfn.IFS(ISNUMBER(_xlfn.XLOOKUP(C1892,Tables!N:N,Tables!N:N)),IF(B1892=0,K1892,""),L1892&lt;&gt;"",L1892,TRUE,D1892)</f>
        <v>00</v>
      </c>
      <c r="N1892">
        <f t="shared" si="339"/>
        <v>0</v>
      </c>
    </row>
    <row r="1893" spans="1:14" x14ac:dyDescent="0.45">
      <c r="A1893" t="str">
        <f t="shared" si="341"/>
        <v>3A33</v>
      </c>
      <c r="B1893" t="str">
        <f t="shared" si="342"/>
        <v>33</v>
      </c>
      <c r="C1893">
        <f>COUNTIF(B$2:B1893,"=0")</f>
        <v>29</v>
      </c>
      <c r="D1893" t="str">
        <f>MID('input-output'!$I$9,(ROW(D1893)-2)*2+1,2)</f>
        <v>00</v>
      </c>
      <c r="E1893" s="1" t="str">
        <f t="shared" si="343"/>
        <v/>
      </c>
      <c r="L1893" t="str">
        <f t="shared" si="338"/>
        <v/>
      </c>
      <c r="M1893" t="str" cm="1">
        <f t="array" ref="M1893">_xlfn.IFS(ISNUMBER(_xlfn.XLOOKUP(C1893,Tables!N:N,Tables!N:N)),IF(B1893=0,K1893,""),L1893&lt;&gt;"",L1893,TRUE,D1893)</f>
        <v>00</v>
      </c>
      <c r="N1893">
        <f t="shared" si="339"/>
        <v>0</v>
      </c>
    </row>
    <row r="1894" spans="1:14" x14ac:dyDescent="0.45">
      <c r="A1894" t="str">
        <f t="shared" si="341"/>
        <v>3A34</v>
      </c>
      <c r="B1894" t="str">
        <f t="shared" si="342"/>
        <v>34</v>
      </c>
      <c r="C1894">
        <f>COUNTIF(B$2:B1894,"=0")</f>
        <v>29</v>
      </c>
      <c r="D1894" t="str">
        <f>MID('input-output'!$I$9,(ROW(D1894)-2)*2+1,2)</f>
        <v>33</v>
      </c>
      <c r="E1894" s="1" t="str">
        <f t="shared" si="343"/>
        <v/>
      </c>
      <c r="L1894" t="str">
        <f t="shared" si="338"/>
        <v/>
      </c>
      <c r="M1894" t="str" cm="1">
        <f t="array" ref="M1894">_xlfn.IFS(ISNUMBER(_xlfn.XLOOKUP(C1894,Tables!N:N,Tables!N:N)),IF(B1894=0,K1894,""),L1894&lt;&gt;"",L1894,TRUE,D1894)</f>
        <v>33</v>
      </c>
      <c r="N1894">
        <f t="shared" si="339"/>
        <v>0</v>
      </c>
    </row>
    <row r="1895" spans="1:14" x14ac:dyDescent="0.45">
      <c r="A1895" t="str">
        <f t="shared" si="341"/>
        <v>3A35</v>
      </c>
      <c r="B1895" t="str">
        <f t="shared" si="342"/>
        <v>35</v>
      </c>
      <c r="C1895">
        <f>COUNTIF(B$2:B1895,"=0")</f>
        <v>29</v>
      </c>
      <c r="D1895" t="str">
        <f>MID('input-output'!$I$9,(ROW(D1895)-2)*2+1,2)</f>
        <v>02</v>
      </c>
      <c r="E1895" s="1" t="str">
        <f t="shared" si="343"/>
        <v/>
      </c>
      <c r="L1895" t="str">
        <f t="shared" si="338"/>
        <v/>
      </c>
      <c r="M1895" t="str" cm="1">
        <f t="array" ref="M1895">_xlfn.IFS(ISNUMBER(_xlfn.XLOOKUP(C1895,Tables!N:N,Tables!N:N)),IF(B1895=0,K1895,""),L1895&lt;&gt;"",L1895,TRUE,D1895)</f>
        <v>02</v>
      </c>
      <c r="N1895">
        <f t="shared" si="339"/>
        <v>0</v>
      </c>
    </row>
    <row r="1896" spans="1:14" x14ac:dyDescent="0.45">
      <c r="A1896" t="str">
        <f t="shared" si="341"/>
        <v>3A36</v>
      </c>
      <c r="B1896" t="str">
        <f t="shared" si="342"/>
        <v>36</v>
      </c>
      <c r="C1896">
        <f>COUNTIF(B$2:B1896,"=0")</f>
        <v>29</v>
      </c>
      <c r="D1896" t="str">
        <f>MID('input-output'!$I$9,(ROW(D1896)-2)*2+1,2)</f>
        <v>44</v>
      </c>
      <c r="E1896" s="1" t="str">
        <f t="shared" si="343"/>
        <v/>
      </c>
      <c r="L1896" t="str">
        <f t="shared" si="338"/>
        <v/>
      </c>
      <c r="M1896" t="str" cm="1">
        <f t="array" ref="M1896">_xlfn.IFS(ISNUMBER(_xlfn.XLOOKUP(C1896,Tables!N:N,Tables!N:N)),IF(B1896=0,K1896,""),L1896&lt;&gt;"",L1896,TRUE,D1896)</f>
        <v>44</v>
      </c>
      <c r="N1896">
        <f t="shared" si="339"/>
        <v>0</v>
      </c>
    </row>
    <row r="1897" spans="1:14" x14ac:dyDescent="0.45">
      <c r="A1897" t="str">
        <f t="shared" si="341"/>
        <v>3A37</v>
      </c>
      <c r="B1897" t="str">
        <f t="shared" si="342"/>
        <v>37</v>
      </c>
      <c r="C1897">
        <f>COUNTIF(B$2:B1897,"=0")</f>
        <v>29</v>
      </c>
      <c r="D1897" t="str">
        <f>MID('input-output'!$I$9,(ROW(D1897)-2)*2+1,2)</f>
        <v>30</v>
      </c>
      <c r="E1897" s="1" t="str">
        <f t="shared" si="343"/>
        <v/>
      </c>
      <c r="L1897" t="str">
        <f t="shared" si="338"/>
        <v/>
      </c>
      <c r="M1897" t="str" cm="1">
        <f t="array" ref="M1897">_xlfn.IFS(ISNUMBER(_xlfn.XLOOKUP(C1897,Tables!N:N,Tables!N:N)),IF(B1897=0,K1897,""),L1897&lt;&gt;"",L1897,TRUE,D1897)</f>
        <v>30</v>
      </c>
      <c r="N1897">
        <f t="shared" si="339"/>
        <v>0</v>
      </c>
    </row>
    <row r="1898" spans="1:14" x14ac:dyDescent="0.45">
      <c r="A1898" t="str">
        <f t="shared" si="341"/>
        <v>3A38</v>
      </c>
      <c r="B1898" t="str">
        <f t="shared" si="342"/>
        <v>38</v>
      </c>
      <c r="C1898">
        <f>COUNTIF(B$2:B1898,"=0")</f>
        <v>29</v>
      </c>
      <c r="D1898" t="str">
        <f>MID('input-output'!$I$9,(ROW(D1898)-2)*2+1,2)</f>
        <v>84</v>
      </c>
      <c r="E1898" s="1" t="str">
        <f t="shared" si="343"/>
        <v/>
      </c>
      <c r="L1898" t="str">
        <f t="shared" si="338"/>
        <v/>
      </c>
      <c r="M1898" t="str" cm="1">
        <f t="array" ref="M1898">_xlfn.IFS(ISNUMBER(_xlfn.XLOOKUP(C1898,Tables!N:N,Tables!N:N)),IF(B1898=0,K1898,""),L1898&lt;&gt;"",L1898,TRUE,D1898)</f>
        <v>84</v>
      </c>
      <c r="N1898">
        <f t="shared" si="339"/>
        <v>0</v>
      </c>
    </row>
    <row r="1899" spans="1:14" x14ac:dyDescent="0.45">
      <c r="A1899" t="str">
        <f t="shared" si="341"/>
        <v>3A39</v>
      </c>
      <c r="B1899" t="str">
        <f t="shared" si="342"/>
        <v>39</v>
      </c>
      <c r="C1899">
        <f>COUNTIF(B$2:B1899,"=0")</f>
        <v>29</v>
      </c>
      <c r="D1899" t="str">
        <f>MID('input-output'!$I$9,(ROW(D1899)-2)*2+1,2)</f>
        <v>30</v>
      </c>
      <c r="E1899" s="1" t="str">
        <f t="shared" si="343"/>
        <v/>
      </c>
      <c r="L1899" t="str">
        <f t="shared" si="338"/>
        <v/>
      </c>
      <c r="M1899" t="str" cm="1">
        <f t="array" ref="M1899">_xlfn.IFS(ISNUMBER(_xlfn.XLOOKUP(C1899,Tables!N:N,Tables!N:N)),IF(B1899=0,K1899,""),L1899&lt;&gt;"",L1899,TRUE,D1899)</f>
        <v>30</v>
      </c>
      <c r="N1899">
        <f t="shared" si="339"/>
        <v>0</v>
      </c>
    </row>
    <row r="1900" spans="1:14" x14ac:dyDescent="0.45">
      <c r="A1900" t="str">
        <f t="shared" si="341"/>
        <v>3A3A</v>
      </c>
      <c r="B1900" t="str">
        <f t="shared" si="342"/>
        <v>3A</v>
      </c>
      <c r="C1900">
        <f>COUNTIF(B$2:B1900,"=0")</f>
        <v>29</v>
      </c>
      <c r="D1900" t="str">
        <f>MID('input-output'!$I$9,(ROW(D1900)-2)*2+1,2)</f>
        <v>FC</v>
      </c>
      <c r="E1900" s="1" t="str">
        <f t="shared" si="343"/>
        <v/>
      </c>
      <c r="L1900" t="str">
        <f t="shared" si="338"/>
        <v/>
      </c>
      <c r="M1900" t="str" cm="1">
        <f t="array" ref="M1900">_xlfn.IFS(ISNUMBER(_xlfn.XLOOKUP(C1900,Tables!N:N,Tables!N:N)),IF(B1900=0,K1900,""),L1900&lt;&gt;"",L1900,TRUE,D1900)</f>
        <v>FC</v>
      </c>
      <c r="N1900">
        <f t="shared" si="339"/>
        <v>0</v>
      </c>
    </row>
    <row r="1901" spans="1:14" x14ac:dyDescent="0.45">
      <c r="A1901" t="str">
        <f t="shared" si="341"/>
        <v>3A3B</v>
      </c>
      <c r="B1901" t="str">
        <f t="shared" si="342"/>
        <v>3B</v>
      </c>
      <c r="C1901">
        <f>COUNTIF(B$2:B1901,"=0")</f>
        <v>29</v>
      </c>
      <c r="D1901" t="str">
        <f>MID('input-output'!$I$9,(ROW(D1901)-2)*2+1,2)</f>
        <v>30</v>
      </c>
      <c r="E1901" s="1" t="str">
        <f t="shared" si="343"/>
        <v/>
      </c>
      <c r="L1901" t="str">
        <f t="shared" si="338"/>
        <v/>
      </c>
      <c r="M1901" t="str" cm="1">
        <f t="array" ref="M1901">_xlfn.IFS(ISNUMBER(_xlfn.XLOOKUP(C1901,Tables!N:N,Tables!N:N)),IF(B1901=0,K1901,""),L1901&lt;&gt;"",L1901,TRUE,D1901)</f>
        <v>30</v>
      </c>
      <c r="N1901">
        <f t="shared" si="339"/>
        <v>0</v>
      </c>
    </row>
    <row r="1902" spans="1:14" x14ac:dyDescent="0.45">
      <c r="A1902" t="str">
        <f t="shared" si="341"/>
        <v>3A3C</v>
      </c>
      <c r="B1902" t="str">
        <f t="shared" si="342"/>
        <v>3C</v>
      </c>
      <c r="C1902">
        <f>COUNTIF(B$2:B1902,"=0")</f>
        <v>29</v>
      </c>
      <c r="D1902" t="str">
        <f>MID('input-output'!$I$9,(ROW(D1902)-2)*2+1,2)</f>
        <v>00</v>
      </c>
      <c r="E1902" s="1" t="str">
        <f t="shared" si="343"/>
        <v/>
      </c>
      <c r="L1902" t="str">
        <f t="shared" si="338"/>
        <v/>
      </c>
      <c r="M1902" t="str" cm="1">
        <f t="array" ref="M1902">_xlfn.IFS(ISNUMBER(_xlfn.XLOOKUP(C1902,Tables!N:N,Tables!N:N)),IF(B1902=0,K1902,""),L1902&lt;&gt;"",L1902,TRUE,D1902)</f>
        <v>00</v>
      </c>
      <c r="N1902">
        <f t="shared" si="339"/>
        <v>0</v>
      </c>
    </row>
    <row r="1903" spans="1:14" x14ac:dyDescent="0.45">
      <c r="A1903" t="str">
        <f t="shared" si="341"/>
        <v>3A3D</v>
      </c>
      <c r="B1903" t="str">
        <f t="shared" si="342"/>
        <v>3D</v>
      </c>
      <c r="C1903">
        <f>COUNTIF(B$2:B1903,"=0")</f>
        <v>29</v>
      </c>
      <c r="D1903" t="str">
        <f>MID('input-output'!$I$9,(ROW(D1903)-2)*2+1,2)</f>
        <v>30</v>
      </c>
      <c r="E1903" s="1" t="str">
        <f t="shared" si="343"/>
        <v/>
      </c>
      <c r="L1903" t="str">
        <f t="shared" si="338"/>
        <v/>
      </c>
      <c r="M1903" t="str" cm="1">
        <f t="array" ref="M1903">_xlfn.IFS(ISNUMBER(_xlfn.XLOOKUP(C1903,Tables!N:N,Tables!N:N)),IF(B1903=0,K1903,""),L1903&lt;&gt;"",L1903,TRUE,D1903)</f>
        <v>30</v>
      </c>
      <c r="N1903">
        <f t="shared" si="339"/>
        <v>0</v>
      </c>
    </row>
    <row r="1904" spans="1:14" x14ac:dyDescent="0.45">
      <c r="A1904" t="str">
        <f t="shared" si="341"/>
        <v>3A3E</v>
      </c>
      <c r="B1904" t="str">
        <f t="shared" si="342"/>
        <v>3E</v>
      </c>
      <c r="C1904">
        <f>COUNTIF(B$2:B1904,"=0")</f>
        <v>29</v>
      </c>
      <c r="D1904" t="str">
        <f>MID('input-output'!$I$9,(ROW(D1904)-2)*2+1,2)</f>
        <v>FB</v>
      </c>
      <c r="E1904" s="1" t="str">
        <f t="shared" si="343"/>
        <v/>
      </c>
      <c r="L1904" t="str">
        <f t="shared" si="338"/>
        <v/>
      </c>
      <c r="M1904" t="str" cm="1">
        <f t="array" ref="M1904">_xlfn.IFS(ISNUMBER(_xlfn.XLOOKUP(C1904,Tables!N:N,Tables!N:N)),IF(B1904=0,K1904,""),L1904&lt;&gt;"",L1904,TRUE,D1904)</f>
        <v>FB</v>
      </c>
      <c r="N1904">
        <f t="shared" si="339"/>
        <v>0</v>
      </c>
    </row>
    <row r="1905" spans="1:14" x14ac:dyDescent="0.45">
      <c r="A1905" t="str">
        <f t="shared" si="341"/>
        <v>3A3F</v>
      </c>
      <c r="B1905" t="str">
        <f t="shared" si="342"/>
        <v>3F</v>
      </c>
      <c r="C1905">
        <f>COUNTIF(B$2:B1905,"=0")</f>
        <v>29</v>
      </c>
      <c r="D1905" t="str">
        <f>MID('input-output'!$I$9,(ROW(D1905)-2)*2+1,2)</f>
        <v>79</v>
      </c>
      <c r="E1905" s="1" t="str">
        <f t="shared" si="343"/>
        <v/>
      </c>
      <c r="L1905" t="str">
        <f t="shared" si="338"/>
        <v/>
      </c>
      <c r="M1905" t="str" cm="1">
        <f t="array" ref="M1905">_xlfn.IFS(ISNUMBER(_xlfn.XLOOKUP(C1905,Tables!N:N,Tables!N:N)),IF(B1905=0,K1905,""),L1905&lt;&gt;"",L1905,TRUE,D1905)</f>
        <v>79</v>
      </c>
      <c r="N1905">
        <f t="shared" si="339"/>
        <v>0</v>
      </c>
    </row>
    <row r="1906" spans="1:14" x14ac:dyDescent="0.45">
      <c r="A1906" t="str">
        <f t="shared" si="341"/>
        <v>3A40</v>
      </c>
      <c r="B1906" t="str">
        <f t="shared" si="342"/>
        <v>40</v>
      </c>
      <c r="C1906">
        <f>COUNTIF(B$2:B1906,"=0")</f>
        <v>29</v>
      </c>
      <c r="D1906" t="str">
        <f>MID('input-output'!$I$9,(ROW(D1906)-2)*2+1,2)</f>
        <v>11</v>
      </c>
      <c r="E1906" s="1" t="str">
        <f t="shared" si="343"/>
        <v/>
      </c>
      <c r="L1906" t="str">
        <f t="shared" si="338"/>
        <v/>
      </c>
      <c r="M1906" t="str" cm="1">
        <f t="array" ref="M1906">_xlfn.IFS(ISNUMBER(_xlfn.XLOOKUP(C1906,Tables!N:N,Tables!N:N)),IF(B1906=0,K1906,""),L1906&lt;&gt;"",L1906,TRUE,D1906)</f>
        <v>11</v>
      </c>
      <c r="N1906">
        <f t="shared" si="339"/>
        <v>0</v>
      </c>
    </row>
    <row r="1907" spans="1:14" x14ac:dyDescent="0.45">
      <c r="A1907" t="str">
        <f t="shared" si="341"/>
        <v>3A41</v>
      </c>
      <c r="B1907" t="str">
        <f t="shared" si="342"/>
        <v>41</v>
      </c>
      <c r="C1907">
        <f>COUNTIF(B$2:B1907,"=0")</f>
        <v>29</v>
      </c>
      <c r="D1907" t="str">
        <f>MID('input-output'!$I$9,(ROW(D1907)-2)*2+1,2)</f>
        <v>6C</v>
      </c>
      <c r="E1907" s="1" t="str">
        <f t="shared" si="343"/>
        <v/>
      </c>
      <c r="L1907" t="str">
        <f t="shared" si="338"/>
        <v/>
      </c>
      <c r="M1907" t="str" cm="1">
        <f t="array" ref="M1907">_xlfn.IFS(ISNUMBER(_xlfn.XLOOKUP(C1907,Tables!N:N,Tables!N:N)),IF(B1907=0,K1907,""),L1907&lt;&gt;"",L1907,TRUE,D1907)</f>
        <v>6C</v>
      </c>
      <c r="N1907">
        <f t="shared" si="339"/>
        <v>0</v>
      </c>
    </row>
    <row r="1908" spans="1:14" x14ac:dyDescent="0.45">
      <c r="A1908" t="str">
        <f t="shared" si="341"/>
        <v>3A42</v>
      </c>
      <c r="B1908" t="str">
        <f t="shared" si="342"/>
        <v>42</v>
      </c>
      <c r="C1908">
        <f>COUNTIF(B$2:B1908,"=0")</f>
        <v>29</v>
      </c>
      <c r="D1908" t="str">
        <f>MID('input-output'!$I$9,(ROW(D1908)-2)*2+1,2)</f>
        <v>6E</v>
      </c>
      <c r="E1908" s="1" t="str">
        <f t="shared" si="343"/>
        <v/>
      </c>
      <c r="L1908" t="str">
        <f t="shared" si="338"/>
        <v/>
      </c>
      <c r="M1908" t="str" cm="1">
        <f t="array" ref="M1908">_xlfn.IFS(ISNUMBER(_xlfn.XLOOKUP(C1908,Tables!N:N,Tables!N:N)),IF(B1908=0,K1908,""),L1908&lt;&gt;"",L1908,TRUE,D1908)</f>
        <v>6E</v>
      </c>
      <c r="N1908">
        <f t="shared" si="339"/>
        <v>0</v>
      </c>
    </row>
    <row r="1909" spans="1:14" x14ac:dyDescent="0.45">
      <c r="A1909" t="str">
        <f t="shared" si="341"/>
        <v>3A43</v>
      </c>
      <c r="B1909" t="str">
        <f t="shared" si="342"/>
        <v>43</v>
      </c>
      <c r="C1909">
        <f>COUNTIF(B$2:B1909,"=0")</f>
        <v>29</v>
      </c>
      <c r="D1909" t="str">
        <f>MID('input-output'!$I$9,(ROW(D1909)-2)*2+1,2)</f>
        <v>30</v>
      </c>
      <c r="E1909" s="1" t="str">
        <f t="shared" si="343"/>
        <v/>
      </c>
      <c r="L1909" t="str">
        <f t="shared" si="338"/>
        <v/>
      </c>
      <c r="M1909" t="str" cm="1">
        <f t="array" ref="M1909">_xlfn.IFS(ISNUMBER(_xlfn.XLOOKUP(C1909,Tables!N:N,Tables!N:N)),IF(B1909=0,K1909,""),L1909&lt;&gt;"",L1909,TRUE,D1909)</f>
        <v>30</v>
      </c>
      <c r="N1909">
        <f t="shared" si="339"/>
        <v>0</v>
      </c>
    </row>
    <row r="1910" spans="1:14" x14ac:dyDescent="0.45">
      <c r="A1910" t="str">
        <f t="shared" si="341"/>
        <v>3A44</v>
      </c>
      <c r="B1910" t="str">
        <f t="shared" si="342"/>
        <v>44</v>
      </c>
      <c r="C1910">
        <f>COUNTIF(B$2:B1910,"=0")</f>
        <v>29</v>
      </c>
      <c r="D1910" t="str">
        <f>MID('input-output'!$I$9,(ROW(D1910)-2)*2+1,2)</f>
        <v>3A</v>
      </c>
      <c r="E1910" s="1" t="str">
        <f t="shared" si="343"/>
        <v/>
      </c>
      <c r="L1910" t="str">
        <f t="shared" si="338"/>
        <v/>
      </c>
      <c r="M1910" t="str" cm="1">
        <f t="array" ref="M1910">_xlfn.IFS(ISNUMBER(_xlfn.XLOOKUP(C1910,Tables!N:N,Tables!N:N)),IF(B1910=0,K1910,""),L1910&lt;&gt;"",L1910,TRUE,D1910)</f>
        <v>3A</v>
      </c>
      <c r="N1910">
        <f t="shared" si="339"/>
        <v>0</v>
      </c>
    </row>
    <row r="1911" spans="1:14" x14ac:dyDescent="0.45">
      <c r="A1911" t="str">
        <f t="shared" si="341"/>
        <v>3A45</v>
      </c>
      <c r="B1911" t="str">
        <f t="shared" si="342"/>
        <v>45</v>
      </c>
      <c r="C1911">
        <f>COUNTIF(B$2:B1911,"=0")</f>
        <v>29</v>
      </c>
      <c r="D1911" t="str">
        <f>MID('input-output'!$I$9,(ROW(D1911)-2)*2+1,2)</f>
        <v>75</v>
      </c>
      <c r="E1911" s="1" t="str">
        <f t="shared" si="343"/>
        <v/>
      </c>
      <c r="L1911" t="str">
        <f t="shared" si="338"/>
        <v/>
      </c>
      <c r="M1911" t="str" cm="1">
        <f t="array" ref="M1911">_xlfn.IFS(ISNUMBER(_xlfn.XLOOKUP(C1911,Tables!N:N,Tables!N:N)),IF(B1911=0,K1911,""),L1911&lt;&gt;"",L1911,TRUE,D1911)</f>
        <v>75</v>
      </c>
      <c r="N1911">
        <f t="shared" si="339"/>
        <v>0</v>
      </c>
    </row>
    <row r="1912" spans="1:14" x14ac:dyDescent="0.45">
      <c r="A1912" t="str">
        <f t="shared" si="341"/>
        <v>3A46</v>
      </c>
      <c r="B1912" t="str">
        <f t="shared" si="342"/>
        <v>46</v>
      </c>
      <c r="C1912">
        <f>COUNTIF(B$2:B1912,"=0")</f>
        <v>29</v>
      </c>
      <c r="D1912" t="str">
        <f>MID('input-output'!$I$9,(ROW(D1912)-2)*2+1,2)</f>
        <v>6A</v>
      </c>
      <c r="E1912" s="1" t="str">
        <f t="shared" si="343"/>
        <v/>
      </c>
      <c r="L1912" t="str">
        <f t="shared" si="338"/>
        <v/>
      </c>
      <c r="M1912" t="str" cm="1">
        <f t="array" ref="M1912">_xlfn.IFS(ISNUMBER(_xlfn.XLOOKUP(C1912,Tables!N:N,Tables!N:N)),IF(B1912=0,K1912,""),L1912&lt;&gt;"",L1912,TRUE,D1912)</f>
        <v>6A</v>
      </c>
      <c r="N1912">
        <f t="shared" si="339"/>
        <v>0</v>
      </c>
    </row>
    <row r="1913" spans="1:14" x14ac:dyDescent="0.45">
      <c r="A1913" t="str">
        <f t="shared" si="341"/>
        <v>3A47</v>
      </c>
      <c r="B1913" t="str">
        <f t="shared" si="342"/>
        <v>47</v>
      </c>
      <c r="C1913">
        <f>COUNTIF(B$2:B1913,"=0")</f>
        <v>29</v>
      </c>
      <c r="D1913" t="str">
        <f>MID('input-output'!$I$9,(ROW(D1913)-2)*2+1,2)</f>
        <v>3A</v>
      </c>
      <c r="E1913" s="1" t="str">
        <f t="shared" si="343"/>
        <v/>
      </c>
      <c r="L1913" t="str">
        <f t="shared" si="338"/>
        <v/>
      </c>
      <c r="M1913" t="str" cm="1">
        <f t="array" ref="M1913">_xlfn.IFS(ISNUMBER(_xlfn.XLOOKUP(C1913,Tables!N:N,Tables!N:N)),IF(B1913=0,K1913,""),L1913&lt;&gt;"",L1913,TRUE,D1913)</f>
        <v>3A</v>
      </c>
      <c r="N1913">
        <f t="shared" si="339"/>
        <v>0</v>
      </c>
    </row>
    <row r="1914" spans="1:14" x14ac:dyDescent="0.45">
      <c r="A1914" t="str">
        <f t="shared" si="341"/>
        <v>3A48</v>
      </c>
      <c r="B1914" t="str">
        <f t="shared" si="342"/>
        <v>48</v>
      </c>
      <c r="C1914">
        <f>COUNTIF(B$2:B1914,"=0")</f>
        <v>29</v>
      </c>
      <c r="D1914" t="str">
        <f>MID('input-output'!$I$9,(ROW(D1914)-2)*2+1,2)</f>
        <v>BA</v>
      </c>
      <c r="E1914" s="1" t="str">
        <f t="shared" si="343"/>
        <v>DLC Tablet Name</v>
      </c>
      <c r="F1914" t="str">
        <f>IF(_xlfn.CONCAT(D1848:D1849)="FFFF",_xlfn.XLOOKUP(_xlfn.CONCAT(D1848:D1849),Tables!B:B,Tables!K:K),IF(_xlfn.XLOOKUP(HEX2DEC(D1914),Tables!A:A,Tables!K:K,"")=0,"",_xlfn.XLOOKUP(HEX2DEC(D1914),Tables!A:A,Tables!K:K,"")))</f>
        <v>Davy Jones' Locker</v>
      </c>
      <c r="G1914" s="2"/>
      <c r="L1914" t="str">
        <f t="shared" si="338"/>
        <v/>
      </c>
      <c r="M1914" t="str" cm="1">
        <f t="array" ref="M1914">_xlfn.IFS(ISNUMBER(_xlfn.XLOOKUP(C1914,Tables!N:N,Tables!N:N)),IF(B1914=0,K1914,""),L1914&lt;&gt;"",L1914,TRUE,D1914)</f>
        <v>BA</v>
      </c>
      <c r="N1914">
        <f t="shared" si="339"/>
        <v>0</v>
      </c>
    </row>
    <row r="1915" spans="1:14" x14ac:dyDescent="0.45">
      <c r="A1915" t="str">
        <f t="shared" si="341"/>
        <v>3A49</v>
      </c>
      <c r="B1915" t="str">
        <f t="shared" si="342"/>
        <v>49</v>
      </c>
      <c r="C1915">
        <f>COUNTIF(B$2:B1915,"=0")</f>
        <v>29</v>
      </c>
      <c r="D1915" t="str">
        <f>MID('input-output'!$I$9,(ROW(D1915)-2)*2+1,2)</f>
        <v>BA</v>
      </c>
      <c r="E1915" s="1" t="str">
        <f t="shared" si="343"/>
        <v>DLC Tablet Name</v>
      </c>
      <c r="F1915" t="str">
        <f>IF(_xlfn.XLOOKUP(HEX2DEC(D1915),Tables!A:A,Tables!K:K,"")=0,"",_xlfn.XLOOKUP(HEX2DEC(D1915),Tables!A:A,Tables!K:K,""))</f>
        <v>Davy Jones' Locker</v>
      </c>
      <c r="L1915" t="str">
        <f t="shared" si="338"/>
        <v/>
      </c>
      <c r="M1915" t="str" cm="1">
        <f t="array" ref="M1915">_xlfn.IFS(ISNUMBER(_xlfn.XLOOKUP(C1915,Tables!N:N,Tables!N:N)),IF(B1915=0,K1915,""),L1915&lt;&gt;"",L1915,TRUE,D1915)</f>
        <v>BA</v>
      </c>
      <c r="N1915">
        <f t="shared" si="339"/>
        <v>0</v>
      </c>
    </row>
    <row r="1916" spans="1:14" x14ac:dyDescent="0.45">
      <c r="A1916" t="str">
        <f t="shared" si="341"/>
        <v>3A4A</v>
      </c>
      <c r="B1916" t="str">
        <f t="shared" si="342"/>
        <v>4A</v>
      </c>
      <c r="C1916">
        <f>COUNTIF(B$2:B1916,"=0")</f>
        <v>29</v>
      </c>
      <c r="D1916" t="str">
        <f>MID('input-output'!$I$9,(ROW(D1916)-2)*2+1,2)</f>
        <v>00</v>
      </c>
      <c r="E1916" s="1" t="str">
        <f t="shared" si="343"/>
        <v/>
      </c>
      <c r="L1916" t="str">
        <f t="shared" si="338"/>
        <v/>
      </c>
      <c r="M1916" t="str" cm="1">
        <f t="array" ref="M1916">_xlfn.IFS(ISNUMBER(_xlfn.XLOOKUP(C1916,Tables!N:N,Tables!N:N)),IF(B1916=0,K1916,""),L1916&lt;&gt;"",L1916,TRUE,D1916)</f>
        <v>00</v>
      </c>
      <c r="N1916">
        <f t="shared" si="339"/>
        <v>0</v>
      </c>
    </row>
    <row r="1917" spans="1:14" x14ac:dyDescent="0.45">
      <c r="A1917" t="str">
        <f t="shared" si="341"/>
        <v>3A4B</v>
      </c>
      <c r="B1917" t="str">
        <f t="shared" si="342"/>
        <v>4B</v>
      </c>
      <c r="C1917">
        <f>COUNTIF(B$2:B1917,"=0")</f>
        <v>29</v>
      </c>
      <c r="D1917" t="str">
        <f>MID('input-output'!$I$9,(ROW(D1917)-2)*2+1,2)</f>
        <v>00</v>
      </c>
      <c r="E1917" s="1" t="str">
        <f t="shared" si="343"/>
        <v/>
      </c>
      <c r="L1917" t="str">
        <f t="shared" si="338"/>
        <v/>
      </c>
      <c r="M1917" t="str" cm="1">
        <f t="array" ref="M1917">_xlfn.IFS(ISNUMBER(_xlfn.XLOOKUP(C1917,Tables!N:N,Tables!N:N)),IF(B1917=0,K1917,""),L1917&lt;&gt;"",L1917,TRUE,D1917)</f>
        <v>00</v>
      </c>
      <c r="N1917">
        <f t="shared" si="339"/>
        <v>0</v>
      </c>
    </row>
    <row r="1918" spans="1:14" x14ac:dyDescent="0.45">
      <c r="A1918" t="str">
        <f t="shared" si="341"/>
        <v>3A4C</v>
      </c>
      <c r="B1918" t="str">
        <f t="shared" si="342"/>
        <v>4C</v>
      </c>
      <c r="C1918">
        <f>COUNTIF(B$2:B1918,"=0")</f>
        <v>29</v>
      </c>
      <c r="D1918" t="str">
        <f>MID('input-output'!$I$9,(ROW(D1918)-2)*2+1,2)</f>
        <v>00</v>
      </c>
      <c r="E1918" s="1" t="str">
        <f t="shared" si="343"/>
        <v/>
      </c>
      <c r="L1918" t="str">
        <f t="shared" si="338"/>
        <v/>
      </c>
      <c r="M1918" t="str" cm="1">
        <f t="array" ref="M1918">_xlfn.IFS(ISNUMBER(_xlfn.XLOOKUP(C1918,Tables!N:N,Tables!N:N)),IF(B1918=0,K1918,""),L1918&lt;&gt;"",L1918,TRUE,D1918)</f>
        <v>00</v>
      </c>
      <c r="N1918">
        <f t="shared" si="339"/>
        <v>0</v>
      </c>
    </row>
    <row r="1919" spans="1:14" x14ac:dyDescent="0.45">
      <c r="A1919" t="str">
        <f t="shared" si="341"/>
        <v>3A4D</v>
      </c>
      <c r="B1919" t="str">
        <f t="shared" si="342"/>
        <v>4D</v>
      </c>
      <c r="C1919">
        <f>COUNTIF(B$2:B1919,"=0")</f>
        <v>29</v>
      </c>
      <c r="D1919" t="str">
        <f>MID('input-output'!$I$9,(ROW(D1919)-2)*2+1,2)</f>
        <v>0A</v>
      </c>
      <c r="E1919" s="1" t="str">
        <f t="shared" si="343"/>
        <v>Disguise</v>
      </c>
      <c r="F1919" t="str">
        <f>_xlfn.XLOOKUP(HEX2DEC(D1919),Tables!A:A,Tables!I:I)</f>
        <v>Merchant</v>
      </c>
      <c r="G1919" s="2"/>
      <c r="L1919" t="str">
        <f t="shared" si="338"/>
        <v/>
      </c>
      <c r="M1919" t="str" cm="1">
        <f t="array" ref="M1919">_xlfn.IFS(ISNUMBER(_xlfn.XLOOKUP(C1919,Tables!N:N,Tables!N:N)),IF(B1919=0,K1919,""),L1919&lt;&gt;"",L1919,TRUE,D1919)</f>
        <v>0A</v>
      </c>
      <c r="N1919">
        <f t="shared" si="339"/>
        <v>0</v>
      </c>
    </row>
    <row r="1920" spans="1:14" x14ac:dyDescent="0.45">
      <c r="A1920" t="str">
        <f t="shared" si="341"/>
        <v>3A4E</v>
      </c>
      <c r="B1920" t="str">
        <f t="shared" si="342"/>
        <v>4E</v>
      </c>
      <c r="C1920">
        <f>COUNTIF(B$2:B1920,"=0")</f>
        <v>29</v>
      </c>
      <c r="D1920" t="str">
        <f>MID('input-output'!$I$9,(ROW(D1920)-2)*2+1,2)</f>
        <v>09</v>
      </c>
      <c r="E1920" s="1" t="str">
        <f t="shared" si="343"/>
        <v>Unk</v>
      </c>
      <c r="F1920">
        <f t="shared" ref="F1920" si="346">HEX2DEC(D1920)</f>
        <v>9</v>
      </c>
      <c r="L1920" t="str">
        <f t="shared" si="338"/>
        <v/>
      </c>
      <c r="M1920" t="str" cm="1">
        <f t="array" ref="M1920">_xlfn.IFS(ISNUMBER(_xlfn.XLOOKUP(C1920,Tables!N:N,Tables!N:N)),IF(B1920=0,K1920,""),L1920&lt;&gt;"",L1920,TRUE,D1920)</f>
        <v>09</v>
      </c>
      <c r="N1920">
        <f t="shared" si="339"/>
        <v>0</v>
      </c>
    </row>
    <row r="1921" spans="1:14" x14ac:dyDescent="0.45">
      <c r="A1921" t="str">
        <f t="shared" si="341"/>
        <v>3A4F</v>
      </c>
      <c r="B1921" t="str">
        <f t="shared" si="342"/>
        <v>4F</v>
      </c>
      <c r="C1921">
        <f>COUNTIF(B$2:B1921,"=0")</f>
        <v>29</v>
      </c>
      <c r="D1921" t="str">
        <f>MID('input-output'!$I$9,(ROW(D1921)-2)*2+1,2)</f>
        <v>00</v>
      </c>
      <c r="E1921" s="1" t="str">
        <f t="shared" si="343"/>
        <v/>
      </c>
      <c r="L1921" t="str">
        <f t="shared" si="338"/>
        <v/>
      </c>
      <c r="M1921" t="str" cm="1">
        <f t="array" ref="M1921">_xlfn.IFS(ISNUMBER(_xlfn.XLOOKUP(C1921,Tables!N:N,Tables!N:N)),IF(B1921=0,K1921,""),L1921&lt;&gt;"",L1921,TRUE,D1921)</f>
        <v>00</v>
      </c>
      <c r="N1921">
        <f t="shared" si="339"/>
        <v>0</v>
      </c>
    </row>
    <row r="1922" spans="1:14" x14ac:dyDescent="0.45">
      <c r="A1922" t="str">
        <f t="shared" si="341"/>
        <v>3A50</v>
      </c>
      <c r="B1922" t="str">
        <f t="shared" si="342"/>
        <v>50</v>
      </c>
      <c r="C1922">
        <f>COUNTIF(B$2:B1922,"=0")</f>
        <v>29</v>
      </c>
      <c r="D1922" t="str">
        <f>MID('input-output'!$I$9,(ROW(D1922)-2)*2+1,2)</f>
        <v>38</v>
      </c>
      <c r="E1922" s="1" t="str">
        <f t="shared" si="343"/>
        <v>Unk</v>
      </c>
      <c r="F1922">
        <f t="shared" ref="F1922:F1925" si="347">HEX2DEC(D1922)</f>
        <v>56</v>
      </c>
      <c r="L1922" t="str">
        <f t="shared" si="338"/>
        <v/>
      </c>
      <c r="M1922" t="str" cm="1">
        <f t="array" ref="M1922">_xlfn.IFS(ISNUMBER(_xlfn.XLOOKUP(C1922,Tables!N:N,Tables!N:N)),IF(B1922=0,K1922,""),L1922&lt;&gt;"",L1922,TRUE,D1922)</f>
        <v>38</v>
      </c>
      <c r="N1922">
        <f t="shared" si="339"/>
        <v>0</v>
      </c>
    </row>
    <row r="1923" spans="1:14" x14ac:dyDescent="0.45">
      <c r="A1923" t="str">
        <f t="shared" si="341"/>
        <v>3A51</v>
      </c>
      <c r="B1923" t="str">
        <f t="shared" si="342"/>
        <v>51</v>
      </c>
      <c r="C1923">
        <f>COUNTIF(B$2:B1923,"=0")</f>
        <v>29</v>
      </c>
      <c r="D1923" t="str">
        <f>MID('input-output'!$I$9,(ROW(D1923)-2)*2+1,2)</f>
        <v>00</v>
      </c>
      <c r="E1923" s="1" t="str">
        <f t="shared" si="343"/>
        <v>Unk</v>
      </c>
      <c r="F1923">
        <f t="shared" si="347"/>
        <v>0</v>
      </c>
      <c r="L1923" t="str">
        <f t="shared" ref="L1923:L1986" si="348">IF(OR(J1923&lt;&gt;"",LEN(J1922)&gt;2),_xlfn.LET(_xlpm.exp,IF(LEN(J1923)&gt;2,RIGHT(J1923,2),IF(LEN(J1922)&gt;2,LEFT(J1922,LEN(J1922)-2),J1923)),IF(LEN(_xlpm.exp)=1,"0"&amp;_xlpm.exp,_xlpm.exp)),IF(AND(J1922&lt;&gt;"",ISNUMBER(FIND("High",E1923))),"00",IF(J1923="","",J1923)))</f>
        <v/>
      </c>
      <c r="M1923" t="str" cm="1">
        <f t="array" ref="M1923">_xlfn.IFS(ISNUMBER(_xlfn.XLOOKUP(C1923,Tables!N:N,Tables!N:N)),IF(B1923=0,K1923,""),L1923&lt;&gt;"",L1923,TRUE,D1923)</f>
        <v>00</v>
      </c>
      <c r="N1923">
        <f t="shared" si="339"/>
        <v>0</v>
      </c>
    </row>
    <row r="1924" spans="1:14" x14ac:dyDescent="0.45">
      <c r="A1924" t="str">
        <f t="shared" si="341"/>
        <v>3A52</v>
      </c>
      <c r="B1924" t="str">
        <f t="shared" si="342"/>
        <v>52</v>
      </c>
      <c r="C1924">
        <f>COUNTIF(B$2:B1924,"=0")</f>
        <v>29</v>
      </c>
      <c r="D1924" t="str">
        <f>MID('input-output'!$I$9,(ROW(D1924)-2)*2+1,2)</f>
        <v>00</v>
      </c>
      <c r="E1924" s="1" t="str">
        <f t="shared" si="343"/>
        <v>Unk</v>
      </c>
      <c r="F1924">
        <f t="shared" si="347"/>
        <v>0</v>
      </c>
      <c r="L1924" t="str">
        <f t="shared" si="348"/>
        <v/>
      </c>
      <c r="M1924" t="str" cm="1">
        <f t="array" ref="M1924">_xlfn.IFS(ISNUMBER(_xlfn.XLOOKUP(C1924,Tables!N:N,Tables!N:N)),IF(B1924=0,K1924,""),L1924&lt;&gt;"",L1924,TRUE,D1924)</f>
        <v>00</v>
      </c>
      <c r="N1924">
        <f t="shared" ref="N1924:N1987" si="349">IF(L1924="",0,_xlfn.LET(_xlpm.new,HEX2DEC(M1924),_xlpm.old,HEX2DEC(D1924),IF(_xlpm.new&lt;128,_xlpm.new,-128+_xlfn.BITAND(_xlpm.new,127))-IF(_xlpm.old&lt;128,_xlpm.old,-128+_xlfn.BITAND(_xlpm.old,127))))</f>
        <v>0</v>
      </c>
    </row>
    <row r="1925" spans="1:14" x14ac:dyDescent="0.45">
      <c r="A1925" t="str">
        <f t="shared" si="341"/>
        <v>3A53</v>
      </c>
      <c r="B1925" t="str">
        <f t="shared" si="342"/>
        <v>53</v>
      </c>
      <c r="C1925">
        <f>COUNTIF(B$2:B1925,"=0")</f>
        <v>29</v>
      </c>
      <c r="D1925" t="str">
        <f>MID('input-output'!$I$9,(ROW(D1925)-2)*2+1,2)</f>
        <v>00</v>
      </c>
      <c r="E1925" s="1" t="str">
        <f t="shared" si="343"/>
        <v>Unk</v>
      </c>
      <c r="F1925">
        <f t="shared" si="347"/>
        <v>0</v>
      </c>
      <c r="L1925" t="str">
        <f t="shared" si="348"/>
        <v/>
      </c>
      <c r="M1925" t="str" cm="1">
        <f t="array" ref="M1925">_xlfn.IFS(ISNUMBER(_xlfn.XLOOKUP(C1925,Tables!N:N,Tables!N:N)),IF(B1925=0,K1925,""),L1925&lt;&gt;"",L1925,TRUE,D1925)</f>
        <v>00</v>
      </c>
      <c r="N1925">
        <f t="shared" si="349"/>
        <v>0</v>
      </c>
    </row>
    <row r="1926" spans="1:14" x14ac:dyDescent="0.45">
      <c r="A1926" t="str">
        <f t="shared" si="341"/>
        <v>3A54</v>
      </c>
      <c r="B1926">
        <f t="shared" si="342"/>
        <v>0</v>
      </c>
      <c r="C1926">
        <f>COUNTIF(B$2:B1926,"=0")</f>
        <v>30</v>
      </c>
      <c r="D1926" t="str">
        <f>MID('input-output'!$I$9,(ROW(D1926)-2)*2+1,2)</f>
        <v>00</v>
      </c>
      <c r="E1926" s="1" t="str">
        <f t="shared" si="343"/>
        <v>Name Low 1</v>
      </c>
      <c r="F1926">
        <f>_xlfn.XLOOKUP(HEX2DEC(D1927&amp;D1926),Tables!A:A,Tables!C:C)</f>
        <v>0</v>
      </c>
      <c r="G1926" s="2"/>
      <c r="J1926" t="str">
        <f>IF(G1926&lt;&gt;"",_xlfn.XLOOKUP(G1926,Tables!C:C,Tables!B:B),"")</f>
        <v/>
      </c>
      <c r="K1926" t="str">
        <f>IF(G1998&lt;&gt;"",_xlfn.XLOOKUP(G1998,'Tablet data'!A:A,'Tablet data'!B:B),"")</f>
        <v/>
      </c>
      <c r="L1926" t="str">
        <f t="shared" si="348"/>
        <v/>
      </c>
      <c r="M1926" t="str" cm="1">
        <f t="array" ref="M1926">_xlfn.IFS(ISNUMBER(_xlfn.XLOOKUP(C1926,Tables!N:N,Tables!N:N)),IF(B1926=0,K1926,""),L1926&lt;&gt;"",L1926,TRUE,D1926)</f>
        <v>00</v>
      </c>
      <c r="N1926">
        <f t="shared" si="349"/>
        <v>0</v>
      </c>
    </row>
    <row r="1927" spans="1:14" x14ac:dyDescent="0.45">
      <c r="A1927" t="str">
        <f t="shared" si="341"/>
        <v>3A55</v>
      </c>
      <c r="B1927">
        <f t="shared" si="342"/>
        <v>1</v>
      </c>
      <c r="C1927">
        <f>COUNTIF(B$2:B1927,"=0")</f>
        <v>30</v>
      </c>
      <c r="D1927" t="str">
        <f>MID('input-output'!$I$9,(ROW(D1927)-2)*2+1,2)</f>
        <v>00</v>
      </c>
      <c r="E1927" s="1" t="str">
        <f t="shared" si="343"/>
        <v>Name High 1</v>
      </c>
      <c r="L1927" t="str">
        <f t="shared" si="348"/>
        <v/>
      </c>
      <c r="M1927" t="str" cm="1">
        <f t="array" ref="M1927">_xlfn.IFS(ISNUMBER(_xlfn.XLOOKUP(C1927,Tables!N:N,Tables!N:N)),IF(B1927=0,K1927,""),L1927&lt;&gt;"",L1927,TRUE,D1927)</f>
        <v>00</v>
      </c>
      <c r="N1927">
        <f t="shared" si="349"/>
        <v>0</v>
      </c>
    </row>
    <row r="1928" spans="1:14" x14ac:dyDescent="0.45">
      <c r="A1928" t="str">
        <f t="shared" si="341"/>
        <v>3A56</v>
      </c>
      <c r="B1928">
        <f t="shared" si="342"/>
        <v>2</v>
      </c>
      <c r="C1928">
        <f>COUNTIF(B$2:B1928,"=0")</f>
        <v>30</v>
      </c>
      <c r="D1928" t="str">
        <f>MID('input-output'!$I$9,(ROW(D1928)-2)*2+1,2)</f>
        <v>00</v>
      </c>
      <c r="E1928" s="1" t="str">
        <f t="shared" si="343"/>
        <v>Name Low 2</v>
      </c>
      <c r="F1928">
        <f>_xlfn.XLOOKUP(HEX2DEC(D1929&amp;D1928),Tables!A:A,Tables!C:C)</f>
        <v>0</v>
      </c>
      <c r="G1928" s="2"/>
      <c r="J1928" t="str">
        <f>IF(G1928&lt;&gt;"",_xlfn.XLOOKUP(G1928,Tables!C:C,Tables!B:B),"")</f>
        <v/>
      </c>
      <c r="L1928" t="str">
        <f t="shared" si="348"/>
        <v/>
      </c>
      <c r="M1928" t="str" cm="1">
        <f t="array" ref="M1928">_xlfn.IFS(ISNUMBER(_xlfn.XLOOKUP(C1928,Tables!N:N,Tables!N:N)),IF(B1928=0,K1928,""),L1928&lt;&gt;"",L1928,TRUE,D1928)</f>
        <v>00</v>
      </c>
      <c r="N1928">
        <f t="shared" si="349"/>
        <v>0</v>
      </c>
    </row>
    <row r="1929" spans="1:14" x14ac:dyDescent="0.45">
      <c r="A1929" t="str">
        <f t="shared" si="341"/>
        <v>3A57</v>
      </c>
      <c r="B1929" t="str">
        <f t="shared" si="342"/>
        <v>3</v>
      </c>
      <c r="C1929">
        <f>COUNTIF(B$2:B1929,"=0")</f>
        <v>30</v>
      </c>
      <c r="D1929" t="str">
        <f>MID('input-output'!$I$9,(ROW(D1929)-2)*2+1,2)</f>
        <v>00</v>
      </c>
      <c r="E1929" s="1" t="str">
        <f t="shared" si="343"/>
        <v>Name High 2</v>
      </c>
      <c r="L1929" t="str">
        <f t="shared" si="348"/>
        <v/>
      </c>
      <c r="M1929" t="str" cm="1">
        <f t="array" ref="M1929">_xlfn.IFS(ISNUMBER(_xlfn.XLOOKUP(C1929,Tables!N:N,Tables!N:N)),IF(B1929=0,K1929,""),L1929&lt;&gt;"",L1929,TRUE,D1929)</f>
        <v>00</v>
      </c>
      <c r="N1929">
        <f t="shared" si="349"/>
        <v>0</v>
      </c>
    </row>
    <row r="1930" spans="1:14" x14ac:dyDescent="0.45">
      <c r="A1930" t="str">
        <f t="shared" si="341"/>
        <v>3A58</v>
      </c>
      <c r="B1930" t="str">
        <f t="shared" si="342"/>
        <v>4</v>
      </c>
      <c r="C1930">
        <f>COUNTIF(B$2:B1930,"=0")</f>
        <v>30</v>
      </c>
      <c r="D1930" t="str">
        <f>MID('input-output'!$I$9,(ROW(D1930)-2)*2+1,2)</f>
        <v>00</v>
      </c>
      <c r="E1930" s="1" t="str">
        <f t="shared" si="343"/>
        <v>Name Low 3</v>
      </c>
      <c r="F1930">
        <f>_xlfn.XLOOKUP(HEX2DEC(D1931&amp;D1930),Tables!A:A,Tables!C:C)</f>
        <v>0</v>
      </c>
      <c r="G1930" s="2"/>
      <c r="J1930" t="str">
        <f>IF(G1930&lt;&gt;"",_xlfn.XLOOKUP(G1930,Tables!C:C,Tables!B:B),"")</f>
        <v/>
      </c>
      <c r="L1930" t="str">
        <f t="shared" si="348"/>
        <v/>
      </c>
      <c r="M1930" t="str" cm="1">
        <f t="array" ref="M1930">_xlfn.IFS(ISNUMBER(_xlfn.XLOOKUP(C1930,Tables!N:N,Tables!N:N)),IF(B1930=0,K1930,""),L1930&lt;&gt;"",L1930,TRUE,D1930)</f>
        <v>00</v>
      </c>
      <c r="N1930">
        <f t="shared" si="349"/>
        <v>0</v>
      </c>
    </row>
    <row r="1931" spans="1:14" x14ac:dyDescent="0.45">
      <c r="A1931" t="str">
        <f t="shared" si="341"/>
        <v>3A59</v>
      </c>
      <c r="B1931" t="str">
        <f t="shared" si="342"/>
        <v>5</v>
      </c>
      <c r="C1931">
        <f>COUNTIF(B$2:B1931,"=0")</f>
        <v>30</v>
      </c>
      <c r="D1931" t="str">
        <f>MID('input-output'!$I$9,(ROW(D1931)-2)*2+1,2)</f>
        <v>00</v>
      </c>
      <c r="E1931" s="1" t="str">
        <f t="shared" si="343"/>
        <v>Name High 3</v>
      </c>
      <c r="L1931" t="str">
        <f t="shared" si="348"/>
        <v/>
      </c>
      <c r="M1931" t="str" cm="1">
        <f t="array" ref="M1931">_xlfn.IFS(ISNUMBER(_xlfn.XLOOKUP(C1931,Tables!N:N,Tables!N:N)),IF(B1931=0,K1931,""),L1931&lt;&gt;"",L1931,TRUE,D1931)</f>
        <v>00</v>
      </c>
      <c r="N1931">
        <f t="shared" si="349"/>
        <v>0</v>
      </c>
    </row>
    <row r="1932" spans="1:14" x14ac:dyDescent="0.45">
      <c r="A1932" t="str">
        <f t="shared" si="341"/>
        <v>3A5A</v>
      </c>
      <c r="B1932" t="str">
        <f t="shared" si="342"/>
        <v>6</v>
      </c>
      <c r="C1932">
        <f>COUNTIF(B$2:B1932,"=0")</f>
        <v>30</v>
      </c>
      <c r="D1932" t="str">
        <f>MID('input-output'!$I$9,(ROW(D1932)-2)*2+1,2)</f>
        <v>00</v>
      </c>
      <c r="E1932" s="1" t="str">
        <f t="shared" si="343"/>
        <v>Primary Monster Low</v>
      </c>
      <c r="F1932">
        <f>_xlfn.XLOOKUP(HEX2DEC(D1933&amp;D1932),Tables!A:A,Tables!D:D)</f>
        <v>0</v>
      </c>
      <c r="G1932" s="2"/>
      <c r="J1932" t="str">
        <f>IF(G1932&lt;&gt;"",_xlfn.XLOOKUP(G1932,Tables!D:D,Tables!B:B),"")</f>
        <v/>
      </c>
      <c r="L1932" t="str">
        <f t="shared" si="348"/>
        <v/>
      </c>
      <c r="M1932" t="str" cm="1">
        <f t="array" ref="M1932">_xlfn.IFS(ISNUMBER(_xlfn.XLOOKUP(C1932,Tables!N:N,Tables!N:N)),IF(B1932=0,K1932,""),L1932&lt;&gt;"",L1932,TRUE,D1932)</f>
        <v>00</v>
      </c>
      <c r="N1932">
        <f t="shared" si="349"/>
        <v>0</v>
      </c>
    </row>
    <row r="1933" spans="1:14" x14ac:dyDescent="0.45">
      <c r="A1933" t="str">
        <f t="shared" si="341"/>
        <v>3A5B</v>
      </c>
      <c r="B1933" t="str">
        <f t="shared" si="342"/>
        <v>7</v>
      </c>
      <c r="C1933">
        <f>COUNTIF(B$2:B1933,"=0")</f>
        <v>30</v>
      </c>
      <c r="D1933" t="str">
        <f>MID('input-output'!$I$9,(ROW(D1933)-2)*2+1,2)</f>
        <v>00</v>
      </c>
      <c r="E1933" s="1" t="str">
        <f t="shared" si="343"/>
        <v>Primary Monster High</v>
      </c>
      <c r="L1933" t="str">
        <f t="shared" si="348"/>
        <v/>
      </c>
      <c r="M1933" t="str" cm="1">
        <f t="array" ref="M1933">_xlfn.IFS(ISNUMBER(_xlfn.XLOOKUP(C1933,Tables!N:N,Tables!N:N)),IF(B1933=0,K1933,""),L1933&lt;&gt;"",L1933,TRUE,D1933)</f>
        <v>00</v>
      </c>
      <c r="N1933">
        <f t="shared" si="349"/>
        <v>0</v>
      </c>
    </row>
    <row r="1934" spans="1:14" x14ac:dyDescent="0.45">
      <c r="A1934" t="str">
        <f t="shared" si="341"/>
        <v>3A5C</v>
      </c>
      <c r="B1934" t="str">
        <f t="shared" si="342"/>
        <v>8</v>
      </c>
      <c r="C1934">
        <f>COUNTIF(B$2:B1934,"=0")</f>
        <v>30</v>
      </c>
      <c r="D1934" t="str">
        <f>MID('input-output'!$I$9,(ROW(D1934)-2)*2+1,2)</f>
        <v>00</v>
      </c>
      <c r="E1934" s="1" t="str">
        <f t="shared" si="343"/>
        <v>Header Low</v>
      </c>
      <c r="F1934">
        <f t="shared" ref="F1934" si="350">HEX2DEC(D1935&amp;D1934)</f>
        <v>0</v>
      </c>
      <c r="G1934" s="2"/>
      <c r="J1934" t="str">
        <f t="shared" ref="J1934" si="351">IF(G1934&lt;&gt;"",DEC2HEX(G1934),"")</f>
        <v/>
      </c>
      <c r="L1934" t="str">
        <f t="shared" si="348"/>
        <v/>
      </c>
      <c r="M1934" t="str" cm="1">
        <f t="array" ref="M1934">_xlfn.IFS(ISNUMBER(_xlfn.XLOOKUP(C1934,Tables!N:N,Tables!N:N)),IF(B1934=0,K1934,""),L1934&lt;&gt;"",L1934,TRUE,D1934)</f>
        <v>00</v>
      </c>
      <c r="N1934">
        <f t="shared" si="349"/>
        <v>0</v>
      </c>
    </row>
    <row r="1935" spans="1:14" x14ac:dyDescent="0.45">
      <c r="A1935" t="str">
        <f t="shared" si="341"/>
        <v>3A5D</v>
      </c>
      <c r="B1935" t="str">
        <f t="shared" si="342"/>
        <v>9</v>
      </c>
      <c r="C1935">
        <f>COUNTIF(B$2:B1935,"=0")</f>
        <v>30</v>
      </c>
      <c r="D1935" t="str">
        <f>MID('input-output'!$I$9,(ROW(D1935)-2)*2+1,2)</f>
        <v>00</v>
      </c>
      <c r="E1935" s="1" t="str">
        <f t="shared" si="343"/>
        <v>Header High</v>
      </c>
      <c r="L1935" t="str">
        <f t="shared" si="348"/>
        <v/>
      </c>
      <c r="M1935" t="str" cm="1">
        <f t="array" ref="M1935">_xlfn.IFS(ISNUMBER(_xlfn.XLOOKUP(C1935,Tables!N:N,Tables!N:N)),IF(B1935=0,K1935,""),L1935&lt;&gt;"",L1935,TRUE,D1935)</f>
        <v>00</v>
      </c>
      <c r="N1935">
        <f t="shared" si="349"/>
        <v>0</v>
      </c>
    </row>
    <row r="1936" spans="1:14" x14ac:dyDescent="0.45">
      <c r="A1936" t="str">
        <f t="shared" si="341"/>
        <v>3A5E</v>
      </c>
      <c r="B1936" t="str">
        <f t="shared" si="342"/>
        <v>A</v>
      </c>
      <c r="C1936">
        <f>COUNTIF(B$2:B1936,"=0")</f>
        <v>30</v>
      </c>
      <c r="D1936" t="str">
        <f>MID('input-output'!$I$9,(ROW(D1936)-2)*2+1,2)</f>
        <v>00</v>
      </c>
      <c r="E1936" s="1" t="str">
        <f t="shared" si="343"/>
        <v>Footer Low</v>
      </c>
      <c r="F1936">
        <f t="shared" ref="F1936" si="352">HEX2DEC(D1937&amp;D1936)</f>
        <v>0</v>
      </c>
      <c r="G1936" s="2"/>
      <c r="J1936" t="str">
        <f t="shared" ref="J1936" si="353">IF(G1936&lt;&gt;"",DEC2HEX(G1936),"")</f>
        <v/>
      </c>
      <c r="L1936" t="str">
        <f t="shared" si="348"/>
        <v/>
      </c>
      <c r="M1936" t="str" cm="1">
        <f t="array" ref="M1936">_xlfn.IFS(ISNUMBER(_xlfn.XLOOKUP(C1936,Tables!N:N,Tables!N:N)),IF(B1936=0,K1936,""),L1936&lt;&gt;"",L1936,TRUE,D1936)</f>
        <v>00</v>
      </c>
      <c r="N1936">
        <f t="shared" si="349"/>
        <v>0</v>
      </c>
    </row>
    <row r="1937" spans="1:14" x14ac:dyDescent="0.45">
      <c r="A1937" t="str">
        <f t="shared" si="341"/>
        <v>3A5F</v>
      </c>
      <c r="B1937" t="str">
        <f t="shared" si="342"/>
        <v>B</v>
      </c>
      <c r="C1937">
        <f>COUNTIF(B$2:B1937,"=0")</f>
        <v>30</v>
      </c>
      <c r="D1937" t="str">
        <f>MID('input-output'!$I$9,(ROW(D1937)-2)*2+1,2)</f>
        <v>00</v>
      </c>
      <c r="E1937" s="1" t="str">
        <f t="shared" si="343"/>
        <v>Footer High</v>
      </c>
      <c r="L1937" t="str">
        <f t="shared" si="348"/>
        <v/>
      </c>
      <c r="M1937" t="str" cm="1">
        <f t="array" ref="M1937">_xlfn.IFS(ISNUMBER(_xlfn.XLOOKUP(C1937,Tables!N:N,Tables!N:N)),IF(B1937=0,K1937,""),L1937&lt;&gt;"",L1937,TRUE,D1937)</f>
        <v>00</v>
      </c>
      <c r="N1937">
        <f t="shared" si="349"/>
        <v>0</v>
      </c>
    </row>
    <row r="1938" spans="1:14" x14ac:dyDescent="0.45">
      <c r="A1938" t="str">
        <f t="shared" si="341"/>
        <v>3A60</v>
      </c>
      <c r="B1938" t="str">
        <f t="shared" si="342"/>
        <v>C</v>
      </c>
      <c r="C1938">
        <f>COUNTIF(B$2:B1938,"=0")</f>
        <v>30</v>
      </c>
      <c r="D1938" t="str">
        <f>MID('input-output'!$I$9,(ROW(D1938)-2)*2+1,2)</f>
        <v>4C</v>
      </c>
      <c r="E1938" s="1" t="str">
        <f t="shared" si="343"/>
        <v/>
      </c>
      <c r="L1938" t="str">
        <f t="shared" si="348"/>
        <v/>
      </c>
      <c r="M1938" t="str" cm="1">
        <f t="array" ref="M1938">_xlfn.IFS(ISNUMBER(_xlfn.XLOOKUP(C1938,Tables!N:N,Tables!N:N)),IF(B1938=0,K1938,""),L1938&lt;&gt;"",L1938,TRUE,D1938)</f>
        <v>4C</v>
      </c>
      <c r="N1938">
        <f t="shared" si="349"/>
        <v>0</v>
      </c>
    </row>
    <row r="1939" spans="1:14" x14ac:dyDescent="0.45">
      <c r="A1939" t="str">
        <f t="shared" si="341"/>
        <v>3A61</v>
      </c>
      <c r="B1939" t="str">
        <f t="shared" si="342"/>
        <v>D</v>
      </c>
      <c r="C1939">
        <f>COUNTIF(B$2:B1939,"=0")</f>
        <v>30</v>
      </c>
      <c r="D1939" t="str">
        <f>MID('input-output'!$I$9,(ROW(D1939)-2)*2+1,2)</f>
        <v>01</v>
      </c>
      <c r="E1939" s="1" t="str">
        <f t="shared" si="343"/>
        <v/>
      </c>
      <c r="L1939" t="str">
        <f t="shared" si="348"/>
        <v/>
      </c>
      <c r="M1939" t="str" cm="1">
        <f t="array" ref="M1939">_xlfn.IFS(ISNUMBER(_xlfn.XLOOKUP(C1939,Tables!N:N,Tables!N:N)),IF(B1939=0,K1939,""),L1939&lt;&gt;"",L1939,TRUE,D1939)</f>
        <v>01</v>
      </c>
      <c r="N1939">
        <f t="shared" si="349"/>
        <v>0</v>
      </c>
    </row>
    <row r="1940" spans="1:14" x14ac:dyDescent="0.45">
      <c r="A1940" t="str">
        <f t="shared" si="341"/>
        <v>3A62</v>
      </c>
      <c r="B1940" t="str">
        <f t="shared" si="342"/>
        <v>E</v>
      </c>
      <c r="C1940">
        <f>COUNTIF(B$2:B1940,"=0")</f>
        <v>30</v>
      </c>
      <c r="D1940" t="str">
        <f>MID('input-output'!$I$9,(ROW(D1940)-2)*2+1,2)</f>
        <v>00</v>
      </c>
      <c r="E1940" s="1" t="str">
        <f t="shared" si="343"/>
        <v>Times Cleared</v>
      </c>
      <c r="F1940">
        <f t="shared" ref="F1940" si="354">HEX2DEC(D1940)</f>
        <v>0</v>
      </c>
      <c r="G1940" s="2"/>
      <c r="J1940" t="str">
        <f t="shared" ref="J1940" si="355">IF(G1940&lt;&gt;"",DEC2HEX(G1940),"")</f>
        <v/>
      </c>
      <c r="L1940" t="str">
        <f t="shared" si="348"/>
        <v/>
      </c>
      <c r="M1940" t="str" cm="1">
        <f t="array" ref="M1940">_xlfn.IFS(ISNUMBER(_xlfn.XLOOKUP(C1940,Tables!N:N,Tables!N:N)),IF(B1940=0,K1940,""),L1940&lt;&gt;"",L1940,TRUE,D1940)</f>
        <v>00</v>
      </c>
      <c r="N1940">
        <f t="shared" si="349"/>
        <v>0</v>
      </c>
    </row>
    <row r="1941" spans="1:14" x14ac:dyDescent="0.45">
      <c r="A1941" t="str">
        <f t="shared" si="341"/>
        <v>3A63</v>
      </c>
      <c r="B1941" t="str">
        <f t="shared" si="342"/>
        <v>F</v>
      </c>
      <c r="C1941">
        <f>COUNTIF(B$2:B1941,"=0")</f>
        <v>30</v>
      </c>
      <c r="D1941" t="str">
        <f>MID('input-output'!$I$9,(ROW(D1941)-2)*2+1,2)</f>
        <v>00</v>
      </c>
      <c r="E1941" s="1" t="str">
        <f t="shared" si="343"/>
        <v/>
      </c>
      <c r="L1941" t="str">
        <f t="shared" si="348"/>
        <v/>
      </c>
      <c r="M1941" t="str" cm="1">
        <f t="array" ref="M1941">_xlfn.IFS(ISNUMBER(_xlfn.XLOOKUP(C1941,Tables!N:N,Tables!N:N)),IF(B1941=0,K1941,""),L1941&lt;&gt;"",L1941,TRUE,D1941)</f>
        <v>00</v>
      </c>
      <c r="N1941">
        <f t="shared" si="349"/>
        <v>0</v>
      </c>
    </row>
    <row r="1942" spans="1:14" x14ac:dyDescent="0.45">
      <c r="A1942" t="str">
        <f t="shared" ref="A1942:A2005" si="356">DEC2HEX(1+HEX2DEC(A1941))</f>
        <v>3A64</v>
      </c>
      <c r="B1942" t="str">
        <f t="shared" si="342"/>
        <v>10</v>
      </c>
      <c r="C1942">
        <f>COUNTIF(B$2:B1942,"=0")</f>
        <v>30</v>
      </c>
      <c r="D1942" t="str">
        <f>MID('input-output'!$I$9,(ROW(D1942)-2)*2+1,2)</f>
        <v>00</v>
      </c>
      <c r="E1942" s="1" t="str">
        <f t="shared" si="343"/>
        <v/>
      </c>
      <c r="L1942" t="str">
        <f t="shared" si="348"/>
        <v/>
      </c>
      <c r="M1942" t="str" cm="1">
        <f t="array" ref="M1942">_xlfn.IFS(ISNUMBER(_xlfn.XLOOKUP(C1942,Tables!N:N,Tables!N:N)),IF(B1942=0,K1942,""),L1942&lt;&gt;"",L1942,TRUE,D1942)</f>
        <v>00</v>
      </c>
      <c r="N1942">
        <f t="shared" si="349"/>
        <v>0</v>
      </c>
    </row>
    <row r="1943" spans="1:14" x14ac:dyDescent="0.45">
      <c r="A1943" t="str">
        <f t="shared" si="356"/>
        <v>3A65</v>
      </c>
      <c r="B1943" t="str">
        <f t="shared" ref="B1943:B2006" si="357">B1859</f>
        <v>11</v>
      </c>
      <c r="C1943">
        <f>COUNTIF(B$2:B1943,"=0")</f>
        <v>30</v>
      </c>
      <c r="D1943" t="str">
        <f>MID('input-output'!$I$9,(ROW(D1943)-2)*2+1,2)</f>
        <v>00</v>
      </c>
      <c r="E1943" s="1" t="str">
        <f t="shared" ref="E1943:E2006" si="358">IF(E1859="","",E1859)</f>
        <v/>
      </c>
      <c r="L1943" t="str">
        <f t="shared" si="348"/>
        <v/>
      </c>
      <c r="M1943" t="str" cm="1">
        <f t="array" ref="M1943">_xlfn.IFS(ISNUMBER(_xlfn.XLOOKUP(C1943,Tables!N:N,Tables!N:N)),IF(B1943=0,K1943,""),L1943&lt;&gt;"",L1943,TRUE,D1943)</f>
        <v>00</v>
      </c>
      <c r="N1943">
        <f t="shared" si="349"/>
        <v>0</v>
      </c>
    </row>
    <row r="1944" spans="1:14" x14ac:dyDescent="0.45">
      <c r="A1944" t="str">
        <f t="shared" si="356"/>
        <v>3A66</v>
      </c>
      <c r="B1944" t="str">
        <f t="shared" si="357"/>
        <v>12</v>
      </c>
      <c r="C1944">
        <f>COUNTIF(B$2:B1944,"=0")</f>
        <v>30</v>
      </c>
      <c r="D1944" t="str">
        <f>MID('input-output'!$I$9,(ROW(D1944)-2)*2+1,2)</f>
        <v>00</v>
      </c>
      <c r="E1944" s="1" t="str">
        <f t="shared" si="358"/>
        <v/>
      </c>
      <c r="L1944" t="str">
        <f t="shared" si="348"/>
        <v/>
      </c>
      <c r="M1944" t="str" cm="1">
        <f t="array" ref="M1944">_xlfn.IFS(ISNUMBER(_xlfn.XLOOKUP(C1944,Tables!N:N,Tables!N:N)),IF(B1944=0,K1944,""),L1944&lt;&gt;"",L1944,TRUE,D1944)</f>
        <v>00</v>
      </c>
      <c r="N1944">
        <f t="shared" si="349"/>
        <v>0</v>
      </c>
    </row>
    <row r="1945" spans="1:14" x14ac:dyDescent="0.45">
      <c r="A1945" t="str">
        <f t="shared" si="356"/>
        <v>3A67</v>
      </c>
      <c r="B1945" t="str">
        <f t="shared" si="357"/>
        <v>13</v>
      </c>
      <c r="C1945">
        <f>COUNTIF(B$2:B1945,"=0")</f>
        <v>30</v>
      </c>
      <c r="D1945" t="str">
        <f>MID('input-output'!$I$9,(ROW(D1945)-2)*2+1,2)</f>
        <v>00</v>
      </c>
      <c r="E1945" s="1" t="str">
        <f t="shared" si="358"/>
        <v/>
      </c>
      <c r="L1945" t="str">
        <f t="shared" si="348"/>
        <v/>
      </c>
      <c r="M1945" t="str" cm="1">
        <f t="array" ref="M1945">_xlfn.IFS(ISNUMBER(_xlfn.XLOOKUP(C1945,Tables!N:N,Tables!N:N)),IF(B1945=0,K1945,""),L1945&lt;&gt;"",L1945,TRUE,D1945)</f>
        <v>00</v>
      </c>
      <c r="N1945">
        <f t="shared" si="349"/>
        <v>0</v>
      </c>
    </row>
    <row r="1946" spans="1:14" x14ac:dyDescent="0.45">
      <c r="A1946" t="str">
        <f t="shared" si="356"/>
        <v>3A68</v>
      </c>
      <c r="B1946" t="str">
        <f t="shared" si="357"/>
        <v>14</v>
      </c>
      <c r="C1946">
        <f>COUNTIF(B$2:B1946,"=0")</f>
        <v>30</v>
      </c>
      <c r="D1946" t="str">
        <f>MID('input-output'!$I$9,(ROW(D1946)-2)*2+1,2)</f>
        <v>00</v>
      </c>
      <c r="E1946" s="1" t="str">
        <f t="shared" si="358"/>
        <v>Unk</v>
      </c>
      <c r="F1946">
        <f t="shared" ref="F1946" si="359">HEX2DEC(D1946)</f>
        <v>0</v>
      </c>
      <c r="L1946" t="str">
        <f t="shared" si="348"/>
        <v/>
      </c>
      <c r="M1946" t="str" cm="1">
        <f t="array" ref="M1946">_xlfn.IFS(ISNUMBER(_xlfn.XLOOKUP(C1946,Tables!N:N,Tables!N:N)),IF(B1946=0,K1946,""),L1946&lt;&gt;"",L1946,TRUE,D1946)</f>
        <v>00</v>
      </c>
      <c r="N1946">
        <f t="shared" si="349"/>
        <v>0</v>
      </c>
    </row>
    <row r="1947" spans="1:14" x14ac:dyDescent="0.45">
      <c r="A1947" t="str">
        <f t="shared" si="356"/>
        <v>3A69</v>
      </c>
      <c r="B1947" t="str">
        <f t="shared" si="357"/>
        <v>15</v>
      </c>
      <c r="C1947">
        <f>COUNTIF(B$2:B1947,"=0")</f>
        <v>30</v>
      </c>
      <c r="D1947" t="str">
        <f>MID('input-output'!$I$9,(ROW(D1947)-2)*2+1,2)</f>
        <v>00</v>
      </c>
      <c r="E1947" s="1" t="str">
        <f t="shared" si="358"/>
        <v/>
      </c>
      <c r="L1947" t="str">
        <f t="shared" si="348"/>
        <v/>
      </c>
      <c r="M1947" t="str" cm="1">
        <f t="array" ref="M1947">_xlfn.IFS(ISNUMBER(_xlfn.XLOOKUP(C1947,Tables!N:N,Tables!N:N)),IF(B1947=0,K1947,""),L1947&lt;&gt;"",L1947,TRUE,D1947)</f>
        <v>00</v>
      </c>
      <c r="N1947">
        <f t="shared" si="349"/>
        <v>0</v>
      </c>
    </row>
    <row r="1948" spans="1:14" x14ac:dyDescent="0.45">
      <c r="A1948" t="str">
        <f t="shared" si="356"/>
        <v>3A6A</v>
      </c>
      <c r="B1948" t="str">
        <f t="shared" si="357"/>
        <v>16</v>
      </c>
      <c r="C1948">
        <f>COUNTIF(B$2:B1948,"=0")</f>
        <v>30</v>
      </c>
      <c r="D1948" t="str">
        <f>MID('input-output'!$I$9,(ROW(D1948)-2)*2+1,2)</f>
        <v>CE</v>
      </c>
      <c r="E1948" s="1" t="str">
        <f t="shared" si="358"/>
        <v/>
      </c>
      <c r="L1948" t="str">
        <f t="shared" si="348"/>
        <v/>
      </c>
      <c r="M1948" t="str" cm="1">
        <f t="array" ref="M1948">_xlfn.IFS(ISNUMBER(_xlfn.XLOOKUP(C1948,Tables!N:N,Tables!N:N)),IF(B1948=0,K1948,""),L1948&lt;&gt;"",L1948,TRUE,D1948)</f>
        <v>CE</v>
      </c>
      <c r="N1948">
        <f t="shared" si="349"/>
        <v>0</v>
      </c>
    </row>
    <row r="1949" spans="1:14" x14ac:dyDescent="0.45">
      <c r="A1949" t="str">
        <f t="shared" si="356"/>
        <v>3A6B</v>
      </c>
      <c r="B1949" t="str">
        <f t="shared" si="357"/>
        <v>17</v>
      </c>
      <c r="C1949">
        <f>COUNTIF(B$2:B1949,"=0")</f>
        <v>30</v>
      </c>
      <c r="D1949" t="str">
        <f>MID('input-output'!$I$9,(ROW(D1949)-2)*2+1,2)</f>
        <v>01</v>
      </c>
      <c r="E1949" s="1" t="str">
        <f t="shared" si="358"/>
        <v/>
      </c>
      <c r="L1949" t="str">
        <f t="shared" si="348"/>
        <v/>
      </c>
      <c r="M1949" t="str" cm="1">
        <f t="array" ref="M1949">_xlfn.IFS(ISNUMBER(_xlfn.XLOOKUP(C1949,Tables!N:N,Tables!N:N)),IF(B1949=0,K1949,""),L1949&lt;&gt;"",L1949,TRUE,D1949)</f>
        <v>01</v>
      </c>
      <c r="N1949">
        <f t="shared" si="349"/>
        <v>0</v>
      </c>
    </row>
    <row r="1950" spans="1:14" x14ac:dyDescent="0.45">
      <c r="A1950" t="str">
        <f t="shared" si="356"/>
        <v>3A6C</v>
      </c>
      <c r="B1950" t="str">
        <f t="shared" si="357"/>
        <v>18</v>
      </c>
      <c r="C1950">
        <f>COUNTIF(B$2:B1950,"=0")</f>
        <v>30</v>
      </c>
      <c r="D1950" t="str">
        <f>MID('input-output'!$I$9,(ROW(D1950)-2)*2+1,2)</f>
        <v>00</v>
      </c>
      <c r="E1950" s="1" t="str">
        <f t="shared" si="358"/>
        <v>Name Letter 1</v>
      </c>
      <c r="F1950" t="str">
        <f>_xlfn.XLOOKUP(D1950,Tables!B:B,Tables!H:H,"")</f>
        <v/>
      </c>
      <c r="G1950" s="2"/>
      <c r="L1950" t="str">
        <f t="shared" si="348"/>
        <v/>
      </c>
      <c r="M1950" t="str" cm="1">
        <f t="array" ref="M1950">_xlfn.IFS(ISNUMBER(_xlfn.XLOOKUP(C1950,Tables!N:N,Tables!N:N)),IF(B1950=0,K1950,""),L1950&lt;&gt;"",L1950,TRUE,D1950)</f>
        <v>00</v>
      </c>
      <c r="N1950">
        <f t="shared" si="349"/>
        <v>0</v>
      </c>
    </row>
    <row r="1951" spans="1:14" x14ac:dyDescent="0.45">
      <c r="A1951" t="str">
        <f t="shared" si="356"/>
        <v>3A6D</v>
      </c>
      <c r="B1951" t="str">
        <f t="shared" si="357"/>
        <v>19</v>
      </c>
      <c r="C1951">
        <f>COUNTIF(B$2:B1951,"=0")</f>
        <v>30</v>
      </c>
      <c r="D1951" t="str">
        <f>MID('input-output'!$I$9,(ROW(D1951)-2)*2+1,2)</f>
        <v>00</v>
      </c>
      <c r="E1951" s="1" t="str">
        <f t="shared" si="358"/>
        <v/>
      </c>
      <c r="L1951" t="str">
        <f t="shared" si="348"/>
        <v/>
      </c>
      <c r="M1951" t="str" cm="1">
        <f t="array" ref="M1951">_xlfn.IFS(ISNUMBER(_xlfn.XLOOKUP(C1951,Tables!N:N,Tables!N:N)),IF(B1951=0,K1951,""),L1951&lt;&gt;"",L1951,TRUE,D1951)</f>
        <v>00</v>
      </c>
      <c r="N1951">
        <f t="shared" si="349"/>
        <v>0</v>
      </c>
    </row>
    <row r="1952" spans="1:14" x14ac:dyDescent="0.45">
      <c r="A1952" t="str">
        <f t="shared" si="356"/>
        <v>3A6E</v>
      </c>
      <c r="B1952" t="str">
        <f t="shared" si="357"/>
        <v>1A</v>
      </c>
      <c r="C1952">
        <f>COUNTIF(B$2:B1952,"=0")</f>
        <v>30</v>
      </c>
      <c r="D1952" t="str">
        <f>MID('input-output'!$I$9,(ROW(D1952)-2)*2+1,2)</f>
        <v>00</v>
      </c>
      <c r="E1952" s="1" t="str">
        <f t="shared" si="358"/>
        <v>Name Letter 2</v>
      </c>
      <c r="F1952" t="str">
        <f>_xlfn.XLOOKUP(D1952,Tables!B:B,Tables!H:H,"")</f>
        <v/>
      </c>
      <c r="G1952" s="2"/>
      <c r="L1952" t="str">
        <f t="shared" si="348"/>
        <v/>
      </c>
      <c r="M1952" t="str" cm="1">
        <f t="array" ref="M1952">_xlfn.IFS(ISNUMBER(_xlfn.XLOOKUP(C1952,Tables!N:N,Tables!N:N)),IF(B1952=0,K1952,""),L1952&lt;&gt;"",L1952,TRUE,D1952)</f>
        <v>00</v>
      </c>
      <c r="N1952">
        <f t="shared" si="349"/>
        <v>0</v>
      </c>
    </row>
    <row r="1953" spans="1:14" x14ac:dyDescent="0.45">
      <c r="A1953" t="str">
        <f t="shared" si="356"/>
        <v>3A6F</v>
      </c>
      <c r="B1953" t="str">
        <f t="shared" si="357"/>
        <v>1B</v>
      </c>
      <c r="C1953">
        <f>COUNTIF(B$2:B1953,"=0")</f>
        <v>30</v>
      </c>
      <c r="D1953" t="str">
        <f>MID('input-output'!$I$9,(ROW(D1953)-2)*2+1,2)</f>
        <v>00</v>
      </c>
      <c r="E1953" s="1" t="str">
        <f t="shared" si="358"/>
        <v/>
      </c>
      <c r="L1953" t="str">
        <f t="shared" si="348"/>
        <v/>
      </c>
      <c r="M1953" t="str" cm="1">
        <f t="array" ref="M1953">_xlfn.IFS(ISNUMBER(_xlfn.XLOOKUP(C1953,Tables!N:N,Tables!N:N)),IF(B1953=0,K1953,""),L1953&lt;&gt;"",L1953,TRUE,D1953)</f>
        <v>00</v>
      </c>
      <c r="N1953">
        <f t="shared" si="349"/>
        <v>0</v>
      </c>
    </row>
    <row r="1954" spans="1:14" x14ac:dyDescent="0.45">
      <c r="A1954" t="str">
        <f t="shared" si="356"/>
        <v>3A70</v>
      </c>
      <c r="B1954" t="str">
        <f t="shared" si="357"/>
        <v>1C</v>
      </c>
      <c r="C1954">
        <f>COUNTIF(B$2:B1954,"=0")</f>
        <v>30</v>
      </c>
      <c r="D1954" t="str">
        <f>MID('input-output'!$I$9,(ROW(D1954)-2)*2+1,2)</f>
        <v>00</v>
      </c>
      <c r="E1954" s="1" t="str">
        <f t="shared" si="358"/>
        <v>Name Letter 3</v>
      </c>
      <c r="F1954" t="str">
        <f>_xlfn.XLOOKUP(D1954,Tables!B:B,Tables!H:H,"")</f>
        <v/>
      </c>
      <c r="G1954" s="2"/>
      <c r="L1954" t="str">
        <f t="shared" si="348"/>
        <v/>
      </c>
      <c r="M1954" t="str" cm="1">
        <f t="array" ref="M1954">_xlfn.IFS(ISNUMBER(_xlfn.XLOOKUP(C1954,Tables!N:N,Tables!N:N)),IF(B1954=0,K1954,""),L1954&lt;&gt;"",L1954,TRUE,D1954)</f>
        <v>00</v>
      </c>
      <c r="N1954">
        <f t="shared" si="349"/>
        <v>0</v>
      </c>
    </row>
    <row r="1955" spans="1:14" x14ac:dyDescent="0.45">
      <c r="A1955" t="str">
        <f t="shared" si="356"/>
        <v>3A71</v>
      </c>
      <c r="B1955" t="str">
        <f t="shared" si="357"/>
        <v>1D</v>
      </c>
      <c r="C1955">
        <f>COUNTIF(B$2:B1955,"=0")</f>
        <v>30</v>
      </c>
      <c r="D1955" t="str">
        <f>MID('input-output'!$I$9,(ROW(D1955)-2)*2+1,2)</f>
        <v>00</v>
      </c>
      <c r="E1955" s="1" t="str">
        <f t="shared" si="358"/>
        <v/>
      </c>
      <c r="L1955" t="str">
        <f t="shared" si="348"/>
        <v/>
      </c>
      <c r="M1955" t="str" cm="1">
        <f t="array" ref="M1955">_xlfn.IFS(ISNUMBER(_xlfn.XLOOKUP(C1955,Tables!N:N,Tables!N:N)),IF(B1955=0,K1955,""),L1955&lt;&gt;"",L1955,TRUE,D1955)</f>
        <v>00</v>
      </c>
      <c r="N1955">
        <f t="shared" si="349"/>
        <v>0</v>
      </c>
    </row>
    <row r="1956" spans="1:14" x14ac:dyDescent="0.45">
      <c r="A1956" t="str">
        <f t="shared" si="356"/>
        <v>3A72</v>
      </c>
      <c r="B1956" t="str">
        <f t="shared" si="357"/>
        <v>1E</v>
      </c>
      <c r="C1956">
        <f>COUNTIF(B$2:B1956,"=0")</f>
        <v>30</v>
      </c>
      <c r="D1956" t="str">
        <f>MID('input-output'!$I$9,(ROW(D1956)-2)*2+1,2)</f>
        <v>00</v>
      </c>
      <c r="E1956" s="1" t="str">
        <f t="shared" si="358"/>
        <v>Name Letter 4</v>
      </c>
      <c r="F1956" t="str">
        <f>_xlfn.XLOOKUP(D1956,Tables!B:B,Tables!H:H,"")</f>
        <v/>
      </c>
      <c r="G1956" s="2"/>
      <c r="L1956" t="str">
        <f t="shared" si="348"/>
        <v/>
      </c>
      <c r="M1956" t="str" cm="1">
        <f t="array" ref="M1956">_xlfn.IFS(ISNUMBER(_xlfn.XLOOKUP(C1956,Tables!N:N,Tables!N:N)),IF(B1956=0,K1956,""),L1956&lt;&gt;"",L1956,TRUE,D1956)</f>
        <v>00</v>
      </c>
      <c r="N1956">
        <f t="shared" si="349"/>
        <v>0</v>
      </c>
    </row>
    <row r="1957" spans="1:14" x14ac:dyDescent="0.45">
      <c r="A1957" t="str">
        <f t="shared" si="356"/>
        <v>3A73</v>
      </c>
      <c r="B1957" t="str">
        <f t="shared" si="357"/>
        <v>1F</v>
      </c>
      <c r="C1957">
        <f>COUNTIF(B$2:B1957,"=0")</f>
        <v>30</v>
      </c>
      <c r="D1957" t="str">
        <f>MID('input-output'!$I$9,(ROW(D1957)-2)*2+1,2)</f>
        <v>00</v>
      </c>
      <c r="E1957" s="1" t="str">
        <f t="shared" si="358"/>
        <v/>
      </c>
      <c r="L1957" t="str">
        <f t="shared" si="348"/>
        <v/>
      </c>
      <c r="M1957" t="str" cm="1">
        <f t="array" ref="M1957">_xlfn.IFS(ISNUMBER(_xlfn.XLOOKUP(C1957,Tables!N:N,Tables!N:N)),IF(B1957=0,K1957,""),L1957&lt;&gt;"",L1957,TRUE,D1957)</f>
        <v>00</v>
      </c>
      <c r="N1957">
        <f t="shared" si="349"/>
        <v>0</v>
      </c>
    </row>
    <row r="1958" spans="1:14" x14ac:dyDescent="0.45">
      <c r="A1958" t="str">
        <f t="shared" si="356"/>
        <v>3A74</v>
      </c>
      <c r="B1958" t="str">
        <f t="shared" si="357"/>
        <v>20</v>
      </c>
      <c r="C1958">
        <f>COUNTIF(B$2:B1958,"=0")</f>
        <v>30</v>
      </c>
      <c r="D1958" t="str">
        <f>MID('input-output'!$I$9,(ROW(D1958)-2)*2+1,2)</f>
        <v>00</v>
      </c>
      <c r="E1958" s="1" t="str">
        <f t="shared" si="358"/>
        <v>Name Letter 5</v>
      </c>
      <c r="F1958" t="str">
        <f>_xlfn.XLOOKUP(D1958,Tables!B:B,Tables!H:H,"")</f>
        <v/>
      </c>
      <c r="G1958" s="2"/>
      <c r="L1958" t="str">
        <f t="shared" si="348"/>
        <v/>
      </c>
      <c r="M1958" t="str" cm="1">
        <f t="array" ref="M1958">_xlfn.IFS(ISNUMBER(_xlfn.XLOOKUP(C1958,Tables!N:N,Tables!N:N)),IF(B1958=0,K1958,""),L1958&lt;&gt;"",L1958,TRUE,D1958)</f>
        <v>00</v>
      </c>
      <c r="N1958">
        <f t="shared" si="349"/>
        <v>0</v>
      </c>
    </row>
    <row r="1959" spans="1:14" x14ac:dyDescent="0.45">
      <c r="A1959" t="str">
        <f t="shared" si="356"/>
        <v>3A75</v>
      </c>
      <c r="B1959" t="str">
        <f t="shared" si="357"/>
        <v>21</v>
      </c>
      <c r="C1959">
        <f>COUNTIF(B$2:B1959,"=0")</f>
        <v>30</v>
      </c>
      <c r="D1959" t="str">
        <f>MID('input-output'!$I$9,(ROW(D1959)-2)*2+1,2)</f>
        <v>00</v>
      </c>
      <c r="E1959" s="1" t="str">
        <f t="shared" si="358"/>
        <v/>
      </c>
      <c r="L1959" t="str">
        <f t="shared" si="348"/>
        <v/>
      </c>
      <c r="M1959" t="str" cm="1">
        <f t="array" ref="M1959">_xlfn.IFS(ISNUMBER(_xlfn.XLOOKUP(C1959,Tables!N:N,Tables!N:N)),IF(B1959=0,K1959,""),L1959&lt;&gt;"",L1959,TRUE,D1959)</f>
        <v>00</v>
      </c>
      <c r="N1959">
        <f t="shared" si="349"/>
        <v>0</v>
      </c>
    </row>
    <row r="1960" spans="1:14" x14ac:dyDescent="0.45">
      <c r="A1960" t="str">
        <f t="shared" si="356"/>
        <v>3A76</v>
      </c>
      <c r="B1960" t="str">
        <f t="shared" si="357"/>
        <v>22</v>
      </c>
      <c r="C1960">
        <f>COUNTIF(B$2:B1960,"=0")</f>
        <v>30</v>
      </c>
      <c r="D1960" t="str">
        <f>MID('input-output'!$I$9,(ROW(D1960)-2)*2+1,2)</f>
        <v>00</v>
      </c>
      <c r="E1960" s="1" t="str">
        <f t="shared" si="358"/>
        <v>Name Letter 6</v>
      </c>
      <c r="F1960" t="str">
        <f>_xlfn.XLOOKUP(D1960,Tables!B:B,Tables!H:H,"")</f>
        <v/>
      </c>
      <c r="G1960" s="2"/>
      <c r="L1960" t="str">
        <f t="shared" si="348"/>
        <v/>
      </c>
      <c r="M1960" t="str" cm="1">
        <f t="array" ref="M1960">_xlfn.IFS(ISNUMBER(_xlfn.XLOOKUP(C1960,Tables!N:N,Tables!N:N)),IF(B1960=0,K1960,""),L1960&lt;&gt;"",L1960,TRUE,D1960)</f>
        <v>00</v>
      </c>
      <c r="N1960">
        <f t="shared" si="349"/>
        <v>0</v>
      </c>
    </row>
    <row r="1961" spans="1:14" x14ac:dyDescent="0.45">
      <c r="A1961" t="str">
        <f t="shared" si="356"/>
        <v>3A77</v>
      </c>
      <c r="B1961" t="str">
        <f t="shared" si="357"/>
        <v>23</v>
      </c>
      <c r="C1961">
        <f>COUNTIF(B$2:B1961,"=0")</f>
        <v>30</v>
      </c>
      <c r="D1961" t="str">
        <f>MID('input-output'!$I$9,(ROW(D1961)-2)*2+1,2)</f>
        <v>00</v>
      </c>
      <c r="E1961" s="1" t="str">
        <f t="shared" si="358"/>
        <v/>
      </c>
      <c r="L1961" t="str">
        <f t="shared" si="348"/>
        <v/>
      </c>
      <c r="M1961" t="str" cm="1">
        <f t="array" ref="M1961">_xlfn.IFS(ISNUMBER(_xlfn.XLOOKUP(C1961,Tables!N:N,Tables!N:N)),IF(B1961=0,K1961,""),L1961&lt;&gt;"",L1961,TRUE,D1961)</f>
        <v>00</v>
      </c>
      <c r="N1961">
        <f t="shared" si="349"/>
        <v>0</v>
      </c>
    </row>
    <row r="1962" spans="1:14" x14ac:dyDescent="0.45">
      <c r="A1962" t="str">
        <f t="shared" si="356"/>
        <v>3A78</v>
      </c>
      <c r="B1962" t="str">
        <f t="shared" si="357"/>
        <v>24</v>
      </c>
      <c r="C1962">
        <f>COUNTIF(B$2:B1962,"=0")</f>
        <v>30</v>
      </c>
      <c r="D1962" t="str">
        <f>MID('input-output'!$I$9,(ROW(D1962)-2)*2+1,2)</f>
        <v>00</v>
      </c>
      <c r="E1962" s="1" t="str">
        <f t="shared" si="358"/>
        <v>Name Letter 7</v>
      </c>
      <c r="F1962" t="str">
        <f>_xlfn.XLOOKUP(D1962,Tables!B:B,Tables!H:H,"")</f>
        <v/>
      </c>
      <c r="G1962" s="2"/>
      <c r="L1962" t="str">
        <f t="shared" si="348"/>
        <v/>
      </c>
      <c r="M1962" t="str" cm="1">
        <f t="array" ref="M1962">_xlfn.IFS(ISNUMBER(_xlfn.XLOOKUP(C1962,Tables!N:N,Tables!N:N)),IF(B1962=0,K1962,""),L1962&lt;&gt;"",L1962,TRUE,D1962)</f>
        <v>00</v>
      </c>
      <c r="N1962">
        <f t="shared" si="349"/>
        <v>0</v>
      </c>
    </row>
    <row r="1963" spans="1:14" x14ac:dyDescent="0.45">
      <c r="A1963" t="str">
        <f t="shared" si="356"/>
        <v>3A79</v>
      </c>
      <c r="B1963" t="str">
        <f t="shared" si="357"/>
        <v>25</v>
      </c>
      <c r="C1963">
        <f>COUNTIF(B$2:B1963,"=0")</f>
        <v>30</v>
      </c>
      <c r="D1963" t="str">
        <f>MID('input-output'!$I$9,(ROW(D1963)-2)*2+1,2)</f>
        <v>00</v>
      </c>
      <c r="E1963" s="1" t="str">
        <f t="shared" si="358"/>
        <v/>
      </c>
      <c r="L1963" t="str">
        <f t="shared" si="348"/>
        <v/>
      </c>
      <c r="M1963" t="str" cm="1">
        <f t="array" ref="M1963">_xlfn.IFS(ISNUMBER(_xlfn.XLOOKUP(C1963,Tables!N:N,Tables!N:N)),IF(B1963=0,K1963,""),L1963&lt;&gt;"",L1963,TRUE,D1963)</f>
        <v>00</v>
      </c>
      <c r="N1963">
        <f t="shared" si="349"/>
        <v>0</v>
      </c>
    </row>
    <row r="1964" spans="1:14" x14ac:dyDescent="0.45">
      <c r="A1964" t="str">
        <f t="shared" si="356"/>
        <v>3A7A</v>
      </c>
      <c r="B1964" t="str">
        <f t="shared" si="357"/>
        <v>26</v>
      </c>
      <c r="C1964">
        <f>COUNTIF(B$2:B1964,"=0")</f>
        <v>30</v>
      </c>
      <c r="D1964" t="str">
        <f>MID('input-output'!$I$9,(ROW(D1964)-2)*2+1,2)</f>
        <v>00</v>
      </c>
      <c r="E1964" s="1" t="str">
        <f t="shared" si="358"/>
        <v>Name Letter 8</v>
      </c>
      <c r="F1964" t="str">
        <f>_xlfn.XLOOKUP(D1964,Tables!B:B,Tables!H:H,"")</f>
        <v/>
      </c>
      <c r="G1964" s="2"/>
      <c r="L1964" t="str">
        <f t="shared" si="348"/>
        <v/>
      </c>
      <c r="M1964" t="str" cm="1">
        <f t="array" ref="M1964">_xlfn.IFS(ISNUMBER(_xlfn.XLOOKUP(C1964,Tables!N:N,Tables!N:N)),IF(B1964=0,K1964,""),L1964&lt;&gt;"",L1964,TRUE,D1964)</f>
        <v>00</v>
      </c>
      <c r="N1964">
        <f t="shared" si="349"/>
        <v>0</v>
      </c>
    </row>
    <row r="1965" spans="1:14" x14ac:dyDescent="0.45">
      <c r="A1965" t="str">
        <f t="shared" si="356"/>
        <v>3A7B</v>
      </c>
      <c r="B1965" t="str">
        <f t="shared" si="357"/>
        <v>27</v>
      </c>
      <c r="C1965">
        <f>COUNTIF(B$2:B1965,"=0")</f>
        <v>30</v>
      </c>
      <c r="D1965" t="str">
        <f>MID('input-output'!$I$9,(ROW(D1965)-2)*2+1,2)</f>
        <v>00</v>
      </c>
      <c r="E1965" s="1" t="str">
        <f t="shared" si="358"/>
        <v/>
      </c>
      <c r="L1965" t="str">
        <f t="shared" si="348"/>
        <v/>
      </c>
      <c r="M1965" t="str" cm="1">
        <f t="array" ref="M1965">_xlfn.IFS(ISNUMBER(_xlfn.XLOOKUP(C1965,Tables!N:N,Tables!N:N)),IF(B1965=0,K1965,""),L1965&lt;&gt;"",L1965,TRUE,D1965)</f>
        <v>00</v>
      </c>
      <c r="N1965">
        <f t="shared" si="349"/>
        <v>0</v>
      </c>
    </row>
    <row r="1966" spans="1:14" x14ac:dyDescent="0.45">
      <c r="A1966" t="str">
        <f t="shared" si="356"/>
        <v>3A7C</v>
      </c>
      <c r="B1966" t="str">
        <f t="shared" si="357"/>
        <v>28</v>
      </c>
      <c r="C1966">
        <f>COUNTIF(B$2:B1966,"=0")</f>
        <v>30</v>
      </c>
      <c r="D1966" t="str">
        <f>MID('input-output'!$I$9,(ROW(D1966)-2)*2+1,2)</f>
        <v>01</v>
      </c>
      <c r="E1966" s="1" t="str">
        <f t="shared" si="358"/>
        <v>Monster Level 1</v>
      </c>
      <c r="G1966" s="2"/>
      <c r="L1966" t="str">
        <f t="shared" si="348"/>
        <v/>
      </c>
      <c r="M1966" t="str" cm="1">
        <f t="array" ref="M1966">_xlfn.IFS(ISNUMBER(_xlfn.XLOOKUP(C1966,Tables!N:N,Tables!N:N)),IF(B1966=0,K1966,""),L1966&lt;&gt;"",L1966,TRUE,D1966)</f>
        <v>01</v>
      </c>
      <c r="N1966">
        <f t="shared" si="349"/>
        <v>0</v>
      </c>
    </row>
    <row r="1967" spans="1:14" x14ac:dyDescent="0.45">
      <c r="A1967" t="str">
        <f t="shared" si="356"/>
        <v>3A7D</v>
      </c>
      <c r="B1967" t="str">
        <f t="shared" si="357"/>
        <v>29</v>
      </c>
      <c r="C1967">
        <f>COUNTIF(B$2:B1967,"=0")</f>
        <v>30</v>
      </c>
      <c r="D1967" t="str">
        <f>MID('input-output'!$I$9,(ROW(D1967)-2)*2+1,2)</f>
        <v>01</v>
      </c>
      <c r="E1967" s="1" t="str">
        <f t="shared" si="358"/>
        <v>Monster Level 2</v>
      </c>
      <c r="G1967" s="2"/>
      <c r="L1967" t="str">
        <f t="shared" si="348"/>
        <v/>
      </c>
      <c r="M1967" t="str" cm="1">
        <f t="array" ref="M1967">_xlfn.IFS(ISNUMBER(_xlfn.XLOOKUP(C1967,Tables!N:N,Tables!N:N)),IF(B1967=0,K1967,""),L1967&lt;&gt;"",L1967,TRUE,D1967)</f>
        <v>01</v>
      </c>
      <c r="N1967">
        <f t="shared" si="349"/>
        <v>0</v>
      </c>
    </row>
    <row r="1968" spans="1:14" x14ac:dyDescent="0.45">
      <c r="A1968" t="str">
        <f t="shared" si="356"/>
        <v>3A7E</v>
      </c>
      <c r="B1968" t="str">
        <f t="shared" si="357"/>
        <v>2A</v>
      </c>
      <c r="C1968">
        <f>COUNTIF(B$2:B1968,"=0")</f>
        <v>30</v>
      </c>
      <c r="D1968" t="str">
        <f>MID('input-output'!$I$9,(ROW(D1968)-2)*2+1,2)</f>
        <v>01</v>
      </c>
      <c r="E1968" s="1" t="str">
        <f t="shared" si="358"/>
        <v>Monster Level 3</v>
      </c>
      <c r="G1968" s="2"/>
      <c r="L1968" t="str">
        <f t="shared" si="348"/>
        <v/>
      </c>
      <c r="M1968" t="str" cm="1">
        <f t="array" ref="M1968">_xlfn.IFS(ISNUMBER(_xlfn.XLOOKUP(C1968,Tables!N:N,Tables!N:N)),IF(B1968=0,K1968,""),L1968&lt;&gt;"",L1968,TRUE,D1968)</f>
        <v>01</v>
      </c>
      <c r="N1968">
        <f t="shared" si="349"/>
        <v>0</v>
      </c>
    </row>
    <row r="1969" spans="1:14" x14ac:dyDescent="0.45">
      <c r="A1969" t="str">
        <f t="shared" si="356"/>
        <v>3A7F</v>
      </c>
      <c r="B1969" t="str">
        <f t="shared" si="357"/>
        <v>2B</v>
      </c>
      <c r="C1969">
        <f>COUNTIF(B$2:B1969,"=0")</f>
        <v>30</v>
      </c>
      <c r="D1969" t="str">
        <f>MID('input-output'!$I$9,(ROW(D1969)-2)*2+1,2)</f>
        <v>01</v>
      </c>
      <c r="E1969" s="1" t="str">
        <f t="shared" si="358"/>
        <v>Boss Level</v>
      </c>
      <c r="G1969" s="2"/>
      <c r="L1969" t="str">
        <f t="shared" si="348"/>
        <v/>
      </c>
      <c r="M1969" t="str" cm="1">
        <f t="array" ref="M1969">_xlfn.IFS(ISNUMBER(_xlfn.XLOOKUP(C1969,Tables!N:N,Tables!N:N)),IF(B1969=0,K1969,""),L1969&lt;&gt;"",L1969,TRUE,D1969)</f>
        <v>01</v>
      </c>
      <c r="N1969">
        <f t="shared" si="349"/>
        <v>0</v>
      </c>
    </row>
    <row r="1970" spans="1:14" x14ac:dyDescent="0.45">
      <c r="A1970" t="str">
        <f t="shared" si="356"/>
        <v>3A80</v>
      </c>
      <c r="B1970" t="str">
        <f t="shared" si="357"/>
        <v>2C</v>
      </c>
      <c r="C1970">
        <f>COUNTIF(B$2:B1970,"=0")</f>
        <v>30</v>
      </c>
      <c r="D1970" t="str">
        <f>MID('input-output'!$I$9,(ROW(D1970)-2)*2+1,2)</f>
        <v>00</v>
      </c>
      <c r="E1970" s="1" t="str">
        <f t="shared" si="358"/>
        <v/>
      </c>
      <c r="L1970" t="str">
        <f t="shared" si="348"/>
        <v/>
      </c>
      <c r="M1970" t="str" cm="1">
        <f t="array" ref="M1970">_xlfn.IFS(ISNUMBER(_xlfn.XLOOKUP(C1970,Tables!N:N,Tables!N:N)),IF(B1970=0,K1970,""),L1970&lt;&gt;"",L1970,TRUE,D1970)</f>
        <v>00</v>
      </c>
      <c r="N1970">
        <f t="shared" si="349"/>
        <v>0</v>
      </c>
    </row>
    <row r="1971" spans="1:14" x14ac:dyDescent="0.45">
      <c r="A1971" t="str">
        <f t="shared" si="356"/>
        <v>3A81</v>
      </c>
      <c r="B1971" t="str">
        <f t="shared" si="357"/>
        <v>2D</v>
      </c>
      <c r="C1971">
        <f>COUNTIF(B$2:B1971,"=0")</f>
        <v>30</v>
      </c>
      <c r="D1971" t="str">
        <f>MID('input-output'!$I$9,(ROW(D1971)-2)*2+1,2)</f>
        <v>40</v>
      </c>
      <c r="E1971" s="1" t="str">
        <f t="shared" si="358"/>
        <v>Hobby</v>
      </c>
      <c r="F1971" t="str">
        <f>_xlfn.XLOOKUP(HEX2DEC(D1971),Tables!A:A,Tables!G:G)</f>
        <v>Writing</v>
      </c>
      <c r="G1971" s="2"/>
      <c r="L1971" t="str">
        <f t="shared" si="348"/>
        <v/>
      </c>
      <c r="M1971" t="str" cm="1">
        <f t="array" ref="M1971">_xlfn.IFS(ISNUMBER(_xlfn.XLOOKUP(C1971,Tables!N:N,Tables!N:N)),IF(B1971=0,K1971,""),L1971&lt;&gt;"",L1971,TRUE,D1971)</f>
        <v>40</v>
      </c>
      <c r="N1971">
        <f t="shared" si="349"/>
        <v>0</v>
      </c>
    </row>
    <row r="1972" spans="1:14" x14ac:dyDescent="0.45">
      <c r="A1972" t="str">
        <f t="shared" si="356"/>
        <v>3A82</v>
      </c>
      <c r="B1972" t="str">
        <f t="shared" si="357"/>
        <v>2E</v>
      </c>
      <c r="C1972">
        <f>COUNTIF(B$2:B1972,"=0")</f>
        <v>30</v>
      </c>
      <c r="D1972" t="str">
        <f>MID('input-output'!$I$9,(ROW(D1972)-2)*2+1,2)</f>
        <v>30</v>
      </c>
      <c r="E1972" s="1" t="str">
        <f t="shared" si="358"/>
        <v>Title</v>
      </c>
      <c r="F1972" t="str">
        <f>_xlfn.XLOOKUP(HEX2DEC(D1972),Tables!A:A,Tables!F:F)</f>
        <v>Techno Wizard</v>
      </c>
      <c r="G1972" s="2"/>
      <c r="L1972" t="str">
        <f t="shared" si="348"/>
        <v/>
      </c>
      <c r="M1972" t="str" cm="1">
        <f t="array" ref="M1972">_xlfn.IFS(ISNUMBER(_xlfn.XLOOKUP(C1972,Tables!N:N,Tables!N:N)),IF(B1972=0,K1972,""),L1972&lt;&gt;"",L1972,TRUE,D1972)</f>
        <v>30</v>
      </c>
      <c r="N1972">
        <f t="shared" si="349"/>
        <v>0</v>
      </c>
    </row>
    <row r="1973" spans="1:14" x14ac:dyDescent="0.45">
      <c r="A1973" t="str">
        <f t="shared" si="356"/>
        <v>3A83</v>
      </c>
      <c r="B1973" t="str">
        <f t="shared" si="357"/>
        <v>2F</v>
      </c>
      <c r="C1973">
        <f>COUNTIF(B$2:B1973,"=0")</f>
        <v>30</v>
      </c>
      <c r="D1973" t="str">
        <f>MID('input-output'!$I$9,(ROW(D1973)-2)*2+1,2)</f>
        <v>2A</v>
      </c>
      <c r="E1973" s="1" t="str">
        <f t="shared" si="358"/>
        <v>Personality</v>
      </c>
      <c r="F1973" t="str">
        <f>_xlfn.XLOOKUP(HEX2DEC(D1973),Tables!A:A,Tables!E:E)</f>
        <v>Worldly Wise</v>
      </c>
      <c r="G1973" s="2"/>
      <c r="L1973" t="str">
        <f t="shared" si="348"/>
        <v/>
      </c>
      <c r="M1973" t="str" cm="1">
        <f t="array" ref="M1973">_xlfn.IFS(ISNUMBER(_xlfn.XLOOKUP(C1973,Tables!N:N,Tables!N:N)),IF(B1973=0,K1973,""),L1973&lt;&gt;"",L1973,TRUE,D1973)</f>
        <v>2A</v>
      </c>
      <c r="N1973">
        <f t="shared" si="349"/>
        <v>0</v>
      </c>
    </row>
    <row r="1974" spans="1:14" x14ac:dyDescent="0.45">
      <c r="A1974" t="str">
        <f t="shared" si="356"/>
        <v>3A84</v>
      </c>
      <c r="B1974" t="str">
        <f t="shared" si="357"/>
        <v>30</v>
      </c>
      <c r="C1974">
        <f>COUNTIF(B$2:B1974,"=0")</f>
        <v>30</v>
      </c>
      <c r="D1974" t="str">
        <f>MID('input-output'!$I$9,(ROW(D1974)-2)*2+1,2)</f>
        <v>00</v>
      </c>
      <c r="E1974" s="1" t="str">
        <f t="shared" si="358"/>
        <v/>
      </c>
      <c r="L1974" t="str">
        <f t="shared" si="348"/>
        <v/>
      </c>
      <c r="M1974" t="str" cm="1">
        <f t="array" ref="M1974">_xlfn.IFS(ISNUMBER(_xlfn.XLOOKUP(C1974,Tables!N:N,Tables!N:N)),IF(B1974=0,K1974,""),L1974&lt;&gt;"",L1974,TRUE,D1974)</f>
        <v>00</v>
      </c>
      <c r="N1974">
        <f t="shared" si="349"/>
        <v>0</v>
      </c>
    </row>
    <row r="1975" spans="1:14" x14ac:dyDescent="0.45">
      <c r="A1975" t="str">
        <f t="shared" si="356"/>
        <v>3A85</v>
      </c>
      <c r="B1975" t="str">
        <f t="shared" si="357"/>
        <v>31</v>
      </c>
      <c r="C1975">
        <f>COUNTIF(B$2:B1975,"=0")</f>
        <v>30</v>
      </c>
      <c r="D1975" t="str">
        <f>MID('input-output'!$I$9,(ROW(D1975)-2)*2+1,2)</f>
        <v>00</v>
      </c>
      <c r="E1975" s="1" t="str">
        <f t="shared" si="358"/>
        <v>Owner Level</v>
      </c>
      <c r="F1975">
        <f t="shared" ref="F1975:F1976" si="360">HEX2DEC(D1975)</f>
        <v>0</v>
      </c>
      <c r="G1975" s="2"/>
      <c r="J1975" t="str">
        <f t="shared" ref="J1975:J1976" si="361">IF(G1975&lt;&gt;"",DEC2HEX(G1975),"")</f>
        <v/>
      </c>
      <c r="L1975" t="str">
        <f t="shared" si="348"/>
        <v/>
      </c>
      <c r="M1975" t="str" cm="1">
        <f t="array" ref="M1975">_xlfn.IFS(ISNUMBER(_xlfn.XLOOKUP(C1975,Tables!N:N,Tables!N:N)),IF(B1975=0,K1975,""),L1975&lt;&gt;"",L1975,TRUE,D1975)</f>
        <v>00</v>
      </c>
      <c r="N1975">
        <f t="shared" si="349"/>
        <v>0</v>
      </c>
    </row>
    <row r="1976" spans="1:14" x14ac:dyDescent="0.45">
      <c r="A1976" t="str">
        <f t="shared" si="356"/>
        <v>3A86</v>
      </c>
      <c r="B1976" t="str">
        <f t="shared" si="357"/>
        <v>32</v>
      </c>
      <c r="C1976">
        <f>COUNTIF(B$2:B1976,"=0")</f>
        <v>30</v>
      </c>
      <c r="D1976" t="str">
        <f>MID('input-output'!$I$9,(ROW(D1976)-2)*2+1,2)</f>
        <v>00</v>
      </c>
      <c r="E1976" s="1" t="str">
        <f t="shared" si="358"/>
        <v>Times Cleared</v>
      </c>
      <c r="F1976">
        <f t="shared" si="360"/>
        <v>0</v>
      </c>
      <c r="G1976" s="2"/>
      <c r="J1976" t="str">
        <f t="shared" si="361"/>
        <v/>
      </c>
      <c r="L1976" t="str">
        <f t="shared" si="348"/>
        <v/>
      </c>
      <c r="M1976" t="str" cm="1">
        <f t="array" ref="M1976">_xlfn.IFS(ISNUMBER(_xlfn.XLOOKUP(C1976,Tables!N:N,Tables!N:N)),IF(B1976=0,K1976,""),L1976&lt;&gt;"",L1976,TRUE,D1976)</f>
        <v>00</v>
      </c>
      <c r="N1976">
        <f t="shared" si="349"/>
        <v>0</v>
      </c>
    </row>
    <row r="1977" spans="1:14" x14ac:dyDescent="0.45">
      <c r="A1977" t="str">
        <f t="shared" si="356"/>
        <v>3A87</v>
      </c>
      <c r="B1977" t="str">
        <f t="shared" si="357"/>
        <v>33</v>
      </c>
      <c r="C1977">
        <f>COUNTIF(B$2:B1977,"=0")</f>
        <v>30</v>
      </c>
      <c r="D1977" t="str">
        <f>MID('input-output'!$I$9,(ROW(D1977)-2)*2+1,2)</f>
        <v>00</v>
      </c>
      <c r="E1977" s="1" t="str">
        <f t="shared" si="358"/>
        <v/>
      </c>
      <c r="L1977" t="str">
        <f t="shared" si="348"/>
        <v/>
      </c>
      <c r="M1977" t="str" cm="1">
        <f t="array" ref="M1977">_xlfn.IFS(ISNUMBER(_xlfn.XLOOKUP(C1977,Tables!N:N,Tables!N:N)),IF(B1977=0,K1977,""),L1977&lt;&gt;"",L1977,TRUE,D1977)</f>
        <v>00</v>
      </c>
      <c r="N1977">
        <f t="shared" si="349"/>
        <v>0</v>
      </c>
    </row>
    <row r="1978" spans="1:14" x14ac:dyDescent="0.45">
      <c r="A1978" t="str">
        <f t="shared" si="356"/>
        <v>3A88</v>
      </c>
      <c r="B1978" t="str">
        <f t="shared" si="357"/>
        <v>34</v>
      </c>
      <c r="C1978">
        <f>COUNTIF(B$2:B1978,"=0")</f>
        <v>30</v>
      </c>
      <c r="D1978" t="str">
        <f>MID('input-output'!$I$9,(ROW(D1978)-2)*2+1,2)</f>
        <v>19</v>
      </c>
      <c r="E1978" s="1" t="str">
        <f t="shared" si="358"/>
        <v/>
      </c>
      <c r="L1978" t="str">
        <f t="shared" si="348"/>
        <v/>
      </c>
      <c r="M1978" t="str" cm="1">
        <f t="array" ref="M1978">_xlfn.IFS(ISNUMBER(_xlfn.XLOOKUP(C1978,Tables!N:N,Tables!N:N)),IF(B1978=0,K1978,""),L1978&lt;&gt;"",L1978,TRUE,D1978)</f>
        <v>19</v>
      </c>
      <c r="N1978">
        <f t="shared" si="349"/>
        <v>0</v>
      </c>
    </row>
    <row r="1979" spans="1:14" x14ac:dyDescent="0.45">
      <c r="A1979" t="str">
        <f t="shared" si="356"/>
        <v>3A89</v>
      </c>
      <c r="B1979" t="str">
        <f t="shared" si="357"/>
        <v>35</v>
      </c>
      <c r="C1979">
        <f>COUNTIF(B$2:B1979,"=0")</f>
        <v>30</v>
      </c>
      <c r="D1979" t="str">
        <f>MID('input-output'!$I$9,(ROW(D1979)-2)*2+1,2)</f>
        <v>02</v>
      </c>
      <c r="E1979" s="1" t="str">
        <f t="shared" si="358"/>
        <v/>
      </c>
      <c r="L1979" t="str">
        <f t="shared" si="348"/>
        <v/>
      </c>
      <c r="M1979" t="str" cm="1">
        <f t="array" ref="M1979">_xlfn.IFS(ISNUMBER(_xlfn.XLOOKUP(C1979,Tables!N:N,Tables!N:N)),IF(B1979=0,K1979,""),L1979&lt;&gt;"",L1979,TRUE,D1979)</f>
        <v>02</v>
      </c>
      <c r="N1979">
        <f t="shared" si="349"/>
        <v>0</v>
      </c>
    </row>
    <row r="1980" spans="1:14" x14ac:dyDescent="0.45">
      <c r="A1980" t="str">
        <f t="shared" si="356"/>
        <v>3A8A</v>
      </c>
      <c r="B1980" t="str">
        <f t="shared" si="357"/>
        <v>36</v>
      </c>
      <c r="C1980">
        <f>COUNTIF(B$2:B1980,"=0")</f>
        <v>30</v>
      </c>
      <c r="D1980" t="str">
        <f>MID('input-output'!$I$9,(ROW(D1980)-2)*2+1,2)</f>
        <v>E2</v>
      </c>
      <c r="E1980" s="1" t="str">
        <f t="shared" si="358"/>
        <v/>
      </c>
      <c r="L1980" t="str">
        <f t="shared" si="348"/>
        <v/>
      </c>
      <c r="M1980" t="str" cm="1">
        <f t="array" ref="M1980">_xlfn.IFS(ISNUMBER(_xlfn.XLOOKUP(C1980,Tables!N:N,Tables!N:N)),IF(B1980=0,K1980,""),L1980&lt;&gt;"",L1980,TRUE,D1980)</f>
        <v>E2</v>
      </c>
      <c r="N1980">
        <f t="shared" si="349"/>
        <v>0</v>
      </c>
    </row>
    <row r="1981" spans="1:14" x14ac:dyDescent="0.45">
      <c r="A1981" t="str">
        <f t="shared" si="356"/>
        <v>3A8B</v>
      </c>
      <c r="B1981" t="str">
        <f t="shared" si="357"/>
        <v>37</v>
      </c>
      <c r="C1981">
        <f>COUNTIF(B$2:B1981,"=0")</f>
        <v>30</v>
      </c>
      <c r="D1981" t="str">
        <f>MID('input-output'!$I$9,(ROW(D1981)-2)*2+1,2)</f>
        <v>30</v>
      </c>
      <c r="E1981" s="1" t="str">
        <f t="shared" si="358"/>
        <v/>
      </c>
      <c r="L1981" t="str">
        <f t="shared" si="348"/>
        <v/>
      </c>
      <c r="M1981" t="str" cm="1">
        <f t="array" ref="M1981">_xlfn.IFS(ISNUMBER(_xlfn.XLOOKUP(C1981,Tables!N:N,Tables!N:N)),IF(B1981=0,K1981,""),L1981&lt;&gt;"",L1981,TRUE,D1981)</f>
        <v>30</v>
      </c>
      <c r="N1981">
        <f t="shared" si="349"/>
        <v>0</v>
      </c>
    </row>
    <row r="1982" spans="1:14" x14ac:dyDescent="0.45">
      <c r="A1982" t="str">
        <f t="shared" si="356"/>
        <v>3A8C</v>
      </c>
      <c r="B1982" t="str">
        <f t="shared" si="357"/>
        <v>38</v>
      </c>
      <c r="C1982">
        <f>COUNTIF(B$2:B1982,"=0")</f>
        <v>30</v>
      </c>
      <c r="D1982" t="str">
        <f>MID('input-output'!$I$9,(ROW(D1982)-2)*2+1,2)</f>
        <v>C6</v>
      </c>
      <c r="E1982" s="1" t="str">
        <f t="shared" si="358"/>
        <v/>
      </c>
      <c r="L1982" t="str">
        <f t="shared" si="348"/>
        <v/>
      </c>
      <c r="M1982" t="str" cm="1">
        <f t="array" ref="M1982">_xlfn.IFS(ISNUMBER(_xlfn.XLOOKUP(C1982,Tables!N:N,Tables!N:N)),IF(B1982=0,K1982,""),L1982&lt;&gt;"",L1982,TRUE,D1982)</f>
        <v>C6</v>
      </c>
      <c r="N1982">
        <f t="shared" si="349"/>
        <v>0</v>
      </c>
    </row>
    <row r="1983" spans="1:14" x14ac:dyDescent="0.45">
      <c r="A1983" t="str">
        <f t="shared" si="356"/>
        <v>3A8D</v>
      </c>
      <c r="B1983" t="str">
        <f t="shared" si="357"/>
        <v>39</v>
      </c>
      <c r="C1983">
        <f>COUNTIF(B$2:B1983,"=0")</f>
        <v>30</v>
      </c>
      <c r="D1983" t="str">
        <f>MID('input-output'!$I$9,(ROW(D1983)-2)*2+1,2)</f>
        <v>30</v>
      </c>
      <c r="E1983" s="1" t="str">
        <f t="shared" si="358"/>
        <v/>
      </c>
      <c r="L1983" t="str">
        <f t="shared" si="348"/>
        <v/>
      </c>
      <c r="M1983" t="str" cm="1">
        <f t="array" ref="M1983">_xlfn.IFS(ISNUMBER(_xlfn.XLOOKUP(C1983,Tables!N:N,Tables!N:N)),IF(B1983=0,K1983,""),L1983&lt;&gt;"",L1983,TRUE,D1983)</f>
        <v>30</v>
      </c>
      <c r="N1983">
        <f t="shared" si="349"/>
        <v>0</v>
      </c>
    </row>
    <row r="1984" spans="1:14" x14ac:dyDescent="0.45">
      <c r="A1984" t="str">
        <f t="shared" si="356"/>
        <v>3A8E</v>
      </c>
      <c r="B1984" t="str">
        <f t="shared" si="357"/>
        <v>3A</v>
      </c>
      <c r="C1984">
        <f>COUNTIF(B$2:B1984,"=0")</f>
        <v>30</v>
      </c>
      <c r="D1984" t="str">
        <f>MID('input-output'!$I$9,(ROW(D1984)-2)*2+1,2)</f>
        <v>8B</v>
      </c>
      <c r="E1984" s="1" t="str">
        <f t="shared" si="358"/>
        <v/>
      </c>
      <c r="L1984" t="str">
        <f t="shared" si="348"/>
        <v/>
      </c>
      <c r="M1984" t="str" cm="1">
        <f t="array" ref="M1984">_xlfn.IFS(ISNUMBER(_xlfn.XLOOKUP(C1984,Tables!N:N,Tables!N:N)),IF(B1984=0,K1984,""),L1984&lt;&gt;"",L1984,TRUE,D1984)</f>
        <v>8B</v>
      </c>
      <c r="N1984">
        <f t="shared" si="349"/>
        <v>0</v>
      </c>
    </row>
    <row r="1985" spans="1:14" x14ac:dyDescent="0.45">
      <c r="A1985" t="str">
        <f t="shared" si="356"/>
        <v>3A8F</v>
      </c>
      <c r="B1985" t="str">
        <f t="shared" si="357"/>
        <v>3B</v>
      </c>
      <c r="C1985">
        <f>COUNTIF(B$2:B1985,"=0")</f>
        <v>30</v>
      </c>
      <c r="D1985" t="str">
        <f>MID('input-output'!$I$9,(ROW(D1985)-2)*2+1,2)</f>
        <v>30</v>
      </c>
      <c r="E1985" s="1" t="str">
        <f t="shared" si="358"/>
        <v/>
      </c>
      <c r="L1985" t="str">
        <f t="shared" si="348"/>
        <v/>
      </c>
      <c r="M1985" t="str" cm="1">
        <f t="array" ref="M1985">_xlfn.IFS(ISNUMBER(_xlfn.XLOOKUP(C1985,Tables!N:N,Tables!N:N)),IF(B1985=0,K1985,""),L1985&lt;&gt;"",L1985,TRUE,D1985)</f>
        <v>30</v>
      </c>
      <c r="N1985">
        <f t="shared" si="349"/>
        <v>0</v>
      </c>
    </row>
    <row r="1986" spans="1:14" x14ac:dyDescent="0.45">
      <c r="A1986" t="str">
        <f t="shared" si="356"/>
        <v>3A90</v>
      </c>
      <c r="B1986" t="str">
        <f t="shared" si="357"/>
        <v>3C</v>
      </c>
      <c r="C1986">
        <f>COUNTIF(B$2:B1986,"=0")</f>
        <v>30</v>
      </c>
      <c r="D1986" t="str">
        <f>MID('input-output'!$I$9,(ROW(D1986)-2)*2+1,2)</f>
        <v>6B</v>
      </c>
      <c r="E1986" s="1" t="str">
        <f t="shared" si="358"/>
        <v/>
      </c>
      <c r="L1986" t="str">
        <f t="shared" si="348"/>
        <v/>
      </c>
      <c r="M1986" t="str" cm="1">
        <f t="array" ref="M1986">_xlfn.IFS(ISNUMBER(_xlfn.XLOOKUP(C1986,Tables!N:N,Tables!N:N)),IF(B1986=0,K1986,""),L1986&lt;&gt;"",L1986,TRUE,D1986)</f>
        <v>6B</v>
      </c>
      <c r="N1986">
        <f t="shared" si="349"/>
        <v>0</v>
      </c>
    </row>
    <row r="1987" spans="1:14" x14ac:dyDescent="0.45">
      <c r="A1987" t="str">
        <f t="shared" si="356"/>
        <v>3A91</v>
      </c>
      <c r="B1987" t="str">
        <f t="shared" si="357"/>
        <v>3D</v>
      </c>
      <c r="C1987">
        <f>COUNTIF(B$2:B1987,"=0")</f>
        <v>30</v>
      </c>
      <c r="D1987" t="str">
        <f>MID('input-output'!$I$9,(ROW(D1987)-2)*2+1,2)</f>
        <v>30</v>
      </c>
      <c r="E1987" s="1" t="str">
        <f t="shared" si="358"/>
        <v/>
      </c>
      <c r="L1987" t="str">
        <f t="shared" ref="L1987:L2012" si="362">IF(OR(J1987&lt;&gt;"",LEN(J1986)&gt;2),_xlfn.LET(_xlpm.exp,IF(LEN(J1987)&gt;2,RIGHT(J1987,2),IF(LEN(J1986)&gt;2,LEFT(J1986,LEN(J1986)-2),J1987)),IF(LEN(_xlpm.exp)=1,"0"&amp;_xlpm.exp,_xlpm.exp)),IF(AND(J1986&lt;&gt;"",ISNUMBER(FIND("High",E1987))),"00",IF(J1987="","",J1987)))</f>
        <v/>
      </c>
      <c r="M1987" t="str" cm="1">
        <f t="array" ref="M1987">_xlfn.IFS(ISNUMBER(_xlfn.XLOOKUP(C1987,Tables!N:N,Tables!N:N)),IF(B1987=0,K1987,""),L1987&lt;&gt;"",L1987,TRUE,D1987)</f>
        <v>30</v>
      </c>
      <c r="N1987">
        <f t="shared" si="349"/>
        <v>0</v>
      </c>
    </row>
    <row r="1988" spans="1:14" x14ac:dyDescent="0.45">
      <c r="A1988" t="str">
        <f t="shared" si="356"/>
        <v>3A92</v>
      </c>
      <c r="B1988" t="str">
        <f t="shared" si="357"/>
        <v>3E</v>
      </c>
      <c r="C1988">
        <f>COUNTIF(B$2:B1988,"=0")</f>
        <v>30</v>
      </c>
      <c r="D1988" t="str">
        <f>MID('input-output'!$I$9,(ROW(D1988)-2)*2+1,2)</f>
        <v>6F</v>
      </c>
      <c r="E1988" s="1" t="str">
        <f t="shared" si="358"/>
        <v/>
      </c>
      <c r="L1988" t="str">
        <f t="shared" si="362"/>
        <v/>
      </c>
      <c r="M1988" t="str" cm="1">
        <f t="array" ref="M1988">_xlfn.IFS(ISNUMBER(_xlfn.XLOOKUP(C1988,Tables!N:N,Tables!N:N)),IF(B1988=0,K1988,""),L1988&lt;&gt;"",L1988,TRUE,D1988)</f>
        <v>6F</v>
      </c>
      <c r="N1988">
        <f t="shared" ref="N1988:N2051" si="363">IF(L1988="",0,_xlfn.LET(_xlpm.new,HEX2DEC(M1988),_xlpm.old,HEX2DEC(D1988),IF(_xlpm.new&lt;128,_xlpm.new,-128+_xlfn.BITAND(_xlpm.new,127))-IF(_xlpm.old&lt;128,_xlpm.old,-128+_xlfn.BITAND(_xlpm.old,127))))</f>
        <v>0</v>
      </c>
    </row>
    <row r="1989" spans="1:14" x14ac:dyDescent="0.45">
      <c r="A1989" t="str">
        <f t="shared" si="356"/>
        <v>3A93</v>
      </c>
      <c r="B1989" t="str">
        <f t="shared" si="357"/>
        <v>3F</v>
      </c>
      <c r="C1989">
        <f>COUNTIF(B$2:B1989,"=0")</f>
        <v>30</v>
      </c>
      <c r="D1989" t="str">
        <f>MID('input-output'!$I$9,(ROW(D1989)-2)*2+1,2)</f>
        <v>30</v>
      </c>
      <c r="E1989" s="1" t="str">
        <f t="shared" si="358"/>
        <v/>
      </c>
      <c r="L1989" t="str">
        <f t="shared" si="362"/>
        <v/>
      </c>
      <c r="M1989" t="str" cm="1">
        <f t="array" ref="M1989">_xlfn.IFS(ISNUMBER(_xlfn.XLOOKUP(C1989,Tables!N:N,Tables!N:N)),IF(B1989=0,K1989,""),L1989&lt;&gt;"",L1989,TRUE,D1989)</f>
        <v>30</v>
      </c>
      <c r="N1989">
        <f t="shared" si="363"/>
        <v>0</v>
      </c>
    </row>
    <row r="1990" spans="1:14" x14ac:dyDescent="0.45">
      <c r="A1990" t="str">
        <f t="shared" si="356"/>
        <v>3A94</v>
      </c>
      <c r="B1990" t="str">
        <f t="shared" si="357"/>
        <v>40</v>
      </c>
      <c r="C1990">
        <f>COUNTIF(B$2:B1990,"=0")</f>
        <v>30</v>
      </c>
      <c r="D1990" t="str">
        <f>MID('input-output'!$I$9,(ROW(D1990)-2)*2+1,2)</f>
        <v>00</v>
      </c>
      <c r="E1990" s="1" t="str">
        <f t="shared" si="358"/>
        <v/>
      </c>
      <c r="L1990" t="str">
        <f t="shared" si="362"/>
        <v/>
      </c>
      <c r="M1990" t="str" cm="1">
        <f t="array" ref="M1990">_xlfn.IFS(ISNUMBER(_xlfn.XLOOKUP(C1990,Tables!N:N,Tables!N:N)),IF(B1990=0,K1990,""),L1990&lt;&gt;"",L1990,TRUE,D1990)</f>
        <v>00</v>
      </c>
      <c r="N1990">
        <f t="shared" si="363"/>
        <v>0</v>
      </c>
    </row>
    <row r="1991" spans="1:14" x14ac:dyDescent="0.45">
      <c r="A1991" t="str">
        <f t="shared" si="356"/>
        <v>3A95</v>
      </c>
      <c r="B1991" t="str">
        <f t="shared" si="357"/>
        <v>41</v>
      </c>
      <c r="C1991">
        <f>COUNTIF(B$2:B1991,"=0")</f>
        <v>30</v>
      </c>
      <c r="D1991" t="str">
        <f>MID('input-output'!$I$9,(ROW(D1991)-2)*2+1,2)</f>
        <v>30</v>
      </c>
      <c r="E1991" s="1" t="str">
        <f t="shared" si="358"/>
        <v/>
      </c>
      <c r="L1991" t="str">
        <f t="shared" si="362"/>
        <v/>
      </c>
      <c r="M1991" t="str" cm="1">
        <f t="array" ref="M1991">_xlfn.IFS(ISNUMBER(_xlfn.XLOOKUP(C1991,Tables!N:N,Tables!N:N)),IF(B1991=0,K1991,""),L1991&lt;&gt;"",L1991,TRUE,D1991)</f>
        <v>30</v>
      </c>
      <c r="N1991">
        <f t="shared" si="363"/>
        <v>0</v>
      </c>
    </row>
    <row r="1992" spans="1:14" x14ac:dyDescent="0.45">
      <c r="A1992" t="str">
        <f t="shared" si="356"/>
        <v>3A96</v>
      </c>
      <c r="B1992" t="str">
        <f t="shared" si="357"/>
        <v>42</v>
      </c>
      <c r="C1992">
        <f>COUNTIF(B$2:B1992,"=0")</f>
        <v>30</v>
      </c>
      <c r="D1992" t="str">
        <f>MID('input-output'!$I$9,(ROW(D1992)-2)*2+1,2)</f>
        <v>9B</v>
      </c>
      <c r="E1992" s="1" t="str">
        <f t="shared" si="358"/>
        <v/>
      </c>
      <c r="L1992" t="str">
        <f t="shared" si="362"/>
        <v/>
      </c>
      <c r="M1992" t="str" cm="1">
        <f t="array" ref="M1992">_xlfn.IFS(ISNUMBER(_xlfn.XLOOKUP(C1992,Tables!N:N,Tables!N:N)),IF(B1992=0,K1992,""),L1992&lt;&gt;"",L1992,TRUE,D1992)</f>
        <v>9B</v>
      </c>
      <c r="N1992">
        <f t="shared" si="363"/>
        <v>0</v>
      </c>
    </row>
    <row r="1993" spans="1:14" x14ac:dyDescent="0.45">
      <c r="A1993" t="str">
        <f t="shared" si="356"/>
        <v>3A97</v>
      </c>
      <c r="B1993" t="str">
        <f t="shared" si="357"/>
        <v>43</v>
      </c>
      <c r="C1993">
        <f>COUNTIF(B$2:B1993,"=0")</f>
        <v>30</v>
      </c>
      <c r="D1993" t="str">
        <f>MID('input-output'!$I$9,(ROW(D1993)-2)*2+1,2)</f>
        <v>52</v>
      </c>
      <c r="E1993" s="1" t="str">
        <f t="shared" si="358"/>
        <v/>
      </c>
      <c r="L1993" t="str">
        <f t="shared" si="362"/>
        <v/>
      </c>
      <c r="M1993" t="str" cm="1">
        <f t="array" ref="M1993">_xlfn.IFS(ISNUMBER(_xlfn.XLOOKUP(C1993,Tables!N:N,Tables!N:N)),IF(B1993=0,K1993,""),L1993&lt;&gt;"",L1993,TRUE,D1993)</f>
        <v>52</v>
      </c>
      <c r="N1993">
        <f t="shared" si="363"/>
        <v>0</v>
      </c>
    </row>
    <row r="1994" spans="1:14" x14ac:dyDescent="0.45">
      <c r="A1994" t="str">
        <f t="shared" si="356"/>
        <v>3A98</v>
      </c>
      <c r="B1994" t="str">
        <f t="shared" si="357"/>
        <v>44</v>
      </c>
      <c r="C1994">
        <f>COUNTIF(B$2:B1994,"=0")</f>
        <v>30</v>
      </c>
      <c r="D1994" t="str">
        <f>MID('input-output'!$I$9,(ROW(D1994)-2)*2+1,2)</f>
        <v>92</v>
      </c>
      <c r="E1994" s="1" t="str">
        <f t="shared" si="358"/>
        <v/>
      </c>
      <c r="L1994" t="str">
        <f t="shared" si="362"/>
        <v/>
      </c>
      <c r="M1994" t="str" cm="1">
        <f t="array" ref="M1994">_xlfn.IFS(ISNUMBER(_xlfn.XLOOKUP(C1994,Tables!N:N,Tables!N:N)),IF(B1994=0,K1994,""),L1994&lt;&gt;"",L1994,TRUE,D1994)</f>
        <v>92</v>
      </c>
      <c r="N1994">
        <f t="shared" si="363"/>
        <v>0</v>
      </c>
    </row>
    <row r="1995" spans="1:14" x14ac:dyDescent="0.45">
      <c r="A1995" t="str">
        <f t="shared" si="356"/>
        <v>3A99</v>
      </c>
      <c r="B1995" t="str">
        <f t="shared" si="357"/>
        <v>45</v>
      </c>
      <c r="C1995">
        <f>COUNTIF(B$2:B1995,"=0")</f>
        <v>30</v>
      </c>
      <c r="D1995" t="str">
        <f>MID('input-output'!$I$9,(ROW(D1995)-2)*2+1,2)</f>
        <v>30</v>
      </c>
      <c r="E1995" s="1" t="str">
        <f t="shared" si="358"/>
        <v/>
      </c>
      <c r="L1995" t="str">
        <f t="shared" si="362"/>
        <v/>
      </c>
      <c r="M1995" t="str" cm="1">
        <f t="array" ref="M1995">_xlfn.IFS(ISNUMBER(_xlfn.XLOOKUP(C1995,Tables!N:N,Tables!N:N)),IF(B1995=0,K1995,""),L1995&lt;&gt;"",L1995,TRUE,D1995)</f>
        <v>30</v>
      </c>
      <c r="N1995">
        <f t="shared" si="363"/>
        <v>0</v>
      </c>
    </row>
    <row r="1996" spans="1:14" x14ac:dyDescent="0.45">
      <c r="A1996" t="str">
        <f t="shared" si="356"/>
        <v>3A9A</v>
      </c>
      <c r="B1996" t="str">
        <f t="shared" si="357"/>
        <v>46</v>
      </c>
      <c r="C1996">
        <f>COUNTIF(B$2:B1996,"=0")</f>
        <v>30</v>
      </c>
      <c r="D1996" t="str">
        <f>MID('input-output'!$I$9,(ROW(D1996)-2)*2+1,2)</f>
        <v>6A</v>
      </c>
      <c r="E1996" s="1" t="str">
        <f t="shared" si="358"/>
        <v/>
      </c>
      <c r="L1996" t="str">
        <f t="shared" si="362"/>
        <v/>
      </c>
      <c r="M1996" t="str" cm="1">
        <f t="array" ref="M1996">_xlfn.IFS(ISNUMBER(_xlfn.XLOOKUP(C1996,Tables!N:N,Tables!N:N)),IF(B1996=0,K1996,""),L1996&lt;&gt;"",L1996,TRUE,D1996)</f>
        <v>6A</v>
      </c>
      <c r="N1996">
        <f t="shared" si="363"/>
        <v>0</v>
      </c>
    </row>
    <row r="1997" spans="1:14" x14ac:dyDescent="0.45">
      <c r="A1997" t="str">
        <f t="shared" si="356"/>
        <v>3A9B</v>
      </c>
      <c r="B1997" t="str">
        <f t="shared" si="357"/>
        <v>47</v>
      </c>
      <c r="C1997">
        <f>COUNTIF(B$2:B1997,"=0")</f>
        <v>30</v>
      </c>
      <c r="D1997" t="str">
        <f>MID('input-output'!$I$9,(ROW(D1997)-2)*2+1,2)</f>
        <v>41</v>
      </c>
      <c r="E1997" s="1" t="str">
        <f t="shared" si="358"/>
        <v/>
      </c>
      <c r="L1997" t="str">
        <f t="shared" si="362"/>
        <v/>
      </c>
      <c r="M1997" t="str" cm="1">
        <f t="array" ref="M1997">_xlfn.IFS(ISNUMBER(_xlfn.XLOOKUP(C1997,Tables!N:N,Tables!N:N)),IF(B1997=0,K1997,""),L1997&lt;&gt;"",L1997,TRUE,D1997)</f>
        <v>41</v>
      </c>
      <c r="N1997">
        <f t="shared" si="363"/>
        <v>0</v>
      </c>
    </row>
    <row r="1998" spans="1:14" x14ac:dyDescent="0.45">
      <c r="A1998" t="str">
        <f t="shared" si="356"/>
        <v>3A9C</v>
      </c>
      <c r="B1998" t="str">
        <f t="shared" si="357"/>
        <v>48</v>
      </c>
      <c r="C1998">
        <f>COUNTIF(B$2:B1998,"=0")</f>
        <v>30</v>
      </c>
      <c r="D1998" t="str">
        <f>MID('input-output'!$I$9,(ROW(D1998)-2)*2+1,2)</f>
        <v>C1</v>
      </c>
      <c r="E1998" s="1" t="str">
        <f t="shared" si="358"/>
        <v>DLC Tablet Name</v>
      </c>
      <c r="F1998" t="str">
        <f>IF(_xlfn.CONCAT(D1932:D1933)="FFFF",_xlfn.XLOOKUP(_xlfn.CONCAT(D1932:D1933),Tables!B:B,Tables!K:K),IF(_xlfn.XLOOKUP(HEX2DEC(D1998),Tables!A:A,Tables!K:K,"")=0,"",_xlfn.XLOOKUP(HEX2DEC(D1998),Tables!A:A,Tables!K:K,"")))</f>
        <v>The Wild Woods</v>
      </c>
      <c r="G1998" s="2"/>
      <c r="L1998" t="str">
        <f t="shared" si="362"/>
        <v/>
      </c>
      <c r="M1998" t="str" cm="1">
        <f t="array" ref="M1998">_xlfn.IFS(ISNUMBER(_xlfn.XLOOKUP(C1998,Tables!N:N,Tables!N:N)),IF(B1998=0,K1998,""),L1998&lt;&gt;"",L1998,TRUE,D1998)</f>
        <v>C1</v>
      </c>
      <c r="N1998">
        <f t="shared" si="363"/>
        <v>0</v>
      </c>
    </row>
    <row r="1999" spans="1:14" x14ac:dyDescent="0.45">
      <c r="A1999" t="str">
        <f t="shared" si="356"/>
        <v>3A9D</v>
      </c>
      <c r="B1999" t="str">
        <f t="shared" si="357"/>
        <v>49</v>
      </c>
      <c r="C1999">
        <f>COUNTIF(B$2:B1999,"=0")</f>
        <v>30</v>
      </c>
      <c r="D1999" t="str">
        <f>MID('input-output'!$I$9,(ROW(D1999)-2)*2+1,2)</f>
        <v>C1</v>
      </c>
      <c r="E1999" s="1" t="str">
        <f t="shared" si="358"/>
        <v>DLC Tablet Name</v>
      </c>
      <c r="F1999" t="str">
        <f>IF(_xlfn.XLOOKUP(HEX2DEC(D1999),Tables!A:A,Tables!K:K,"")=0,"",_xlfn.XLOOKUP(HEX2DEC(D1999),Tables!A:A,Tables!K:K,""))</f>
        <v>The Wild Woods</v>
      </c>
      <c r="L1999" t="str">
        <f t="shared" si="362"/>
        <v/>
      </c>
      <c r="M1999" t="str" cm="1">
        <f t="array" ref="M1999">_xlfn.IFS(ISNUMBER(_xlfn.XLOOKUP(C1999,Tables!N:N,Tables!N:N)),IF(B1999=0,K1999,""),L1999&lt;&gt;"",L1999,TRUE,D1999)</f>
        <v>C1</v>
      </c>
      <c r="N1999">
        <f t="shared" si="363"/>
        <v>0</v>
      </c>
    </row>
    <row r="2000" spans="1:14" x14ac:dyDescent="0.45">
      <c r="A2000" t="str">
        <f t="shared" si="356"/>
        <v>3A9E</v>
      </c>
      <c r="B2000" t="str">
        <f t="shared" si="357"/>
        <v>4A</v>
      </c>
      <c r="C2000">
        <f>COUNTIF(B$2:B2000,"=0")</f>
        <v>30</v>
      </c>
      <c r="D2000" t="str">
        <f>MID('input-output'!$I$9,(ROW(D2000)-2)*2+1,2)</f>
        <v>00</v>
      </c>
      <c r="E2000" s="1" t="str">
        <f t="shared" si="358"/>
        <v/>
      </c>
      <c r="L2000" t="str">
        <f t="shared" si="362"/>
        <v/>
      </c>
      <c r="M2000" t="str" cm="1">
        <f t="array" ref="M2000">_xlfn.IFS(ISNUMBER(_xlfn.XLOOKUP(C2000,Tables!N:N,Tables!N:N)),IF(B2000=0,K2000,""),L2000&lt;&gt;"",L2000,TRUE,D2000)</f>
        <v>00</v>
      </c>
      <c r="N2000">
        <f t="shared" si="363"/>
        <v>0</v>
      </c>
    </row>
    <row r="2001" spans="1:14" x14ac:dyDescent="0.45">
      <c r="A2001" t="str">
        <f t="shared" si="356"/>
        <v>3A9F</v>
      </c>
      <c r="B2001" t="str">
        <f t="shared" si="357"/>
        <v>4B</v>
      </c>
      <c r="C2001">
        <f>COUNTIF(B$2:B2001,"=0")</f>
        <v>30</v>
      </c>
      <c r="D2001" t="str">
        <f>MID('input-output'!$I$9,(ROW(D2001)-2)*2+1,2)</f>
        <v>00</v>
      </c>
      <c r="E2001" s="1" t="str">
        <f t="shared" si="358"/>
        <v/>
      </c>
      <c r="L2001" t="str">
        <f t="shared" si="362"/>
        <v/>
      </c>
      <c r="M2001" t="str" cm="1">
        <f t="array" ref="M2001">_xlfn.IFS(ISNUMBER(_xlfn.XLOOKUP(C2001,Tables!N:N,Tables!N:N)),IF(B2001=0,K2001,""),L2001&lt;&gt;"",L2001,TRUE,D2001)</f>
        <v>00</v>
      </c>
      <c r="N2001">
        <f t="shared" si="363"/>
        <v>0</v>
      </c>
    </row>
    <row r="2002" spans="1:14" x14ac:dyDescent="0.45">
      <c r="A2002" t="str">
        <f t="shared" si="356"/>
        <v>3AA0</v>
      </c>
      <c r="B2002" t="str">
        <f t="shared" si="357"/>
        <v>4C</v>
      </c>
      <c r="C2002">
        <f>COUNTIF(B$2:B2002,"=0")</f>
        <v>30</v>
      </c>
      <c r="D2002" t="str">
        <f>MID('input-output'!$I$9,(ROW(D2002)-2)*2+1,2)</f>
        <v>00</v>
      </c>
      <c r="E2002" s="1" t="str">
        <f t="shared" si="358"/>
        <v/>
      </c>
      <c r="L2002" t="str">
        <f t="shared" si="362"/>
        <v/>
      </c>
      <c r="M2002" t="str" cm="1">
        <f t="array" ref="M2002">_xlfn.IFS(ISNUMBER(_xlfn.XLOOKUP(C2002,Tables!N:N,Tables!N:N)),IF(B2002=0,K2002,""),L2002&lt;&gt;"",L2002,TRUE,D2002)</f>
        <v>00</v>
      </c>
      <c r="N2002">
        <f t="shared" si="363"/>
        <v>0</v>
      </c>
    </row>
    <row r="2003" spans="1:14" x14ac:dyDescent="0.45">
      <c r="A2003" t="str">
        <f t="shared" si="356"/>
        <v>3AA1</v>
      </c>
      <c r="B2003" t="str">
        <f t="shared" si="357"/>
        <v>4D</v>
      </c>
      <c r="C2003">
        <f>COUNTIF(B$2:B2003,"=0")</f>
        <v>30</v>
      </c>
      <c r="D2003" t="str">
        <f>MID('input-output'!$I$9,(ROW(D2003)-2)*2+1,2)</f>
        <v>30</v>
      </c>
      <c r="E2003" s="1" t="str">
        <f t="shared" si="358"/>
        <v>Disguise</v>
      </c>
      <c r="F2003" t="str">
        <f>_xlfn.XLOOKUP(HEX2DEC(D2003),Tables!A:A,Tables!I:I)</f>
        <v>Roamer Man</v>
      </c>
      <c r="G2003" s="2"/>
      <c r="L2003" t="str">
        <f t="shared" si="362"/>
        <v/>
      </c>
      <c r="M2003" t="str" cm="1">
        <f t="array" ref="M2003">_xlfn.IFS(ISNUMBER(_xlfn.XLOOKUP(C2003,Tables!N:N,Tables!N:N)),IF(B2003=0,K2003,""),L2003&lt;&gt;"",L2003,TRUE,D2003)</f>
        <v>30</v>
      </c>
      <c r="N2003">
        <f t="shared" si="363"/>
        <v>0</v>
      </c>
    </row>
    <row r="2004" spans="1:14" x14ac:dyDescent="0.45">
      <c r="A2004" t="str">
        <f t="shared" si="356"/>
        <v>3AA2</v>
      </c>
      <c r="B2004" t="str">
        <f t="shared" si="357"/>
        <v>4E</v>
      </c>
      <c r="C2004">
        <f>COUNTIF(B$2:B2004,"=0")</f>
        <v>30</v>
      </c>
      <c r="D2004" t="str">
        <f>MID('input-output'!$I$9,(ROW(D2004)-2)*2+1,2)</f>
        <v>0B</v>
      </c>
      <c r="E2004" s="1" t="str">
        <f t="shared" si="358"/>
        <v>Unk</v>
      </c>
      <c r="F2004">
        <f t="shared" ref="F2004" si="364">HEX2DEC(D2004)</f>
        <v>11</v>
      </c>
      <c r="L2004" t="str">
        <f t="shared" si="362"/>
        <v/>
      </c>
      <c r="M2004" t="str" cm="1">
        <f t="array" ref="M2004">_xlfn.IFS(ISNUMBER(_xlfn.XLOOKUP(C2004,Tables!N:N,Tables!N:N)),IF(B2004=0,K2004,""),L2004&lt;&gt;"",L2004,TRUE,D2004)</f>
        <v>0B</v>
      </c>
      <c r="N2004">
        <f t="shared" si="363"/>
        <v>0</v>
      </c>
    </row>
    <row r="2005" spans="1:14" x14ac:dyDescent="0.45">
      <c r="A2005" t="str">
        <f t="shared" si="356"/>
        <v>3AA3</v>
      </c>
      <c r="B2005" t="str">
        <f t="shared" si="357"/>
        <v>4F</v>
      </c>
      <c r="C2005">
        <f>COUNTIF(B$2:B2005,"=0")</f>
        <v>30</v>
      </c>
      <c r="D2005" t="str">
        <f>MID('input-output'!$I$9,(ROW(D2005)-2)*2+1,2)</f>
        <v>00</v>
      </c>
      <c r="E2005" s="1" t="str">
        <f t="shared" si="358"/>
        <v/>
      </c>
      <c r="L2005" t="str">
        <f t="shared" si="362"/>
        <v/>
      </c>
      <c r="M2005" t="str" cm="1">
        <f t="array" ref="M2005">_xlfn.IFS(ISNUMBER(_xlfn.XLOOKUP(C2005,Tables!N:N,Tables!N:N)),IF(B2005=0,K2005,""),L2005&lt;&gt;"",L2005,TRUE,D2005)</f>
        <v>00</v>
      </c>
      <c r="N2005">
        <f t="shared" si="363"/>
        <v>0</v>
      </c>
    </row>
    <row r="2006" spans="1:14" x14ac:dyDescent="0.45">
      <c r="A2006" t="str">
        <f t="shared" ref="A2006:A2069" si="365">DEC2HEX(1+HEX2DEC(A2005))</f>
        <v>3AA4</v>
      </c>
      <c r="B2006" t="str">
        <f t="shared" si="357"/>
        <v>50</v>
      </c>
      <c r="C2006">
        <f>COUNTIF(B$2:B2006,"=0")</f>
        <v>30</v>
      </c>
      <c r="D2006" t="str">
        <f>MID('input-output'!$I$9,(ROW(D2006)-2)*2+1,2)</f>
        <v>3F</v>
      </c>
      <c r="E2006" s="1" t="str">
        <f t="shared" si="358"/>
        <v>Unk</v>
      </c>
      <c r="F2006">
        <f t="shared" ref="F2006:F2009" si="366">HEX2DEC(D2006)</f>
        <v>63</v>
      </c>
      <c r="L2006" t="str">
        <f t="shared" si="362"/>
        <v/>
      </c>
      <c r="M2006" t="str" cm="1">
        <f t="array" ref="M2006">_xlfn.IFS(ISNUMBER(_xlfn.XLOOKUP(C2006,Tables!N:N,Tables!N:N)),IF(B2006=0,K2006,""),L2006&lt;&gt;"",L2006,TRUE,D2006)</f>
        <v>3F</v>
      </c>
      <c r="N2006">
        <f t="shared" si="363"/>
        <v>0</v>
      </c>
    </row>
    <row r="2007" spans="1:14" x14ac:dyDescent="0.45">
      <c r="A2007" t="str">
        <f t="shared" si="365"/>
        <v>3AA5</v>
      </c>
      <c r="B2007" t="str">
        <f t="shared" ref="B2007:B2070" si="367">B1923</f>
        <v>51</v>
      </c>
      <c r="C2007">
        <f>COUNTIF(B$2:B2007,"=0")</f>
        <v>30</v>
      </c>
      <c r="D2007" t="str">
        <f>MID('input-output'!$I$9,(ROW(D2007)-2)*2+1,2)</f>
        <v>00</v>
      </c>
      <c r="E2007" s="1" t="str">
        <f t="shared" ref="E2007:E2070" si="368">IF(E1923="","",E1923)</f>
        <v>Unk</v>
      </c>
      <c r="F2007">
        <f t="shared" si="366"/>
        <v>0</v>
      </c>
      <c r="L2007" t="str">
        <f t="shared" si="362"/>
        <v/>
      </c>
      <c r="M2007" t="str" cm="1">
        <f t="array" ref="M2007">_xlfn.IFS(ISNUMBER(_xlfn.XLOOKUP(C2007,Tables!N:N,Tables!N:N)),IF(B2007=0,K2007,""),L2007&lt;&gt;"",L2007,TRUE,D2007)</f>
        <v>00</v>
      </c>
      <c r="N2007">
        <f t="shared" si="363"/>
        <v>0</v>
      </c>
    </row>
    <row r="2008" spans="1:14" x14ac:dyDescent="0.45">
      <c r="A2008" t="str">
        <f t="shared" si="365"/>
        <v>3AA6</v>
      </c>
      <c r="B2008" t="str">
        <f t="shared" si="367"/>
        <v>52</v>
      </c>
      <c r="C2008">
        <f>COUNTIF(B$2:B2008,"=0")</f>
        <v>30</v>
      </c>
      <c r="D2008" t="str">
        <f>MID('input-output'!$I$9,(ROW(D2008)-2)*2+1,2)</f>
        <v>00</v>
      </c>
      <c r="E2008" s="1" t="str">
        <f t="shared" si="368"/>
        <v>Unk</v>
      </c>
      <c r="F2008">
        <f t="shared" si="366"/>
        <v>0</v>
      </c>
      <c r="L2008" t="str">
        <f t="shared" si="362"/>
        <v/>
      </c>
      <c r="M2008" t="str" cm="1">
        <f t="array" ref="M2008">_xlfn.IFS(ISNUMBER(_xlfn.XLOOKUP(C2008,Tables!N:N,Tables!N:N)),IF(B2008=0,K2008,""),L2008&lt;&gt;"",L2008,TRUE,D2008)</f>
        <v>00</v>
      </c>
      <c r="N2008">
        <f t="shared" si="363"/>
        <v>0</v>
      </c>
    </row>
    <row r="2009" spans="1:14" x14ac:dyDescent="0.45">
      <c r="A2009" t="str">
        <f t="shared" si="365"/>
        <v>3AA7</v>
      </c>
      <c r="B2009" t="str">
        <f t="shared" si="367"/>
        <v>53</v>
      </c>
      <c r="C2009">
        <f>COUNTIF(B$2:B2009,"=0")</f>
        <v>30</v>
      </c>
      <c r="D2009" t="str">
        <f>MID('input-output'!$I$9,(ROW(D2009)-2)*2+1,2)</f>
        <v>00</v>
      </c>
      <c r="E2009" s="1" t="str">
        <f t="shared" si="368"/>
        <v>Unk</v>
      </c>
      <c r="F2009">
        <f t="shared" si="366"/>
        <v>0</v>
      </c>
      <c r="L2009" t="str">
        <f t="shared" si="362"/>
        <v/>
      </c>
      <c r="M2009" t="str" cm="1">
        <f t="array" ref="M2009">_xlfn.IFS(ISNUMBER(_xlfn.XLOOKUP(C2009,Tables!N:N,Tables!N:N)),IF(B2009=0,K2009,""),L2009&lt;&gt;"",L2009,TRUE,D2009)</f>
        <v>00</v>
      </c>
      <c r="N2009">
        <f t="shared" si="363"/>
        <v>0</v>
      </c>
    </row>
    <row r="2010" spans="1:14" x14ac:dyDescent="0.45">
      <c r="A2010" t="str">
        <f t="shared" si="365"/>
        <v>3AA8</v>
      </c>
      <c r="B2010">
        <f t="shared" si="367"/>
        <v>0</v>
      </c>
      <c r="C2010">
        <f>COUNTIF(B$2:B2010,"=0")</f>
        <v>31</v>
      </c>
      <c r="D2010" t="str">
        <f>MID('input-output'!$I$9,(ROW(D2010)-2)*2+1,2)</f>
        <v>B0</v>
      </c>
      <c r="E2010" s="1" t="str">
        <f t="shared" si="368"/>
        <v>Name Low 1</v>
      </c>
      <c r="F2010" t="str">
        <f>_xlfn.XLOOKUP(HEX2DEC(D2011&amp;D2010),Tables!A:A,Tables!C:C)</f>
        <v>Barryum - Metal Slime S</v>
      </c>
      <c r="G2010" s="2"/>
      <c r="J2010" t="str">
        <f>IF(G2010&lt;&gt;"",_xlfn.XLOOKUP(G2010,Tables!C:C,Tables!B:B),"")</f>
        <v/>
      </c>
      <c r="K2010" t="str">
        <f>IF(G2082&lt;&gt;"",_xlfn.XLOOKUP(G2082,'Tablet data'!A:A,'Tablet data'!B:B),"")</f>
        <v/>
      </c>
      <c r="L2010" t="str">
        <f t="shared" si="362"/>
        <v/>
      </c>
      <c r="M2010" t="str" cm="1">
        <f t="array" ref="M2010">_xlfn.IFS(ISNUMBER(_xlfn.XLOOKUP(C2010,Tables!N:N,Tables!N:N)),IF(B2010=0,K2010,""),L2010&lt;&gt;"",L2010,TRUE,D2010)</f>
        <v>B0</v>
      </c>
      <c r="N2010">
        <f t="shared" si="363"/>
        <v>0</v>
      </c>
    </row>
    <row r="2011" spans="1:14" x14ac:dyDescent="0.45">
      <c r="A2011" t="str">
        <f t="shared" si="365"/>
        <v>3AA9</v>
      </c>
      <c r="B2011">
        <f t="shared" si="367"/>
        <v>1</v>
      </c>
      <c r="C2011">
        <f>COUNTIF(B$2:B2011,"=0")</f>
        <v>31</v>
      </c>
      <c r="D2011" t="str">
        <f>MID('input-output'!$I$9,(ROW(D2011)-2)*2+1,2)</f>
        <v>02</v>
      </c>
      <c r="E2011" s="1" t="str">
        <f t="shared" si="368"/>
        <v>Name High 1</v>
      </c>
      <c r="L2011" t="str">
        <f t="shared" si="362"/>
        <v/>
      </c>
      <c r="M2011" t="str" cm="1">
        <f t="array" ref="M2011">_xlfn.IFS(ISNUMBER(_xlfn.XLOOKUP(C2011,Tables!N:N,Tables!N:N)),IF(B2011=0,K2011,""),L2011&lt;&gt;"",L2011,TRUE,D2011)</f>
        <v>02</v>
      </c>
      <c r="N2011">
        <f t="shared" si="363"/>
        <v>0</v>
      </c>
    </row>
    <row r="2012" spans="1:14" x14ac:dyDescent="0.45">
      <c r="A2012" t="str">
        <f t="shared" si="365"/>
        <v>3AAA</v>
      </c>
      <c r="B2012">
        <f t="shared" si="367"/>
        <v>2</v>
      </c>
      <c r="C2012">
        <f>COUNTIF(B$2:B2012,"=0")</f>
        <v>31</v>
      </c>
      <c r="D2012" t="str">
        <f>MID('input-output'!$I$9,(ROW(D2012)-2)*2+1,2)</f>
        <v>B1</v>
      </c>
      <c r="E2012" s="1" t="str">
        <f t="shared" si="368"/>
        <v>Name Low 2</v>
      </c>
      <c r="F2012" t="str">
        <f>_xlfn.XLOOKUP(HEX2DEC(D2013&amp;D2012),Tables!A:A,Tables!C:C)</f>
        <v>Metcalfe - Metal Slime S</v>
      </c>
      <c r="G2012" s="2"/>
      <c r="J2012" t="str">
        <f>IF(G2012&lt;&gt;"",_xlfn.XLOOKUP(G2012,Tables!C:C,Tables!B:B),"")</f>
        <v/>
      </c>
      <c r="L2012" t="str">
        <f t="shared" si="362"/>
        <v/>
      </c>
      <c r="M2012" t="str" cm="1">
        <f t="array" ref="M2012">_xlfn.IFS(ISNUMBER(_xlfn.XLOOKUP(C2012,Tables!N:N,Tables!N:N)),IF(B2012=0,K2012,""),L2012&lt;&gt;"",L2012,TRUE,D2012)</f>
        <v>B1</v>
      </c>
      <c r="N2012">
        <f t="shared" si="363"/>
        <v>0</v>
      </c>
    </row>
    <row r="2013" spans="1:14" x14ac:dyDescent="0.45">
      <c r="A2013" t="str">
        <f t="shared" si="365"/>
        <v>3AAB</v>
      </c>
      <c r="B2013" t="str">
        <f t="shared" si="367"/>
        <v>3</v>
      </c>
      <c r="C2013">
        <f>COUNTIF(B$2:B2013,"=0")</f>
        <v>31</v>
      </c>
      <c r="D2013" t="str">
        <f>MID('input-output'!$I$9,(ROW(D2013)-2)*2+1,2)</f>
        <v>02</v>
      </c>
      <c r="E2013" s="1" t="str">
        <f t="shared" si="368"/>
        <v>Name High 2</v>
      </c>
      <c r="L2013" t="str">
        <f>IF(OR(J2013&lt;&gt;"",LEN(J2012)&gt;2),_xlfn.LET(_xlpm.exp,IF(LEN(J2013)&gt;2,RIGHT(J2013,2),IF(LEN(J2012)&gt;2,LEFT(J2012,LEN(J2012)-2),J2013)),IF(LEN(_xlpm.exp)=1,"0"&amp;_xlpm.exp,_xlpm.exp)),IF(AND(J2012&lt;&gt;"",ISNUMBER(FIND("High",E2013))),"00",IF(J2013="","",J2013)))</f>
        <v/>
      </c>
      <c r="M2013" t="str" cm="1">
        <f t="array" ref="M2013">_xlfn.IFS(ISNUMBER(_xlfn.XLOOKUP(C2013,Tables!N:N,Tables!N:N)),IF(B2013=0,K2013,""),L2013&lt;&gt;"",L2013,TRUE,D2013)</f>
        <v>02</v>
      </c>
      <c r="N2013">
        <f t="shared" si="363"/>
        <v>0</v>
      </c>
    </row>
    <row r="2014" spans="1:14" x14ac:dyDescent="0.45">
      <c r="A2014" t="str">
        <f t="shared" si="365"/>
        <v>3AAC</v>
      </c>
      <c r="B2014" t="str">
        <f t="shared" si="367"/>
        <v>4</v>
      </c>
      <c r="C2014">
        <f>COUNTIF(B$2:B2014,"=0")</f>
        <v>31</v>
      </c>
      <c r="D2014" t="str">
        <f>MID('input-output'!$I$9,(ROW(D2014)-2)*2+1,2)</f>
        <v>B2</v>
      </c>
      <c r="E2014" s="1" t="str">
        <f t="shared" si="368"/>
        <v>Name Low 3</v>
      </c>
      <c r="F2014" t="str">
        <f>_xlfn.XLOOKUP(HEX2DEC(D2015&amp;D2014),Tables!A:A,Tables!C:C)</f>
        <v>Meleabel - Metal Slime S</v>
      </c>
      <c r="G2014" s="2"/>
      <c r="J2014" t="str">
        <f>IF(G2014&lt;&gt;"",_xlfn.XLOOKUP(G2014,Tables!C:C,Tables!B:B),"")</f>
        <v/>
      </c>
      <c r="L2014" t="str">
        <f t="shared" ref="L2014:L2077" si="369">IF(OR(J2014&lt;&gt;"",LEN(J2013)&gt;2),_xlfn.LET(_xlpm.exp,IF(LEN(J2014)&gt;2,RIGHT(J2014,2),IF(LEN(J2013)&gt;2,LEFT(J2013,LEN(J2013)-2),J2014)),IF(LEN(_xlpm.exp)=1,"0"&amp;_xlpm.exp,_xlpm.exp)),IF(AND(J2013&lt;&gt;"",ISNUMBER(FIND("High",E2014))),"00",IF(J2014="","",J2014)))</f>
        <v/>
      </c>
      <c r="M2014" t="str" cm="1">
        <f t="array" ref="M2014">_xlfn.IFS(ISNUMBER(_xlfn.XLOOKUP(C2014,Tables!N:N,Tables!N:N)),IF(B2014=0,K2014,""),L2014&lt;&gt;"",L2014,TRUE,D2014)</f>
        <v>B2</v>
      </c>
      <c r="N2014">
        <f t="shared" si="363"/>
        <v>0</v>
      </c>
    </row>
    <row r="2015" spans="1:14" x14ac:dyDescent="0.45">
      <c r="A2015" t="str">
        <f t="shared" si="365"/>
        <v>3AAD</v>
      </c>
      <c r="B2015" t="str">
        <f t="shared" si="367"/>
        <v>5</v>
      </c>
      <c r="C2015">
        <f>COUNTIF(B$2:B2015,"=0")</f>
        <v>31</v>
      </c>
      <c r="D2015" t="str">
        <f>MID('input-output'!$I$9,(ROW(D2015)-2)*2+1,2)</f>
        <v>02</v>
      </c>
      <c r="E2015" s="1" t="str">
        <f t="shared" si="368"/>
        <v>Name High 3</v>
      </c>
      <c r="L2015" t="str">
        <f t="shared" si="369"/>
        <v/>
      </c>
      <c r="M2015" t="str" cm="1">
        <f t="array" ref="M2015">_xlfn.IFS(ISNUMBER(_xlfn.XLOOKUP(C2015,Tables!N:N,Tables!N:N)),IF(B2015=0,K2015,""),L2015&lt;&gt;"",L2015,TRUE,D2015)</f>
        <v>02</v>
      </c>
      <c r="N2015">
        <f t="shared" si="363"/>
        <v>0</v>
      </c>
    </row>
    <row r="2016" spans="1:14" x14ac:dyDescent="0.45">
      <c r="A2016" t="str">
        <f t="shared" si="365"/>
        <v>3AAE</v>
      </c>
      <c r="B2016" t="str">
        <f t="shared" si="367"/>
        <v>6</v>
      </c>
      <c r="C2016">
        <f>COUNTIF(B$2:B2016,"=0")</f>
        <v>31</v>
      </c>
      <c r="D2016" t="str">
        <f>MID('input-output'!$I$9,(ROW(D2016)-2)*2+1,2)</f>
        <v>E6</v>
      </c>
      <c r="E2016" s="1" t="str">
        <f t="shared" si="368"/>
        <v>Primary Monster Low</v>
      </c>
      <c r="F2016" t="str">
        <f>_xlfn.XLOOKUP(HEX2DEC(D2017&amp;D2016),Tables!A:A,Tables!D:D)</f>
        <v>Metal Slime S</v>
      </c>
      <c r="G2016" s="2"/>
      <c r="J2016" t="str">
        <f>IF(G2016&lt;&gt;"",_xlfn.XLOOKUP(G2016,Tables!D:D,Tables!B:B),"")</f>
        <v/>
      </c>
      <c r="L2016" t="str">
        <f t="shared" si="369"/>
        <v/>
      </c>
      <c r="M2016" t="str" cm="1">
        <f t="array" ref="M2016">_xlfn.IFS(ISNUMBER(_xlfn.XLOOKUP(C2016,Tables!N:N,Tables!N:N)),IF(B2016=0,K2016,""),L2016&lt;&gt;"",L2016,TRUE,D2016)</f>
        <v>E6</v>
      </c>
      <c r="N2016">
        <f t="shared" si="363"/>
        <v>0</v>
      </c>
    </row>
    <row r="2017" spans="1:14" x14ac:dyDescent="0.45">
      <c r="A2017" t="str">
        <f t="shared" si="365"/>
        <v>3AAF</v>
      </c>
      <c r="B2017" t="str">
        <f t="shared" si="367"/>
        <v>7</v>
      </c>
      <c r="C2017">
        <f>COUNTIF(B$2:B2017,"=0")</f>
        <v>31</v>
      </c>
      <c r="D2017" t="str">
        <f>MID('input-output'!$I$9,(ROW(D2017)-2)*2+1,2)</f>
        <v>00</v>
      </c>
      <c r="E2017" s="1" t="str">
        <f t="shared" si="368"/>
        <v>Primary Monster High</v>
      </c>
      <c r="L2017" t="str">
        <f t="shared" si="369"/>
        <v/>
      </c>
      <c r="M2017" t="str" cm="1">
        <f t="array" ref="M2017">_xlfn.IFS(ISNUMBER(_xlfn.XLOOKUP(C2017,Tables!N:N,Tables!N:N)),IF(B2017=0,K2017,""),L2017&lt;&gt;"",L2017,TRUE,D2017)</f>
        <v>00</v>
      </c>
      <c r="N2017">
        <f t="shared" si="363"/>
        <v>0</v>
      </c>
    </row>
    <row r="2018" spans="1:14" x14ac:dyDescent="0.45">
      <c r="A2018" t="str">
        <f t="shared" si="365"/>
        <v>3AB0</v>
      </c>
      <c r="B2018" t="str">
        <f t="shared" si="367"/>
        <v>8</v>
      </c>
      <c r="C2018">
        <f>COUNTIF(B$2:B2018,"=0")</f>
        <v>31</v>
      </c>
      <c r="D2018" t="str">
        <f>MID('input-output'!$I$9,(ROW(D2018)-2)*2+1,2)</f>
        <v>E7</v>
      </c>
      <c r="E2018" s="1" t="str">
        <f t="shared" si="368"/>
        <v>Header Low</v>
      </c>
      <c r="F2018">
        <f t="shared" ref="F2018" si="370">HEX2DEC(D2019&amp;D2018)</f>
        <v>743</v>
      </c>
      <c r="G2018" s="2"/>
      <c r="J2018" t="str">
        <f t="shared" ref="J2018" si="371">IF(G2018&lt;&gt;"",DEC2HEX(G2018),"")</f>
        <v/>
      </c>
      <c r="L2018" t="str">
        <f t="shared" si="369"/>
        <v/>
      </c>
      <c r="M2018" t="str" cm="1">
        <f t="array" ref="M2018">_xlfn.IFS(ISNUMBER(_xlfn.XLOOKUP(C2018,Tables!N:N,Tables!N:N)),IF(B2018=0,K2018,""),L2018&lt;&gt;"",L2018,TRUE,D2018)</f>
        <v>E7</v>
      </c>
      <c r="N2018">
        <f t="shared" si="363"/>
        <v>0</v>
      </c>
    </row>
    <row r="2019" spans="1:14" x14ac:dyDescent="0.45">
      <c r="A2019" t="str">
        <f t="shared" si="365"/>
        <v>3AB1</v>
      </c>
      <c r="B2019" t="str">
        <f t="shared" si="367"/>
        <v>9</v>
      </c>
      <c r="C2019">
        <f>COUNTIF(B$2:B2019,"=0")</f>
        <v>31</v>
      </c>
      <c r="D2019" t="str">
        <f>MID('input-output'!$I$9,(ROW(D2019)-2)*2+1,2)</f>
        <v>02</v>
      </c>
      <c r="E2019" s="1" t="str">
        <f t="shared" si="368"/>
        <v>Header High</v>
      </c>
      <c r="L2019" t="str">
        <f t="shared" si="369"/>
        <v/>
      </c>
      <c r="M2019" t="str" cm="1">
        <f t="array" ref="M2019">_xlfn.IFS(ISNUMBER(_xlfn.XLOOKUP(C2019,Tables!N:N,Tables!N:N)),IF(B2019=0,K2019,""),L2019&lt;&gt;"",L2019,TRUE,D2019)</f>
        <v>02</v>
      </c>
      <c r="N2019">
        <f t="shared" si="363"/>
        <v>0</v>
      </c>
    </row>
    <row r="2020" spans="1:14" x14ac:dyDescent="0.45">
      <c r="A2020" t="str">
        <f t="shared" si="365"/>
        <v>3AB2</v>
      </c>
      <c r="B2020" t="str">
        <f t="shared" si="367"/>
        <v>A</v>
      </c>
      <c r="C2020">
        <f>COUNTIF(B$2:B2020,"=0")</f>
        <v>31</v>
      </c>
      <c r="D2020" t="str">
        <f>MID('input-output'!$I$9,(ROW(D2020)-2)*2+1,2)</f>
        <v>9F</v>
      </c>
      <c r="E2020" s="1" t="str">
        <f t="shared" si="368"/>
        <v>Footer Low</v>
      </c>
      <c r="F2020">
        <f t="shared" ref="F2020" si="372">HEX2DEC(D2021&amp;D2020)</f>
        <v>3743</v>
      </c>
      <c r="G2020" s="2"/>
      <c r="J2020" t="str">
        <f t="shared" ref="J2020" si="373">IF(G2020&lt;&gt;"",DEC2HEX(G2020),"")</f>
        <v/>
      </c>
      <c r="L2020" t="str">
        <f t="shared" si="369"/>
        <v/>
      </c>
      <c r="M2020" t="str" cm="1">
        <f t="array" ref="M2020">_xlfn.IFS(ISNUMBER(_xlfn.XLOOKUP(C2020,Tables!N:N,Tables!N:N)),IF(B2020=0,K2020,""),L2020&lt;&gt;"",L2020,TRUE,D2020)</f>
        <v>9F</v>
      </c>
      <c r="N2020">
        <f t="shared" si="363"/>
        <v>0</v>
      </c>
    </row>
    <row r="2021" spans="1:14" x14ac:dyDescent="0.45">
      <c r="A2021" t="str">
        <f t="shared" si="365"/>
        <v>3AB3</v>
      </c>
      <c r="B2021" t="str">
        <f t="shared" si="367"/>
        <v>B</v>
      </c>
      <c r="C2021">
        <f>COUNTIF(B$2:B2021,"=0")</f>
        <v>31</v>
      </c>
      <c r="D2021" t="str">
        <f>MID('input-output'!$I$9,(ROW(D2021)-2)*2+1,2)</f>
        <v>0E</v>
      </c>
      <c r="E2021" s="1" t="str">
        <f t="shared" si="368"/>
        <v>Footer High</v>
      </c>
      <c r="L2021" t="str">
        <f t="shared" si="369"/>
        <v/>
      </c>
      <c r="M2021" t="str" cm="1">
        <f t="array" ref="M2021">_xlfn.IFS(ISNUMBER(_xlfn.XLOOKUP(C2021,Tables!N:N,Tables!N:N)),IF(B2021=0,K2021,""),L2021&lt;&gt;"",L2021,TRUE,D2021)</f>
        <v>0E</v>
      </c>
      <c r="N2021">
        <f t="shared" si="363"/>
        <v>0</v>
      </c>
    </row>
    <row r="2022" spans="1:14" x14ac:dyDescent="0.45">
      <c r="A2022" t="str">
        <f t="shared" si="365"/>
        <v>3AB4</v>
      </c>
      <c r="B2022" t="str">
        <f t="shared" si="367"/>
        <v>C</v>
      </c>
      <c r="C2022">
        <f>COUNTIF(B$2:B2022,"=0")</f>
        <v>31</v>
      </c>
      <c r="D2022" t="str">
        <f>MID('input-output'!$I$9,(ROW(D2022)-2)*2+1,2)</f>
        <v>00</v>
      </c>
      <c r="E2022" s="1" t="str">
        <f t="shared" si="368"/>
        <v/>
      </c>
      <c r="L2022" t="str">
        <f t="shared" si="369"/>
        <v/>
      </c>
      <c r="M2022" t="str" cm="1">
        <f t="array" ref="M2022">_xlfn.IFS(ISNUMBER(_xlfn.XLOOKUP(C2022,Tables!N:N,Tables!N:N)),IF(B2022=0,K2022,""),L2022&lt;&gt;"",L2022,TRUE,D2022)</f>
        <v>00</v>
      </c>
      <c r="N2022">
        <f t="shared" si="363"/>
        <v>0</v>
      </c>
    </row>
    <row r="2023" spans="1:14" x14ac:dyDescent="0.45">
      <c r="A2023" t="str">
        <f t="shared" si="365"/>
        <v>3AB5</v>
      </c>
      <c r="B2023" t="str">
        <f t="shared" si="367"/>
        <v>D</v>
      </c>
      <c r="C2023">
        <f>COUNTIF(B$2:B2023,"=0")</f>
        <v>31</v>
      </c>
      <c r="D2023" t="str">
        <f>MID('input-output'!$I$9,(ROW(D2023)-2)*2+1,2)</f>
        <v>00</v>
      </c>
      <c r="E2023" s="1" t="str">
        <f t="shared" si="368"/>
        <v/>
      </c>
      <c r="L2023" t="str">
        <f t="shared" si="369"/>
        <v/>
      </c>
      <c r="M2023" t="str" cm="1">
        <f t="array" ref="M2023">_xlfn.IFS(ISNUMBER(_xlfn.XLOOKUP(C2023,Tables!N:N,Tables!N:N)),IF(B2023=0,K2023,""),L2023&lt;&gt;"",L2023,TRUE,D2023)</f>
        <v>00</v>
      </c>
      <c r="N2023">
        <f t="shared" si="363"/>
        <v>0</v>
      </c>
    </row>
    <row r="2024" spans="1:14" x14ac:dyDescent="0.45">
      <c r="A2024" t="str">
        <f t="shared" si="365"/>
        <v>3AB6</v>
      </c>
      <c r="B2024" t="str">
        <f t="shared" si="367"/>
        <v>E</v>
      </c>
      <c r="C2024">
        <f>COUNTIF(B$2:B2024,"=0")</f>
        <v>31</v>
      </c>
      <c r="D2024" t="str">
        <f>MID('input-output'!$I$9,(ROW(D2024)-2)*2+1,2)</f>
        <v>01</v>
      </c>
      <c r="E2024" s="1" t="str">
        <f t="shared" si="368"/>
        <v>Times Cleared</v>
      </c>
      <c r="F2024">
        <f t="shared" ref="F2024" si="374">HEX2DEC(D2024)</f>
        <v>1</v>
      </c>
      <c r="G2024" s="2"/>
      <c r="J2024" t="str">
        <f t="shared" ref="J2024" si="375">IF(G2024&lt;&gt;"",DEC2HEX(G2024),"")</f>
        <v/>
      </c>
      <c r="L2024" t="str">
        <f t="shared" si="369"/>
        <v/>
      </c>
      <c r="M2024" t="str" cm="1">
        <f t="array" ref="M2024">_xlfn.IFS(ISNUMBER(_xlfn.XLOOKUP(C2024,Tables!N:N,Tables!N:N)),IF(B2024=0,K2024,""),L2024&lt;&gt;"",L2024,TRUE,D2024)</f>
        <v>01</v>
      </c>
      <c r="N2024">
        <f t="shared" si="363"/>
        <v>0</v>
      </c>
    </row>
    <row r="2025" spans="1:14" x14ac:dyDescent="0.45">
      <c r="A2025" t="str">
        <f t="shared" si="365"/>
        <v>3AB7</v>
      </c>
      <c r="B2025" t="str">
        <f t="shared" si="367"/>
        <v>F</v>
      </c>
      <c r="C2025">
        <f>COUNTIF(B$2:B2025,"=0")</f>
        <v>31</v>
      </c>
      <c r="D2025" t="str">
        <f>MID('input-output'!$I$9,(ROW(D2025)-2)*2+1,2)</f>
        <v>00</v>
      </c>
      <c r="E2025" s="1" t="str">
        <f t="shared" si="368"/>
        <v/>
      </c>
      <c r="L2025" t="str">
        <f t="shared" si="369"/>
        <v/>
      </c>
      <c r="M2025" t="str" cm="1">
        <f t="array" ref="M2025">_xlfn.IFS(ISNUMBER(_xlfn.XLOOKUP(C2025,Tables!N:N,Tables!N:N)),IF(B2025=0,K2025,""),L2025&lt;&gt;"",L2025,TRUE,D2025)</f>
        <v>00</v>
      </c>
      <c r="N2025">
        <f t="shared" si="363"/>
        <v>0</v>
      </c>
    </row>
    <row r="2026" spans="1:14" x14ac:dyDescent="0.45">
      <c r="A2026" t="str">
        <f t="shared" si="365"/>
        <v>3AB8</v>
      </c>
      <c r="B2026" t="str">
        <f t="shared" si="367"/>
        <v>10</v>
      </c>
      <c r="C2026">
        <f>COUNTIF(B$2:B2026,"=0")</f>
        <v>31</v>
      </c>
      <c r="D2026" t="str">
        <f>MID('input-output'!$I$9,(ROW(D2026)-2)*2+1,2)</f>
        <v>00</v>
      </c>
      <c r="E2026" s="1" t="str">
        <f t="shared" si="368"/>
        <v/>
      </c>
      <c r="L2026" t="str">
        <f t="shared" si="369"/>
        <v/>
      </c>
      <c r="M2026" t="str" cm="1">
        <f t="array" ref="M2026">_xlfn.IFS(ISNUMBER(_xlfn.XLOOKUP(C2026,Tables!N:N,Tables!N:N)),IF(B2026=0,K2026,""),L2026&lt;&gt;"",L2026,TRUE,D2026)</f>
        <v>00</v>
      </c>
      <c r="N2026">
        <f t="shared" si="363"/>
        <v>0</v>
      </c>
    </row>
    <row r="2027" spans="1:14" x14ac:dyDescent="0.45">
      <c r="A2027" t="str">
        <f t="shared" si="365"/>
        <v>3AB9</v>
      </c>
      <c r="B2027" t="str">
        <f t="shared" si="367"/>
        <v>11</v>
      </c>
      <c r="C2027">
        <f>COUNTIF(B$2:B2027,"=0")</f>
        <v>31</v>
      </c>
      <c r="D2027" t="str">
        <f>MID('input-output'!$I$9,(ROW(D2027)-2)*2+1,2)</f>
        <v>00</v>
      </c>
      <c r="E2027" s="1" t="str">
        <f t="shared" si="368"/>
        <v/>
      </c>
      <c r="L2027" t="str">
        <f t="shared" si="369"/>
        <v/>
      </c>
      <c r="M2027" t="str" cm="1">
        <f t="array" ref="M2027">_xlfn.IFS(ISNUMBER(_xlfn.XLOOKUP(C2027,Tables!N:N,Tables!N:N)),IF(B2027=0,K2027,""),L2027&lt;&gt;"",L2027,TRUE,D2027)</f>
        <v>00</v>
      </c>
      <c r="N2027">
        <f t="shared" si="363"/>
        <v>0</v>
      </c>
    </row>
    <row r="2028" spans="1:14" x14ac:dyDescent="0.45">
      <c r="A2028" t="str">
        <f t="shared" si="365"/>
        <v>3ABA</v>
      </c>
      <c r="B2028" t="str">
        <f t="shared" si="367"/>
        <v>12</v>
      </c>
      <c r="C2028">
        <f>COUNTIF(B$2:B2028,"=0")</f>
        <v>31</v>
      </c>
      <c r="D2028" t="str">
        <f>MID('input-output'!$I$9,(ROW(D2028)-2)*2+1,2)</f>
        <v>00</v>
      </c>
      <c r="E2028" s="1" t="str">
        <f t="shared" si="368"/>
        <v/>
      </c>
      <c r="L2028" t="str">
        <f t="shared" si="369"/>
        <v/>
      </c>
      <c r="M2028" t="str" cm="1">
        <f t="array" ref="M2028">_xlfn.IFS(ISNUMBER(_xlfn.XLOOKUP(C2028,Tables!N:N,Tables!N:N)),IF(B2028=0,K2028,""),L2028&lt;&gt;"",L2028,TRUE,D2028)</f>
        <v>00</v>
      </c>
      <c r="N2028">
        <f t="shared" si="363"/>
        <v>0</v>
      </c>
    </row>
    <row r="2029" spans="1:14" x14ac:dyDescent="0.45">
      <c r="A2029" t="str">
        <f t="shared" si="365"/>
        <v>3ABB</v>
      </c>
      <c r="B2029" t="str">
        <f t="shared" si="367"/>
        <v>13</v>
      </c>
      <c r="C2029">
        <f>COUNTIF(B$2:B2029,"=0")</f>
        <v>31</v>
      </c>
      <c r="D2029" t="str">
        <f>MID('input-output'!$I$9,(ROW(D2029)-2)*2+1,2)</f>
        <v>00</v>
      </c>
      <c r="E2029" s="1" t="str">
        <f t="shared" si="368"/>
        <v/>
      </c>
      <c r="L2029" t="str">
        <f t="shared" si="369"/>
        <v/>
      </c>
      <c r="M2029" t="str" cm="1">
        <f t="array" ref="M2029">_xlfn.IFS(ISNUMBER(_xlfn.XLOOKUP(C2029,Tables!N:N,Tables!N:N)),IF(B2029=0,K2029,""),L2029&lt;&gt;"",L2029,TRUE,D2029)</f>
        <v>00</v>
      </c>
      <c r="N2029">
        <f t="shared" si="363"/>
        <v>0</v>
      </c>
    </row>
    <row r="2030" spans="1:14" x14ac:dyDescent="0.45">
      <c r="A2030" t="str">
        <f t="shared" si="365"/>
        <v>3ABC</v>
      </c>
      <c r="B2030" t="str">
        <f t="shared" si="367"/>
        <v>14</v>
      </c>
      <c r="C2030">
        <f>COUNTIF(B$2:B2030,"=0")</f>
        <v>31</v>
      </c>
      <c r="D2030" t="str">
        <f>MID('input-output'!$I$9,(ROW(D2030)-2)*2+1,2)</f>
        <v>14</v>
      </c>
      <c r="E2030" s="1" t="str">
        <f t="shared" si="368"/>
        <v>Unk</v>
      </c>
      <c r="F2030">
        <f t="shared" ref="F2030" si="376">HEX2DEC(D2030)</f>
        <v>20</v>
      </c>
      <c r="L2030" t="str">
        <f t="shared" si="369"/>
        <v/>
      </c>
      <c r="M2030" t="str" cm="1">
        <f t="array" ref="M2030">_xlfn.IFS(ISNUMBER(_xlfn.XLOOKUP(C2030,Tables!N:N,Tables!N:N)),IF(B2030=0,K2030,""),L2030&lt;&gt;"",L2030,TRUE,D2030)</f>
        <v>14</v>
      </c>
      <c r="N2030">
        <f t="shared" si="363"/>
        <v>0</v>
      </c>
    </row>
    <row r="2031" spans="1:14" x14ac:dyDescent="0.45">
      <c r="A2031" t="str">
        <f t="shared" si="365"/>
        <v>3ABD</v>
      </c>
      <c r="B2031" t="str">
        <f t="shared" si="367"/>
        <v>15</v>
      </c>
      <c r="C2031">
        <f>COUNTIF(B$2:B2031,"=0")</f>
        <v>31</v>
      </c>
      <c r="D2031" t="str">
        <f>MID('input-output'!$I$9,(ROW(D2031)-2)*2+1,2)</f>
        <v>00</v>
      </c>
      <c r="E2031" s="1" t="str">
        <f t="shared" si="368"/>
        <v/>
      </c>
      <c r="L2031" t="str">
        <f t="shared" si="369"/>
        <v/>
      </c>
      <c r="M2031" t="str" cm="1">
        <f t="array" ref="M2031">_xlfn.IFS(ISNUMBER(_xlfn.XLOOKUP(C2031,Tables!N:N,Tables!N:N)),IF(B2031=0,K2031,""),L2031&lt;&gt;"",L2031,TRUE,D2031)</f>
        <v>00</v>
      </c>
      <c r="N2031">
        <f t="shared" si="363"/>
        <v>0</v>
      </c>
    </row>
    <row r="2032" spans="1:14" x14ac:dyDescent="0.45">
      <c r="A2032" t="str">
        <f t="shared" si="365"/>
        <v>3ABE</v>
      </c>
      <c r="B2032" t="str">
        <f t="shared" si="367"/>
        <v>16</v>
      </c>
      <c r="C2032">
        <f>COUNTIF(B$2:B2032,"=0")</f>
        <v>31</v>
      </c>
      <c r="D2032" t="str">
        <f>MID('input-output'!$I$9,(ROW(D2032)-2)*2+1,2)</f>
        <v>00</v>
      </c>
      <c r="E2032" s="1" t="str">
        <f t="shared" si="368"/>
        <v/>
      </c>
      <c r="L2032" t="str">
        <f t="shared" si="369"/>
        <v/>
      </c>
      <c r="M2032" t="str" cm="1">
        <f t="array" ref="M2032">_xlfn.IFS(ISNUMBER(_xlfn.XLOOKUP(C2032,Tables!N:N,Tables!N:N)),IF(B2032=0,K2032,""),L2032&lt;&gt;"",L2032,TRUE,D2032)</f>
        <v>00</v>
      </c>
      <c r="N2032">
        <f t="shared" si="363"/>
        <v>0</v>
      </c>
    </row>
    <row r="2033" spans="1:14" x14ac:dyDescent="0.45">
      <c r="A2033" t="str">
        <f t="shared" si="365"/>
        <v>3ABF</v>
      </c>
      <c r="B2033" t="str">
        <f t="shared" si="367"/>
        <v>17</v>
      </c>
      <c r="C2033">
        <f>COUNTIF(B$2:B2033,"=0")</f>
        <v>31</v>
      </c>
      <c r="D2033" t="str">
        <f>MID('input-output'!$I$9,(ROW(D2033)-2)*2+1,2)</f>
        <v>00</v>
      </c>
      <c r="E2033" s="1" t="str">
        <f t="shared" si="368"/>
        <v/>
      </c>
      <c r="L2033" t="str">
        <f t="shared" si="369"/>
        <v/>
      </c>
      <c r="M2033" t="str" cm="1">
        <f t="array" ref="M2033">_xlfn.IFS(ISNUMBER(_xlfn.XLOOKUP(C2033,Tables!N:N,Tables!N:N)),IF(B2033=0,K2033,""),L2033&lt;&gt;"",L2033,TRUE,D2033)</f>
        <v>00</v>
      </c>
      <c r="N2033">
        <f t="shared" si="363"/>
        <v>0</v>
      </c>
    </row>
    <row r="2034" spans="1:14" x14ac:dyDescent="0.45">
      <c r="A2034" t="str">
        <f t="shared" si="365"/>
        <v>3AC0</v>
      </c>
      <c r="B2034" t="str">
        <f t="shared" si="367"/>
        <v>18</v>
      </c>
      <c r="C2034">
        <f>COUNTIF(B$2:B2034,"=0")</f>
        <v>31</v>
      </c>
      <c r="D2034" t="str">
        <f>MID('input-output'!$I$9,(ROW(D2034)-2)*2+1,2)</f>
        <v>42</v>
      </c>
      <c r="E2034" s="1" t="str">
        <f t="shared" si="368"/>
        <v>Name Letter 1</v>
      </c>
      <c r="F2034" t="str">
        <f>_xlfn.XLOOKUP(D2034,Tables!B:B,Tables!H:H,"")</f>
        <v>B</v>
      </c>
      <c r="G2034" s="2"/>
      <c r="L2034" t="str">
        <f t="shared" si="369"/>
        <v/>
      </c>
      <c r="M2034" t="str" cm="1">
        <f t="array" ref="M2034">_xlfn.IFS(ISNUMBER(_xlfn.XLOOKUP(C2034,Tables!N:N,Tables!N:N)),IF(B2034=0,K2034,""),L2034&lt;&gt;"",L2034,TRUE,D2034)</f>
        <v>42</v>
      </c>
      <c r="N2034">
        <f t="shared" si="363"/>
        <v>0</v>
      </c>
    </row>
    <row r="2035" spans="1:14" x14ac:dyDescent="0.45">
      <c r="A2035" t="str">
        <f t="shared" si="365"/>
        <v>3AC1</v>
      </c>
      <c r="B2035" t="str">
        <f t="shared" si="367"/>
        <v>19</v>
      </c>
      <c r="C2035">
        <f>COUNTIF(B$2:B2035,"=0")</f>
        <v>31</v>
      </c>
      <c r="D2035" t="str">
        <f>MID('input-output'!$I$9,(ROW(D2035)-2)*2+1,2)</f>
        <v>00</v>
      </c>
      <c r="E2035" s="1" t="str">
        <f t="shared" si="368"/>
        <v/>
      </c>
      <c r="L2035" t="str">
        <f t="shared" si="369"/>
        <v/>
      </c>
      <c r="M2035" t="str" cm="1">
        <f t="array" ref="M2035">_xlfn.IFS(ISNUMBER(_xlfn.XLOOKUP(C2035,Tables!N:N,Tables!N:N)),IF(B2035=0,K2035,""),L2035&lt;&gt;"",L2035,TRUE,D2035)</f>
        <v>00</v>
      </c>
      <c r="N2035">
        <f t="shared" si="363"/>
        <v>0</v>
      </c>
    </row>
    <row r="2036" spans="1:14" x14ac:dyDescent="0.45">
      <c r="A2036" t="str">
        <f t="shared" si="365"/>
        <v>3AC2</v>
      </c>
      <c r="B2036" t="str">
        <f t="shared" si="367"/>
        <v>1A</v>
      </c>
      <c r="C2036">
        <f>COUNTIF(B$2:B2036,"=0")</f>
        <v>31</v>
      </c>
      <c r="D2036" t="str">
        <f>MID('input-output'!$I$9,(ROW(D2036)-2)*2+1,2)</f>
        <v>65</v>
      </c>
      <c r="E2036" s="1" t="str">
        <f t="shared" si="368"/>
        <v>Name Letter 2</v>
      </c>
      <c r="F2036" t="str">
        <f>_xlfn.XLOOKUP(D2036,Tables!B:B,Tables!H:H,"")</f>
        <v>e</v>
      </c>
      <c r="G2036" s="2"/>
      <c r="L2036" t="str">
        <f t="shared" si="369"/>
        <v/>
      </c>
      <c r="M2036" t="str" cm="1">
        <f t="array" ref="M2036">_xlfn.IFS(ISNUMBER(_xlfn.XLOOKUP(C2036,Tables!N:N,Tables!N:N)),IF(B2036=0,K2036,""),L2036&lt;&gt;"",L2036,TRUE,D2036)</f>
        <v>65</v>
      </c>
      <c r="N2036">
        <f t="shared" si="363"/>
        <v>0</v>
      </c>
    </row>
    <row r="2037" spans="1:14" x14ac:dyDescent="0.45">
      <c r="A2037" t="str">
        <f t="shared" si="365"/>
        <v>3AC3</v>
      </c>
      <c r="B2037" t="str">
        <f t="shared" si="367"/>
        <v>1B</v>
      </c>
      <c r="C2037">
        <f>COUNTIF(B$2:B2037,"=0")</f>
        <v>31</v>
      </c>
      <c r="D2037" t="str">
        <f>MID('input-output'!$I$9,(ROW(D2037)-2)*2+1,2)</f>
        <v>00</v>
      </c>
      <c r="E2037" s="1" t="str">
        <f t="shared" si="368"/>
        <v/>
      </c>
      <c r="L2037" t="str">
        <f t="shared" si="369"/>
        <v/>
      </c>
      <c r="M2037" t="str" cm="1">
        <f t="array" ref="M2037">_xlfn.IFS(ISNUMBER(_xlfn.XLOOKUP(C2037,Tables!N:N,Tables!N:N)),IF(B2037=0,K2037,""),L2037&lt;&gt;"",L2037,TRUE,D2037)</f>
        <v>00</v>
      </c>
      <c r="N2037">
        <f t="shared" si="363"/>
        <v>0</v>
      </c>
    </row>
    <row r="2038" spans="1:14" x14ac:dyDescent="0.45">
      <c r="A2038" t="str">
        <f t="shared" si="365"/>
        <v>3AC4</v>
      </c>
      <c r="B2038" t="str">
        <f t="shared" si="367"/>
        <v>1C</v>
      </c>
      <c r="C2038">
        <f>COUNTIF(B$2:B2038,"=0")</f>
        <v>31</v>
      </c>
      <c r="D2038" t="str">
        <f>MID('input-output'!$I$9,(ROW(D2038)-2)*2+1,2)</f>
        <v>6E</v>
      </c>
      <c r="E2038" s="1" t="str">
        <f t="shared" si="368"/>
        <v>Name Letter 3</v>
      </c>
      <c r="F2038" t="str">
        <f>_xlfn.XLOOKUP(D2038,Tables!B:B,Tables!H:H,"")</f>
        <v>n</v>
      </c>
      <c r="G2038" s="2"/>
      <c r="L2038" t="str">
        <f t="shared" si="369"/>
        <v/>
      </c>
      <c r="M2038" t="str" cm="1">
        <f t="array" ref="M2038">_xlfn.IFS(ISNUMBER(_xlfn.XLOOKUP(C2038,Tables!N:N,Tables!N:N)),IF(B2038=0,K2038,""),L2038&lt;&gt;"",L2038,TRUE,D2038)</f>
        <v>6E</v>
      </c>
      <c r="N2038">
        <f t="shared" si="363"/>
        <v>0</v>
      </c>
    </row>
    <row r="2039" spans="1:14" x14ac:dyDescent="0.45">
      <c r="A2039" t="str">
        <f t="shared" si="365"/>
        <v>3AC5</v>
      </c>
      <c r="B2039" t="str">
        <f t="shared" si="367"/>
        <v>1D</v>
      </c>
      <c r="C2039">
        <f>COUNTIF(B$2:B2039,"=0")</f>
        <v>31</v>
      </c>
      <c r="D2039" t="str">
        <f>MID('input-output'!$I$9,(ROW(D2039)-2)*2+1,2)</f>
        <v>00</v>
      </c>
      <c r="E2039" s="1" t="str">
        <f t="shared" si="368"/>
        <v/>
      </c>
      <c r="L2039" t="str">
        <f t="shared" si="369"/>
        <v/>
      </c>
      <c r="M2039" t="str" cm="1">
        <f t="array" ref="M2039">_xlfn.IFS(ISNUMBER(_xlfn.XLOOKUP(C2039,Tables!N:N,Tables!N:N)),IF(B2039=0,K2039,""),L2039&lt;&gt;"",L2039,TRUE,D2039)</f>
        <v>00</v>
      </c>
      <c r="N2039">
        <f t="shared" si="363"/>
        <v>0</v>
      </c>
    </row>
    <row r="2040" spans="1:14" x14ac:dyDescent="0.45">
      <c r="A2040" t="str">
        <f t="shared" si="365"/>
        <v>3AC6</v>
      </c>
      <c r="B2040" t="str">
        <f t="shared" si="367"/>
        <v>1E</v>
      </c>
      <c r="C2040">
        <f>COUNTIF(B$2:B2040,"=0")</f>
        <v>31</v>
      </c>
      <c r="D2040" t="str">
        <f>MID('input-output'!$I$9,(ROW(D2040)-2)*2+1,2)</f>
        <v>6A</v>
      </c>
      <c r="E2040" s="1" t="str">
        <f t="shared" si="368"/>
        <v>Name Letter 4</v>
      </c>
      <c r="F2040" t="str">
        <f>_xlfn.XLOOKUP(D2040,Tables!B:B,Tables!H:H,"")</f>
        <v>j</v>
      </c>
      <c r="G2040" s="2"/>
      <c r="L2040" t="str">
        <f t="shared" si="369"/>
        <v/>
      </c>
      <c r="M2040" t="str" cm="1">
        <f t="array" ref="M2040">_xlfn.IFS(ISNUMBER(_xlfn.XLOOKUP(C2040,Tables!N:N,Tables!N:N)),IF(B2040=0,K2040,""),L2040&lt;&gt;"",L2040,TRUE,D2040)</f>
        <v>6A</v>
      </c>
      <c r="N2040">
        <f t="shared" si="363"/>
        <v>0</v>
      </c>
    </row>
    <row r="2041" spans="1:14" x14ac:dyDescent="0.45">
      <c r="A2041" t="str">
        <f t="shared" si="365"/>
        <v>3AC7</v>
      </c>
      <c r="B2041" t="str">
        <f t="shared" si="367"/>
        <v>1F</v>
      </c>
      <c r="C2041">
        <f>COUNTIF(B$2:B2041,"=0")</f>
        <v>31</v>
      </c>
      <c r="D2041" t="str">
        <f>MID('input-output'!$I$9,(ROW(D2041)-2)*2+1,2)</f>
        <v>00</v>
      </c>
      <c r="E2041" s="1" t="str">
        <f t="shared" si="368"/>
        <v/>
      </c>
      <c r="L2041" t="str">
        <f t="shared" si="369"/>
        <v/>
      </c>
      <c r="M2041" t="str" cm="1">
        <f t="array" ref="M2041">_xlfn.IFS(ISNUMBER(_xlfn.XLOOKUP(C2041,Tables!N:N,Tables!N:N)),IF(B2041=0,K2041,""),L2041&lt;&gt;"",L2041,TRUE,D2041)</f>
        <v>00</v>
      </c>
      <c r="N2041">
        <f t="shared" si="363"/>
        <v>0</v>
      </c>
    </row>
    <row r="2042" spans="1:14" x14ac:dyDescent="0.45">
      <c r="A2042" t="str">
        <f t="shared" si="365"/>
        <v>3AC8</v>
      </c>
      <c r="B2042" t="str">
        <f t="shared" si="367"/>
        <v>20</v>
      </c>
      <c r="C2042">
        <f>COUNTIF(B$2:B2042,"=0")</f>
        <v>31</v>
      </c>
      <c r="D2042" t="str">
        <f>MID('input-output'!$I$9,(ROW(D2042)-2)*2+1,2)</f>
        <v>69</v>
      </c>
      <c r="E2042" s="1" t="str">
        <f t="shared" si="368"/>
        <v>Name Letter 5</v>
      </c>
      <c r="F2042" t="str">
        <f>_xlfn.XLOOKUP(D2042,Tables!B:B,Tables!H:H,"")</f>
        <v>i</v>
      </c>
      <c r="G2042" s="2"/>
      <c r="L2042" t="str">
        <f t="shared" si="369"/>
        <v/>
      </c>
      <c r="M2042" t="str" cm="1">
        <f t="array" ref="M2042">_xlfn.IFS(ISNUMBER(_xlfn.XLOOKUP(C2042,Tables!N:N,Tables!N:N)),IF(B2042=0,K2042,""),L2042&lt;&gt;"",L2042,TRUE,D2042)</f>
        <v>69</v>
      </c>
      <c r="N2042">
        <f t="shared" si="363"/>
        <v>0</v>
      </c>
    </row>
    <row r="2043" spans="1:14" x14ac:dyDescent="0.45">
      <c r="A2043" t="str">
        <f t="shared" si="365"/>
        <v>3AC9</v>
      </c>
      <c r="B2043" t="str">
        <f t="shared" si="367"/>
        <v>21</v>
      </c>
      <c r="C2043">
        <f>COUNTIF(B$2:B2043,"=0")</f>
        <v>31</v>
      </c>
      <c r="D2043" t="str">
        <f>MID('input-output'!$I$9,(ROW(D2043)-2)*2+1,2)</f>
        <v>00</v>
      </c>
      <c r="E2043" s="1" t="str">
        <f t="shared" si="368"/>
        <v/>
      </c>
      <c r="L2043" t="str">
        <f t="shared" si="369"/>
        <v/>
      </c>
      <c r="M2043" t="str" cm="1">
        <f t="array" ref="M2043">_xlfn.IFS(ISNUMBER(_xlfn.XLOOKUP(C2043,Tables!N:N,Tables!N:N)),IF(B2043=0,K2043,""),L2043&lt;&gt;"",L2043,TRUE,D2043)</f>
        <v>00</v>
      </c>
      <c r="N2043">
        <f t="shared" si="363"/>
        <v>0</v>
      </c>
    </row>
    <row r="2044" spans="1:14" x14ac:dyDescent="0.45">
      <c r="A2044" t="str">
        <f t="shared" si="365"/>
        <v>3ACA</v>
      </c>
      <c r="B2044" t="str">
        <f t="shared" si="367"/>
        <v>22</v>
      </c>
      <c r="C2044">
        <f>COUNTIF(B$2:B2044,"=0")</f>
        <v>31</v>
      </c>
      <c r="D2044" t="str">
        <f>MID('input-output'!$I$9,(ROW(D2044)-2)*2+1,2)</f>
        <v>00</v>
      </c>
      <c r="E2044" s="1" t="str">
        <f t="shared" si="368"/>
        <v>Name Letter 6</v>
      </c>
      <c r="F2044" t="str">
        <f>_xlfn.XLOOKUP(D2044,Tables!B:B,Tables!H:H,"")</f>
        <v/>
      </c>
      <c r="G2044" s="2"/>
      <c r="L2044" t="str">
        <f t="shared" si="369"/>
        <v/>
      </c>
      <c r="M2044" t="str" cm="1">
        <f t="array" ref="M2044">_xlfn.IFS(ISNUMBER(_xlfn.XLOOKUP(C2044,Tables!N:N,Tables!N:N)),IF(B2044=0,K2044,""),L2044&lt;&gt;"",L2044,TRUE,D2044)</f>
        <v>00</v>
      </c>
      <c r="N2044">
        <f t="shared" si="363"/>
        <v>0</v>
      </c>
    </row>
    <row r="2045" spans="1:14" x14ac:dyDescent="0.45">
      <c r="A2045" t="str">
        <f t="shared" si="365"/>
        <v>3ACB</v>
      </c>
      <c r="B2045" t="str">
        <f t="shared" si="367"/>
        <v>23</v>
      </c>
      <c r="C2045">
        <f>COUNTIF(B$2:B2045,"=0")</f>
        <v>31</v>
      </c>
      <c r="D2045" t="str">
        <f>MID('input-output'!$I$9,(ROW(D2045)-2)*2+1,2)</f>
        <v>00</v>
      </c>
      <c r="E2045" s="1" t="str">
        <f t="shared" si="368"/>
        <v/>
      </c>
      <c r="L2045" t="str">
        <f t="shared" si="369"/>
        <v/>
      </c>
      <c r="M2045" t="str" cm="1">
        <f t="array" ref="M2045">_xlfn.IFS(ISNUMBER(_xlfn.XLOOKUP(C2045,Tables!N:N,Tables!N:N)),IF(B2045=0,K2045,""),L2045&lt;&gt;"",L2045,TRUE,D2045)</f>
        <v>00</v>
      </c>
      <c r="N2045">
        <f t="shared" si="363"/>
        <v>0</v>
      </c>
    </row>
    <row r="2046" spans="1:14" x14ac:dyDescent="0.45">
      <c r="A2046" t="str">
        <f t="shared" si="365"/>
        <v>3ACC</v>
      </c>
      <c r="B2046" t="str">
        <f t="shared" si="367"/>
        <v>24</v>
      </c>
      <c r="C2046">
        <f>COUNTIF(B$2:B2046,"=0")</f>
        <v>31</v>
      </c>
      <c r="D2046" t="str">
        <f>MID('input-output'!$I$9,(ROW(D2046)-2)*2+1,2)</f>
        <v>00</v>
      </c>
      <c r="E2046" s="1" t="str">
        <f t="shared" si="368"/>
        <v>Name Letter 7</v>
      </c>
      <c r="F2046" t="str">
        <f>_xlfn.XLOOKUP(D2046,Tables!B:B,Tables!H:H,"")</f>
        <v/>
      </c>
      <c r="G2046" s="2"/>
      <c r="L2046" t="str">
        <f t="shared" si="369"/>
        <v/>
      </c>
      <c r="M2046" t="str" cm="1">
        <f t="array" ref="M2046">_xlfn.IFS(ISNUMBER(_xlfn.XLOOKUP(C2046,Tables!N:N,Tables!N:N)),IF(B2046=0,K2046,""),L2046&lt;&gt;"",L2046,TRUE,D2046)</f>
        <v>00</v>
      </c>
      <c r="N2046">
        <f t="shared" si="363"/>
        <v>0</v>
      </c>
    </row>
    <row r="2047" spans="1:14" x14ac:dyDescent="0.45">
      <c r="A2047" t="str">
        <f t="shared" si="365"/>
        <v>3ACD</v>
      </c>
      <c r="B2047" t="str">
        <f t="shared" si="367"/>
        <v>25</v>
      </c>
      <c r="C2047">
        <f>COUNTIF(B$2:B2047,"=0")</f>
        <v>31</v>
      </c>
      <c r="D2047" t="str">
        <f>MID('input-output'!$I$9,(ROW(D2047)-2)*2+1,2)</f>
        <v>00</v>
      </c>
      <c r="E2047" s="1" t="str">
        <f t="shared" si="368"/>
        <v/>
      </c>
      <c r="L2047" t="str">
        <f t="shared" si="369"/>
        <v/>
      </c>
      <c r="M2047" t="str" cm="1">
        <f t="array" ref="M2047">_xlfn.IFS(ISNUMBER(_xlfn.XLOOKUP(C2047,Tables!N:N,Tables!N:N)),IF(B2047=0,K2047,""),L2047&lt;&gt;"",L2047,TRUE,D2047)</f>
        <v>00</v>
      </c>
      <c r="N2047">
        <f t="shared" si="363"/>
        <v>0</v>
      </c>
    </row>
    <row r="2048" spans="1:14" x14ac:dyDescent="0.45">
      <c r="A2048" t="str">
        <f t="shared" si="365"/>
        <v>3ACE</v>
      </c>
      <c r="B2048" t="str">
        <f t="shared" si="367"/>
        <v>26</v>
      </c>
      <c r="C2048">
        <f>COUNTIF(B$2:B2048,"=0")</f>
        <v>31</v>
      </c>
      <c r="D2048" t="str">
        <f>MID('input-output'!$I$9,(ROW(D2048)-2)*2+1,2)</f>
        <v>00</v>
      </c>
      <c r="E2048" s="1" t="str">
        <f t="shared" si="368"/>
        <v>Name Letter 8</v>
      </c>
      <c r="F2048" t="str">
        <f>_xlfn.XLOOKUP(D2048,Tables!B:B,Tables!H:H,"")</f>
        <v/>
      </c>
      <c r="G2048" s="2"/>
      <c r="L2048" t="str">
        <f t="shared" si="369"/>
        <v/>
      </c>
      <c r="M2048" t="str" cm="1">
        <f t="array" ref="M2048">_xlfn.IFS(ISNUMBER(_xlfn.XLOOKUP(C2048,Tables!N:N,Tables!N:N)),IF(B2048=0,K2048,""),L2048&lt;&gt;"",L2048,TRUE,D2048)</f>
        <v>00</v>
      </c>
      <c r="N2048">
        <f t="shared" si="363"/>
        <v>0</v>
      </c>
    </row>
    <row r="2049" spans="1:14" x14ac:dyDescent="0.45">
      <c r="A2049" t="str">
        <f t="shared" si="365"/>
        <v>3ACF</v>
      </c>
      <c r="B2049" t="str">
        <f t="shared" si="367"/>
        <v>27</v>
      </c>
      <c r="C2049">
        <f>COUNTIF(B$2:B2049,"=0")</f>
        <v>31</v>
      </c>
      <c r="D2049" t="str">
        <f>MID('input-output'!$I$9,(ROW(D2049)-2)*2+1,2)</f>
        <v>00</v>
      </c>
      <c r="E2049" s="1" t="str">
        <f t="shared" si="368"/>
        <v/>
      </c>
      <c r="L2049" t="str">
        <f t="shared" si="369"/>
        <v/>
      </c>
      <c r="M2049" t="str" cm="1">
        <f t="array" ref="M2049">_xlfn.IFS(ISNUMBER(_xlfn.XLOOKUP(C2049,Tables!N:N,Tables!N:N)),IF(B2049=0,K2049,""),L2049&lt;&gt;"",L2049,TRUE,D2049)</f>
        <v>00</v>
      </c>
      <c r="N2049">
        <f t="shared" si="363"/>
        <v>0</v>
      </c>
    </row>
    <row r="2050" spans="1:14" x14ac:dyDescent="0.45">
      <c r="A2050" t="str">
        <f t="shared" si="365"/>
        <v>3AD0</v>
      </c>
      <c r="B2050" t="str">
        <f t="shared" si="367"/>
        <v>28</v>
      </c>
      <c r="C2050">
        <f>COUNTIF(B$2:B2050,"=0")</f>
        <v>31</v>
      </c>
      <c r="D2050" t="str">
        <f>MID('input-output'!$I$9,(ROW(D2050)-2)*2+1,2)</f>
        <v>01</v>
      </c>
      <c r="E2050" s="1" t="str">
        <f t="shared" si="368"/>
        <v>Monster Level 1</v>
      </c>
      <c r="G2050" s="2"/>
      <c r="J2050" t="str">
        <f t="shared" ref="J2050:J2054" si="377">IF(G2050&lt;&gt;"",DEC2HEX(G2050),"")</f>
        <v/>
      </c>
      <c r="L2050" t="str">
        <f t="shared" si="369"/>
        <v/>
      </c>
      <c r="M2050" t="str" cm="1">
        <f t="array" ref="M2050">_xlfn.IFS(ISNUMBER(_xlfn.XLOOKUP(C2050,Tables!N:N,Tables!N:N)),IF(B2050=0,K2050,""),L2050&lt;&gt;"",L2050,TRUE,D2050)</f>
        <v>01</v>
      </c>
      <c r="N2050">
        <f t="shared" si="363"/>
        <v>0</v>
      </c>
    </row>
    <row r="2051" spans="1:14" x14ac:dyDescent="0.45">
      <c r="A2051" t="str">
        <f t="shared" si="365"/>
        <v>3AD1</v>
      </c>
      <c r="B2051" t="str">
        <f t="shared" si="367"/>
        <v>29</v>
      </c>
      <c r="C2051">
        <f>COUNTIF(B$2:B2051,"=0")</f>
        <v>31</v>
      </c>
      <c r="D2051" t="str">
        <f>MID('input-output'!$I$9,(ROW(D2051)-2)*2+1,2)</f>
        <v>01</v>
      </c>
      <c r="E2051" s="1" t="str">
        <f t="shared" si="368"/>
        <v>Monster Level 2</v>
      </c>
      <c r="G2051" s="2"/>
      <c r="L2051" t="str">
        <f t="shared" si="369"/>
        <v/>
      </c>
      <c r="M2051" t="str" cm="1">
        <f t="array" ref="M2051">_xlfn.IFS(ISNUMBER(_xlfn.XLOOKUP(C2051,Tables!N:N,Tables!N:N)),IF(B2051=0,K2051,""),L2051&lt;&gt;"",L2051,TRUE,D2051)</f>
        <v>01</v>
      </c>
      <c r="N2051">
        <f t="shared" si="363"/>
        <v>0</v>
      </c>
    </row>
    <row r="2052" spans="1:14" x14ac:dyDescent="0.45">
      <c r="A2052" t="str">
        <f t="shared" si="365"/>
        <v>3AD2</v>
      </c>
      <c r="B2052" t="str">
        <f t="shared" si="367"/>
        <v>2A</v>
      </c>
      <c r="C2052">
        <f>COUNTIF(B$2:B2052,"=0")</f>
        <v>31</v>
      </c>
      <c r="D2052" t="str">
        <f>MID('input-output'!$I$9,(ROW(D2052)-2)*2+1,2)</f>
        <v>01</v>
      </c>
      <c r="E2052" s="1" t="str">
        <f t="shared" si="368"/>
        <v>Monster Level 3</v>
      </c>
      <c r="G2052" s="2"/>
      <c r="J2052" t="str">
        <f t="shared" si="377"/>
        <v/>
      </c>
      <c r="L2052" t="str">
        <f t="shared" si="369"/>
        <v/>
      </c>
      <c r="M2052" t="str" cm="1">
        <f t="array" ref="M2052">_xlfn.IFS(ISNUMBER(_xlfn.XLOOKUP(C2052,Tables!N:N,Tables!N:N)),IF(B2052=0,K2052,""),L2052&lt;&gt;"",L2052,TRUE,D2052)</f>
        <v>01</v>
      </c>
      <c r="N2052">
        <f t="shared" ref="N2052:N2115" si="378">IF(L2052="",0,_xlfn.LET(_xlpm.new,HEX2DEC(M2052),_xlpm.old,HEX2DEC(D2052),IF(_xlpm.new&lt;128,_xlpm.new,-128+_xlfn.BITAND(_xlpm.new,127))-IF(_xlpm.old&lt;128,_xlpm.old,-128+_xlfn.BITAND(_xlpm.old,127))))</f>
        <v>0</v>
      </c>
    </row>
    <row r="2053" spans="1:14" x14ac:dyDescent="0.45">
      <c r="A2053" t="str">
        <f t="shared" si="365"/>
        <v>3AD3</v>
      </c>
      <c r="B2053" t="str">
        <f t="shared" si="367"/>
        <v>2B</v>
      </c>
      <c r="C2053">
        <f>COUNTIF(B$2:B2053,"=0")</f>
        <v>31</v>
      </c>
      <c r="D2053" t="str">
        <f>MID('input-output'!$I$9,(ROW(D2053)-2)*2+1,2)</f>
        <v>01</v>
      </c>
      <c r="E2053" s="1" t="str">
        <f t="shared" si="368"/>
        <v>Boss Level</v>
      </c>
      <c r="G2053" s="2"/>
      <c r="J2053" t="str">
        <f t="shared" si="377"/>
        <v/>
      </c>
      <c r="L2053" t="str">
        <f t="shared" si="369"/>
        <v/>
      </c>
      <c r="M2053" t="str" cm="1">
        <f t="array" ref="M2053">_xlfn.IFS(ISNUMBER(_xlfn.XLOOKUP(C2053,Tables!N:N,Tables!N:N)),IF(B2053=0,K2053,""),L2053&lt;&gt;"",L2053,TRUE,D2053)</f>
        <v>01</v>
      </c>
      <c r="N2053">
        <f t="shared" si="378"/>
        <v>0</v>
      </c>
    </row>
    <row r="2054" spans="1:14" x14ac:dyDescent="0.45">
      <c r="A2054" t="str">
        <f t="shared" si="365"/>
        <v>3AD4</v>
      </c>
      <c r="B2054" t="str">
        <f t="shared" si="367"/>
        <v>2C</v>
      </c>
      <c r="C2054">
        <f>COUNTIF(B$2:B2054,"=0")</f>
        <v>31</v>
      </c>
      <c r="D2054" t="str">
        <f>MID('input-output'!$I$9,(ROW(D2054)-2)*2+1,2)</f>
        <v>00</v>
      </c>
      <c r="E2054" s="1" t="str">
        <f t="shared" si="368"/>
        <v/>
      </c>
      <c r="J2054" t="str">
        <f t="shared" si="377"/>
        <v/>
      </c>
      <c r="L2054" t="str">
        <f t="shared" si="369"/>
        <v/>
      </c>
      <c r="M2054" t="str" cm="1">
        <f t="array" ref="M2054">_xlfn.IFS(ISNUMBER(_xlfn.XLOOKUP(C2054,Tables!N:N,Tables!N:N)),IF(B2054=0,K2054,""),L2054&lt;&gt;"",L2054,TRUE,D2054)</f>
        <v>00</v>
      </c>
      <c r="N2054">
        <f t="shared" si="378"/>
        <v>0</v>
      </c>
    </row>
    <row r="2055" spans="1:14" x14ac:dyDescent="0.45">
      <c r="A2055" t="str">
        <f t="shared" si="365"/>
        <v>3AD5</v>
      </c>
      <c r="B2055" t="str">
        <f t="shared" si="367"/>
        <v>2D</v>
      </c>
      <c r="C2055">
        <f>COUNTIF(B$2:B2055,"=0")</f>
        <v>31</v>
      </c>
      <c r="D2055" t="str">
        <f>MID('input-output'!$I$9,(ROW(D2055)-2)*2+1,2)</f>
        <v>3B</v>
      </c>
      <c r="E2055" s="1" t="str">
        <f t="shared" si="368"/>
        <v>Hobby</v>
      </c>
      <c r="F2055" t="str">
        <f>_xlfn.XLOOKUP(HEX2DEC(D2055),Tables!A:A,Tables!G:G)</f>
        <v>Swimming</v>
      </c>
      <c r="G2055" s="2"/>
      <c r="L2055" t="str">
        <f t="shared" si="369"/>
        <v/>
      </c>
      <c r="M2055" t="str" cm="1">
        <f t="array" ref="M2055">_xlfn.IFS(ISNUMBER(_xlfn.XLOOKUP(C2055,Tables!N:N,Tables!N:N)),IF(B2055=0,K2055,""),L2055&lt;&gt;"",L2055,TRUE,D2055)</f>
        <v>3B</v>
      </c>
      <c r="N2055">
        <f t="shared" si="378"/>
        <v>0</v>
      </c>
    </row>
    <row r="2056" spans="1:14" x14ac:dyDescent="0.45">
      <c r="A2056" t="str">
        <f t="shared" si="365"/>
        <v>3AD6</v>
      </c>
      <c r="B2056" t="str">
        <f t="shared" si="367"/>
        <v>2E</v>
      </c>
      <c r="C2056">
        <f>COUNTIF(B$2:B2056,"=0")</f>
        <v>31</v>
      </c>
      <c r="D2056" t="str">
        <f>MID('input-output'!$I$9,(ROW(D2056)-2)*2+1,2)</f>
        <v>24</v>
      </c>
      <c r="E2056" s="1" t="str">
        <f t="shared" si="368"/>
        <v>Title</v>
      </c>
      <c r="F2056" t="str">
        <f>_xlfn.XLOOKUP(HEX2DEC(D2056),Tables!A:A,Tables!F:F)</f>
        <v>Big Brother</v>
      </c>
      <c r="G2056" s="2"/>
      <c r="L2056" t="str">
        <f t="shared" si="369"/>
        <v/>
      </c>
      <c r="M2056" t="str" cm="1">
        <f t="array" ref="M2056">_xlfn.IFS(ISNUMBER(_xlfn.XLOOKUP(C2056,Tables!N:N,Tables!N:N)),IF(B2056=0,K2056,""),L2056&lt;&gt;"",L2056,TRUE,D2056)</f>
        <v>24</v>
      </c>
      <c r="N2056">
        <f t="shared" si="378"/>
        <v>0</v>
      </c>
    </row>
    <row r="2057" spans="1:14" x14ac:dyDescent="0.45">
      <c r="A2057" t="str">
        <f t="shared" si="365"/>
        <v>3AD7</v>
      </c>
      <c r="B2057" t="str">
        <f t="shared" si="367"/>
        <v>2F</v>
      </c>
      <c r="C2057">
        <f>COUNTIF(B$2:B2057,"=0")</f>
        <v>31</v>
      </c>
      <c r="D2057" t="str">
        <f>MID('input-output'!$I$9,(ROW(D2057)-2)*2+1,2)</f>
        <v>05</v>
      </c>
      <c r="E2057" s="1" t="str">
        <f t="shared" si="368"/>
        <v>Personality</v>
      </c>
      <c r="F2057" t="str">
        <f>_xlfn.XLOOKUP(HEX2DEC(D2057),Tables!A:A,Tables!E:E)</f>
        <v>Cool</v>
      </c>
      <c r="G2057" s="2"/>
      <c r="L2057" t="str">
        <f t="shared" si="369"/>
        <v/>
      </c>
      <c r="M2057" t="str" cm="1">
        <f t="array" ref="M2057">_xlfn.IFS(ISNUMBER(_xlfn.XLOOKUP(C2057,Tables!N:N,Tables!N:N)),IF(B2057=0,K2057,""),L2057&lt;&gt;"",L2057,TRUE,D2057)</f>
        <v>05</v>
      </c>
      <c r="N2057">
        <f t="shared" si="378"/>
        <v>0</v>
      </c>
    </row>
    <row r="2058" spans="1:14" x14ac:dyDescent="0.45">
      <c r="A2058" t="str">
        <f t="shared" si="365"/>
        <v>3AD8</v>
      </c>
      <c r="B2058" t="str">
        <f t="shared" si="367"/>
        <v>30</v>
      </c>
      <c r="C2058">
        <f>COUNTIF(B$2:B2058,"=0")</f>
        <v>31</v>
      </c>
      <c r="D2058" t="str">
        <f>MID('input-output'!$I$9,(ROW(D2058)-2)*2+1,2)</f>
        <v>00</v>
      </c>
      <c r="E2058" s="1" t="str">
        <f t="shared" si="368"/>
        <v/>
      </c>
      <c r="L2058" t="str">
        <f t="shared" si="369"/>
        <v/>
      </c>
      <c r="M2058" t="str" cm="1">
        <f t="array" ref="M2058">_xlfn.IFS(ISNUMBER(_xlfn.XLOOKUP(C2058,Tables!N:N,Tables!N:N)),IF(B2058=0,K2058,""),L2058&lt;&gt;"",L2058,TRUE,D2058)</f>
        <v>00</v>
      </c>
      <c r="N2058">
        <f t="shared" si="378"/>
        <v>0</v>
      </c>
    </row>
    <row r="2059" spans="1:14" x14ac:dyDescent="0.45">
      <c r="A2059" t="str">
        <f t="shared" si="365"/>
        <v>3AD9</v>
      </c>
      <c r="B2059" t="str">
        <f t="shared" si="367"/>
        <v>31</v>
      </c>
      <c r="C2059">
        <f>COUNTIF(B$2:B2059,"=0")</f>
        <v>31</v>
      </c>
      <c r="D2059" t="str">
        <f>MID('input-output'!$I$9,(ROW(D2059)-2)*2+1,2)</f>
        <v>63</v>
      </c>
      <c r="E2059" s="1" t="str">
        <f t="shared" si="368"/>
        <v>Owner Level</v>
      </c>
      <c r="F2059">
        <f t="shared" ref="F2059:F2060" si="379">HEX2DEC(D2059)</f>
        <v>99</v>
      </c>
      <c r="G2059" s="2"/>
      <c r="J2059" t="str">
        <f t="shared" ref="J2059:J2060" si="380">IF(G2059&lt;&gt;"",DEC2HEX(G2059),"")</f>
        <v/>
      </c>
      <c r="L2059" t="str">
        <f t="shared" si="369"/>
        <v/>
      </c>
      <c r="M2059" t="str" cm="1">
        <f t="array" ref="M2059">_xlfn.IFS(ISNUMBER(_xlfn.XLOOKUP(C2059,Tables!N:N,Tables!N:N)),IF(B2059=0,K2059,""),L2059&lt;&gt;"",L2059,TRUE,D2059)</f>
        <v>63</v>
      </c>
      <c r="N2059">
        <f t="shared" si="378"/>
        <v>0</v>
      </c>
    </row>
    <row r="2060" spans="1:14" x14ac:dyDescent="0.45">
      <c r="A2060" t="str">
        <f t="shared" si="365"/>
        <v>3ADA</v>
      </c>
      <c r="B2060" t="str">
        <f t="shared" si="367"/>
        <v>32</v>
      </c>
      <c r="C2060">
        <f>COUNTIF(B$2:B2060,"=0")</f>
        <v>31</v>
      </c>
      <c r="D2060" t="str">
        <f>MID('input-output'!$I$9,(ROW(D2060)-2)*2+1,2)</f>
        <v>00</v>
      </c>
      <c r="E2060" s="1" t="str">
        <f t="shared" si="368"/>
        <v>Times Cleared</v>
      </c>
      <c r="F2060">
        <f t="shared" si="379"/>
        <v>0</v>
      </c>
      <c r="G2060" s="2"/>
      <c r="J2060" t="str">
        <f t="shared" si="380"/>
        <v/>
      </c>
      <c r="L2060" t="str">
        <f t="shared" si="369"/>
        <v/>
      </c>
      <c r="M2060" t="str" cm="1">
        <f t="array" ref="M2060">_xlfn.IFS(ISNUMBER(_xlfn.XLOOKUP(C2060,Tables!N:N,Tables!N:N)),IF(B2060=0,K2060,""),L2060&lt;&gt;"",L2060,TRUE,D2060)</f>
        <v>00</v>
      </c>
      <c r="N2060">
        <f t="shared" si="378"/>
        <v>0</v>
      </c>
    </row>
    <row r="2061" spans="1:14" x14ac:dyDescent="0.45">
      <c r="A2061" t="str">
        <f t="shared" si="365"/>
        <v>3ADB</v>
      </c>
      <c r="B2061" t="str">
        <f t="shared" si="367"/>
        <v>33</v>
      </c>
      <c r="C2061">
        <f>COUNTIF(B$2:B2061,"=0")</f>
        <v>31</v>
      </c>
      <c r="D2061" t="str">
        <f>MID('input-output'!$I$9,(ROW(D2061)-2)*2+1,2)</f>
        <v>00</v>
      </c>
      <c r="E2061" s="1" t="str">
        <f t="shared" si="368"/>
        <v/>
      </c>
      <c r="L2061" t="str">
        <f t="shared" si="369"/>
        <v/>
      </c>
      <c r="M2061" t="str" cm="1">
        <f t="array" ref="M2061">_xlfn.IFS(ISNUMBER(_xlfn.XLOOKUP(C2061,Tables!N:N,Tables!N:N)),IF(B2061=0,K2061,""),L2061&lt;&gt;"",L2061,TRUE,D2061)</f>
        <v>00</v>
      </c>
      <c r="N2061">
        <f t="shared" si="378"/>
        <v>0</v>
      </c>
    </row>
    <row r="2062" spans="1:14" x14ac:dyDescent="0.45">
      <c r="A2062" t="str">
        <f t="shared" si="365"/>
        <v>3ADC</v>
      </c>
      <c r="B2062" t="str">
        <f t="shared" si="367"/>
        <v>34</v>
      </c>
      <c r="C2062">
        <f>COUNTIF(B$2:B2062,"=0")</f>
        <v>31</v>
      </c>
      <c r="D2062" t="str">
        <f>MID('input-output'!$I$9,(ROW(D2062)-2)*2+1,2)</f>
        <v>00</v>
      </c>
      <c r="E2062" s="1" t="str">
        <f t="shared" si="368"/>
        <v/>
      </c>
      <c r="L2062" t="str">
        <f t="shared" si="369"/>
        <v/>
      </c>
      <c r="M2062" t="str" cm="1">
        <f t="array" ref="M2062">_xlfn.IFS(ISNUMBER(_xlfn.XLOOKUP(C2062,Tables!N:N,Tables!N:N)),IF(B2062=0,K2062,""),L2062&lt;&gt;"",L2062,TRUE,D2062)</f>
        <v>00</v>
      </c>
      <c r="N2062">
        <f t="shared" si="378"/>
        <v>0</v>
      </c>
    </row>
    <row r="2063" spans="1:14" x14ac:dyDescent="0.45">
      <c r="A2063" t="str">
        <f t="shared" si="365"/>
        <v>3ADD</v>
      </c>
      <c r="B2063" t="str">
        <f t="shared" si="367"/>
        <v>35</v>
      </c>
      <c r="C2063">
        <f>COUNTIF(B$2:B2063,"=0")</f>
        <v>31</v>
      </c>
      <c r="D2063" t="str">
        <f>MID('input-output'!$I$9,(ROW(D2063)-2)*2+1,2)</f>
        <v>00</v>
      </c>
      <c r="E2063" s="1" t="str">
        <f t="shared" si="368"/>
        <v/>
      </c>
      <c r="L2063" t="str">
        <f t="shared" si="369"/>
        <v/>
      </c>
      <c r="M2063" t="str" cm="1">
        <f t="array" ref="M2063">_xlfn.IFS(ISNUMBER(_xlfn.XLOOKUP(C2063,Tables!N:N,Tables!N:N)),IF(B2063=0,K2063,""),L2063&lt;&gt;"",L2063,TRUE,D2063)</f>
        <v>00</v>
      </c>
      <c r="N2063">
        <f t="shared" si="378"/>
        <v>0</v>
      </c>
    </row>
    <row r="2064" spans="1:14" x14ac:dyDescent="0.45">
      <c r="A2064" t="str">
        <f t="shared" si="365"/>
        <v>3ADE</v>
      </c>
      <c r="B2064" t="str">
        <f t="shared" si="367"/>
        <v>36</v>
      </c>
      <c r="C2064">
        <f>COUNTIF(B$2:B2064,"=0")</f>
        <v>31</v>
      </c>
      <c r="D2064" t="str">
        <f>MID('input-output'!$I$9,(ROW(D2064)-2)*2+1,2)</f>
        <v>00</v>
      </c>
      <c r="E2064" s="1" t="str">
        <f t="shared" si="368"/>
        <v/>
      </c>
      <c r="L2064" t="str">
        <f t="shared" si="369"/>
        <v/>
      </c>
      <c r="M2064" t="str" cm="1">
        <f t="array" ref="M2064">_xlfn.IFS(ISNUMBER(_xlfn.XLOOKUP(C2064,Tables!N:N,Tables!N:N)),IF(B2064=0,K2064,""),L2064&lt;&gt;"",L2064,TRUE,D2064)</f>
        <v>00</v>
      </c>
      <c r="N2064">
        <f t="shared" si="378"/>
        <v>0</v>
      </c>
    </row>
    <row r="2065" spans="1:14" x14ac:dyDescent="0.45">
      <c r="A2065" t="str">
        <f t="shared" si="365"/>
        <v>3ADF</v>
      </c>
      <c r="B2065" t="str">
        <f t="shared" si="367"/>
        <v>37</v>
      </c>
      <c r="C2065">
        <f>COUNTIF(B$2:B2065,"=0")</f>
        <v>31</v>
      </c>
      <c r="D2065" t="str">
        <f>MID('input-output'!$I$9,(ROW(D2065)-2)*2+1,2)</f>
        <v>00</v>
      </c>
      <c r="E2065" s="1" t="str">
        <f t="shared" si="368"/>
        <v/>
      </c>
      <c r="L2065" t="str">
        <f t="shared" si="369"/>
        <v/>
      </c>
      <c r="M2065" t="str" cm="1">
        <f t="array" ref="M2065">_xlfn.IFS(ISNUMBER(_xlfn.XLOOKUP(C2065,Tables!N:N,Tables!N:N)),IF(B2065=0,K2065,""),L2065&lt;&gt;"",L2065,TRUE,D2065)</f>
        <v>00</v>
      </c>
      <c r="N2065">
        <f t="shared" si="378"/>
        <v>0</v>
      </c>
    </row>
    <row r="2066" spans="1:14" x14ac:dyDescent="0.45">
      <c r="A2066" t="str">
        <f t="shared" si="365"/>
        <v>3AE0</v>
      </c>
      <c r="B2066" t="str">
        <f t="shared" si="367"/>
        <v>38</v>
      </c>
      <c r="C2066">
        <f>COUNTIF(B$2:B2066,"=0")</f>
        <v>31</v>
      </c>
      <c r="D2066" t="str">
        <f>MID('input-output'!$I$9,(ROW(D2066)-2)*2+1,2)</f>
        <v>00</v>
      </c>
      <c r="E2066" s="1" t="str">
        <f t="shared" si="368"/>
        <v/>
      </c>
      <c r="L2066" t="str">
        <f t="shared" si="369"/>
        <v/>
      </c>
      <c r="M2066" t="str" cm="1">
        <f t="array" ref="M2066">_xlfn.IFS(ISNUMBER(_xlfn.XLOOKUP(C2066,Tables!N:N,Tables!N:N)),IF(B2066=0,K2066,""),L2066&lt;&gt;"",L2066,TRUE,D2066)</f>
        <v>00</v>
      </c>
      <c r="N2066">
        <f t="shared" si="378"/>
        <v>0</v>
      </c>
    </row>
    <row r="2067" spans="1:14" x14ac:dyDescent="0.45">
      <c r="A2067" t="str">
        <f t="shared" si="365"/>
        <v>3AE1</v>
      </c>
      <c r="B2067" t="str">
        <f t="shared" si="367"/>
        <v>39</v>
      </c>
      <c r="C2067">
        <f>COUNTIF(B$2:B2067,"=0")</f>
        <v>31</v>
      </c>
      <c r="D2067" t="str">
        <f>MID('input-output'!$I$9,(ROW(D2067)-2)*2+1,2)</f>
        <v>00</v>
      </c>
      <c r="E2067" s="1" t="str">
        <f t="shared" si="368"/>
        <v/>
      </c>
      <c r="L2067" t="str">
        <f t="shared" si="369"/>
        <v/>
      </c>
      <c r="M2067" t="str" cm="1">
        <f t="array" ref="M2067">_xlfn.IFS(ISNUMBER(_xlfn.XLOOKUP(C2067,Tables!N:N,Tables!N:N)),IF(B2067=0,K2067,""),L2067&lt;&gt;"",L2067,TRUE,D2067)</f>
        <v>00</v>
      </c>
      <c r="N2067">
        <f t="shared" si="378"/>
        <v>0</v>
      </c>
    </row>
    <row r="2068" spans="1:14" x14ac:dyDescent="0.45">
      <c r="A2068" t="str">
        <f t="shared" si="365"/>
        <v>3AE2</v>
      </c>
      <c r="B2068" t="str">
        <f t="shared" si="367"/>
        <v>3A</v>
      </c>
      <c r="C2068">
        <f>COUNTIF(B$2:B2068,"=0")</f>
        <v>31</v>
      </c>
      <c r="D2068" t="str">
        <f>MID('input-output'!$I$9,(ROW(D2068)-2)*2+1,2)</f>
        <v>00</v>
      </c>
      <c r="E2068" s="1" t="str">
        <f t="shared" si="368"/>
        <v/>
      </c>
      <c r="L2068" t="str">
        <f t="shared" si="369"/>
        <v/>
      </c>
      <c r="M2068" t="str" cm="1">
        <f t="array" ref="M2068">_xlfn.IFS(ISNUMBER(_xlfn.XLOOKUP(C2068,Tables!N:N,Tables!N:N)),IF(B2068=0,K2068,""),L2068&lt;&gt;"",L2068,TRUE,D2068)</f>
        <v>00</v>
      </c>
      <c r="N2068">
        <f t="shared" si="378"/>
        <v>0</v>
      </c>
    </row>
    <row r="2069" spans="1:14" x14ac:dyDescent="0.45">
      <c r="A2069" t="str">
        <f t="shared" si="365"/>
        <v>3AE3</v>
      </c>
      <c r="B2069" t="str">
        <f t="shared" si="367"/>
        <v>3B</v>
      </c>
      <c r="C2069">
        <f>COUNTIF(B$2:B2069,"=0")</f>
        <v>31</v>
      </c>
      <c r="D2069" t="str">
        <f>MID('input-output'!$I$9,(ROW(D2069)-2)*2+1,2)</f>
        <v>00</v>
      </c>
      <c r="E2069" s="1" t="str">
        <f t="shared" si="368"/>
        <v/>
      </c>
      <c r="L2069" t="str">
        <f t="shared" si="369"/>
        <v/>
      </c>
      <c r="M2069" t="str" cm="1">
        <f t="array" ref="M2069">_xlfn.IFS(ISNUMBER(_xlfn.XLOOKUP(C2069,Tables!N:N,Tables!N:N)),IF(B2069=0,K2069,""),L2069&lt;&gt;"",L2069,TRUE,D2069)</f>
        <v>00</v>
      </c>
      <c r="N2069">
        <f t="shared" si="378"/>
        <v>0</v>
      </c>
    </row>
    <row r="2070" spans="1:14" x14ac:dyDescent="0.45">
      <c r="A2070" t="str">
        <f t="shared" ref="A2070:A2133" si="381">DEC2HEX(1+HEX2DEC(A2069))</f>
        <v>3AE4</v>
      </c>
      <c r="B2070" t="str">
        <f t="shared" si="367"/>
        <v>3C</v>
      </c>
      <c r="C2070">
        <f>COUNTIF(B$2:B2070,"=0")</f>
        <v>31</v>
      </c>
      <c r="D2070" t="str">
        <f>MID('input-output'!$I$9,(ROW(D2070)-2)*2+1,2)</f>
        <v>00</v>
      </c>
      <c r="E2070" s="1" t="str">
        <f t="shared" si="368"/>
        <v/>
      </c>
      <c r="L2070" t="str">
        <f t="shared" si="369"/>
        <v/>
      </c>
      <c r="M2070" t="str" cm="1">
        <f t="array" ref="M2070">_xlfn.IFS(ISNUMBER(_xlfn.XLOOKUP(C2070,Tables!N:N,Tables!N:N)),IF(B2070=0,K2070,""),L2070&lt;&gt;"",L2070,TRUE,D2070)</f>
        <v>00</v>
      </c>
      <c r="N2070">
        <f t="shared" si="378"/>
        <v>0</v>
      </c>
    </row>
    <row r="2071" spans="1:14" x14ac:dyDescent="0.45">
      <c r="A2071" t="str">
        <f t="shared" si="381"/>
        <v>3AE5</v>
      </c>
      <c r="B2071" t="str">
        <f t="shared" ref="B2071:B2134" si="382">B1987</f>
        <v>3D</v>
      </c>
      <c r="C2071">
        <f>COUNTIF(B$2:B2071,"=0")</f>
        <v>31</v>
      </c>
      <c r="D2071" t="str">
        <f>MID('input-output'!$I$9,(ROW(D2071)-2)*2+1,2)</f>
        <v>00</v>
      </c>
      <c r="E2071" s="1" t="str">
        <f t="shared" ref="E2071:E2134" si="383">IF(E1987="","",E1987)</f>
        <v/>
      </c>
      <c r="L2071" t="str">
        <f t="shared" si="369"/>
        <v/>
      </c>
      <c r="M2071" t="str" cm="1">
        <f t="array" ref="M2071">_xlfn.IFS(ISNUMBER(_xlfn.XLOOKUP(C2071,Tables!N:N,Tables!N:N)),IF(B2071=0,K2071,""),L2071&lt;&gt;"",L2071,TRUE,D2071)</f>
        <v>00</v>
      </c>
      <c r="N2071">
        <f t="shared" si="378"/>
        <v>0</v>
      </c>
    </row>
    <row r="2072" spans="1:14" x14ac:dyDescent="0.45">
      <c r="A2072" t="str">
        <f t="shared" si="381"/>
        <v>3AE6</v>
      </c>
      <c r="B2072" t="str">
        <f t="shared" si="382"/>
        <v>3E</v>
      </c>
      <c r="C2072">
        <f>COUNTIF(B$2:B2072,"=0")</f>
        <v>31</v>
      </c>
      <c r="D2072" t="str">
        <f>MID('input-output'!$I$9,(ROW(D2072)-2)*2+1,2)</f>
        <v>00</v>
      </c>
      <c r="E2072" s="1" t="str">
        <f t="shared" si="383"/>
        <v/>
      </c>
      <c r="L2072" t="str">
        <f t="shared" si="369"/>
        <v/>
      </c>
      <c r="M2072" t="str" cm="1">
        <f t="array" ref="M2072">_xlfn.IFS(ISNUMBER(_xlfn.XLOOKUP(C2072,Tables!N:N,Tables!N:N)),IF(B2072=0,K2072,""),L2072&lt;&gt;"",L2072,TRUE,D2072)</f>
        <v>00</v>
      </c>
      <c r="N2072">
        <f t="shared" si="378"/>
        <v>0</v>
      </c>
    </row>
    <row r="2073" spans="1:14" x14ac:dyDescent="0.45">
      <c r="A2073" t="str">
        <f t="shared" si="381"/>
        <v>3AE7</v>
      </c>
      <c r="B2073" t="str">
        <f t="shared" si="382"/>
        <v>3F</v>
      </c>
      <c r="C2073">
        <f>COUNTIF(B$2:B2073,"=0")</f>
        <v>31</v>
      </c>
      <c r="D2073" t="str">
        <f>MID('input-output'!$I$9,(ROW(D2073)-2)*2+1,2)</f>
        <v>00</v>
      </c>
      <c r="E2073" s="1" t="str">
        <f t="shared" si="383"/>
        <v/>
      </c>
      <c r="L2073" t="str">
        <f t="shared" si="369"/>
        <v/>
      </c>
      <c r="M2073" t="str" cm="1">
        <f t="array" ref="M2073">_xlfn.IFS(ISNUMBER(_xlfn.XLOOKUP(C2073,Tables!N:N,Tables!N:N)),IF(B2073=0,K2073,""),L2073&lt;&gt;"",L2073,TRUE,D2073)</f>
        <v>00</v>
      </c>
      <c r="N2073">
        <f t="shared" si="378"/>
        <v>0</v>
      </c>
    </row>
    <row r="2074" spans="1:14" x14ac:dyDescent="0.45">
      <c r="A2074" t="str">
        <f t="shared" si="381"/>
        <v>3AE8</v>
      </c>
      <c r="B2074" t="str">
        <f t="shared" si="382"/>
        <v>40</v>
      </c>
      <c r="C2074">
        <f>COUNTIF(B$2:B2074,"=0")</f>
        <v>31</v>
      </c>
      <c r="D2074" t="str">
        <f>MID('input-output'!$I$9,(ROW(D2074)-2)*2+1,2)</f>
        <v>00</v>
      </c>
      <c r="E2074" s="1" t="str">
        <f t="shared" si="383"/>
        <v/>
      </c>
      <c r="L2074" t="str">
        <f t="shared" si="369"/>
        <v/>
      </c>
      <c r="M2074" t="str" cm="1">
        <f t="array" ref="M2074">_xlfn.IFS(ISNUMBER(_xlfn.XLOOKUP(C2074,Tables!N:N,Tables!N:N)),IF(B2074=0,K2074,""),L2074&lt;&gt;"",L2074,TRUE,D2074)</f>
        <v>00</v>
      </c>
      <c r="N2074">
        <f t="shared" si="378"/>
        <v>0</v>
      </c>
    </row>
    <row r="2075" spans="1:14" x14ac:dyDescent="0.45">
      <c r="A2075" t="str">
        <f t="shared" si="381"/>
        <v>3AE9</v>
      </c>
      <c r="B2075" t="str">
        <f t="shared" si="382"/>
        <v>41</v>
      </c>
      <c r="C2075">
        <f>COUNTIF(B$2:B2075,"=0")</f>
        <v>31</v>
      </c>
      <c r="D2075" t="str">
        <f>MID('input-output'!$I$9,(ROW(D2075)-2)*2+1,2)</f>
        <v>00</v>
      </c>
      <c r="E2075" s="1" t="str">
        <f t="shared" si="383"/>
        <v/>
      </c>
      <c r="L2075" t="str">
        <f t="shared" si="369"/>
        <v/>
      </c>
      <c r="M2075" t="str" cm="1">
        <f t="array" ref="M2075">_xlfn.IFS(ISNUMBER(_xlfn.XLOOKUP(C2075,Tables!N:N,Tables!N:N)),IF(B2075=0,K2075,""),L2075&lt;&gt;"",L2075,TRUE,D2075)</f>
        <v>00</v>
      </c>
      <c r="N2075">
        <f t="shared" si="378"/>
        <v>0</v>
      </c>
    </row>
    <row r="2076" spans="1:14" x14ac:dyDescent="0.45">
      <c r="A2076" t="str">
        <f t="shared" si="381"/>
        <v>3AEA</v>
      </c>
      <c r="B2076" t="str">
        <f t="shared" si="382"/>
        <v>42</v>
      </c>
      <c r="C2076">
        <f>COUNTIF(B$2:B2076,"=0")</f>
        <v>31</v>
      </c>
      <c r="D2076" t="str">
        <f>MID('input-output'!$I$9,(ROW(D2076)-2)*2+1,2)</f>
        <v>00</v>
      </c>
      <c r="E2076" s="1" t="str">
        <f t="shared" si="383"/>
        <v/>
      </c>
      <c r="L2076" t="str">
        <f t="shared" si="369"/>
        <v/>
      </c>
      <c r="M2076" t="str" cm="1">
        <f t="array" ref="M2076">_xlfn.IFS(ISNUMBER(_xlfn.XLOOKUP(C2076,Tables!N:N,Tables!N:N)),IF(B2076=0,K2076,""),L2076&lt;&gt;"",L2076,TRUE,D2076)</f>
        <v>00</v>
      </c>
      <c r="N2076">
        <f t="shared" si="378"/>
        <v>0</v>
      </c>
    </row>
    <row r="2077" spans="1:14" x14ac:dyDescent="0.45">
      <c r="A2077" t="str">
        <f t="shared" si="381"/>
        <v>3AEB</v>
      </c>
      <c r="B2077" t="str">
        <f t="shared" si="382"/>
        <v>43</v>
      </c>
      <c r="C2077">
        <f>COUNTIF(B$2:B2077,"=0")</f>
        <v>31</v>
      </c>
      <c r="D2077" t="str">
        <f>MID('input-output'!$I$9,(ROW(D2077)-2)*2+1,2)</f>
        <v>00</v>
      </c>
      <c r="E2077" s="1" t="str">
        <f t="shared" si="383"/>
        <v/>
      </c>
      <c r="L2077" t="str">
        <f t="shared" si="369"/>
        <v/>
      </c>
      <c r="M2077" t="str" cm="1">
        <f t="array" ref="M2077">_xlfn.IFS(ISNUMBER(_xlfn.XLOOKUP(C2077,Tables!N:N,Tables!N:N)),IF(B2077=0,K2077,""),L2077&lt;&gt;"",L2077,TRUE,D2077)</f>
        <v>00</v>
      </c>
      <c r="N2077">
        <f t="shared" si="378"/>
        <v>0</v>
      </c>
    </row>
    <row r="2078" spans="1:14" x14ac:dyDescent="0.45">
      <c r="A2078" t="str">
        <f t="shared" si="381"/>
        <v>3AEC</v>
      </c>
      <c r="B2078" t="str">
        <f t="shared" si="382"/>
        <v>44</v>
      </c>
      <c r="C2078">
        <f>COUNTIF(B$2:B2078,"=0")</f>
        <v>31</v>
      </c>
      <c r="D2078" t="str">
        <f>MID('input-output'!$I$9,(ROW(D2078)-2)*2+1,2)</f>
        <v>00</v>
      </c>
      <c r="E2078" s="1" t="str">
        <f t="shared" si="383"/>
        <v/>
      </c>
      <c r="L2078" t="str">
        <f t="shared" ref="L2078:L2141" si="384">IF(OR(J2078&lt;&gt;"",LEN(J2077)&gt;2),_xlfn.LET(_xlpm.exp,IF(LEN(J2078)&gt;2,RIGHT(J2078,2),IF(LEN(J2077)&gt;2,LEFT(J2077,LEN(J2077)-2),J2078)),IF(LEN(_xlpm.exp)=1,"0"&amp;_xlpm.exp,_xlpm.exp)),IF(AND(J2077&lt;&gt;"",ISNUMBER(FIND("High",E2078))),"00",IF(J2078="","",J2078)))</f>
        <v/>
      </c>
      <c r="M2078" t="str" cm="1">
        <f t="array" ref="M2078">_xlfn.IFS(ISNUMBER(_xlfn.XLOOKUP(C2078,Tables!N:N,Tables!N:N)),IF(B2078=0,K2078,""),L2078&lt;&gt;"",L2078,TRUE,D2078)</f>
        <v>00</v>
      </c>
      <c r="N2078">
        <f t="shared" si="378"/>
        <v>0</v>
      </c>
    </row>
    <row r="2079" spans="1:14" x14ac:dyDescent="0.45">
      <c r="A2079" t="str">
        <f t="shared" si="381"/>
        <v>3AED</v>
      </c>
      <c r="B2079" t="str">
        <f t="shared" si="382"/>
        <v>45</v>
      </c>
      <c r="C2079">
        <f>COUNTIF(B$2:B2079,"=0")</f>
        <v>31</v>
      </c>
      <c r="D2079" t="str">
        <f>MID('input-output'!$I$9,(ROW(D2079)-2)*2+1,2)</f>
        <v>00</v>
      </c>
      <c r="E2079" s="1" t="str">
        <f t="shared" si="383"/>
        <v/>
      </c>
      <c r="L2079" t="str">
        <f t="shared" si="384"/>
        <v/>
      </c>
      <c r="M2079" t="str" cm="1">
        <f t="array" ref="M2079">_xlfn.IFS(ISNUMBER(_xlfn.XLOOKUP(C2079,Tables!N:N,Tables!N:N)),IF(B2079=0,K2079,""),L2079&lt;&gt;"",L2079,TRUE,D2079)</f>
        <v>00</v>
      </c>
      <c r="N2079">
        <f t="shared" si="378"/>
        <v>0</v>
      </c>
    </row>
    <row r="2080" spans="1:14" x14ac:dyDescent="0.45">
      <c r="A2080" t="str">
        <f t="shared" si="381"/>
        <v>3AEE</v>
      </c>
      <c r="B2080" t="str">
        <f t="shared" si="382"/>
        <v>46</v>
      </c>
      <c r="C2080">
        <f>COUNTIF(B$2:B2080,"=0")</f>
        <v>31</v>
      </c>
      <c r="D2080" t="str">
        <f>MID('input-output'!$I$9,(ROW(D2080)-2)*2+1,2)</f>
        <v>00</v>
      </c>
      <c r="E2080" s="1" t="str">
        <f t="shared" si="383"/>
        <v/>
      </c>
      <c r="L2080" t="str">
        <f t="shared" si="384"/>
        <v/>
      </c>
      <c r="M2080" t="str" cm="1">
        <f t="array" ref="M2080">_xlfn.IFS(ISNUMBER(_xlfn.XLOOKUP(C2080,Tables!N:N,Tables!N:N)),IF(B2080=0,K2080,""),L2080&lt;&gt;"",L2080,TRUE,D2080)</f>
        <v>00</v>
      </c>
      <c r="N2080">
        <f t="shared" si="378"/>
        <v>0</v>
      </c>
    </row>
    <row r="2081" spans="1:14" x14ac:dyDescent="0.45">
      <c r="A2081" t="str">
        <f t="shared" si="381"/>
        <v>3AEF</v>
      </c>
      <c r="B2081" t="str">
        <f t="shared" si="382"/>
        <v>47</v>
      </c>
      <c r="C2081">
        <f>COUNTIF(B$2:B2081,"=0")</f>
        <v>31</v>
      </c>
      <c r="D2081" t="str">
        <f>MID('input-output'!$I$9,(ROW(D2081)-2)*2+1,2)</f>
        <v>00</v>
      </c>
      <c r="E2081" s="1" t="str">
        <f t="shared" si="383"/>
        <v/>
      </c>
      <c r="L2081" t="str">
        <f t="shared" si="384"/>
        <v/>
      </c>
      <c r="M2081" t="str" cm="1">
        <f t="array" ref="M2081">_xlfn.IFS(ISNUMBER(_xlfn.XLOOKUP(C2081,Tables!N:N,Tables!N:N)),IF(B2081=0,K2081,""),L2081&lt;&gt;"",L2081,TRUE,D2081)</f>
        <v>00</v>
      </c>
      <c r="N2081">
        <f t="shared" si="378"/>
        <v>0</v>
      </c>
    </row>
    <row r="2082" spans="1:14" x14ac:dyDescent="0.45">
      <c r="A2082" t="str">
        <f t="shared" si="381"/>
        <v>3AF0</v>
      </c>
      <c r="B2082" t="str">
        <f t="shared" si="382"/>
        <v>48</v>
      </c>
      <c r="C2082">
        <f>COUNTIF(B$2:B2082,"=0")</f>
        <v>31</v>
      </c>
      <c r="D2082" t="str">
        <f>MID('input-output'!$I$9,(ROW(D2082)-2)*2+1,2)</f>
        <v>00</v>
      </c>
      <c r="E2082" s="1" t="str">
        <f t="shared" si="383"/>
        <v>DLC Tablet Name</v>
      </c>
      <c r="F2082" t="str">
        <f>IF(_xlfn.CONCAT(D2016:D2017)="FFFF",_xlfn.XLOOKUP(_xlfn.CONCAT(D2016:D2017),Tables!B:B,Tables!K:K),IF(_xlfn.XLOOKUP(HEX2DEC(D2082),Tables!A:A,Tables!K:K,"")=0,"",_xlfn.XLOOKUP(HEX2DEC(D2082),Tables!A:A,Tables!K:K,"")))</f>
        <v/>
      </c>
      <c r="G2082" s="2"/>
      <c r="L2082" t="str">
        <f t="shared" si="384"/>
        <v/>
      </c>
      <c r="M2082" t="str" cm="1">
        <f t="array" ref="M2082">_xlfn.IFS(ISNUMBER(_xlfn.XLOOKUP(C2082,Tables!N:N,Tables!N:N)),IF(B2082=0,K2082,""),L2082&lt;&gt;"",L2082,TRUE,D2082)</f>
        <v>00</v>
      </c>
      <c r="N2082">
        <f t="shared" si="378"/>
        <v>0</v>
      </c>
    </row>
    <row r="2083" spans="1:14" x14ac:dyDescent="0.45">
      <c r="A2083" t="str">
        <f t="shared" si="381"/>
        <v>3AF1</v>
      </c>
      <c r="B2083" t="str">
        <f t="shared" si="382"/>
        <v>49</v>
      </c>
      <c r="C2083">
        <f>COUNTIF(B$2:B2083,"=0")</f>
        <v>31</v>
      </c>
      <c r="D2083" t="str">
        <f>MID('input-output'!$I$9,(ROW(D2083)-2)*2+1,2)</f>
        <v>00</v>
      </c>
      <c r="E2083" s="1" t="str">
        <f t="shared" si="383"/>
        <v>DLC Tablet Name</v>
      </c>
      <c r="F2083" t="str">
        <f>IF(_xlfn.XLOOKUP(HEX2DEC(D2083),Tables!A:A,Tables!K:K,"")=0,"",_xlfn.XLOOKUP(HEX2DEC(D2083),Tables!A:A,Tables!K:K,""))</f>
        <v/>
      </c>
      <c r="L2083" t="str">
        <f t="shared" si="384"/>
        <v/>
      </c>
      <c r="M2083" t="str" cm="1">
        <f t="array" ref="M2083">_xlfn.IFS(ISNUMBER(_xlfn.XLOOKUP(C2083,Tables!N:N,Tables!N:N)),IF(B2083=0,K2083,""),L2083&lt;&gt;"",L2083,TRUE,D2083)</f>
        <v>00</v>
      </c>
      <c r="N2083">
        <f t="shared" si="378"/>
        <v>0</v>
      </c>
    </row>
    <row r="2084" spans="1:14" x14ac:dyDescent="0.45">
      <c r="A2084" t="str">
        <f t="shared" si="381"/>
        <v>3AF2</v>
      </c>
      <c r="B2084" t="str">
        <f t="shared" si="382"/>
        <v>4A</v>
      </c>
      <c r="C2084">
        <f>COUNTIF(B$2:B2084,"=0")</f>
        <v>31</v>
      </c>
      <c r="D2084" t="str">
        <f>MID('input-output'!$I$9,(ROW(D2084)-2)*2+1,2)</f>
        <v>FF</v>
      </c>
      <c r="E2084" s="1" t="str">
        <f t="shared" si="383"/>
        <v/>
      </c>
      <c r="L2084" t="str">
        <f t="shared" si="384"/>
        <v/>
      </c>
      <c r="M2084" t="str" cm="1">
        <f t="array" ref="M2084">_xlfn.IFS(ISNUMBER(_xlfn.XLOOKUP(C2084,Tables!N:N,Tables!N:N)),IF(B2084=0,K2084,""),L2084&lt;&gt;"",L2084,TRUE,D2084)</f>
        <v>FF</v>
      </c>
      <c r="N2084">
        <f t="shared" si="378"/>
        <v>0</v>
      </c>
    </row>
    <row r="2085" spans="1:14" x14ac:dyDescent="0.45">
      <c r="A2085" t="str">
        <f t="shared" si="381"/>
        <v>3AF3</v>
      </c>
      <c r="B2085" t="str">
        <f t="shared" si="382"/>
        <v>4B</v>
      </c>
      <c r="C2085">
        <f>COUNTIF(B$2:B2085,"=0")</f>
        <v>31</v>
      </c>
      <c r="D2085" t="str">
        <f>MID('input-output'!$I$9,(ROW(D2085)-2)*2+1,2)</f>
        <v>FF</v>
      </c>
      <c r="E2085" s="1" t="str">
        <f t="shared" si="383"/>
        <v/>
      </c>
      <c r="L2085" t="str">
        <f t="shared" si="384"/>
        <v/>
      </c>
      <c r="M2085" t="str" cm="1">
        <f t="array" ref="M2085">_xlfn.IFS(ISNUMBER(_xlfn.XLOOKUP(C2085,Tables!N:N,Tables!N:N)),IF(B2085=0,K2085,""),L2085&lt;&gt;"",L2085,TRUE,D2085)</f>
        <v>FF</v>
      </c>
      <c r="N2085">
        <f t="shared" si="378"/>
        <v>0</v>
      </c>
    </row>
    <row r="2086" spans="1:14" x14ac:dyDescent="0.45">
      <c r="A2086" t="str">
        <f t="shared" si="381"/>
        <v>3AF4</v>
      </c>
      <c r="B2086" t="str">
        <f t="shared" si="382"/>
        <v>4C</v>
      </c>
      <c r="C2086">
        <f>COUNTIF(B$2:B2086,"=0")</f>
        <v>31</v>
      </c>
      <c r="D2086" t="str">
        <f>MID('input-output'!$I$9,(ROW(D2086)-2)*2+1,2)</f>
        <v>FF</v>
      </c>
      <c r="E2086" s="1" t="str">
        <f t="shared" si="383"/>
        <v/>
      </c>
      <c r="L2086" t="str">
        <f t="shared" si="384"/>
        <v/>
      </c>
      <c r="M2086" t="str" cm="1">
        <f t="array" ref="M2086">_xlfn.IFS(ISNUMBER(_xlfn.XLOOKUP(C2086,Tables!N:N,Tables!N:N)),IF(B2086=0,K2086,""),L2086&lt;&gt;"",L2086,TRUE,D2086)</f>
        <v>FF</v>
      </c>
      <c r="N2086">
        <f t="shared" si="378"/>
        <v>0</v>
      </c>
    </row>
    <row r="2087" spans="1:14" x14ac:dyDescent="0.45">
      <c r="A2087" t="str">
        <f t="shared" si="381"/>
        <v>3AF5</v>
      </c>
      <c r="B2087" t="str">
        <f t="shared" si="382"/>
        <v>4D</v>
      </c>
      <c r="C2087">
        <f>COUNTIF(B$2:B2087,"=0")</f>
        <v>31</v>
      </c>
      <c r="D2087" t="str">
        <f>MID('input-output'!$I$9,(ROW(D2087)-2)*2+1,2)</f>
        <v>22</v>
      </c>
      <c r="E2087" s="1" t="str">
        <f t="shared" si="383"/>
        <v>Disguise</v>
      </c>
      <c r="F2087" t="str">
        <f>_xlfn.XLOOKUP(HEX2DEC(D2087),Tables!A:A,Tables!I:I)</f>
        <v>Young King</v>
      </c>
      <c r="G2087" s="2"/>
      <c r="L2087" t="str">
        <f t="shared" si="384"/>
        <v/>
      </c>
      <c r="M2087" t="str" cm="1">
        <f t="array" ref="M2087">_xlfn.IFS(ISNUMBER(_xlfn.XLOOKUP(C2087,Tables!N:N,Tables!N:N)),IF(B2087=0,K2087,""),L2087&lt;&gt;"",L2087,TRUE,D2087)</f>
        <v>22</v>
      </c>
      <c r="N2087">
        <f t="shared" si="378"/>
        <v>0</v>
      </c>
    </row>
    <row r="2088" spans="1:14" x14ac:dyDescent="0.45">
      <c r="A2088" t="str">
        <f t="shared" si="381"/>
        <v>3AF6</v>
      </c>
      <c r="B2088" t="str">
        <f t="shared" si="382"/>
        <v>4E</v>
      </c>
      <c r="C2088">
        <f>COUNTIF(B$2:B2088,"=0")</f>
        <v>31</v>
      </c>
      <c r="D2088" t="str">
        <f>MID('input-output'!$I$9,(ROW(D2088)-2)*2+1,2)</f>
        <v>05</v>
      </c>
      <c r="E2088" s="1" t="str">
        <f t="shared" si="383"/>
        <v>Unk</v>
      </c>
      <c r="F2088">
        <f t="shared" ref="F2088" si="385">HEX2DEC(D2088)</f>
        <v>5</v>
      </c>
      <c r="L2088" t="str">
        <f t="shared" si="384"/>
        <v/>
      </c>
      <c r="M2088" t="str" cm="1">
        <f t="array" ref="M2088">_xlfn.IFS(ISNUMBER(_xlfn.XLOOKUP(C2088,Tables!N:N,Tables!N:N)),IF(B2088=0,K2088,""),L2088&lt;&gt;"",L2088,TRUE,D2088)</f>
        <v>05</v>
      </c>
      <c r="N2088">
        <f t="shared" si="378"/>
        <v>0</v>
      </c>
    </row>
    <row r="2089" spans="1:14" x14ac:dyDescent="0.45">
      <c r="A2089" t="str">
        <f t="shared" si="381"/>
        <v>3AF7</v>
      </c>
      <c r="B2089" t="str">
        <f t="shared" si="382"/>
        <v>4F</v>
      </c>
      <c r="C2089">
        <f>COUNTIF(B$2:B2089,"=0")</f>
        <v>31</v>
      </c>
      <c r="D2089" t="str">
        <f>MID('input-output'!$I$9,(ROW(D2089)-2)*2+1,2)</f>
        <v>00</v>
      </c>
      <c r="E2089" s="1" t="str">
        <f t="shared" si="383"/>
        <v/>
      </c>
      <c r="L2089" t="str">
        <f t="shared" si="384"/>
        <v/>
      </c>
      <c r="M2089" t="str" cm="1">
        <f t="array" ref="M2089">_xlfn.IFS(ISNUMBER(_xlfn.XLOOKUP(C2089,Tables!N:N,Tables!N:N)),IF(B2089=0,K2089,""),L2089&lt;&gt;"",L2089,TRUE,D2089)</f>
        <v>00</v>
      </c>
      <c r="N2089">
        <f t="shared" si="378"/>
        <v>0</v>
      </c>
    </row>
    <row r="2090" spans="1:14" x14ac:dyDescent="0.45">
      <c r="A2090" t="str">
        <f t="shared" si="381"/>
        <v>3AF8</v>
      </c>
      <c r="B2090" t="str">
        <f t="shared" si="382"/>
        <v>50</v>
      </c>
      <c r="C2090">
        <f>COUNTIF(B$2:B2090,"=0")</f>
        <v>31</v>
      </c>
      <c r="D2090" t="str">
        <f>MID('input-output'!$I$9,(ROW(D2090)-2)*2+1,2)</f>
        <v>B5</v>
      </c>
      <c r="E2090" s="1" t="str">
        <f t="shared" si="383"/>
        <v>Unk</v>
      </c>
      <c r="F2090">
        <f t="shared" ref="F2090:F2093" si="386">HEX2DEC(D2090)</f>
        <v>181</v>
      </c>
      <c r="L2090" t="str">
        <f t="shared" si="384"/>
        <v/>
      </c>
      <c r="M2090" t="str" cm="1">
        <f t="array" ref="M2090">_xlfn.IFS(ISNUMBER(_xlfn.XLOOKUP(C2090,Tables!N:N,Tables!N:N)),IF(B2090=0,K2090,""),L2090&lt;&gt;"",L2090,TRUE,D2090)</f>
        <v>B5</v>
      </c>
      <c r="N2090">
        <f t="shared" si="378"/>
        <v>0</v>
      </c>
    </row>
    <row r="2091" spans="1:14" x14ac:dyDescent="0.45">
      <c r="A2091" t="str">
        <f t="shared" si="381"/>
        <v>3AF9</v>
      </c>
      <c r="B2091" t="str">
        <f t="shared" si="382"/>
        <v>51</v>
      </c>
      <c r="C2091">
        <f>COUNTIF(B$2:B2091,"=0")</f>
        <v>31</v>
      </c>
      <c r="D2091" t="str">
        <f>MID('input-output'!$I$9,(ROW(D2091)-2)*2+1,2)</f>
        <v>8D</v>
      </c>
      <c r="E2091" s="1" t="str">
        <f t="shared" si="383"/>
        <v>Unk</v>
      </c>
      <c r="F2091">
        <f t="shared" si="386"/>
        <v>141</v>
      </c>
      <c r="L2091" t="str">
        <f t="shared" si="384"/>
        <v/>
      </c>
      <c r="M2091" t="str" cm="1">
        <f t="array" ref="M2091">_xlfn.IFS(ISNUMBER(_xlfn.XLOOKUP(C2091,Tables!N:N,Tables!N:N)),IF(B2091=0,K2091,""),L2091&lt;&gt;"",L2091,TRUE,D2091)</f>
        <v>8D</v>
      </c>
      <c r="N2091">
        <f t="shared" si="378"/>
        <v>0</v>
      </c>
    </row>
    <row r="2092" spans="1:14" x14ac:dyDescent="0.45">
      <c r="A2092" t="str">
        <f t="shared" si="381"/>
        <v>3AFA</v>
      </c>
      <c r="B2092" t="str">
        <f t="shared" si="382"/>
        <v>52</v>
      </c>
      <c r="C2092">
        <f>COUNTIF(B$2:B2092,"=0")</f>
        <v>31</v>
      </c>
      <c r="D2092" t="str">
        <f>MID('input-output'!$I$9,(ROW(D2092)-2)*2+1,2)</f>
        <v>01</v>
      </c>
      <c r="E2092" s="1" t="str">
        <f t="shared" si="383"/>
        <v>Unk</v>
      </c>
      <c r="F2092">
        <f t="shared" si="386"/>
        <v>1</v>
      </c>
      <c r="L2092" t="str">
        <f t="shared" si="384"/>
        <v/>
      </c>
      <c r="M2092" t="str" cm="1">
        <f t="array" ref="M2092">_xlfn.IFS(ISNUMBER(_xlfn.XLOOKUP(C2092,Tables!N:N,Tables!N:N)),IF(B2092=0,K2092,""),L2092&lt;&gt;"",L2092,TRUE,D2092)</f>
        <v>01</v>
      </c>
      <c r="N2092">
        <f t="shared" si="378"/>
        <v>0</v>
      </c>
    </row>
    <row r="2093" spans="1:14" x14ac:dyDescent="0.45">
      <c r="A2093" t="str">
        <f t="shared" si="381"/>
        <v>3AFB</v>
      </c>
      <c r="B2093" t="str">
        <f t="shared" si="382"/>
        <v>53</v>
      </c>
      <c r="C2093">
        <f>COUNTIF(B$2:B2093,"=0")</f>
        <v>31</v>
      </c>
      <c r="D2093" t="str">
        <f>MID('input-output'!$I$9,(ROW(D2093)-2)*2+1,2)</f>
        <v>00</v>
      </c>
      <c r="E2093" s="1" t="str">
        <f t="shared" si="383"/>
        <v>Unk</v>
      </c>
      <c r="F2093">
        <f t="shared" si="386"/>
        <v>0</v>
      </c>
      <c r="L2093" t="str">
        <f t="shared" si="384"/>
        <v/>
      </c>
      <c r="M2093" t="str" cm="1">
        <f t="array" ref="M2093">_xlfn.IFS(ISNUMBER(_xlfn.XLOOKUP(C2093,Tables!N:N,Tables!N:N)),IF(B2093=0,K2093,""),L2093&lt;&gt;"",L2093,TRUE,D2093)</f>
        <v>00</v>
      </c>
      <c r="N2093">
        <f t="shared" si="378"/>
        <v>0</v>
      </c>
    </row>
    <row r="2094" spans="1:14" x14ac:dyDescent="0.45">
      <c r="A2094" t="str">
        <f t="shared" si="381"/>
        <v>3AFC</v>
      </c>
      <c r="B2094">
        <f t="shared" si="382"/>
        <v>0</v>
      </c>
      <c r="C2094">
        <f>COUNTIF(B$2:B2094,"=0")</f>
        <v>32</v>
      </c>
      <c r="D2094" t="str">
        <f>MID('input-output'!$I$9,(ROW(D2094)-2)*2+1,2)</f>
        <v>00</v>
      </c>
      <c r="E2094" s="1" t="str">
        <f t="shared" si="383"/>
        <v>Name Low 1</v>
      </c>
      <c r="F2094">
        <f>_xlfn.XLOOKUP(HEX2DEC(D2095&amp;D2094),Tables!A:A,Tables!C:C)</f>
        <v>0</v>
      </c>
      <c r="G2094" s="2"/>
      <c r="J2094" t="str">
        <f>IF(G2094&lt;&gt;"",_xlfn.XLOOKUP(G2094,Tables!C:C,Tables!B:B),"")</f>
        <v/>
      </c>
      <c r="K2094" t="str">
        <f>IF(G2166&lt;&gt;"",_xlfn.XLOOKUP(G2166,'Tablet data'!A:A,'Tablet data'!B:B),"")</f>
        <v/>
      </c>
      <c r="L2094" t="str">
        <f t="shared" si="384"/>
        <v/>
      </c>
      <c r="M2094" t="str" cm="1">
        <f t="array" ref="M2094">_xlfn.IFS(ISNUMBER(_xlfn.XLOOKUP(C2094,Tables!N:N,Tables!N:N)),IF(B2094=0,K2094,""),L2094&lt;&gt;"",L2094,TRUE,D2094)</f>
        <v>00</v>
      </c>
      <c r="N2094">
        <f t="shared" si="378"/>
        <v>0</v>
      </c>
    </row>
    <row r="2095" spans="1:14" x14ac:dyDescent="0.45">
      <c r="A2095" t="str">
        <f t="shared" si="381"/>
        <v>3AFD</v>
      </c>
      <c r="B2095">
        <f t="shared" si="382"/>
        <v>1</v>
      </c>
      <c r="C2095">
        <f>COUNTIF(B$2:B2095,"=0")</f>
        <v>32</v>
      </c>
      <c r="D2095" t="str">
        <f>MID('input-output'!$I$9,(ROW(D2095)-2)*2+1,2)</f>
        <v>00</v>
      </c>
      <c r="E2095" s="1" t="str">
        <f t="shared" si="383"/>
        <v>Name High 1</v>
      </c>
      <c r="L2095" t="str">
        <f t="shared" si="384"/>
        <v/>
      </c>
      <c r="M2095" t="str" cm="1">
        <f t="array" ref="M2095">_xlfn.IFS(ISNUMBER(_xlfn.XLOOKUP(C2095,Tables!N:N,Tables!N:N)),IF(B2095=0,K2095,""),L2095&lt;&gt;"",L2095,TRUE,D2095)</f>
        <v>00</v>
      </c>
      <c r="N2095">
        <f t="shared" si="378"/>
        <v>0</v>
      </c>
    </row>
    <row r="2096" spans="1:14" x14ac:dyDescent="0.45">
      <c r="A2096" t="str">
        <f t="shared" si="381"/>
        <v>3AFE</v>
      </c>
      <c r="B2096">
        <f t="shared" si="382"/>
        <v>2</v>
      </c>
      <c r="C2096">
        <f>COUNTIF(B$2:B2096,"=0")</f>
        <v>32</v>
      </c>
      <c r="D2096" t="str">
        <f>MID('input-output'!$I$9,(ROW(D2096)-2)*2+1,2)</f>
        <v>00</v>
      </c>
      <c r="E2096" s="1" t="str">
        <f t="shared" si="383"/>
        <v>Name Low 2</v>
      </c>
      <c r="F2096">
        <f>_xlfn.XLOOKUP(HEX2DEC(D2097&amp;D2096),Tables!A:A,Tables!C:C)</f>
        <v>0</v>
      </c>
      <c r="G2096" s="2"/>
      <c r="J2096" t="str">
        <f>IF(G2096&lt;&gt;"",_xlfn.XLOOKUP(G2096,Tables!C:C,Tables!B:B),"")</f>
        <v/>
      </c>
      <c r="L2096" t="str">
        <f t="shared" si="384"/>
        <v/>
      </c>
      <c r="M2096" t="str" cm="1">
        <f t="array" ref="M2096">_xlfn.IFS(ISNUMBER(_xlfn.XLOOKUP(C2096,Tables!N:N,Tables!N:N)),IF(B2096=0,K2096,""),L2096&lt;&gt;"",L2096,TRUE,D2096)</f>
        <v>00</v>
      </c>
      <c r="N2096">
        <f t="shared" si="378"/>
        <v>0</v>
      </c>
    </row>
    <row r="2097" spans="1:14" x14ac:dyDescent="0.45">
      <c r="A2097" t="str">
        <f t="shared" si="381"/>
        <v>3AFF</v>
      </c>
      <c r="B2097" t="str">
        <f t="shared" si="382"/>
        <v>3</v>
      </c>
      <c r="C2097">
        <f>COUNTIF(B$2:B2097,"=0")</f>
        <v>32</v>
      </c>
      <c r="D2097" t="str">
        <f>MID('input-output'!$I$9,(ROW(D2097)-2)*2+1,2)</f>
        <v>00</v>
      </c>
      <c r="E2097" s="1" t="str">
        <f t="shared" si="383"/>
        <v>Name High 2</v>
      </c>
      <c r="L2097" t="str">
        <f t="shared" si="384"/>
        <v/>
      </c>
      <c r="M2097" t="str" cm="1">
        <f t="array" ref="M2097">_xlfn.IFS(ISNUMBER(_xlfn.XLOOKUP(C2097,Tables!N:N,Tables!N:N)),IF(B2097=0,K2097,""),L2097&lt;&gt;"",L2097,TRUE,D2097)</f>
        <v>00</v>
      </c>
      <c r="N2097">
        <f t="shared" si="378"/>
        <v>0</v>
      </c>
    </row>
    <row r="2098" spans="1:14" x14ac:dyDescent="0.45">
      <c r="A2098" t="str">
        <f t="shared" si="381"/>
        <v>3B00</v>
      </c>
      <c r="B2098" t="str">
        <f t="shared" si="382"/>
        <v>4</v>
      </c>
      <c r="C2098">
        <f>COUNTIF(B$2:B2098,"=0")</f>
        <v>32</v>
      </c>
      <c r="D2098" t="str">
        <f>MID('input-output'!$I$9,(ROW(D2098)-2)*2+1,2)</f>
        <v>00</v>
      </c>
      <c r="E2098" s="1" t="str">
        <f t="shared" si="383"/>
        <v>Name Low 3</v>
      </c>
      <c r="F2098">
        <f>_xlfn.XLOOKUP(HEX2DEC(D2099&amp;D2098),Tables!A:A,Tables!C:C)</f>
        <v>0</v>
      </c>
      <c r="G2098" s="2"/>
      <c r="J2098" t="str">
        <f>IF(G2098&lt;&gt;"",_xlfn.XLOOKUP(G2098,Tables!C:C,Tables!B:B),"")</f>
        <v/>
      </c>
      <c r="L2098" t="str">
        <f t="shared" si="384"/>
        <v/>
      </c>
      <c r="M2098" t="str" cm="1">
        <f t="array" ref="M2098">_xlfn.IFS(ISNUMBER(_xlfn.XLOOKUP(C2098,Tables!N:N,Tables!N:N)),IF(B2098=0,K2098,""),L2098&lt;&gt;"",L2098,TRUE,D2098)</f>
        <v>00</v>
      </c>
      <c r="N2098">
        <f t="shared" si="378"/>
        <v>0</v>
      </c>
    </row>
    <row r="2099" spans="1:14" x14ac:dyDescent="0.45">
      <c r="A2099" t="str">
        <f t="shared" si="381"/>
        <v>3B01</v>
      </c>
      <c r="B2099" t="str">
        <f t="shared" si="382"/>
        <v>5</v>
      </c>
      <c r="C2099">
        <f>COUNTIF(B$2:B2099,"=0")</f>
        <v>32</v>
      </c>
      <c r="D2099" t="str">
        <f>MID('input-output'!$I$9,(ROW(D2099)-2)*2+1,2)</f>
        <v>00</v>
      </c>
      <c r="E2099" s="1" t="str">
        <f t="shared" si="383"/>
        <v>Name High 3</v>
      </c>
      <c r="L2099" t="str">
        <f t="shared" si="384"/>
        <v/>
      </c>
      <c r="M2099" t="str" cm="1">
        <f t="array" ref="M2099">_xlfn.IFS(ISNUMBER(_xlfn.XLOOKUP(C2099,Tables!N:N,Tables!N:N)),IF(B2099=0,K2099,""),L2099&lt;&gt;"",L2099,TRUE,D2099)</f>
        <v>00</v>
      </c>
      <c r="N2099">
        <f t="shared" si="378"/>
        <v>0</v>
      </c>
    </row>
    <row r="2100" spans="1:14" x14ac:dyDescent="0.45">
      <c r="A2100" t="str">
        <f t="shared" si="381"/>
        <v>3B02</v>
      </c>
      <c r="B2100" t="str">
        <f t="shared" si="382"/>
        <v>6</v>
      </c>
      <c r="C2100">
        <f>COUNTIF(B$2:B2100,"=0")</f>
        <v>32</v>
      </c>
      <c r="D2100" t="str">
        <f>MID('input-output'!$I$9,(ROW(D2100)-2)*2+1,2)</f>
        <v>00</v>
      </c>
      <c r="E2100" s="1" t="str">
        <f t="shared" si="383"/>
        <v>Primary Monster Low</v>
      </c>
      <c r="F2100">
        <f>_xlfn.XLOOKUP(HEX2DEC(D2101&amp;D2100),Tables!A:A,Tables!D:D)</f>
        <v>0</v>
      </c>
      <c r="G2100" s="2"/>
      <c r="J2100" t="str">
        <f>IF(G2100&lt;&gt;"",_xlfn.XLOOKUP(G2100,Tables!D:D,Tables!B:B),"")</f>
        <v/>
      </c>
      <c r="L2100" t="str">
        <f t="shared" si="384"/>
        <v/>
      </c>
      <c r="M2100" t="str" cm="1">
        <f t="array" ref="M2100">_xlfn.IFS(ISNUMBER(_xlfn.XLOOKUP(C2100,Tables!N:N,Tables!N:N)),IF(B2100=0,K2100,""),L2100&lt;&gt;"",L2100,TRUE,D2100)</f>
        <v>00</v>
      </c>
      <c r="N2100">
        <f t="shared" si="378"/>
        <v>0</v>
      </c>
    </row>
    <row r="2101" spans="1:14" x14ac:dyDescent="0.45">
      <c r="A2101" t="str">
        <f t="shared" si="381"/>
        <v>3B03</v>
      </c>
      <c r="B2101" t="str">
        <f t="shared" si="382"/>
        <v>7</v>
      </c>
      <c r="C2101">
        <f>COUNTIF(B$2:B2101,"=0")</f>
        <v>32</v>
      </c>
      <c r="D2101" t="str">
        <f>MID('input-output'!$I$9,(ROW(D2101)-2)*2+1,2)</f>
        <v>00</v>
      </c>
      <c r="E2101" s="1" t="str">
        <f t="shared" si="383"/>
        <v>Primary Monster High</v>
      </c>
      <c r="L2101" t="str">
        <f t="shared" si="384"/>
        <v/>
      </c>
      <c r="M2101" t="str" cm="1">
        <f t="array" ref="M2101">_xlfn.IFS(ISNUMBER(_xlfn.XLOOKUP(C2101,Tables!N:N,Tables!N:N)),IF(B2101=0,K2101,""),L2101&lt;&gt;"",L2101,TRUE,D2101)</f>
        <v>00</v>
      </c>
      <c r="N2101">
        <f t="shared" si="378"/>
        <v>0</v>
      </c>
    </row>
    <row r="2102" spans="1:14" x14ac:dyDescent="0.45">
      <c r="A2102" t="str">
        <f t="shared" si="381"/>
        <v>3B04</v>
      </c>
      <c r="B2102" t="str">
        <f t="shared" si="382"/>
        <v>8</v>
      </c>
      <c r="C2102">
        <f>COUNTIF(B$2:B2102,"=0")</f>
        <v>32</v>
      </c>
      <c r="D2102" t="str">
        <f>MID('input-output'!$I$9,(ROW(D2102)-2)*2+1,2)</f>
        <v>00</v>
      </c>
      <c r="E2102" s="1" t="str">
        <f t="shared" si="383"/>
        <v>Header Low</v>
      </c>
      <c r="F2102">
        <f t="shared" ref="F2102" si="387">HEX2DEC(D2103&amp;D2102)</f>
        <v>0</v>
      </c>
      <c r="G2102" s="2"/>
      <c r="J2102" t="str">
        <f t="shared" ref="J2102" si="388">IF(G2102&lt;&gt;"",DEC2HEX(G2102),"")</f>
        <v/>
      </c>
      <c r="L2102" t="str">
        <f t="shared" si="384"/>
        <v/>
      </c>
      <c r="M2102" t="str" cm="1">
        <f t="array" ref="M2102">_xlfn.IFS(ISNUMBER(_xlfn.XLOOKUP(C2102,Tables!N:N,Tables!N:N)),IF(B2102=0,K2102,""),L2102&lt;&gt;"",L2102,TRUE,D2102)</f>
        <v>00</v>
      </c>
      <c r="N2102">
        <f t="shared" si="378"/>
        <v>0</v>
      </c>
    </row>
    <row r="2103" spans="1:14" x14ac:dyDescent="0.45">
      <c r="A2103" t="str">
        <f t="shared" si="381"/>
        <v>3B05</v>
      </c>
      <c r="B2103" t="str">
        <f t="shared" si="382"/>
        <v>9</v>
      </c>
      <c r="C2103">
        <f>COUNTIF(B$2:B2103,"=0")</f>
        <v>32</v>
      </c>
      <c r="D2103" t="str">
        <f>MID('input-output'!$I$9,(ROW(D2103)-2)*2+1,2)</f>
        <v>00</v>
      </c>
      <c r="E2103" s="1" t="str">
        <f t="shared" si="383"/>
        <v>Header High</v>
      </c>
      <c r="L2103" t="str">
        <f t="shared" si="384"/>
        <v/>
      </c>
      <c r="M2103" t="str" cm="1">
        <f t="array" ref="M2103">_xlfn.IFS(ISNUMBER(_xlfn.XLOOKUP(C2103,Tables!N:N,Tables!N:N)),IF(B2103=0,K2103,""),L2103&lt;&gt;"",L2103,TRUE,D2103)</f>
        <v>00</v>
      </c>
      <c r="N2103">
        <f t="shared" si="378"/>
        <v>0</v>
      </c>
    </row>
    <row r="2104" spans="1:14" x14ac:dyDescent="0.45">
      <c r="A2104" t="str">
        <f t="shared" si="381"/>
        <v>3B06</v>
      </c>
      <c r="B2104" t="str">
        <f t="shared" si="382"/>
        <v>A</v>
      </c>
      <c r="C2104">
        <f>COUNTIF(B$2:B2104,"=0")</f>
        <v>32</v>
      </c>
      <c r="D2104" t="str">
        <f>MID('input-output'!$I$9,(ROW(D2104)-2)*2+1,2)</f>
        <v>00</v>
      </c>
      <c r="E2104" s="1" t="str">
        <f t="shared" si="383"/>
        <v>Footer Low</v>
      </c>
      <c r="F2104">
        <f t="shared" ref="F2104" si="389">HEX2DEC(D2105&amp;D2104)</f>
        <v>0</v>
      </c>
      <c r="G2104" s="2"/>
      <c r="J2104" t="str">
        <f t="shared" ref="J2104" si="390">IF(G2104&lt;&gt;"",DEC2HEX(G2104),"")</f>
        <v/>
      </c>
      <c r="L2104" t="str">
        <f t="shared" si="384"/>
        <v/>
      </c>
      <c r="M2104" t="str" cm="1">
        <f t="array" ref="M2104">_xlfn.IFS(ISNUMBER(_xlfn.XLOOKUP(C2104,Tables!N:N,Tables!N:N)),IF(B2104=0,K2104,""),L2104&lt;&gt;"",L2104,TRUE,D2104)</f>
        <v>00</v>
      </c>
      <c r="N2104">
        <f t="shared" si="378"/>
        <v>0</v>
      </c>
    </row>
    <row r="2105" spans="1:14" x14ac:dyDescent="0.45">
      <c r="A2105" t="str">
        <f t="shared" si="381"/>
        <v>3B07</v>
      </c>
      <c r="B2105" t="str">
        <f t="shared" si="382"/>
        <v>B</v>
      </c>
      <c r="C2105">
        <f>COUNTIF(B$2:B2105,"=0")</f>
        <v>32</v>
      </c>
      <c r="D2105" t="str">
        <f>MID('input-output'!$I$9,(ROW(D2105)-2)*2+1,2)</f>
        <v>00</v>
      </c>
      <c r="E2105" s="1" t="str">
        <f t="shared" si="383"/>
        <v>Footer High</v>
      </c>
      <c r="L2105" t="str">
        <f t="shared" si="384"/>
        <v/>
      </c>
      <c r="M2105" t="str" cm="1">
        <f t="array" ref="M2105">_xlfn.IFS(ISNUMBER(_xlfn.XLOOKUP(C2105,Tables!N:N,Tables!N:N)),IF(B2105=0,K2105,""),L2105&lt;&gt;"",L2105,TRUE,D2105)</f>
        <v>00</v>
      </c>
      <c r="N2105">
        <f t="shared" si="378"/>
        <v>0</v>
      </c>
    </row>
    <row r="2106" spans="1:14" x14ac:dyDescent="0.45">
      <c r="A2106" t="str">
        <f t="shared" si="381"/>
        <v>3B08</v>
      </c>
      <c r="B2106" t="str">
        <f t="shared" si="382"/>
        <v>C</v>
      </c>
      <c r="C2106">
        <f>COUNTIF(B$2:B2106,"=0")</f>
        <v>32</v>
      </c>
      <c r="D2106" t="str">
        <f>MID('input-output'!$I$9,(ROW(D2106)-2)*2+1,2)</f>
        <v>26</v>
      </c>
      <c r="E2106" s="1" t="str">
        <f t="shared" si="383"/>
        <v/>
      </c>
      <c r="L2106" t="str">
        <f t="shared" si="384"/>
        <v/>
      </c>
      <c r="M2106" t="str" cm="1">
        <f t="array" ref="M2106">_xlfn.IFS(ISNUMBER(_xlfn.XLOOKUP(C2106,Tables!N:N,Tables!N:N)),IF(B2106=0,K2106,""),L2106&lt;&gt;"",L2106,TRUE,D2106)</f>
        <v>26</v>
      </c>
      <c r="N2106">
        <f t="shared" si="378"/>
        <v>0</v>
      </c>
    </row>
    <row r="2107" spans="1:14" x14ac:dyDescent="0.45">
      <c r="A2107" t="str">
        <f t="shared" si="381"/>
        <v>3B09</v>
      </c>
      <c r="B2107" t="str">
        <f t="shared" si="382"/>
        <v>D</v>
      </c>
      <c r="C2107">
        <f>COUNTIF(B$2:B2107,"=0")</f>
        <v>32</v>
      </c>
      <c r="D2107" t="str">
        <f>MID('input-output'!$I$9,(ROW(D2107)-2)*2+1,2)</f>
        <v>01</v>
      </c>
      <c r="E2107" s="1" t="str">
        <f t="shared" si="383"/>
        <v/>
      </c>
      <c r="L2107" t="str">
        <f t="shared" si="384"/>
        <v/>
      </c>
      <c r="M2107" t="str" cm="1">
        <f t="array" ref="M2107">_xlfn.IFS(ISNUMBER(_xlfn.XLOOKUP(C2107,Tables!N:N,Tables!N:N)),IF(B2107=0,K2107,""),L2107&lt;&gt;"",L2107,TRUE,D2107)</f>
        <v>01</v>
      </c>
      <c r="N2107">
        <f t="shared" si="378"/>
        <v>0</v>
      </c>
    </row>
    <row r="2108" spans="1:14" x14ac:dyDescent="0.45">
      <c r="A2108" t="str">
        <f t="shared" si="381"/>
        <v>3B0A</v>
      </c>
      <c r="B2108" t="str">
        <f t="shared" si="382"/>
        <v>E</v>
      </c>
      <c r="C2108">
        <f>COUNTIF(B$2:B2108,"=0")</f>
        <v>32</v>
      </c>
      <c r="D2108" t="str">
        <f>MID('input-output'!$I$9,(ROW(D2108)-2)*2+1,2)</f>
        <v>00</v>
      </c>
      <c r="E2108" s="1" t="str">
        <f t="shared" si="383"/>
        <v>Times Cleared</v>
      </c>
      <c r="F2108">
        <f t="shared" ref="F2108" si="391">HEX2DEC(D2108)</f>
        <v>0</v>
      </c>
      <c r="G2108" s="2"/>
      <c r="J2108" t="str">
        <f t="shared" ref="J2108" si="392">IF(G2108&lt;&gt;"",DEC2HEX(G2108),"")</f>
        <v/>
      </c>
      <c r="L2108" t="str">
        <f t="shared" si="384"/>
        <v/>
      </c>
      <c r="M2108" t="str" cm="1">
        <f t="array" ref="M2108">_xlfn.IFS(ISNUMBER(_xlfn.XLOOKUP(C2108,Tables!N:N,Tables!N:N)),IF(B2108=0,K2108,""),L2108&lt;&gt;"",L2108,TRUE,D2108)</f>
        <v>00</v>
      </c>
      <c r="N2108">
        <f t="shared" si="378"/>
        <v>0</v>
      </c>
    </row>
    <row r="2109" spans="1:14" x14ac:dyDescent="0.45">
      <c r="A2109" t="str">
        <f t="shared" si="381"/>
        <v>3B0B</v>
      </c>
      <c r="B2109" t="str">
        <f t="shared" si="382"/>
        <v>F</v>
      </c>
      <c r="C2109">
        <f>COUNTIF(B$2:B2109,"=0")</f>
        <v>32</v>
      </c>
      <c r="D2109" t="str">
        <f>MID('input-output'!$I$9,(ROW(D2109)-2)*2+1,2)</f>
        <v>00</v>
      </c>
      <c r="E2109" s="1" t="str">
        <f t="shared" si="383"/>
        <v/>
      </c>
      <c r="L2109" t="str">
        <f t="shared" si="384"/>
        <v/>
      </c>
      <c r="M2109" t="str" cm="1">
        <f t="array" ref="M2109">_xlfn.IFS(ISNUMBER(_xlfn.XLOOKUP(C2109,Tables!N:N,Tables!N:N)),IF(B2109=0,K2109,""),L2109&lt;&gt;"",L2109,TRUE,D2109)</f>
        <v>00</v>
      </c>
      <c r="N2109">
        <f t="shared" si="378"/>
        <v>0</v>
      </c>
    </row>
    <row r="2110" spans="1:14" x14ac:dyDescent="0.45">
      <c r="A2110" t="str">
        <f t="shared" si="381"/>
        <v>3B0C</v>
      </c>
      <c r="B2110" t="str">
        <f t="shared" si="382"/>
        <v>10</v>
      </c>
      <c r="C2110">
        <f>COUNTIF(B$2:B2110,"=0")</f>
        <v>32</v>
      </c>
      <c r="D2110" t="str">
        <f>MID('input-output'!$I$9,(ROW(D2110)-2)*2+1,2)</f>
        <v>00</v>
      </c>
      <c r="E2110" s="1" t="str">
        <f t="shared" si="383"/>
        <v/>
      </c>
      <c r="L2110" t="str">
        <f t="shared" si="384"/>
        <v/>
      </c>
      <c r="M2110" t="str" cm="1">
        <f t="array" ref="M2110">_xlfn.IFS(ISNUMBER(_xlfn.XLOOKUP(C2110,Tables!N:N,Tables!N:N)),IF(B2110=0,K2110,""),L2110&lt;&gt;"",L2110,TRUE,D2110)</f>
        <v>00</v>
      </c>
      <c r="N2110">
        <f t="shared" si="378"/>
        <v>0</v>
      </c>
    </row>
    <row r="2111" spans="1:14" x14ac:dyDescent="0.45">
      <c r="A2111" t="str">
        <f t="shared" si="381"/>
        <v>3B0D</v>
      </c>
      <c r="B2111" t="str">
        <f t="shared" si="382"/>
        <v>11</v>
      </c>
      <c r="C2111">
        <f>COUNTIF(B$2:B2111,"=0")</f>
        <v>32</v>
      </c>
      <c r="D2111" t="str">
        <f>MID('input-output'!$I$9,(ROW(D2111)-2)*2+1,2)</f>
        <v>00</v>
      </c>
      <c r="E2111" s="1" t="str">
        <f t="shared" si="383"/>
        <v/>
      </c>
      <c r="L2111" t="str">
        <f t="shared" si="384"/>
        <v/>
      </c>
      <c r="M2111" t="str" cm="1">
        <f t="array" ref="M2111">_xlfn.IFS(ISNUMBER(_xlfn.XLOOKUP(C2111,Tables!N:N,Tables!N:N)),IF(B2111=0,K2111,""),L2111&lt;&gt;"",L2111,TRUE,D2111)</f>
        <v>00</v>
      </c>
      <c r="N2111">
        <f t="shared" si="378"/>
        <v>0</v>
      </c>
    </row>
    <row r="2112" spans="1:14" x14ac:dyDescent="0.45">
      <c r="A2112" t="str">
        <f t="shared" si="381"/>
        <v>3B0E</v>
      </c>
      <c r="B2112" t="str">
        <f t="shared" si="382"/>
        <v>12</v>
      </c>
      <c r="C2112">
        <f>COUNTIF(B$2:B2112,"=0")</f>
        <v>32</v>
      </c>
      <c r="D2112" t="str">
        <f>MID('input-output'!$I$9,(ROW(D2112)-2)*2+1,2)</f>
        <v>00</v>
      </c>
      <c r="E2112" s="1" t="str">
        <f t="shared" si="383"/>
        <v/>
      </c>
      <c r="L2112" t="str">
        <f t="shared" si="384"/>
        <v/>
      </c>
      <c r="M2112" t="str" cm="1">
        <f t="array" ref="M2112">_xlfn.IFS(ISNUMBER(_xlfn.XLOOKUP(C2112,Tables!N:N,Tables!N:N)),IF(B2112=0,K2112,""),L2112&lt;&gt;"",L2112,TRUE,D2112)</f>
        <v>00</v>
      </c>
      <c r="N2112">
        <f t="shared" si="378"/>
        <v>0</v>
      </c>
    </row>
    <row r="2113" spans="1:14" x14ac:dyDescent="0.45">
      <c r="A2113" t="str">
        <f t="shared" si="381"/>
        <v>3B0F</v>
      </c>
      <c r="B2113" t="str">
        <f t="shared" si="382"/>
        <v>13</v>
      </c>
      <c r="C2113">
        <f>COUNTIF(B$2:B2113,"=0")</f>
        <v>32</v>
      </c>
      <c r="D2113" t="str">
        <f>MID('input-output'!$I$9,(ROW(D2113)-2)*2+1,2)</f>
        <v>00</v>
      </c>
      <c r="E2113" s="1" t="str">
        <f t="shared" si="383"/>
        <v/>
      </c>
      <c r="L2113" t="str">
        <f t="shared" si="384"/>
        <v/>
      </c>
      <c r="M2113" t="str" cm="1">
        <f t="array" ref="M2113">_xlfn.IFS(ISNUMBER(_xlfn.XLOOKUP(C2113,Tables!N:N,Tables!N:N)),IF(B2113=0,K2113,""),L2113&lt;&gt;"",L2113,TRUE,D2113)</f>
        <v>00</v>
      </c>
      <c r="N2113">
        <f t="shared" si="378"/>
        <v>0</v>
      </c>
    </row>
    <row r="2114" spans="1:14" x14ac:dyDescent="0.45">
      <c r="A2114" t="str">
        <f t="shared" si="381"/>
        <v>3B10</v>
      </c>
      <c r="B2114" t="str">
        <f t="shared" si="382"/>
        <v>14</v>
      </c>
      <c r="C2114">
        <f>COUNTIF(B$2:B2114,"=0")</f>
        <v>32</v>
      </c>
      <c r="D2114" t="str">
        <f>MID('input-output'!$I$9,(ROW(D2114)-2)*2+1,2)</f>
        <v>00</v>
      </c>
      <c r="E2114" s="1" t="str">
        <f t="shared" si="383"/>
        <v>Unk</v>
      </c>
      <c r="F2114">
        <f t="shared" ref="F2114" si="393">HEX2DEC(D2114)</f>
        <v>0</v>
      </c>
      <c r="L2114" t="str">
        <f t="shared" si="384"/>
        <v/>
      </c>
      <c r="M2114" t="str" cm="1">
        <f t="array" ref="M2114">_xlfn.IFS(ISNUMBER(_xlfn.XLOOKUP(C2114,Tables!N:N,Tables!N:N)),IF(B2114=0,K2114,""),L2114&lt;&gt;"",L2114,TRUE,D2114)</f>
        <v>00</v>
      </c>
      <c r="N2114">
        <f t="shared" si="378"/>
        <v>0</v>
      </c>
    </row>
    <row r="2115" spans="1:14" x14ac:dyDescent="0.45">
      <c r="A2115" t="str">
        <f t="shared" si="381"/>
        <v>3B11</v>
      </c>
      <c r="B2115" t="str">
        <f t="shared" si="382"/>
        <v>15</v>
      </c>
      <c r="C2115">
        <f>COUNTIF(B$2:B2115,"=0")</f>
        <v>32</v>
      </c>
      <c r="D2115" t="str">
        <f>MID('input-output'!$I$9,(ROW(D2115)-2)*2+1,2)</f>
        <v>00</v>
      </c>
      <c r="E2115" s="1" t="str">
        <f t="shared" si="383"/>
        <v/>
      </c>
      <c r="L2115" t="str">
        <f t="shared" si="384"/>
        <v/>
      </c>
      <c r="M2115" t="str" cm="1">
        <f t="array" ref="M2115">_xlfn.IFS(ISNUMBER(_xlfn.XLOOKUP(C2115,Tables!N:N,Tables!N:N)),IF(B2115=0,K2115,""),L2115&lt;&gt;"",L2115,TRUE,D2115)</f>
        <v>00</v>
      </c>
      <c r="N2115">
        <f t="shared" si="378"/>
        <v>0</v>
      </c>
    </row>
    <row r="2116" spans="1:14" x14ac:dyDescent="0.45">
      <c r="A2116" t="str">
        <f t="shared" si="381"/>
        <v>3B12</v>
      </c>
      <c r="B2116" t="str">
        <f t="shared" si="382"/>
        <v>16</v>
      </c>
      <c r="C2116">
        <f>COUNTIF(B$2:B2116,"=0")</f>
        <v>32</v>
      </c>
      <c r="D2116" t="str">
        <f>MID('input-output'!$I$9,(ROW(D2116)-2)*2+1,2)</f>
        <v>95</v>
      </c>
      <c r="E2116" s="1" t="str">
        <f t="shared" si="383"/>
        <v/>
      </c>
      <c r="L2116" t="str">
        <f t="shared" si="384"/>
        <v/>
      </c>
      <c r="M2116" t="str" cm="1">
        <f t="array" ref="M2116">_xlfn.IFS(ISNUMBER(_xlfn.XLOOKUP(C2116,Tables!N:N,Tables!N:N)),IF(B2116=0,K2116,""),L2116&lt;&gt;"",L2116,TRUE,D2116)</f>
        <v>95</v>
      </c>
      <c r="N2116">
        <f t="shared" ref="N2116:N2179" si="394">IF(L2116="",0,_xlfn.LET(_xlpm.new,HEX2DEC(M2116),_xlpm.old,HEX2DEC(D2116),IF(_xlpm.new&lt;128,_xlpm.new,-128+_xlfn.BITAND(_xlpm.new,127))-IF(_xlpm.old&lt;128,_xlpm.old,-128+_xlfn.BITAND(_xlpm.old,127))))</f>
        <v>0</v>
      </c>
    </row>
    <row r="2117" spans="1:14" x14ac:dyDescent="0.45">
      <c r="A2117" t="str">
        <f t="shared" si="381"/>
        <v>3B13</v>
      </c>
      <c r="B2117" t="str">
        <f t="shared" si="382"/>
        <v>17</v>
      </c>
      <c r="C2117">
        <f>COUNTIF(B$2:B2117,"=0")</f>
        <v>32</v>
      </c>
      <c r="D2117" t="str">
        <f>MID('input-output'!$I$9,(ROW(D2117)-2)*2+1,2)</f>
        <v>01</v>
      </c>
      <c r="E2117" s="1" t="str">
        <f t="shared" si="383"/>
        <v/>
      </c>
      <c r="L2117" t="str">
        <f t="shared" si="384"/>
        <v/>
      </c>
      <c r="M2117" t="str" cm="1">
        <f t="array" ref="M2117">_xlfn.IFS(ISNUMBER(_xlfn.XLOOKUP(C2117,Tables!N:N,Tables!N:N)),IF(B2117=0,K2117,""),L2117&lt;&gt;"",L2117,TRUE,D2117)</f>
        <v>01</v>
      </c>
      <c r="N2117">
        <f t="shared" si="394"/>
        <v>0</v>
      </c>
    </row>
    <row r="2118" spans="1:14" x14ac:dyDescent="0.45">
      <c r="A2118" t="str">
        <f t="shared" si="381"/>
        <v>3B14</v>
      </c>
      <c r="B2118" t="str">
        <f t="shared" si="382"/>
        <v>18</v>
      </c>
      <c r="C2118">
        <f>COUNTIF(B$2:B2118,"=0")</f>
        <v>32</v>
      </c>
      <c r="D2118" t="str">
        <f>MID('input-output'!$I$9,(ROW(D2118)-2)*2+1,2)</f>
        <v>00</v>
      </c>
      <c r="E2118" s="1" t="str">
        <f t="shared" si="383"/>
        <v>Name Letter 1</v>
      </c>
      <c r="F2118" t="str">
        <f>_xlfn.XLOOKUP(D2118,Tables!B:B,Tables!H:H,"")</f>
        <v/>
      </c>
      <c r="G2118" s="2"/>
      <c r="L2118" t="str">
        <f t="shared" si="384"/>
        <v/>
      </c>
      <c r="M2118" t="str" cm="1">
        <f t="array" ref="M2118">_xlfn.IFS(ISNUMBER(_xlfn.XLOOKUP(C2118,Tables!N:N,Tables!N:N)),IF(B2118=0,K2118,""),L2118&lt;&gt;"",L2118,TRUE,D2118)</f>
        <v>00</v>
      </c>
      <c r="N2118">
        <f t="shared" si="394"/>
        <v>0</v>
      </c>
    </row>
    <row r="2119" spans="1:14" x14ac:dyDescent="0.45">
      <c r="A2119" t="str">
        <f t="shared" si="381"/>
        <v>3B15</v>
      </c>
      <c r="B2119" t="str">
        <f t="shared" si="382"/>
        <v>19</v>
      </c>
      <c r="C2119">
        <f>COUNTIF(B$2:B2119,"=0")</f>
        <v>32</v>
      </c>
      <c r="D2119" t="str">
        <f>MID('input-output'!$I$9,(ROW(D2119)-2)*2+1,2)</f>
        <v>00</v>
      </c>
      <c r="E2119" s="1" t="str">
        <f t="shared" si="383"/>
        <v/>
      </c>
      <c r="L2119" t="str">
        <f t="shared" si="384"/>
        <v/>
      </c>
      <c r="M2119" t="str" cm="1">
        <f t="array" ref="M2119">_xlfn.IFS(ISNUMBER(_xlfn.XLOOKUP(C2119,Tables!N:N,Tables!N:N)),IF(B2119=0,K2119,""),L2119&lt;&gt;"",L2119,TRUE,D2119)</f>
        <v>00</v>
      </c>
      <c r="N2119">
        <f t="shared" si="394"/>
        <v>0</v>
      </c>
    </row>
    <row r="2120" spans="1:14" x14ac:dyDescent="0.45">
      <c r="A2120" t="str">
        <f t="shared" si="381"/>
        <v>3B16</v>
      </c>
      <c r="B2120" t="str">
        <f t="shared" si="382"/>
        <v>1A</v>
      </c>
      <c r="C2120">
        <f>COUNTIF(B$2:B2120,"=0")</f>
        <v>32</v>
      </c>
      <c r="D2120" t="str">
        <f>MID('input-output'!$I$9,(ROW(D2120)-2)*2+1,2)</f>
        <v>00</v>
      </c>
      <c r="E2120" s="1" t="str">
        <f t="shared" si="383"/>
        <v>Name Letter 2</v>
      </c>
      <c r="F2120" t="str">
        <f>_xlfn.XLOOKUP(D2120,Tables!B:B,Tables!H:H,"")</f>
        <v/>
      </c>
      <c r="G2120" s="2"/>
      <c r="L2120" t="str">
        <f t="shared" si="384"/>
        <v/>
      </c>
      <c r="M2120" t="str" cm="1">
        <f t="array" ref="M2120">_xlfn.IFS(ISNUMBER(_xlfn.XLOOKUP(C2120,Tables!N:N,Tables!N:N)),IF(B2120=0,K2120,""),L2120&lt;&gt;"",L2120,TRUE,D2120)</f>
        <v>00</v>
      </c>
      <c r="N2120">
        <f t="shared" si="394"/>
        <v>0</v>
      </c>
    </row>
    <row r="2121" spans="1:14" x14ac:dyDescent="0.45">
      <c r="A2121" t="str">
        <f t="shared" si="381"/>
        <v>3B17</v>
      </c>
      <c r="B2121" t="str">
        <f t="shared" si="382"/>
        <v>1B</v>
      </c>
      <c r="C2121">
        <f>COUNTIF(B$2:B2121,"=0")</f>
        <v>32</v>
      </c>
      <c r="D2121" t="str">
        <f>MID('input-output'!$I$9,(ROW(D2121)-2)*2+1,2)</f>
        <v>00</v>
      </c>
      <c r="E2121" s="1" t="str">
        <f t="shared" si="383"/>
        <v/>
      </c>
      <c r="L2121" t="str">
        <f t="shared" si="384"/>
        <v/>
      </c>
      <c r="M2121" t="str" cm="1">
        <f t="array" ref="M2121">_xlfn.IFS(ISNUMBER(_xlfn.XLOOKUP(C2121,Tables!N:N,Tables!N:N)),IF(B2121=0,K2121,""),L2121&lt;&gt;"",L2121,TRUE,D2121)</f>
        <v>00</v>
      </c>
      <c r="N2121">
        <f t="shared" si="394"/>
        <v>0</v>
      </c>
    </row>
    <row r="2122" spans="1:14" x14ac:dyDescent="0.45">
      <c r="A2122" t="str">
        <f t="shared" si="381"/>
        <v>3B18</v>
      </c>
      <c r="B2122" t="str">
        <f t="shared" si="382"/>
        <v>1C</v>
      </c>
      <c r="C2122">
        <f>COUNTIF(B$2:B2122,"=0")</f>
        <v>32</v>
      </c>
      <c r="D2122" t="str">
        <f>MID('input-output'!$I$9,(ROW(D2122)-2)*2+1,2)</f>
        <v>00</v>
      </c>
      <c r="E2122" s="1" t="str">
        <f t="shared" si="383"/>
        <v>Name Letter 3</v>
      </c>
      <c r="F2122" t="str">
        <f>_xlfn.XLOOKUP(D2122,Tables!B:B,Tables!H:H,"")</f>
        <v/>
      </c>
      <c r="G2122" s="2"/>
      <c r="L2122" t="str">
        <f t="shared" si="384"/>
        <v/>
      </c>
      <c r="M2122" t="str" cm="1">
        <f t="array" ref="M2122">_xlfn.IFS(ISNUMBER(_xlfn.XLOOKUP(C2122,Tables!N:N,Tables!N:N)),IF(B2122=0,K2122,""),L2122&lt;&gt;"",L2122,TRUE,D2122)</f>
        <v>00</v>
      </c>
      <c r="N2122">
        <f t="shared" si="394"/>
        <v>0</v>
      </c>
    </row>
    <row r="2123" spans="1:14" x14ac:dyDescent="0.45">
      <c r="A2123" t="str">
        <f t="shared" si="381"/>
        <v>3B19</v>
      </c>
      <c r="B2123" t="str">
        <f t="shared" si="382"/>
        <v>1D</v>
      </c>
      <c r="C2123">
        <f>COUNTIF(B$2:B2123,"=0")</f>
        <v>32</v>
      </c>
      <c r="D2123" t="str">
        <f>MID('input-output'!$I$9,(ROW(D2123)-2)*2+1,2)</f>
        <v>00</v>
      </c>
      <c r="E2123" s="1" t="str">
        <f t="shared" si="383"/>
        <v/>
      </c>
      <c r="L2123" t="str">
        <f t="shared" si="384"/>
        <v/>
      </c>
      <c r="M2123" t="str" cm="1">
        <f t="array" ref="M2123">_xlfn.IFS(ISNUMBER(_xlfn.XLOOKUP(C2123,Tables!N:N,Tables!N:N)),IF(B2123=0,K2123,""),L2123&lt;&gt;"",L2123,TRUE,D2123)</f>
        <v>00</v>
      </c>
      <c r="N2123">
        <f t="shared" si="394"/>
        <v>0</v>
      </c>
    </row>
    <row r="2124" spans="1:14" x14ac:dyDescent="0.45">
      <c r="A2124" t="str">
        <f t="shared" si="381"/>
        <v>3B1A</v>
      </c>
      <c r="B2124" t="str">
        <f t="shared" si="382"/>
        <v>1E</v>
      </c>
      <c r="C2124">
        <f>COUNTIF(B$2:B2124,"=0")</f>
        <v>32</v>
      </c>
      <c r="D2124" t="str">
        <f>MID('input-output'!$I$9,(ROW(D2124)-2)*2+1,2)</f>
        <v>00</v>
      </c>
      <c r="E2124" s="1" t="str">
        <f t="shared" si="383"/>
        <v>Name Letter 4</v>
      </c>
      <c r="F2124" t="str">
        <f>_xlfn.XLOOKUP(D2124,Tables!B:B,Tables!H:H,"")</f>
        <v/>
      </c>
      <c r="G2124" s="2"/>
      <c r="L2124" t="str">
        <f t="shared" si="384"/>
        <v/>
      </c>
      <c r="M2124" t="str" cm="1">
        <f t="array" ref="M2124">_xlfn.IFS(ISNUMBER(_xlfn.XLOOKUP(C2124,Tables!N:N,Tables!N:N)),IF(B2124=0,K2124,""),L2124&lt;&gt;"",L2124,TRUE,D2124)</f>
        <v>00</v>
      </c>
      <c r="N2124">
        <f t="shared" si="394"/>
        <v>0</v>
      </c>
    </row>
    <row r="2125" spans="1:14" x14ac:dyDescent="0.45">
      <c r="A2125" t="str">
        <f t="shared" si="381"/>
        <v>3B1B</v>
      </c>
      <c r="B2125" t="str">
        <f t="shared" si="382"/>
        <v>1F</v>
      </c>
      <c r="C2125">
        <f>COUNTIF(B$2:B2125,"=0")</f>
        <v>32</v>
      </c>
      <c r="D2125" t="str">
        <f>MID('input-output'!$I$9,(ROW(D2125)-2)*2+1,2)</f>
        <v>00</v>
      </c>
      <c r="E2125" s="1" t="str">
        <f t="shared" si="383"/>
        <v/>
      </c>
      <c r="L2125" t="str">
        <f t="shared" si="384"/>
        <v/>
      </c>
      <c r="M2125" t="str" cm="1">
        <f t="array" ref="M2125">_xlfn.IFS(ISNUMBER(_xlfn.XLOOKUP(C2125,Tables!N:N,Tables!N:N)),IF(B2125=0,K2125,""),L2125&lt;&gt;"",L2125,TRUE,D2125)</f>
        <v>00</v>
      </c>
      <c r="N2125">
        <f t="shared" si="394"/>
        <v>0</v>
      </c>
    </row>
    <row r="2126" spans="1:14" x14ac:dyDescent="0.45">
      <c r="A2126" t="str">
        <f t="shared" si="381"/>
        <v>3B1C</v>
      </c>
      <c r="B2126" t="str">
        <f t="shared" si="382"/>
        <v>20</v>
      </c>
      <c r="C2126">
        <f>COUNTIF(B$2:B2126,"=0")</f>
        <v>32</v>
      </c>
      <c r="D2126" t="str">
        <f>MID('input-output'!$I$9,(ROW(D2126)-2)*2+1,2)</f>
        <v>00</v>
      </c>
      <c r="E2126" s="1" t="str">
        <f t="shared" si="383"/>
        <v>Name Letter 5</v>
      </c>
      <c r="F2126" t="str">
        <f>_xlfn.XLOOKUP(D2126,Tables!B:B,Tables!H:H,"")</f>
        <v/>
      </c>
      <c r="G2126" s="2"/>
      <c r="L2126" t="str">
        <f t="shared" si="384"/>
        <v/>
      </c>
      <c r="M2126" t="str" cm="1">
        <f t="array" ref="M2126">_xlfn.IFS(ISNUMBER(_xlfn.XLOOKUP(C2126,Tables!N:N,Tables!N:N)),IF(B2126=0,K2126,""),L2126&lt;&gt;"",L2126,TRUE,D2126)</f>
        <v>00</v>
      </c>
      <c r="N2126">
        <f t="shared" si="394"/>
        <v>0</v>
      </c>
    </row>
    <row r="2127" spans="1:14" x14ac:dyDescent="0.45">
      <c r="A2127" t="str">
        <f t="shared" si="381"/>
        <v>3B1D</v>
      </c>
      <c r="B2127" t="str">
        <f t="shared" si="382"/>
        <v>21</v>
      </c>
      <c r="C2127">
        <f>COUNTIF(B$2:B2127,"=0")</f>
        <v>32</v>
      </c>
      <c r="D2127" t="str">
        <f>MID('input-output'!$I$9,(ROW(D2127)-2)*2+1,2)</f>
        <v>00</v>
      </c>
      <c r="E2127" s="1" t="str">
        <f t="shared" si="383"/>
        <v/>
      </c>
      <c r="L2127" t="str">
        <f t="shared" si="384"/>
        <v/>
      </c>
      <c r="M2127" t="str" cm="1">
        <f t="array" ref="M2127">_xlfn.IFS(ISNUMBER(_xlfn.XLOOKUP(C2127,Tables!N:N,Tables!N:N)),IF(B2127=0,K2127,""),L2127&lt;&gt;"",L2127,TRUE,D2127)</f>
        <v>00</v>
      </c>
      <c r="N2127">
        <f t="shared" si="394"/>
        <v>0</v>
      </c>
    </row>
    <row r="2128" spans="1:14" x14ac:dyDescent="0.45">
      <c r="A2128" t="str">
        <f t="shared" si="381"/>
        <v>3B1E</v>
      </c>
      <c r="B2128" t="str">
        <f t="shared" si="382"/>
        <v>22</v>
      </c>
      <c r="C2128">
        <f>COUNTIF(B$2:B2128,"=0")</f>
        <v>32</v>
      </c>
      <c r="D2128" t="str">
        <f>MID('input-output'!$I$9,(ROW(D2128)-2)*2+1,2)</f>
        <v>00</v>
      </c>
      <c r="E2128" s="1" t="str">
        <f t="shared" si="383"/>
        <v>Name Letter 6</v>
      </c>
      <c r="F2128" t="str">
        <f>_xlfn.XLOOKUP(D2128,Tables!B:B,Tables!H:H,"")</f>
        <v/>
      </c>
      <c r="G2128" s="2"/>
      <c r="L2128" t="str">
        <f t="shared" si="384"/>
        <v/>
      </c>
      <c r="M2128" t="str" cm="1">
        <f t="array" ref="M2128">_xlfn.IFS(ISNUMBER(_xlfn.XLOOKUP(C2128,Tables!N:N,Tables!N:N)),IF(B2128=0,K2128,""),L2128&lt;&gt;"",L2128,TRUE,D2128)</f>
        <v>00</v>
      </c>
      <c r="N2128">
        <f t="shared" si="394"/>
        <v>0</v>
      </c>
    </row>
    <row r="2129" spans="1:14" x14ac:dyDescent="0.45">
      <c r="A2129" t="str">
        <f t="shared" si="381"/>
        <v>3B1F</v>
      </c>
      <c r="B2129" t="str">
        <f t="shared" si="382"/>
        <v>23</v>
      </c>
      <c r="C2129">
        <f>COUNTIF(B$2:B2129,"=0")</f>
        <v>32</v>
      </c>
      <c r="D2129" t="str">
        <f>MID('input-output'!$I$9,(ROW(D2129)-2)*2+1,2)</f>
        <v>00</v>
      </c>
      <c r="E2129" s="1" t="str">
        <f t="shared" si="383"/>
        <v/>
      </c>
      <c r="L2129" t="str">
        <f t="shared" si="384"/>
        <v/>
      </c>
      <c r="M2129" t="str" cm="1">
        <f t="array" ref="M2129">_xlfn.IFS(ISNUMBER(_xlfn.XLOOKUP(C2129,Tables!N:N,Tables!N:N)),IF(B2129=0,K2129,""),L2129&lt;&gt;"",L2129,TRUE,D2129)</f>
        <v>00</v>
      </c>
      <c r="N2129">
        <f t="shared" si="394"/>
        <v>0</v>
      </c>
    </row>
    <row r="2130" spans="1:14" x14ac:dyDescent="0.45">
      <c r="A2130" t="str">
        <f t="shared" si="381"/>
        <v>3B20</v>
      </c>
      <c r="B2130" t="str">
        <f t="shared" si="382"/>
        <v>24</v>
      </c>
      <c r="C2130">
        <f>COUNTIF(B$2:B2130,"=0")</f>
        <v>32</v>
      </c>
      <c r="D2130" t="str">
        <f>MID('input-output'!$I$9,(ROW(D2130)-2)*2+1,2)</f>
        <v>00</v>
      </c>
      <c r="E2130" s="1" t="str">
        <f t="shared" si="383"/>
        <v>Name Letter 7</v>
      </c>
      <c r="F2130" t="str">
        <f>_xlfn.XLOOKUP(D2130,Tables!B:B,Tables!H:H,"")</f>
        <v/>
      </c>
      <c r="G2130" s="2"/>
      <c r="L2130" t="str">
        <f t="shared" si="384"/>
        <v/>
      </c>
      <c r="M2130" t="str" cm="1">
        <f t="array" ref="M2130">_xlfn.IFS(ISNUMBER(_xlfn.XLOOKUP(C2130,Tables!N:N,Tables!N:N)),IF(B2130=0,K2130,""),L2130&lt;&gt;"",L2130,TRUE,D2130)</f>
        <v>00</v>
      </c>
      <c r="N2130">
        <f t="shared" si="394"/>
        <v>0</v>
      </c>
    </row>
    <row r="2131" spans="1:14" x14ac:dyDescent="0.45">
      <c r="A2131" t="str">
        <f t="shared" si="381"/>
        <v>3B21</v>
      </c>
      <c r="B2131" t="str">
        <f t="shared" si="382"/>
        <v>25</v>
      </c>
      <c r="C2131">
        <f>COUNTIF(B$2:B2131,"=0")</f>
        <v>32</v>
      </c>
      <c r="D2131" t="str">
        <f>MID('input-output'!$I$9,(ROW(D2131)-2)*2+1,2)</f>
        <v>00</v>
      </c>
      <c r="E2131" s="1" t="str">
        <f t="shared" si="383"/>
        <v/>
      </c>
      <c r="L2131" t="str">
        <f t="shared" si="384"/>
        <v/>
      </c>
      <c r="M2131" t="str" cm="1">
        <f t="array" ref="M2131">_xlfn.IFS(ISNUMBER(_xlfn.XLOOKUP(C2131,Tables!N:N,Tables!N:N)),IF(B2131=0,K2131,""),L2131&lt;&gt;"",L2131,TRUE,D2131)</f>
        <v>00</v>
      </c>
      <c r="N2131">
        <f t="shared" si="394"/>
        <v>0</v>
      </c>
    </row>
    <row r="2132" spans="1:14" x14ac:dyDescent="0.45">
      <c r="A2132" t="str">
        <f t="shared" si="381"/>
        <v>3B22</v>
      </c>
      <c r="B2132" t="str">
        <f t="shared" si="382"/>
        <v>26</v>
      </c>
      <c r="C2132">
        <f>COUNTIF(B$2:B2132,"=0")</f>
        <v>32</v>
      </c>
      <c r="D2132" t="str">
        <f>MID('input-output'!$I$9,(ROW(D2132)-2)*2+1,2)</f>
        <v>00</v>
      </c>
      <c r="E2132" s="1" t="str">
        <f t="shared" si="383"/>
        <v>Name Letter 8</v>
      </c>
      <c r="F2132" t="str">
        <f>_xlfn.XLOOKUP(D2132,Tables!B:B,Tables!H:H,"")</f>
        <v/>
      </c>
      <c r="G2132" s="2"/>
      <c r="L2132" t="str">
        <f t="shared" si="384"/>
        <v/>
      </c>
      <c r="M2132" t="str" cm="1">
        <f t="array" ref="M2132">_xlfn.IFS(ISNUMBER(_xlfn.XLOOKUP(C2132,Tables!N:N,Tables!N:N)),IF(B2132=0,K2132,""),L2132&lt;&gt;"",L2132,TRUE,D2132)</f>
        <v>00</v>
      </c>
      <c r="N2132">
        <f t="shared" si="394"/>
        <v>0</v>
      </c>
    </row>
    <row r="2133" spans="1:14" x14ac:dyDescent="0.45">
      <c r="A2133" t="str">
        <f t="shared" si="381"/>
        <v>3B23</v>
      </c>
      <c r="B2133" t="str">
        <f t="shared" si="382"/>
        <v>27</v>
      </c>
      <c r="C2133">
        <f>COUNTIF(B$2:B2133,"=0")</f>
        <v>32</v>
      </c>
      <c r="D2133" t="str">
        <f>MID('input-output'!$I$9,(ROW(D2133)-2)*2+1,2)</f>
        <v>00</v>
      </c>
      <c r="E2133" s="1" t="str">
        <f t="shared" si="383"/>
        <v/>
      </c>
      <c r="L2133" t="str">
        <f t="shared" si="384"/>
        <v/>
      </c>
      <c r="M2133" t="str" cm="1">
        <f t="array" ref="M2133">_xlfn.IFS(ISNUMBER(_xlfn.XLOOKUP(C2133,Tables!N:N,Tables!N:N)),IF(B2133=0,K2133,""),L2133&lt;&gt;"",L2133,TRUE,D2133)</f>
        <v>00</v>
      </c>
      <c r="N2133">
        <f t="shared" si="394"/>
        <v>0</v>
      </c>
    </row>
    <row r="2134" spans="1:14" x14ac:dyDescent="0.45">
      <c r="A2134" t="str">
        <f t="shared" ref="A2134:A2197" si="395">DEC2HEX(1+HEX2DEC(A2133))</f>
        <v>3B24</v>
      </c>
      <c r="B2134" t="str">
        <f t="shared" si="382"/>
        <v>28</v>
      </c>
      <c r="C2134">
        <f>COUNTIF(B$2:B2134,"=0")</f>
        <v>32</v>
      </c>
      <c r="D2134" t="str">
        <f>MID('input-output'!$I$9,(ROW(D2134)-2)*2+1,2)</f>
        <v>01</v>
      </c>
      <c r="E2134" s="1" t="str">
        <f t="shared" si="383"/>
        <v>Monster Level 1</v>
      </c>
      <c r="G2134" s="2"/>
      <c r="L2134" t="str">
        <f t="shared" si="384"/>
        <v/>
      </c>
      <c r="M2134" t="str" cm="1">
        <f t="array" ref="M2134">_xlfn.IFS(ISNUMBER(_xlfn.XLOOKUP(C2134,Tables!N:N,Tables!N:N)),IF(B2134=0,K2134,""),L2134&lt;&gt;"",L2134,TRUE,D2134)</f>
        <v>01</v>
      </c>
      <c r="N2134">
        <f t="shared" si="394"/>
        <v>0</v>
      </c>
    </row>
    <row r="2135" spans="1:14" x14ac:dyDescent="0.45">
      <c r="A2135" t="str">
        <f t="shared" si="395"/>
        <v>3B25</v>
      </c>
      <c r="B2135" t="str">
        <f t="shared" ref="B2135:B2198" si="396">B2051</f>
        <v>29</v>
      </c>
      <c r="C2135">
        <f>COUNTIF(B$2:B2135,"=0")</f>
        <v>32</v>
      </c>
      <c r="D2135" t="str">
        <f>MID('input-output'!$I$9,(ROW(D2135)-2)*2+1,2)</f>
        <v>01</v>
      </c>
      <c r="E2135" s="1" t="str">
        <f t="shared" ref="E2135:E2198" si="397">IF(E2051="","",E2051)</f>
        <v>Monster Level 2</v>
      </c>
      <c r="G2135" s="2"/>
      <c r="L2135" t="str">
        <f t="shared" si="384"/>
        <v/>
      </c>
      <c r="M2135" t="str" cm="1">
        <f t="array" ref="M2135">_xlfn.IFS(ISNUMBER(_xlfn.XLOOKUP(C2135,Tables!N:N,Tables!N:N)),IF(B2135=0,K2135,""),L2135&lt;&gt;"",L2135,TRUE,D2135)</f>
        <v>01</v>
      </c>
      <c r="N2135">
        <f t="shared" si="394"/>
        <v>0</v>
      </c>
    </row>
    <row r="2136" spans="1:14" x14ac:dyDescent="0.45">
      <c r="A2136" t="str">
        <f t="shared" si="395"/>
        <v>3B26</v>
      </c>
      <c r="B2136" t="str">
        <f t="shared" si="396"/>
        <v>2A</v>
      </c>
      <c r="C2136">
        <f>COUNTIF(B$2:B2136,"=0")</f>
        <v>32</v>
      </c>
      <c r="D2136" t="str">
        <f>MID('input-output'!$I$9,(ROW(D2136)-2)*2+1,2)</f>
        <v>01</v>
      </c>
      <c r="E2136" s="1" t="str">
        <f t="shared" si="397"/>
        <v>Monster Level 3</v>
      </c>
      <c r="G2136" s="2"/>
      <c r="L2136" t="str">
        <f t="shared" si="384"/>
        <v/>
      </c>
      <c r="M2136" t="str" cm="1">
        <f t="array" ref="M2136">_xlfn.IFS(ISNUMBER(_xlfn.XLOOKUP(C2136,Tables!N:N,Tables!N:N)),IF(B2136=0,K2136,""),L2136&lt;&gt;"",L2136,TRUE,D2136)</f>
        <v>01</v>
      </c>
      <c r="N2136">
        <f t="shared" si="394"/>
        <v>0</v>
      </c>
    </row>
    <row r="2137" spans="1:14" x14ac:dyDescent="0.45">
      <c r="A2137" t="str">
        <f t="shared" si="395"/>
        <v>3B27</v>
      </c>
      <c r="B2137" t="str">
        <f t="shared" si="396"/>
        <v>2B</v>
      </c>
      <c r="C2137">
        <f>COUNTIF(B$2:B2137,"=0")</f>
        <v>32</v>
      </c>
      <c r="D2137" t="str">
        <f>MID('input-output'!$I$9,(ROW(D2137)-2)*2+1,2)</f>
        <v>01</v>
      </c>
      <c r="E2137" s="1" t="str">
        <f t="shared" si="397"/>
        <v>Boss Level</v>
      </c>
      <c r="G2137" s="2"/>
      <c r="L2137" t="str">
        <f t="shared" si="384"/>
        <v/>
      </c>
      <c r="M2137" t="str" cm="1">
        <f t="array" ref="M2137">_xlfn.IFS(ISNUMBER(_xlfn.XLOOKUP(C2137,Tables!N:N,Tables!N:N)),IF(B2137=0,K2137,""),L2137&lt;&gt;"",L2137,TRUE,D2137)</f>
        <v>01</v>
      </c>
      <c r="N2137">
        <f t="shared" si="394"/>
        <v>0</v>
      </c>
    </row>
    <row r="2138" spans="1:14" x14ac:dyDescent="0.45">
      <c r="A2138" t="str">
        <f t="shared" si="395"/>
        <v>3B28</v>
      </c>
      <c r="B2138" t="str">
        <f t="shared" si="396"/>
        <v>2C</v>
      </c>
      <c r="C2138">
        <f>COUNTIF(B$2:B2138,"=0")</f>
        <v>32</v>
      </c>
      <c r="D2138" t="str">
        <f>MID('input-output'!$I$9,(ROW(D2138)-2)*2+1,2)</f>
        <v>00</v>
      </c>
      <c r="E2138" s="1" t="str">
        <f t="shared" si="397"/>
        <v/>
      </c>
      <c r="L2138" t="str">
        <f t="shared" si="384"/>
        <v/>
      </c>
      <c r="M2138" t="str" cm="1">
        <f t="array" ref="M2138">_xlfn.IFS(ISNUMBER(_xlfn.XLOOKUP(C2138,Tables!N:N,Tables!N:N)),IF(B2138=0,K2138,""),L2138&lt;&gt;"",L2138,TRUE,D2138)</f>
        <v>00</v>
      </c>
      <c r="N2138">
        <f t="shared" si="394"/>
        <v>0</v>
      </c>
    </row>
    <row r="2139" spans="1:14" x14ac:dyDescent="0.45">
      <c r="A2139" t="str">
        <f t="shared" si="395"/>
        <v>3B29</v>
      </c>
      <c r="B2139" t="str">
        <f t="shared" si="396"/>
        <v>2D</v>
      </c>
      <c r="C2139">
        <f>COUNTIF(B$2:B2139,"=0")</f>
        <v>32</v>
      </c>
      <c r="D2139" t="str">
        <f>MID('input-output'!$I$9,(ROW(D2139)-2)*2+1,2)</f>
        <v>3F</v>
      </c>
      <c r="E2139" s="1" t="str">
        <f t="shared" si="397"/>
        <v>Hobby</v>
      </c>
      <c r="F2139" t="str">
        <f>_xlfn.XLOOKUP(HEX2DEC(D2139),Tables!A:A,Tables!G:G)</f>
        <v>Volunteering</v>
      </c>
      <c r="G2139" s="2"/>
      <c r="L2139" t="str">
        <f t="shared" si="384"/>
        <v/>
      </c>
      <c r="M2139" t="str" cm="1">
        <f t="array" ref="M2139">_xlfn.IFS(ISNUMBER(_xlfn.XLOOKUP(C2139,Tables!N:N,Tables!N:N)),IF(B2139=0,K2139,""),L2139&lt;&gt;"",L2139,TRUE,D2139)</f>
        <v>3F</v>
      </c>
      <c r="N2139">
        <f t="shared" si="394"/>
        <v>0</v>
      </c>
    </row>
    <row r="2140" spans="1:14" x14ac:dyDescent="0.45">
      <c r="A2140" t="str">
        <f t="shared" si="395"/>
        <v>3B2A</v>
      </c>
      <c r="B2140" t="str">
        <f t="shared" si="396"/>
        <v>2E</v>
      </c>
      <c r="C2140">
        <f>COUNTIF(B$2:B2140,"=0")</f>
        <v>32</v>
      </c>
      <c r="D2140" t="str">
        <f>MID('input-output'!$I$9,(ROW(D2140)-2)*2+1,2)</f>
        <v>16</v>
      </c>
      <c r="E2140" s="1" t="str">
        <f t="shared" si="397"/>
        <v>Title</v>
      </c>
      <c r="F2140" t="str">
        <f>_xlfn.XLOOKUP(HEX2DEC(D2140),Tables!A:A,Tables!F:F)</f>
        <v>IT Worker</v>
      </c>
      <c r="G2140" s="2"/>
      <c r="L2140" t="str">
        <f t="shared" si="384"/>
        <v/>
      </c>
      <c r="M2140" t="str" cm="1">
        <f t="array" ref="M2140">_xlfn.IFS(ISNUMBER(_xlfn.XLOOKUP(C2140,Tables!N:N,Tables!N:N)),IF(B2140=0,K2140,""),L2140&lt;&gt;"",L2140,TRUE,D2140)</f>
        <v>16</v>
      </c>
      <c r="N2140">
        <f t="shared" si="394"/>
        <v>0</v>
      </c>
    </row>
    <row r="2141" spans="1:14" x14ac:dyDescent="0.45">
      <c r="A2141" t="str">
        <f t="shared" si="395"/>
        <v>3B2B</v>
      </c>
      <c r="B2141" t="str">
        <f t="shared" si="396"/>
        <v>2F</v>
      </c>
      <c r="C2141">
        <f>COUNTIF(B$2:B2141,"=0")</f>
        <v>32</v>
      </c>
      <c r="D2141" t="str">
        <f>MID('input-output'!$I$9,(ROW(D2141)-2)*2+1,2)</f>
        <v>21</v>
      </c>
      <c r="E2141" s="1" t="str">
        <f t="shared" si="397"/>
        <v>Personality</v>
      </c>
      <c r="F2141" t="str">
        <f>_xlfn.XLOOKUP(HEX2DEC(D2141),Tables!A:A,Tables!E:E)</f>
        <v>Easily Embarrassed</v>
      </c>
      <c r="G2141" s="2"/>
      <c r="L2141" t="str">
        <f t="shared" si="384"/>
        <v/>
      </c>
      <c r="M2141" t="str" cm="1">
        <f t="array" ref="M2141">_xlfn.IFS(ISNUMBER(_xlfn.XLOOKUP(C2141,Tables!N:N,Tables!N:N)),IF(B2141=0,K2141,""),L2141&lt;&gt;"",L2141,TRUE,D2141)</f>
        <v>21</v>
      </c>
      <c r="N2141">
        <f t="shared" si="394"/>
        <v>0</v>
      </c>
    </row>
    <row r="2142" spans="1:14" x14ac:dyDescent="0.45">
      <c r="A2142" t="str">
        <f t="shared" si="395"/>
        <v>3B2C</v>
      </c>
      <c r="B2142" t="str">
        <f t="shared" si="396"/>
        <v>30</v>
      </c>
      <c r="C2142">
        <f>COUNTIF(B$2:B2142,"=0")</f>
        <v>32</v>
      </c>
      <c r="D2142" t="str">
        <f>MID('input-output'!$I$9,(ROW(D2142)-2)*2+1,2)</f>
        <v>00</v>
      </c>
      <c r="E2142" s="1" t="str">
        <f t="shared" si="397"/>
        <v/>
      </c>
      <c r="L2142" t="str">
        <f t="shared" ref="L2142:L2205" si="398">IF(OR(J2142&lt;&gt;"",LEN(J2141)&gt;2),_xlfn.LET(_xlpm.exp,IF(LEN(J2142)&gt;2,RIGHT(J2142,2),IF(LEN(J2141)&gt;2,LEFT(J2141,LEN(J2141)-2),J2142)),IF(LEN(_xlpm.exp)=1,"0"&amp;_xlpm.exp,_xlpm.exp)),IF(AND(J2141&lt;&gt;"",ISNUMBER(FIND("High",E2142))),"00",IF(J2142="","",J2142)))</f>
        <v/>
      </c>
      <c r="M2142" t="str" cm="1">
        <f t="array" ref="M2142">_xlfn.IFS(ISNUMBER(_xlfn.XLOOKUP(C2142,Tables!N:N,Tables!N:N)),IF(B2142=0,K2142,""),L2142&lt;&gt;"",L2142,TRUE,D2142)</f>
        <v>00</v>
      </c>
      <c r="N2142">
        <f t="shared" si="394"/>
        <v>0</v>
      </c>
    </row>
    <row r="2143" spans="1:14" x14ac:dyDescent="0.45">
      <c r="A2143" t="str">
        <f t="shared" si="395"/>
        <v>3B2D</v>
      </c>
      <c r="B2143" t="str">
        <f t="shared" si="396"/>
        <v>31</v>
      </c>
      <c r="C2143">
        <f>COUNTIF(B$2:B2143,"=0")</f>
        <v>32</v>
      </c>
      <c r="D2143" t="str">
        <f>MID('input-output'!$I$9,(ROW(D2143)-2)*2+1,2)</f>
        <v>00</v>
      </c>
      <c r="E2143" s="1" t="str">
        <f t="shared" si="397"/>
        <v>Owner Level</v>
      </c>
      <c r="F2143">
        <f t="shared" ref="F2143:F2144" si="399">HEX2DEC(D2143)</f>
        <v>0</v>
      </c>
      <c r="G2143" s="2"/>
      <c r="J2143" t="str">
        <f t="shared" ref="J2143:J2144" si="400">IF(G2143&lt;&gt;"",DEC2HEX(G2143),"")</f>
        <v/>
      </c>
      <c r="L2143" t="str">
        <f t="shared" si="398"/>
        <v/>
      </c>
      <c r="M2143" t="str" cm="1">
        <f t="array" ref="M2143">_xlfn.IFS(ISNUMBER(_xlfn.XLOOKUP(C2143,Tables!N:N,Tables!N:N)),IF(B2143=0,K2143,""),L2143&lt;&gt;"",L2143,TRUE,D2143)</f>
        <v>00</v>
      </c>
      <c r="N2143">
        <f t="shared" si="394"/>
        <v>0</v>
      </c>
    </row>
    <row r="2144" spans="1:14" x14ac:dyDescent="0.45">
      <c r="A2144" t="str">
        <f t="shared" si="395"/>
        <v>3B2E</v>
      </c>
      <c r="B2144" t="str">
        <f t="shared" si="396"/>
        <v>32</v>
      </c>
      <c r="C2144">
        <f>COUNTIF(B$2:B2144,"=0")</f>
        <v>32</v>
      </c>
      <c r="D2144" t="str">
        <f>MID('input-output'!$I$9,(ROW(D2144)-2)*2+1,2)</f>
        <v>00</v>
      </c>
      <c r="E2144" s="1" t="str">
        <f t="shared" si="397"/>
        <v>Times Cleared</v>
      </c>
      <c r="F2144">
        <f t="shared" si="399"/>
        <v>0</v>
      </c>
      <c r="G2144" s="2"/>
      <c r="J2144" t="str">
        <f t="shared" si="400"/>
        <v/>
      </c>
      <c r="L2144" t="str">
        <f t="shared" si="398"/>
        <v/>
      </c>
      <c r="M2144" t="str" cm="1">
        <f t="array" ref="M2144">_xlfn.IFS(ISNUMBER(_xlfn.XLOOKUP(C2144,Tables!N:N,Tables!N:N)),IF(B2144=0,K2144,""),L2144&lt;&gt;"",L2144,TRUE,D2144)</f>
        <v>00</v>
      </c>
      <c r="N2144">
        <f t="shared" si="394"/>
        <v>0</v>
      </c>
    </row>
    <row r="2145" spans="1:14" x14ac:dyDescent="0.45">
      <c r="A2145" t="str">
        <f t="shared" si="395"/>
        <v>3B2F</v>
      </c>
      <c r="B2145" t="str">
        <f t="shared" si="396"/>
        <v>33</v>
      </c>
      <c r="C2145">
        <f>COUNTIF(B$2:B2145,"=0")</f>
        <v>32</v>
      </c>
      <c r="D2145" t="str">
        <f>MID('input-output'!$I$9,(ROW(D2145)-2)*2+1,2)</f>
        <v>00</v>
      </c>
      <c r="E2145" s="1" t="str">
        <f t="shared" si="397"/>
        <v/>
      </c>
      <c r="L2145" t="str">
        <f t="shared" si="398"/>
        <v/>
      </c>
      <c r="M2145" t="str" cm="1">
        <f t="array" ref="M2145">_xlfn.IFS(ISNUMBER(_xlfn.XLOOKUP(C2145,Tables!N:N,Tables!N:N)),IF(B2145=0,K2145,""),L2145&lt;&gt;"",L2145,TRUE,D2145)</f>
        <v>00</v>
      </c>
      <c r="N2145">
        <f t="shared" si="394"/>
        <v>0</v>
      </c>
    </row>
    <row r="2146" spans="1:14" x14ac:dyDescent="0.45">
      <c r="A2146" t="str">
        <f t="shared" si="395"/>
        <v>3B30</v>
      </c>
      <c r="B2146" t="str">
        <f t="shared" si="396"/>
        <v>34</v>
      </c>
      <c r="C2146">
        <f>COUNTIF(B$2:B2146,"=0")</f>
        <v>32</v>
      </c>
      <c r="D2146" t="str">
        <f>MID('input-output'!$I$9,(ROW(D2146)-2)*2+1,2)</f>
        <v>14</v>
      </c>
      <c r="E2146" s="1" t="str">
        <f t="shared" si="397"/>
        <v/>
      </c>
      <c r="L2146" t="str">
        <f t="shared" si="398"/>
        <v/>
      </c>
      <c r="M2146" t="str" cm="1">
        <f t="array" ref="M2146">_xlfn.IFS(ISNUMBER(_xlfn.XLOOKUP(C2146,Tables!N:N,Tables!N:N)),IF(B2146=0,K2146,""),L2146&lt;&gt;"",L2146,TRUE,D2146)</f>
        <v>14</v>
      </c>
      <c r="N2146">
        <f t="shared" si="394"/>
        <v>0</v>
      </c>
    </row>
    <row r="2147" spans="1:14" x14ac:dyDescent="0.45">
      <c r="A2147" t="str">
        <f t="shared" si="395"/>
        <v>3B31</v>
      </c>
      <c r="B2147" t="str">
        <f t="shared" si="396"/>
        <v>35</v>
      </c>
      <c r="C2147">
        <f>COUNTIF(B$2:B2147,"=0")</f>
        <v>32</v>
      </c>
      <c r="D2147" t="str">
        <f>MID('input-output'!$I$9,(ROW(D2147)-2)*2+1,2)</f>
        <v>02</v>
      </c>
      <c r="E2147" s="1" t="str">
        <f t="shared" si="397"/>
        <v/>
      </c>
      <c r="L2147" t="str">
        <f t="shared" si="398"/>
        <v/>
      </c>
      <c r="M2147" t="str" cm="1">
        <f t="array" ref="M2147">_xlfn.IFS(ISNUMBER(_xlfn.XLOOKUP(C2147,Tables!N:N,Tables!N:N)),IF(B2147=0,K2147,""),L2147&lt;&gt;"",L2147,TRUE,D2147)</f>
        <v>02</v>
      </c>
      <c r="N2147">
        <f t="shared" si="394"/>
        <v>0</v>
      </c>
    </row>
    <row r="2148" spans="1:14" x14ac:dyDescent="0.45">
      <c r="A2148" t="str">
        <f t="shared" si="395"/>
        <v>3B32</v>
      </c>
      <c r="B2148" t="str">
        <f t="shared" si="396"/>
        <v>36</v>
      </c>
      <c r="C2148">
        <f>COUNTIF(B$2:B2148,"=0")</f>
        <v>32</v>
      </c>
      <c r="D2148" t="str">
        <f>MID('input-output'!$I$9,(ROW(D2148)-2)*2+1,2)</f>
        <v>55</v>
      </c>
      <c r="E2148" s="1" t="str">
        <f t="shared" si="397"/>
        <v/>
      </c>
      <c r="L2148" t="str">
        <f t="shared" si="398"/>
        <v/>
      </c>
      <c r="M2148" t="str" cm="1">
        <f t="array" ref="M2148">_xlfn.IFS(ISNUMBER(_xlfn.XLOOKUP(C2148,Tables!N:N,Tables!N:N)),IF(B2148=0,K2148,""),L2148&lt;&gt;"",L2148,TRUE,D2148)</f>
        <v>55</v>
      </c>
      <c r="N2148">
        <f t="shared" si="394"/>
        <v>0</v>
      </c>
    </row>
    <row r="2149" spans="1:14" x14ac:dyDescent="0.45">
      <c r="A2149" t="str">
        <f t="shared" si="395"/>
        <v>3B33</v>
      </c>
      <c r="B2149" t="str">
        <f t="shared" si="396"/>
        <v>37</v>
      </c>
      <c r="C2149">
        <f>COUNTIF(B$2:B2149,"=0")</f>
        <v>32</v>
      </c>
      <c r="D2149" t="str">
        <f>MID('input-output'!$I$9,(ROW(D2149)-2)*2+1,2)</f>
        <v>30</v>
      </c>
      <c r="E2149" s="1" t="str">
        <f t="shared" si="397"/>
        <v/>
      </c>
      <c r="L2149" t="str">
        <f t="shared" si="398"/>
        <v/>
      </c>
      <c r="M2149" t="str" cm="1">
        <f t="array" ref="M2149">_xlfn.IFS(ISNUMBER(_xlfn.XLOOKUP(C2149,Tables!N:N,Tables!N:N)),IF(B2149=0,K2149,""),L2149&lt;&gt;"",L2149,TRUE,D2149)</f>
        <v>30</v>
      </c>
      <c r="N2149">
        <f t="shared" si="394"/>
        <v>0</v>
      </c>
    </row>
    <row r="2150" spans="1:14" x14ac:dyDescent="0.45">
      <c r="A2150" t="str">
        <f t="shared" si="395"/>
        <v>3B34</v>
      </c>
      <c r="B2150" t="str">
        <f t="shared" si="396"/>
        <v>38</v>
      </c>
      <c r="C2150">
        <f>COUNTIF(B$2:B2150,"=0")</f>
        <v>32</v>
      </c>
      <c r="D2150" t="str">
        <f>MID('input-output'!$I$9,(ROW(D2150)-2)*2+1,2)</f>
        <v>42</v>
      </c>
      <c r="E2150" s="1" t="str">
        <f t="shared" si="397"/>
        <v/>
      </c>
      <c r="L2150" t="str">
        <f t="shared" si="398"/>
        <v/>
      </c>
      <c r="M2150" t="str" cm="1">
        <f t="array" ref="M2150">_xlfn.IFS(ISNUMBER(_xlfn.XLOOKUP(C2150,Tables!N:N,Tables!N:N)),IF(B2150=0,K2150,""),L2150&lt;&gt;"",L2150,TRUE,D2150)</f>
        <v>42</v>
      </c>
      <c r="N2150">
        <f t="shared" si="394"/>
        <v>0</v>
      </c>
    </row>
    <row r="2151" spans="1:14" x14ac:dyDescent="0.45">
      <c r="A2151" t="str">
        <f t="shared" si="395"/>
        <v>3B35</v>
      </c>
      <c r="B2151" t="str">
        <f t="shared" si="396"/>
        <v>39</v>
      </c>
      <c r="C2151">
        <f>COUNTIF(B$2:B2151,"=0")</f>
        <v>32</v>
      </c>
      <c r="D2151" t="str">
        <f>MID('input-output'!$I$9,(ROW(D2151)-2)*2+1,2)</f>
        <v>30</v>
      </c>
      <c r="E2151" s="1" t="str">
        <f t="shared" si="397"/>
        <v/>
      </c>
      <c r="L2151" t="str">
        <f t="shared" si="398"/>
        <v/>
      </c>
      <c r="M2151" t="str" cm="1">
        <f t="array" ref="M2151">_xlfn.IFS(ISNUMBER(_xlfn.XLOOKUP(C2151,Tables!N:N,Tables!N:N)),IF(B2151=0,K2151,""),L2151&lt;&gt;"",L2151,TRUE,D2151)</f>
        <v>30</v>
      </c>
      <c r="N2151">
        <f t="shared" si="394"/>
        <v>0</v>
      </c>
    </row>
    <row r="2152" spans="1:14" x14ac:dyDescent="0.45">
      <c r="A2152" t="str">
        <f t="shared" si="395"/>
        <v>3B36</v>
      </c>
      <c r="B2152" t="str">
        <f t="shared" si="396"/>
        <v>3A</v>
      </c>
      <c r="C2152">
        <f>COUNTIF(B$2:B2152,"=0")</f>
        <v>32</v>
      </c>
      <c r="D2152" t="str">
        <f>MID('input-output'!$I$9,(ROW(D2152)-2)*2+1,2)</f>
        <v>00</v>
      </c>
      <c r="E2152" s="1" t="str">
        <f t="shared" si="397"/>
        <v/>
      </c>
      <c r="L2152" t="str">
        <f t="shared" si="398"/>
        <v/>
      </c>
      <c r="M2152" t="str" cm="1">
        <f t="array" ref="M2152">_xlfn.IFS(ISNUMBER(_xlfn.XLOOKUP(C2152,Tables!N:N,Tables!N:N)),IF(B2152=0,K2152,""),L2152&lt;&gt;"",L2152,TRUE,D2152)</f>
        <v>00</v>
      </c>
      <c r="N2152">
        <f t="shared" si="394"/>
        <v>0</v>
      </c>
    </row>
    <row r="2153" spans="1:14" x14ac:dyDescent="0.45">
      <c r="A2153" t="str">
        <f t="shared" si="395"/>
        <v>3B37</v>
      </c>
      <c r="B2153" t="str">
        <f t="shared" si="396"/>
        <v>3B</v>
      </c>
      <c r="C2153">
        <f>COUNTIF(B$2:B2153,"=0")</f>
        <v>32</v>
      </c>
      <c r="D2153" t="str">
        <f>MID('input-output'!$I$9,(ROW(D2153)-2)*2+1,2)</f>
        <v>30</v>
      </c>
      <c r="E2153" s="1" t="str">
        <f t="shared" si="397"/>
        <v/>
      </c>
      <c r="L2153" t="str">
        <f t="shared" si="398"/>
        <v/>
      </c>
      <c r="M2153" t="str" cm="1">
        <f t="array" ref="M2153">_xlfn.IFS(ISNUMBER(_xlfn.XLOOKUP(C2153,Tables!N:N,Tables!N:N)),IF(B2153=0,K2153,""),L2153&lt;&gt;"",L2153,TRUE,D2153)</f>
        <v>30</v>
      </c>
      <c r="N2153">
        <f t="shared" si="394"/>
        <v>0</v>
      </c>
    </row>
    <row r="2154" spans="1:14" x14ac:dyDescent="0.45">
      <c r="A2154" t="str">
        <f t="shared" si="395"/>
        <v>3B38</v>
      </c>
      <c r="B2154" t="str">
        <f t="shared" si="396"/>
        <v>3C</v>
      </c>
      <c r="C2154">
        <f>COUNTIF(B$2:B2154,"=0")</f>
        <v>32</v>
      </c>
      <c r="D2154" t="str">
        <f>MID('input-output'!$I$9,(ROW(D2154)-2)*2+1,2)</f>
        <v>CA</v>
      </c>
      <c r="E2154" s="1" t="str">
        <f t="shared" si="397"/>
        <v/>
      </c>
      <c r="L2154" t="str">
        <f t="shared" si="398"/>
        <v/>
      </c>
      <c r="M2154" t="str" cm="1">
        <f t="array" ref="M2154">_xlfn.IFS(ISNUMBER(_xlfn.XLOOKUP(C2154,Tables!N:N,Tables!N:N)),IF(B2154=0,K2154,""),L2154&lt;&gt;"",L2154,TRUE,D2154)</f>
        <v>CA</v>
      </c>
      <c r="N2154">
        <f t="shared" si="394"/>
        <v>0</v>
      </c>
    </row>
    <row r="2155" spans="1:14" x14ac:dyDescent="0.45">
      <c r="A2155" t="str">
        <f t="shared" si="395"/>
        <v>3B39</v>
      </c>
      <c r="B2155" t="str">
        <f t="shared" si="396"/>
        <v>3D</v>
      </c>
      <c r="C2155">
        <f>COUNTIF(B$2:B2155,"=0")</f>
        <v>32</v>
      </c>
      <c r="D2155" t="str">
        <f>MID('input-output'!$I$9,(ROW(D2155)-2)*2+1,2)</f>
        <v>4E</v>
      </c>
      <c r="E2155" s="1" t="str">
        <f t="shared" si="397"/>
        <v/>
      </c>
      <c r="L2155" t="str">
        <f t="shared" si="398"/>
        <v/>
      </c>
      <c r="M2155" t="str" cm="1">
        <f t="array" ref="M2155">_xlfn.IFS(ISNUMBER(_xlfn.XLOOKUP(C2155,Tables!N:N,Tables!N:N)),IF(B2155=0,K2155,""),L2155&lt;&gt;"",L2155,TRUE,D2155)</f>
        <v>4E</v>
      </c>
      <c r="N2155">
        <f t="shared" si="394"/>
        <v>0</v>
      </c>
    </row>
    <row r="2156" spans="1:14" x14ac:dyDescent="0.45">
      <c r="A2156" t="str">
        <f t="shared" si="395"/>
        <v>3B3A</v>
      </c>
      <c r="B2156" t="str">
        <f t="shared" si="396"/>
        <v>3E</v>
      </c>
      <c r="C2156">
        <f>COUNTIF(B$2:B2156,"=0")</f>
        <v>32</v>
      </c>
      <c r="D2156" t="str">
        <f>MID('input-output'!$I$9,(ROW(D2156)-2)*2+1,2)</f>
        <v>53</v>
      </c>
      <c r="E2156" s="1" t="str">
        <f t="shared" si="397"/>
        <v/>
      </c>
      <c r="L2156" t="str">
        <f t="shared" si="398"/>
        <v/>
      </c>
      <c r="M2156" t="str" cm="1">
        <f t="array" ref="M2156">_xlfn.IFS(ISNUMBER(_xlfn.XLOOKUP(C2156,Tables!N:N,Tables!N:N)),IF(B2156=0,K2156,""),L2156&lt;&gt;"",L2156,TRUE,D2156)</f>
        <v>53</v>
      </c>
      <c r="N2156">
        <f t="shared" si="394"/>
        <v>0</v>
      </c>
    </row>
    <row r="2157" spans="1:14" x14ac:dyDescent="0.45">
      <c r="A2157" t="str">
        <f t="shared" si="395"/>
        <v>3B3B</v>
      </c>
      <c r="B2157" t="str">
        <f t="shared" si="396"/>
        <v>3F</v>
      </c>
      <c r="C2157">
        <f>COUNTIF(B$2:B2157,"=0")</f>
        <v>32</v>
      </c>
      <c r="D2157" t="str">
        <f>MID('input-output'!$I$9,(ROW(D2157)-2)*2+1,2)</f>
        <v>30</v>
      </c>
      <c r="E2157" s="1" t="str">
        <f t="shared" si="397"/>
        <v/>
      </c>
      <c r="L2157" t="str">
        <f t="shared" si="398"/>
        <v/>
      </c>
      <c r="M2157" t="str" cm="1">
        <f t="array" ref="M2157">_xlfn.IFS(ISNUMBER(_xlfn.XLOOKUP(C2157,Tables!N:N,Tables!N:N)),IF(B2157=0,K2157,""),L2157&lt;&gt;"",L2157,TRUE,D2157)</f>
        <v>30</v>
      </c>
      <c r="N2157">
        <f t="shared" si="394"/>
        <v>0</v>
      </c>
    </row>
    <row r="2158" spans="1:14" x14ac:dyDescent="0.45">
      <c r="A2158" t="str">
        <f t="shared" si="395"/>
        <v>3B3C</v>
      </c>
      <c r="B2158" t="str">
        <f t="shared" si="396"/>
        <v>40</v>
      </c>
      <c r="C2158">
        <f>COUNTIF(B$2:B2158,"=0")</f>
        <v>32</v>
      </c>
      <c r="D2158" t="str">
        <f>MID('input-output'!$I$9,(ROW(D2158)-2)*2+1,2)</f>
        <v>5D</v>
      </c>
      <c r="E2158" s="1" t="str">
        <f t="shared" si="397"/>
        <v/>
      </c>
      <c r="L2158" t="str">
        <f t="shared" si="398"/>
        <v/>
      </c>
      <c r="M2158" t="str" cm="1">
        <f t="array" ref="M2158">_xlfn.IFS(ISNUMBER(_xlfn.XLOOKUP(C2158,Tables!N:N,Tables!N:N)),IF(B2158=0,K2158,""),L2158&lt;&gt;"",L2158,TRUE,D2158)</f>
        <v>5D</v>
      </c>
      <c r="N2158">
        <f t="shared" si="394"/>
        <v>0</v>
      </c>
    </row>
    <row r="2159" spans="1:14" x14ac:dyDescent="0.45">
      <c r="A2159" t="str">
        <f t="shared" si="395"/>
        <v>3B3D</v>
      </c>
      <c r="B2159" t="str">
        <f t="shared" si="396"/>
        <v>41</v>
      </c>
      <c r="C2159">
        <f>COUNTIF(B$2:B2159,"=0")</f>
        <v>32</v>
      </c>
      <c r="D2159" t="str">
        <f>MID('input-output'!$I$9,(ROW(D2159)-2)*2+1,2)</f>
        <v>30</v>
      </c>
      <c r="E2159" s="1" t="str">
        <f t="shared" si="397"/>
        <v/>
      </c>
      <c r="L2159" t="str">
        <f t="shared" si="398"/>
        <v/>
      </c>
      <c r="M2159" t="str" cm="1">
        <f t="array" ref="M2159">_xlfn.IFS(ISNUMBER(_xlfn.XLOOKUP(C2159,Tables!N:N,Tables!N:N)),IF(B2159=0,K2159,""),L2159&lt;&gt;"",L2159,TRUE,D2159)</f>
        <v>30</v>
      </c>
      <c r="N2159">
        <f t="shared" si="394"/>
        <v>0</v>
      </c>
    </row>
    <row r="2160" spans="1:14" x14ac:dyDescent="0.45">
      <c r="A2160" t="str">
        <f t="shared" si="395"/>
        <v>3B3E</v>
      </c>
      <c r="B2160" t="str">
        <f t="shared" si="396"/>
        <v>42</v>
      </c>
      <c r="C2160">
        <f>COUNTIF(B$2:B2160,"=0")</f>
        <v>32</v>
      </c>
      <c r="D2160" t="str">
        <f>MID('input-output'!$I$9,(ROW(D2160)-2)*2+1,2)</f>
        <v>88</v>
      </c>
      <c r="E2160" s="1" t="str">
        <f t="shared" si="397"/>
        <v/>
      </c>
      <c r="L2160" t="str">
        <f t="shared" si="398"/>
        <v/>
      </c>
      <c r="M2160" t="str" cm="1">
        <f t="array" ref="M2160">_xlfn.IFS(ISNUMBER(_xlfn.XLOOKUP(C2160,Tables!N:N,Tables!N:N)),IF(B2160=0,K2160,""),L2160&lt;&gt;"",L2160,TRUE,D2160)</f>
        <v>88</v>
      </c>
      <c r="N2160">
        <f t="shared" si="394"/>
        <v>0</v>
      </c>
    </row>
    <row r="2161" spans="1:14" x14ac:dyDescent="0.45">
      <c r="A2161" t="str">
        <f t="shared" si="395"/>
        <v>3B3F</v>
      </c>
      <c r="B2161" t="str">
        <f t="shared" si="396"/>
        <v>43</v>
      </c>
      <c r="C2161">
        <f>COUNTIF(B$2:B2161,"=0")</f>
        <v>32</v>
      </c>
      <c r="D2161" t="str">
        <f>MID('input-output'!$I$9,(ROW(D2161)-2)*2+1,2)</f>
        <v>30</v>
      </c>
      <c r="E2161" s="1" t="str">
        <f t="shared" si="397"/>
        <v/>
      </c>
      <c r="L2161" t="str">
        <f t="shared" si="398"/>
        <v/>
      </c>
      <c r="M2161" t="str" cm="1">
        <f t="array" ref="M2161">_xlfn.IFS(ISNUMBER(_xlfn.XLOOKUP(C2161,Tables!N:N,Tables!N:N)),IF(B2161=0,K2161,""),L2161&lt;&gt;"",L2161,TRUE,D2161)</f>
        <v>30</v>
      </c>
      <c r="N2161">
        <f t="shared" si="394"/>
        <v>0</v>
      </c>
    </row>
    <row r="2162" spans="1:14" x14ac:dyDescent="0.45">
      <c r="A2162" t="str">
        <f t="shared" si="395"/>
        <v>3B40</v>
      </c>
      <c r="B2162" t="str">
        <f t="shared" si="396"/>
        <v>44</v>
      </c>
      <c r="C2162">
        <f>COUNTIF(B$2:B2162,"=0")</f>
        <v>32</v>
      </c>
      <c r="D2162" t="str">
        <f>MID('input-output'!$I$9,(ROW(D2162)-2)*2+1,2)</f>
        <v>7F</v>
      </c>
      <c r="E2162" s="1" t="str">
        <f t="shared" si="397"/>
        <v/>
      </c>
      <c r="L2162" t="str">
        <f t="shared" si="398"/>
        <v/>
      </c>
      <c r="M2162" t="str" cm="1">
        <f t="array" ref="M2162">_xlfn.IFS(ISNUMBER(_xlfn.XLOOKUP(C2162,Tables!N:N,Tables!N:N)),IF(B2162=0,K2162,""),L2162&lt;&gt;"",L2162,TRUE,D2162)</f>
        <v>7F</v>
      </c>
      <c r="N2162">
        <f t="shared" si="394"/>
        <v>0</v>
      </c>
    </row>
    <row r="2163" spans="1:14" x14ac:dyDescent="0.45">
      <c r="A2163" t="str">
        <f t="shared" si="395"/>
        <v>3B41</v>
      </c>
      <c r="B2163" t="str">
        <f t="shared" si="396"/>
        <v>45</v>
      </c>
      <c r="C2163">
        <f>COUNTIF(B$2:B2163,"=0")</f>
        <v>32</v>
      </c>
      <c r="D2163" t="str">
        <f>MID('input-output'!$I$9,(ROW(D2163)-2)*2+1,2)</f>
        <v>30</v>
      </c>
      <c r="E2163" s="1" t="str">
        <f t="shared" si="397"/>
        <v/>
      </c>
      <c r="L2163" t="str">
        <f t="shared" si="398"/>
        <v/>
      </c>
      <c r="M2163" t="str" cm="1">
        <f t="array" ref="M2163">_xlfn.IFS(ISNUMBER(_xlfn.XLOOKUP(C2163,Tables!N:N,Tables!N:N)),IF(B2163=0,K2163,""),L2163&lt;&gt;"",L2163,TRUE,D2163)</f>
        <v>30</v>
      </c>
      <c r="N2163">
        <f t="shared" si="394"/>
        <v>0</v>
      </c>
    </row>
    <row r="2164" spans="1:14" x14ac:dyDescent="0.45">
      <c r="A2164" t="str">
        <f t="shared" si="395"/>
        <v>3B42</v>
      </c>
      <c r="B2164" t="str">
        <f t="shared" si="396"/>
        <v>46</v>
      </c>
      <c r="C2164">
        <f>COUNTIF(B$2:B2164,"=0")</f>
        <v>32</v>
      </c>
      <c r="D2164" t="str">
        <f>MID('input-output'!$I$9,(ROW(D2164)-2)*2+1,2)</f>
        <v>6D</v>
      </c>
      <c r="E2164" s="1" t="str">
        <f t="shared" si="397"/>
        <v/>
      </c>
      <c r="L2164" t="str">
        <f t="shared" si="398"/>
        <v/>
      </c>
      <c r="M2164" t="str" cm="1">
        <f t="array" ref="M2164">_xlfn.IFS(ISNUMBER(_xlfn.XLOOKUP(C2164,Tables!N:N,Tables!N:N)),IF(B2164=0,K2164,""),L2164&lt;&gt;"",L2164,TRUE,D2164)</f>
        <v>6D</v>
      </c>
      <c r="N2164">
        <f t="shared" si="394"/>
        <v>0</v>
      </c>
    </row>
    <row r="2165" spans="1:14" x14ac:dyDescent="0.45">
      <c r="A2165" t="str">
        <f t="shared" si="395"/>
        <v>3B43</v>
      </c>
      <c r="B2165" t="str">
        <f t="shared" si="396"/>
        <v>47</v>
      </c>
      <c r="C2165">
        <f>COUNTIF(B$2:B2165,"=0")</f>
        <v>32</v>
      </c>
      <c r="D2165" t="str">
        <f>MID('input-output'!$I$9,(ROW(D2165)-2)*2+1,2)</f>
        <v>5C</v>
      </c>
      <c r="E2165" s="1" t="str">
        <f t="shared" si="397"/>
        <v/>
      </c>
      <c r="L2165" t="str">
        <f t="shared" si="398"/>
        <v/>
      </c>
      <c r="M2165" t="str" cm="1">
        <f t="array" ref="M2165">_xlfn.IFS(ISNUMBER(_xlfn.XLOOKUP(C2165,Tables!N:N,Tables!N:N)),IF(B2165=0,K2165,""),L2165&lt;&gt;"",L2165,TRUE,D2165)</f>
        <v>5C</v>
      </c>
      <c r="N2165">
        <f t="shared" si="394"/>
        <v>0</v>
      </c>
    </row>
    <row r="2166" spans="1:14" x14ac:dyDescent="0.45">
      <c r="A2166" t="str">
        <f t="shared" si="395"/>
        <v>3B44</v>
      </c>
      <c r="B2166" t="str">
        <f t="shared" si="396"/>
        <v>48</v>
      </c>
      <c r="C2166">
        <f>COUNTIF(B$2:B2166,"=0")</f>
        <v>32</v>
      </c>
      <c r="D2166" t="str">
        <f>MID('input-output'!$I$9,(ROW(D2166)-2)*2+1,2)</f>
        <v>9B</v>
      </c>
      <c r="E2166" s="1" t="str">
        <f t="shared" si="397"/>
        <v>DLC Tablet Name</v>
      </c>
      <c r="F2166" t="str">
        <f>IF(_xlfn.CONCAT(D2100:D2101)="FFFF",_xlfn.XLOOKUP(_xlfn.CONCAT(D2100:D2101),Tables!B:B,Tables!K:K),IF(_xlfn.XLOOKUP(HEX2DEC(D2166),Tables!A:A,Tables!K:K,"")=0,"",_xlfn.XLOOKUP(HEX2DEC(D2166),Tables!A:A,Tables!K:K,"")))</f>
        <v>Magic Moments</v>
      </c>
      <c r="G2166" s="2"/>
      <c r="L2166" t="str">
        <f t="shared" si="398"/>
        <v/>
      </c>
      <c r="M2166" t="str" cm="1">
        <f t="array" ref="M2166">_xlfn.IFS(ISNUMBER(_xlfn.XLOOKUP(C2166,Tables!N:N,Tables!N:N)),IF(B2166=0,K2166,""),L2166&lt;&gt;"",L2166,TRUE,D2166)</f>
        <v>9B</v>
      </c>
      <c r="N2166">
        <f t="shared" si="394"/>
        <v>0</v>
      </c>
    </row>
    <row r="2167" spans="1:14" x14ac:dyDescent="0.45">
      <c r="A2167" t="str">
        <f t="shared" si="395"/>
        <v>3B45</v>
      </c>
      <c r="B2167" t="str">
        <f t="shared" si="396"/>
        <v>49</v>
      </c>
      <c r="C2167">
        <f>COUNTIF(B$2:B2167,"=0")</f>
        <v>32</v>
      </c>
      <c r="D2167" t="str">
        <f>MID('input-output'!$I$9,(ROW(D2167)-2)*2+1,2)</f>
        <v>9B</v>
      </c>
      <c r="E2167" s="1" t="str">
        <f t="shared" si="397"/>
        <v>DLC Tablet Name</v>
      </c>
      <c r="F2167" t="str">
        <f>IF(_xlfn.XLOOKUP(HEX2DEC(D2167),Tables!A:A,Tables!K:K,"")=0,"",_xlfn.XLOOKUP(HEX2DEC(D2167),Tables!A:A,Tables!K:K,""))</f>
        <v>Magic Moments</v>
      </c>
      <c r="L2167" t="str">
        <f t="shared" si="398"/>
        <v/>
      </c>
      <c r="M2167" t="str" cm="1">
        <f t="array" ref="M2167">_xlfn.IFS(ISNUMBER(_xlfn.XLOOKUP(C2167,Tables!N:N,Tables!N:N)),IF(B2167=0,K2167,""),L2167&lt;&gt;"",L2167,TRUE,D2167)</f>
        <v>9B</v>
      </c>
      <c r="N2167">
        <f t="shared" si="394"/>
        <v>0</v>
      </c>
    </row>
    <row r="2168" spans="1:14" x14ac:dyDescent="0.45">
      <c r="A2168" t="str">
        <f t="shared" si="395"/>
        <v>3B46</v>
      </c>
      <c r="B2168" t="str">
        <f t="shared" si="396"/>
        <v>4A</v>
      </c>
      <c r="C2168">
        <f>COUNTIF(B$2:B2168,"=0")</f>
        <v>32</v>
      </c>
      <c r="D2168" t="str">
        <f>MID('input-output'!$I$9,(ROW(D2168)-2)*2+1,2)</f>
        <v>00</v>
      </c>
      <c r="E2168" s="1" t="str">
        <f t="shared" si="397"/>
        <v/>
      </c>
      <c r="L2168" t="str">
        <f t="shared" si="398"/>
        <v/>
      </c>
      <c r="M2168" t="str" cm="1">
        <f t="array" ref="M2168">_xlfn.IFS(ISNUMBER(_xlfn.XLOOKUP(C2168,Tables!N:N,Tables!N:N)),IF(B2168=0,K2168,""),L2168&lt;&gt;"",L2168,TRUE,D2168)</f>
        <v>00</v>
      </c>
      <c r="N2168">
        <f t="shared" si="394"/>
        <v>0</v>
      </c>
    </row>
    <row r="2169" spans="1:14" x14ac:dyDescent="0.45">
      <c r="A2169" t="str">
        <f t="shared" si="395"/>
        <v>3B47</v>
      </c>
      <c r="B2169" t="str">
        <f t="shared" si="396"/>
        <v>4B</v>
      </c>
      <c r="C2169">
        <f>COUNTIF(B$2:B2169,"=0")</f>
        <v>32</v>
      </c>
      <c r="D2169" t="str">
        <f>MID('input-output'!$I$9,(ROW(D2169)-2)*2+1,2)</f>
        <v>00</v>
      </c>
      <c r="E2169" s="1" t="str">
        <f t="shared" si="397"/>
        <v/>
      </c>
      <c r="L2169" t="str">
        <f t="shared" si="398"/>
        <v/>
      </c>
      <c r="M2169" t="str" cm="1">
        <f t="array" ref="M2169">_xlfn.IFS(ISNUMBER(_xlfn.XLOOKUP(C2169,Tables!N:N,Tables!N:N)),IF(B2169=0,K2169,""),L2169&lt;&gt;"",L2169,TRUE,D2169)</f>
        <v>00</v>
      </c>
      <c r="N2169">
        <f t="shared" si="394"/>
        <v>0</v>
      </c>
    </row>
    <row r="2170" spans="1:14" x14ac:dyDescent="0.45">
      <c r="A2170" t="str">
        <f t="shared" si="395"/>
        <v>3B48</v>
      </c>
      <c r="B2170" t="str">
        <f t="shared" si="396"/>
        <v>4C</v>
      </c>
      <c r="C2170">
        <f>COUNTIF(B$2:B2170,"=0")</f>
        <v>32</v>
      </c>
      <c r="D2170" t="str">
        <f>MID('input-output'!$I$9,(ROW(D2170)-2)*2+1,2)</f>
        <v>00</v>
      </c>
      <c r="E2170" s="1" t="str">
        <f t="shared" si="397"/>
        <v/>
      </c>
      <c r="L2170" t="str">
        <f t="shared" si="398"/>
        <v/>
      </c>
      <c r="M2170" t="str" cm="1">
        <f t="array" ref="M2170">_xlfn.IFS(ISNUMBER(_xlfn.XLOOKUP(C2170,Tables!N:N,Tables!N:N)),IF(B2170=0,K2170,""),L2170&lt;&gt;"",L2170,TRUE,D2170)</f>
        <v>00</v>
      </c>
      <c r="N2170">
        <f t="shared" si="394"/>
        <v>0</v>
      </c>
    </row>
    <row r="2171" spans="1:14" x14ac:dyDescent="0.45">
      <c r="A2171" t="str">
        <f t="shared" si="395"/>
        <v>3B49</v>
      </c>
      <c r="B2171" t="str">
        <f t="shared" si="396"/>
        <v>4D</v>
      </c>
      <c r="C2171">
        <f>COUNTIF(B$2:B2171,"=0")</f>
        <v>32</v>
      </c>
      <c r="D2171" t="str">
        <f>MID('input-output'!$I$9,(ROW(D2171)-2)*2+1,2)</f>
        <v>02</v>
      </c>
      <c r="E2171" s="1" t="str">
        <f t="shared" si="397"/>
        <v>Disguise</v>
      </c>
      <c r="F2171" t="str">
        <f>_xlfn.XLOOKUP(HEX2DEC(D2171),Tables!A:A,Tables!I:I)</f>
        <v>Young Woman</v>
      </c>
      <c r="G2171" s="2"/>
      <c r="L2171" t="str">
        <f t="shared" si="398"/>
        <v/>
      </c>
      <c r="M2171" t="str" cm="1">
        <f t="array" ref="M2171">_xlfn.IFS(ISNUMBER(_xlfn.XLOOKUP(C2171,Tables!N:N,Tables!N:N)),IF(B2171=0,K2171,""),L2171&lt;&gt;"",L2171,TRUE,D2171)</f>
        <v>02</v>
      </c>
      <c r="N2171">
        <f t="shared" si="394"/>
        <v>0</v>
      </c>
    </row>
    <row r="2172" spans="1:14" x14ac:dyDescent="0.45">
      <c r="A2172" t="str">
        <f t="shared" si="395"/>
        <v>3B4A</v>
      </c>
      <c r="B2172" t="str">
        <f t="shared" si="396"/>
        <v>4E</v>
      </c>
      <c r="C2172">
        <f>COUNTIF(B$2:B2172,"=0")</f>
        <v>32</v>
      </c>
      <c r="D2172" t="str">
        <f>MID('input-output'!$I$9,(ROW(D2172)-2)*2+1,2)</f>
        <v>1B</v>
      </c>
      <c r="E2172" s="1" t="str">
        <f t="shared" si="397"/>
        <v>Unk</v>
      </c>
      <c r="F2172">
        <f t="shared" ref="F2172" si="401">HEX2DEC(D2172)</f>
        <v>27</v>
      </c>
      <c r="L2172" t="str">
        <f t="shared" si="398"/>
        <v/>
      </c>
      <c r="M2172" t="str" cm="1">
        <f t="array" ref="M2172">_xlfn.IFS(ISNUMBER(_xlfn.XLOOKUP(C2172,Tables!N:N,Tables!N:N)),IF(B2172=0,K2172,""),L2172&lt;&gt;"",L2172,TRUE,D2172)</f>
        <v>1B</v>
      </c>
      <c r="N2172">
        <f t="shared" si="394"/>
        <v>0</v>
      </c>
    </row>
    <row r="2173" spans="1:14" x14ac:dyDescent="0.45">
      <c r="A2173" t="str">
        <f t="shared" si="395"/>
        <v>3B4B</v>
      </c>
      <c r="B2173" t="str">
        <f t="shared" si="396"/>
        <v>4F</v>
      </c>
      <c r="C2173">
        <f>COUNTIF(B$2:B2173,"=0")</f>
        <v>32</v>
      </c>
      <c r="D2173" t="str">
        <f>MID('input-output'!$I$9,(ROW(D2173)-2)*2+1,2)</f>
        <v>00</v>
      </c>
      <c r="E2173" s="1" t="str">
        <f t="shared" si="397"/>
        <v/>
      </c>
      <c r="L2173" t="str">
        <f t="shared" si="398"/>
        <v/>
      </c>
      <c r="M2173" t="str" cm="1">
        <f t="array" ref="M2173">_xlfn.IFS(ISNUMBER(_xlfn.XLOOKUP(C2173,Tables!N:N,Tables!N:N)),IF(B2173=0,K2173,""),L2173&lt;&gt;"",L2173,TRUE,D2173)</f>
        <v>00</v>
      </c>
      <c r="N2173">
        <f t="shared" si="394"/>
        <v>0</v>
      </c>
    </row>
    <row r="2174" spans="1:14" x14ac:dyDescent="0.45">
      <c r="A2174" t="str">
        <f t="shared" si="395"/>
        <v>3B4C</v>
      </c>
      <c r="B2174" t="str">
        <f t="shared" si="396"/>
        <v>50</v>
      </c>
      <c r="C2174">
        <f>COUNTIF(B$2:B2174,"=0")</f>
        <v>32</v>
      </c>
      <c r="D2174" t="str">
        <f>MID('input-output'!$I$9,(ROW(D2174)-2)*2+1,2)</f>
        <v>19</v>
      </c>
      <c r="E2174" s="1" t="str">
        <f t="shared" si="397"/>
        <v>Unk</v>
      </c>
      <c r="F2174">
        <f t="shared" ref="F2174:F2177" si="402">HEX2DEC(D2174)</f>
        <v>25</v>
      </c>
      <c r="L2174" t="str">
        <f t="shared" si="398"/>
        <v/>
      </c>
      <c r="M2174" t="str" cm="1">
        <f t="array" ref="M2174">_xlfn.IFS(ISNUMBER(_xlfn.XLOOKUP(C2174,Tables!N:N,Tables!N:N)),IF(B2174=0,K2174,""),L2174&lt;&gt;"",L2174,TRUE,D2174)</f>
        <v>19</v>
      </c>
      <c r="N2174">
        <f t="shared" si="394"/>
        <v>0</v>
      </c>
    </row>
    <row r="2175" spans="1:14" x14ac:dyDescent="0.45">
      <c r="A2175" t="str">
        <f t="shared" si="395"/>
        <v>3B4D</v>
      </c>
      <c r="B2175" t="str">
        <f t="shared" si="396"/>
        <v>51</v>
      </c>
      <c r="C2175">
        <f>COUNTIF(B$2:B2175,"=0")</f>
        <v>32</v>
      </c>
      <c r="D2175" t="str">
        <f>MID('input-output'!$I$9,(ROW(D2175)-2)*2+1,2)</f>
        <v>00</v>
      </c>
      <c r="E2175" s="1" t="str">
        <f t="shared" si="397"/>
        <v>Unk</v>
      </c>
      <c r="F2175">
        <f t="shared" si="402"/>
        <v>0</v>
      </c>
      <c r="L2175" t="str">
        <f t="shared" si="398"/>
        <v/>
      </c>
      <c r="M2175" t="str" cm="1">
        <f t="array" ref="M2175">_xlfn.IFS(ISNUMBER(_xlfn.XLOOKUP(C2175,Tables!N:N,Tables!N:N)),IF(B2175=0,K2175,""),L2175&lt;&gt;"",L2175,TRUE,D2175)</f>
        <v>00</v>
      </c>
      <c r="N2175">
        <f t="shared" si="394"/>
        <v>0</v>
      </c>
    </row>
    <row r="2176" spans="1:14" x14ac:dyDescent="0.45">
      <c r="A2176" t="str">
        <f t="shared" si="395"/>
        <v>3B4E</v>
      </c>
      <c r="B2176" t="str">
        <f t="shared" si="396"/>
        <v>52</v>
      </c>
      <c r="C2176">
        <f>COUNTIF(B$2:B2176,"=0")</f>
        <v>32</v>
      </c>
      <c r="D2176" t="str">
        <f>MID('input-output'!$I$9,(ROW(D2176)-2)*2+1,2)</f>
        <v>00</v>
      </c>
      <c r="E2176" s="1" t="str">
        <f t="shared" si="397"/>
        <v>Unk</v>
      </c>
      <c r="F2176">
        <f t="shared" si="402"/>
        <v>0</v>
      </c>
      <c r="L2176" t="str">
        <f t="shared" si="398"/>
        <v/>
      </c>
      <c r="M2176" t="str" cm="1">
        <f t="array" ref="M2176">_xlfn.IFS(ISNUMBER(_xlfn.XLOOKUP(C2176,Tables!N:N,Tables!N:N)),IF(B2176=0,K2176,""),L2176&lt;&gt;"",L2176,TRUE,D2176)</f>
        <v>00</v>
      </c>
      <c r="N2176">
        <f t="shared" si="394"/>
        <v>0</v>
      </c>
    </row>
    <row r="2177" spans="1:14" x14ac:dyDescent="0.45">
      <c r="A2177" t="str">
        <f t="shared" si="395"/>
        <v>3B4F</v>
      </c>
      <c r="B2177" t="str">
        <f t="shared" si="396"/>
        <v>53</v>
      </c>
      <c r="C2177">
        <f>COUNTIF(B$2:B2177,"=0")</f>
        <v>32</v>
      </c>
      <c r="D2177" t="str">
        <f>MID('input-output'!$I$9,(ROW(D2177)-2)*2+1,2)</f>
        <v>00</v>
      </c>
      <c r="E2177" s="1" t="str">
        <f t="shared" si="397"/>
        <v>Unk</v>
      </c>
      <c r="F2177">
        <f t="shared" si="402"/>
        <v>0</v>
      </c>
      <c r="L2177" t="str">
        <f t="shared" si="398"/>
        <v/>
      </c>
      <c r="M2177" t="str" cm="1">
        <f t="array" ref="M2177">_xlfn.IFS(ISNUMBER(_xlfn.XLOOKUP(C2177,Tables!N:N,Tables!N:N)),IF(B2177=0,K2177,""),L2177&lt;&gt;"",L2177,TRUE,D2177)</f>
        <v>00</v>
      </c>
      <c r="N2177">
        <f t="shared" si="394"/>
        <v>0</v>
      </c>
    </row>
    <row r="2178" spans="1:14" x14ac:dyDescent="0.45">
      <c r="A2178" t="str">
        <f t="shared" si="395"/>
        <v>3B50</v>
      </c>
      <c r="B2178">
        <f t="shared" si="396"/>
        <v>0</v>
      </c>
      <c r="C2178">
        <f>COUNTIF(B$2:B2178,"=0")</f>
        <v>33</v>
      </c>
      <c r="D2178" t="str">
        <f>MID('input-output'!$I$9,(ROW(D2178)-2)*2+1,2)</f>
        <v>00</v>
      </c>
      <c r="E2178" s="1" t="str">
        <f t="shared" si="397"/>
        <v>Name Low 1</v>
      </c>
      <c r="F2178">
        <f>_xlfn.XLOOKUP(HEX2DEC(D2179&amp;D2178),Tables!A:A,Tables!C:C)</f>
        <v>0</v>
      </c>
      <c r="G2178" s="2"/>
      <c r="J2178" t="str">
        <f>IF(G2178&lt;&gt;"",_xlfn.XLOOKUP(G2178,Tables!C:C,Tables!B:B),"")</f>
        <v/>
      </c>
      <c r="K2178" t="str">
        <f>IF(G2250&lt;&gt;"",_xlfn.XLOOKUP(G2250,'Tablet data'!A:A,'Tablet data'!B:B),"")</f>
        <v/>
      </c>
      <c r="L2178" t="str">
        <f t="shared" si="398"/>
        <v/>
      </c>
      <c r="M2178" t="str" cm="1">
        <f t="array" ref="M2178">_xlfn.IFS(ISNUMBER(_xlfn.XLOOKUP(C2178,Tables!N:N,Tables!N:N)),IF(B2178=0,K2178,""),L2178&lt;&gt;"",L2178,TRUE,D2178)</f>
        <v>00</v>
      </c>
      <c r="N2178">
        <f t="shared" si="394"/>
        <v>0</v>
      </c>
    </row>
    <row r="2179" spans="1:14" x14ac:dyDescent="0.45">
      <c r="A2179" t="str">
        <f t="shared" si="395"/>
        <v>3B51</v>
      </c>
      <c r="B2179">
        <f t="shared" si="396"/>
        <v>1</v>
      </c>
      <c r="C2179">
        <f>COUNTIF(B$2:B2179,"=0")</f>
        <v>33</v>
      </c>
      <c r="D2179" t="str">
        <f>MID('input-output'!$I$9,(ROW(D2179)-2)*2+1,2)</f>
        <v>00</v>
      </c>
      <c r="E2179" s="1" t="str">
        <f t="shared" si="397"/>
        <v>Name High 1</v>
      </c>
      <c r="L2179" t="str">
        <f t="shared" si="398"/>
        <v/>
      </c>
      <c r="M2179" t="str" cm="1">
        <f t="array" ref="M2179">_xlfn.IFS(ISNUMBER(_xlfn.XLOOKUP(C2179,Tables!N:N,Tables!N:N)),IF(B2179=0,K2179,""),L2179&lt;&gt;"",L2179,TRUE,D2179)</f>
        <v>00</v>
      </c>
      <c r="N2179">
        <f t="shared" si="394"/>
        <v>0</v>
      </c>
    </row>
    <row r="2180" spans="1:14" x14ac:dyDescent="0.45">
      <c r="A2180" t="str">
        <f t="shared" si="395"/>
        <v>3B52</v>
      </c>
      <c r="B2180">
        <f t="shared" si="396"/>
        <v>2</v>
      </c>
      <c r="C2180">
        <f>COUNTIF(B$2:B2180,"=0")</f>
        <v>33</v>
      </c>
      <c r="D2180" t="str">
        <f>MID('input-output'!$I$9,(ROW(D2180)-2)*2+1,2)</f>
        <v>00</v>
      </c>
      <c r="E2180" s="1" t="str">
        <f t="shared" si="397"/>
        <v>Name Low 2</v>
      </c>
      <c r="F2180">
        <f>_xlfn.XLOOKUP(HEX2DEC(D2181&amp;D2180),Tables!A:A,Tables!C:C)</f>
        <v>0</v>
      </c>
      <c r="G2180" s="2"/>
      <c r="J2180" t="str">
        <f>IF(G2180&lt;&gt;"",_xlfn.XLOOKUP(G2180,Tables!C:C,Tables!B:B),"")</f>
        <v/>
      </c>
      <c r="L2180" t="str">
        <f t="shared" si="398"/>
        <v/>
      </c>
      <c r="M2180" t="str" cm="1">
        <f t="array" ref="M2180">_xlfn.IFS(ISNUMBER(_xlfn.XLOOKUP(C2180,Tables!N:N,Tables!N:N)),IF(B2180=0,K2180,""),L2180&lt;&gt;"",L2180,TRUE,D2180)</f>
        <v>00</v>
      </c>
      <c r="N2180">
        <f t="shared" ref="N2180:N2243" si="403">IF(L2180="",0,_xlfn.LET(_xlpm.new,HEX2DEC(M2180),_xlpm.old,HEX2DEC(D2180),IF(_xlpm.new&lt;128,_xlpm.new,-128+_xlfn.BITAND(_xlpm.new,127))-IF(_xlpm.old&lt;128,_xlpm.old,-128+_xlfn.BITAND(_xlpm.old,127))))</f>
        <v>0</v>
      </c>
    </row>
    <row r="2181" spans="1:14" x14ac:dyDescent="0.45">
      <c r="A2181" t="str">
        <f t="shared" si="395"/>
        <v>3B53</v>
      </c>
      <c r="B2181" t="str">
        <f t="shared" si="396"/>
        <v>3</v>
      </c>
      <c r="C2181">
        <f>COUNTIF(B$2:B2181,"=0")</f>
        <v>33</v>
      </c>
      <c r="D2181" t="str">
        <f>MID('input-output'!$I$9,(ROW(D2181)-2)*2+1,2)</f>
        <v>00</v>
      </c>
      <c r="E2181" s="1" t="str">
        <f t="shared" si="397"/>
        <v>Name High 2</v>
      </c>
      <c r="L2181" t="str">
        <f t="shared" si="398"/>
        <v/>
      </c>
      <c r="M2181" t="str" cm="1">
        <f t="array" ref="M2181">_xlfn.IFS(ISNUMBER(_xlfn.XLOOKUP(C2181,Tables!N:N,Tables!N:N)),IF(B2181=0,K2181,""),L2181&lt;&gt;"",L2181,TRUE,D2181)</f>
        <v>00</v>
      </c>
      <c r="N2181">
        <f t="shared" si="403"/>
        <v>0</v>
      </c>
    </row>
    <row r="2182" spans="1:14" x14ac:dyDescent="0.45">
      <c r="A2182" t="str">
        <f t="shared" si="395"/>
        <v>3B54</v>
      </c>
      <c r="B2182" t="str">
        <f t="shared" si="396"/>
        <v>4</v>
      </c>
      <c r="C2182">
        <f>COUNTIF(B$2:B2182,"=0")</f>
        <v>33</v>
      </c>
      <c r="D2182" t="str">
        <f>MID('input-output'!$I$9,(ROW(D2182)-2)*2+1,2)</f>
        <v>00</v>
      </c>
      <c r="E2182" s="1" t="str">
        <f t="shared" si="397"/>
        <v>Name Low 3</v>
      </c>
      <c r="F2182">
        <f>_xlfn.XLOOKUP(HEX2DEC(D2183&amp;D2182),Tables!A:A,Tables!C:C)</f>
        <v>0</v>
      </c>
      <c r="G2182" s="2"/>
      <c r="J2182" t="str">
        <f>IF(G2182&lt;&gt;"",_xlfn.XLOOKUP(G2182,Tables!C:C,Tables!B:B),"")</f>
        <v/>
      </c>
      <c r="L2182" t="str">
        <f t="shared" si="398"/>
        <v/>
      </c>
      <c r="M2182" t="str" cm="1">
        <f t="array" ref="M2182">_xlfn.IFS(ISNUMBER(_xlfn.XLOOKUP(C2182,Tables!N:N,Tables!N:N)),IF(B2182=0,K2182,""),L2182&lt;&gt;"",L2182,TRUE,D2182)</f>
        <v>00</v>
      </c>
      <c r="N2182">
        <f t="shared" si="403"/>
        <v>0</v>
      </c>
    </row>
    <row r="2183" spans="1:14" x14ac:dyDescent="0.45">
      <c r="A2183" t="str">
        <f t="shared" si="395"/>
        <v>3B55</v>
      </c>
      <c r="B2183" t="str">
        <f t="shared" si="396"/>
        <v>5</v>
      </c>
      <c r="C2183">
        <f>COUNTIF(B$2:B2183,"=0")</f>
        <v>33</v>
      </c>
      <c r="D2183" t="str">
        <f>MID('input-output'!$I$9,(ROW(D2183)-2)*2+1,2)</f>
        <v>00</v>
      </c>
      <c r="E2183" s="1" t="str">
        <f t="shared" si="397"/>
        <v>Name High 3</v>
      </c>
      <c r="L2183" t="str">
        <f t="shared" si="398"/>
        <v/>
      </c>
      <c r="M2183" t="str" cm="1">
        <f t="array" ref="M2183">_xlfn.IFS(ISNUMBER(_xlfn.XLOOKUP(C2183,Tables!N:N,Tables!N:N)),IF(B2183=0,K2183,""),L2183&lt;&gt;"",L2183,TRUE,D2183)</f>
        <v>00</v>
      </c>
      <c r="N2183">
        <f t="shared" si="403"/>
        <v>0</v>
      </c>
    </row>
    <row r="2184" spans="1:14" x14ac:dyDescent="0.45">
      <c r="A2184" t="str">
        <f t="shared" si="395"/>
        <v>3B56</v>
      </c>
      <c r="B2184" t="str">
        <f t="shared" si="396"/>
        <v>6</v>
      </c>
      <c r="C2184">
        <f>COUNTIF(B$2:B2184,"=0")</f>
        <v>33</v>
      </c>
      <c r="D2184" t="str">
        <f>MID('input-output'!$I$9,(ROW(D2184)-2)*2+1,2)</f>
        <v>00</v>
      </c>
      <c r="E2184" s="1" t="str">
        <f t="shared" si="397"/>
        <v>Primary Monster Low</v>
      </c>
      <c r="F2184">
        <f>_xlfn.XLOOKUP(HEX2DEC(D2185&amp;D2184),Tables!A:A,Tables!D:D)</f>
        <v>0</v>
      </c>
      <c r="G2184" s="2"/>
      <c r="J2184" t="str">
        <f>IF(G2184&lt;&gt;"",_xlfn.XLOOKUP(G2184,Tables!D:D,Tables!B:B),"")</f>
        <v/>
      </c>
      <c r="L2184" t="str">
        <f t="shared" si="398"/>
        <v/>
      </c>
      <c r="M2184" t="str" cm="1">
        <f t="array" ref="M2184">_xlfn.IFS(ISNUMBER(_xlfn.XLOOKUP(C2184,Tables!N:N,Tables!N:N)),IF(B2184=0,K2184,""),L2184&lt;&gt;"",L2184,TRUE,D2184)</f>
        <v>00</v>
      </c>
      <c r="N2184">
        <f t="shared" si="403"/>
        <v>0</v>
      </c>
    </row>
    <row r="2185" spans="1:14" x14ac:dyDescent="0.45">
      <c r="A2185" t="str">
        <f t="shared" si="395"/>
        <v>3B57</v>
      </c>
      <c r="B2185" t="str">
        <f t="shared" si="396"/>
        <v>7</v>
      </c>
      <c r="C2185">
        <f>COUNTIF(B$2:B2185,"=0")</f>
        <v>33</v>
      </c>
      <c r="D2185" t="str">
        <f>MID('input-output'!$I$9,(ROW(D2185)-2)*2+1,2)</f>
        <v>00</v>
      </c>
      <c r="E2185" s="1" t="str">
        <f t="shared" si="397"/>
        <v>Primary Monster High</v>
      </c>
      <c r="L2185" t="str">
        <f t="shared" si="398"/>
        <v/>
      </c>
      <c r="M2185" t="str" cm="1">
        <f t="array" ref="M2185">_xlfn.IFS(ISNUMBER(_xlfn.XLOOKUP(C2185,Tables!N:N,Tables!N:N)),IF(B2185=0,K2185,""),L2185&lt;&gt;"",L2185,TRUE,D2185)</f>
        <v>00</v>
      </c>
      <c r="N2185">
        <f t="shared" si="403"/>
        <v>0</v>
      </c>
    </row>
    <row r="2186" spans="1:14" x14ac:dyDescent="0.45">
      <c r="A2186" t="str">
        <f t="shared" si="395"/>
        <v>3B58</v>
      </c>
      <c r="B2186" t="str">
        <f t="shared" si="396"/>
        <v>8</v>
      </c>
      <c r="C2186">
        <f>COUNTIF(B$2:B2186,"=0")</f>
        <v>33</v>
      </c>
      <c r="D2186" t="str">
        <f>MID('input-output'!$I$9,(ROW(D2186)-2)*2+1,2)</f>
        <v>00</v>
      </c>
      <c r="E2186" s="1" t="str">
        <f t="shared" si="397"/>
        <v>Header Low</v>
      </c>
      <c r="F2186">
        <f t="shared" ref="F2186" si="404">HEX2DEC(D2187&amp;D2186)</f>
        <v>0</v>
      </c>
      <c r="G2186" s="2"/>
      <c r="J2186" t="str">
        <f t="shared" ref="J2186" si="405">IF(G2186&lt;&gt;"",DEC2HEX(G2186),"")</f>
        <v/>
      </c>
      <c r="L2186" t="str">
        <f t="shared" si="398"/>
        <v/>
      </c>
      <c r="M2186" t="str" cm="1">
        <f t="array" ref="M2186">_xlfn.IFS(ISNUMBER(_xlfn.XLOOKUP(C2186,Tables!N:N,Tables!N:N)),IF(B2186=0,K2186,""),L2186&lt;&gt;"",L2186,TRUE,D2186)</f>
        <v>00</v>
      </c>
      <c r="N2186">
        <f t="shared" si="403"/>
        <v>0</v>
      </c>
    </row>
    <row r="2187" spans="1:14" x14ac:dyDescent="0.45">
      <c r="A2187" t="str">
        <f t="shared" si="395"/>
        <v>3B59</v>
      </c>
      <c r="B2187" t="str">
        <f t="shared" si="396"/>
        <v>9</v>
      </c>
      <c r="C2187">
        <f>COUNTIF(B$2:B2187,"=0")</f>
        <v>33</v>
      </c>
      <c r="D2187" t="str">
        <f>MID('input-output'!$I$9,(ROW(D2187)-2)*2+1,2)</f>
        <v>00</v>
      </c>
      <c r="E2187" s="1" t="str">
        <f t="shared" si="397"/>
        <v>Header High</v>
      </c>
      <c r="L2187" t="str">
        <f t="shared" si="398"/>
        <v/>
      </c>
      <c r="M2187" t="str" cm="1">
        <f t="array" ref="M2187">_xlfn.IFS(ISNUMBER(_xlfn.XLOOKUP(C2187,Tables!N:N,Tables!N:N)),IF(B2187=0,K2187,""),L2187&lt;&gt;"",L2187,TRUE,D2187)</f>
        <v>00</v>
      </c>
      <c r="N2187">
        <f t="shared" si="403"/>
        <v>0</v>
      </c>
    </row>
    <row r="2188" spans="1:14" x14ac:dyDescent="0.45">
      <c r="A2188" t="str">
        <f t="shared" si="395"/>
        <v>3B5A</v>
      </c>
      <c r="B2188" t="str">
        <f t="shared" si="396"/>
        <v>A</v>
      </c>
      <c r="C2188">
        <f>COUNTIF(B$2:B2188,"=0")</f>
        <v>33</v>
      </c>
      <c r="D2188" t="str">
        <f>MID('input-output'!$I$9,(ROW(D2188)-2)*2+1,2)</f>
        <v>00</v>
      </c>
      <c r="E2188" s="1" t="str">
        <f t="shared" si="397"/>
        <v>Footer Low</v>
      </c>
      <c r="F2188">
        <f t="shared" ref="F2188" si="406">HEX2DEC(D2189&amp;D2188)</f>
        <v>0</v>
      </c>
      <c r="G2188" s="2"/>
      <c r="J2188" t="str">
        <f t="shared" ref="J2188" si="407">IF(G2188&lt;&gt;"",DEC2HEX(G2188),"")</f>
        <v/>
      </c>
      <c r="L2188" t="str">
        <f t="shared" si="398"/>
        <v/>
      </c>
      <c r="M2188" t="str" cm="1">
        <f t="array" ref="M2188">_xlfn.IFS(ISNUMBER(_xlfn.XLOOKUP(C2188,Tables!N:N,Tables!N:N)),IF(B2188=0,K2188,""),L2188&lt;&gt;"",L2188,TRUE,D2188)</f>
        <v>00</v>
      </c>
      <c r="N2188">
        <f t="shared" si="403"/>
        <v>0</v>
      </c>
    </row>
    <row r="2189" spans="1:14" x14ac:dyDescent="0.45">
      <c r="A2189" t="str">
        <f t="shared" si="395"/>
        <v>3B5B</v>
      </c>
      <c r="B2189" t="str">
        <f t="shared" si="396"/>
        <v>B</v>
      </c>
      <c r="C2189">
        <f>COUNTIF(B$2:B2189,"=0")</f>
        <v>33</v>
      </c>
      <c r="D2189" t="str">
        <f>MID('input-output'!$I$9,(ROW(D2189)-2)*2+1,2)</f>
        <v>00</v>
      </c>
      <c r="E2189" s="1" t="str">
        <f t="shared" si="397"/>
        <v>Footer High</v>
      </c>
      <c r="L2189" t="str">
        <f t="shared" si="398"/>
        <v/>
      </c>
      <c r="M2189" t="str" cm="1">
        <f t="array" ref="M2189">_xlfn.IFS(ISNUMBER(_xlfn.XLOOKUP(C2189,Tables!N:N,Tables!N:N)),IF(B2189=0,K2189,""),L2189&lt;&gt;"",L2189,TRUE,D2189)</f>
        <v>00</v>
      </c>
      <c r="N2189">
        <f t="shared" si="403"/>
        <v>0</v>
      </c>
    </row>
    <row r="2190" spans="1:14" x14ac:dyDescent="0.45">
      <c r="A2190" t="str">
        <f t="shared" si="395"/>
        <v>3B5C</v>
      </c>
      <c r="B2190" t="str">
        <f t="shared" si="396"/>
        <v>C</v>
      </c>
      <c r="C2190">
        <f>COUNTIF(B$2:B2190,"=0")</f>
        <v>33</v>
      </c>
      <c r="D2190" t="str">
        <f>MID('input-output'!$I$9,(ROW(D2190)-2)*2+1,2)</f>
        <v>4A</v>
      </c>
      <c r="E2190" s="1" t="str">
        <f t="shared" si="397"/>
        <v/>
      </c>
      <c r="L2190" t="str">
        <f t="shared" si="398"/>
        <v/>
      </c>
      <c r="M2190" t="str" cm="1">
        <f t="array" ref="M2190">_xlfn.IFS(ISNUMBER(_xlfn.XLOOKUP(C2190,Tables!N:N,Tables!N:N)),IF(B2190=0,K2190,""),L2190&lt;&gt;"",L2190,TRUE,D2190)</f>
        <v>4A</v>
      </c>
      <c r="N2190">
        <f t="shared" si="403"/>
        <v>0</v>
      </c>
    </row>
    <row r="2191" spans="1:14" x14ac:dyDescent="0.45">
      <c r="A2191" t="str">
        <f t="shared" si="395"/>
        <v>3B5D</v>
      </c>
      <c r="B2191" t="str">
        <f t="shared" si="396"/>
        <v>D</v>
      </c>
      <c r="C2191">
        <f>COUNTIF(B$2:B2191,"=0")</f>
        <v>33</v>
      </c>
      <c r="D2191" t="str">
        <f>MID('input-output'!$I$9,(ROW(D2191)-2)*2+1,2)</f>
        <v>01</v>
      </c>
      <c r="E2191" s="1" t="str">
        <f t="shared" si="397"/>
        <v/>
      </c>
      <c r="L2191" t="str">
        <f t="shared" si="398"/>
        <v/>
      </c>
      <c r="M2191" t="str" cm="1">
        <f t="array" ref="M2191">_xlfn.IFS(ISNUMBER(_xlfn.XLOOKUP(C2191,Tables!N:N,Tables!N:N)),IF(B2191=0,K2191,""),L2191&lt;&gt;"",L2191,TRUE,D2191)</f>
        <v>01</v>
      </c>
      <c r="N2191">
        <f t="shared" si="403"/>
        <v>0</v>
      </c>
    </row>
    <row r="2192" spans="1:14" x14ac:dyDescent="0.45">
      <c r="A2192" t="str">
        <f t="shared" si="395"/>
        <v>3B5E</v>
      </c>
      <c r="B2192" t="str">
        <f t="shared" si="396"/>
        <v>E</v>
      </c>
      <c r="C2192">
        <f>COUNTIF(B$2:B2192,"=0")</f>
        <v>33</v>
      </c>
      <c r="D2192" t="str">
        <f>MID('input-output'!$I$9,(ROW(D2192)-2)*2+1,2)</f>
        <v>00</v>
      </c>
      <c r="E2192" s="1" t="str">
        <f t="shared" si="397"/>
        <v>Times Cleared</v>
      </c>
      <c r="F2192">
        <f t="shared" ref="F2192" si="408">HEX2DEC(D2192)</f>
        <v>0</v>
      </c>
      <c r="G2192" s="2"/>
      <c r="J2192" t="str">
        <f t="shared" ref="J2192" si="409">IF(G2192&lt;&gt;"",DEC2HEX(G2192),"")</f>
        <v/>
      </c>
      <c r="L2192" t="str">
        <f t="shared" si="398"/>
        <v/>
      </c>
      <c r="M2192" t="str" cm="1">
        <f t="array" ref="M2192">_xlfn.IFS(ISNUMBER(_xlfn.XLOOKUP(C2192,Tables!N:N,Tables!N:N)),IF(B2192=0,K2192,""),L2192&lt;&gt;"",L2192,TRUE,D2192)</f>
        <v>00</v>
      </c>
      <c r="N2192">
        <f t="shared" si="403"/>
        <v>0</v>
      </c>
    </row>
    <row r="2193" spans="1:14" x14ac:dyDescent="0.45">
      <c r="A2193" t="str">
        <f t="shared" si="395"/>
        <v>3B5F</v>
      </c>
      <c r="B2193" t="str">
        <f t="shared" si="396"/>
        <v>F</v>
      </c>
      <c r="C2193">
        <f>COUNTIF(B$2:B2193,"=0")</f>
        <v>33</v>
      </c>
      <c r="D2193" t="str">
        <f>MID('input-output'!$I$9,(ROW(D2193)-2)*2+1,2)</f>
        <v>00</v>
      </c>
      <c r="E2193" s="1" t="str">
        <f t="shared" si="397"/>
        <v/>
      </c>
      <c r="L2193" t="str">
        <f t="shared" si="398"/>
        <v/>
      </c>
      <c r="M2193" t="str" cm="1">
        <f t="array" ref="M2193">_xlfn.IFS(ISNUMBER(_xlfn.XLOOKUP(C2193,Tables!N:N,Tables!N:N)),IF(B2193=0,K2193,""),L2193&lt;&gt;"",L2193,TRUE,D2193)</f>
        <v>00</v>
      </c>
      <c r="N2193">
        <f t="shared" si="403"/>
        <v>0</v>
      </c>
    </row>
    <row r="2194" spans="1:14" x14ac:dyDescent="0.45">
      <c r="A2194" t="str">
        <f t="shared" si="395"/>
        <v>3B60</v>
      </c>
      <c r="B2194" t="str">
        <f t="shared" si="396"/>
        <v>10</v>
      </c>
      <c r="C2194">
        <f>COUNTIF(B$2:B2194,"=0")</f>
        <v>33</v>
      </c>
      <c r="D2194" t="str">
        <f>MID('input-output'!$I$9,(ROW(D2194)-2)*2+1,2)</f>
        <v>00</v>
      </c>
      <c r="E2194" s="1" t="str">
        <f t="shared" si="397"/>
        <v/>
      </c>
      <c r="L2194" t="str">
        <f t="shared" si="398"/>
        <v/>
      </c>
      <c r="M2194" t="str" cm="1">
        <f t="array" ref="M2194">_xlfn.IFS(ISNUMBER(_xlfn.XLOOKUP(C2194,Tables!N:N,Tables!N:N)),IF(B2194=0,K2194,""),L2194&lt;&gt;"",L2194,TRUE,D2194)</f>
        <v>00</v>
      </c>
      <c r="N2194">
        <f t="shared" si="403"/>
        <v>0</v>
      </c>
    </row>
    <row r="2195" spans="1:14" x14ac:dyDescent="0.45">
      <c r="A2195" t="str">
        <f t="shared" si="395"/>
        <v>3B61</v>
      </c>
      <c r="B2195" t="str">
        <f t="shared" si="396"/>
        <v>11</v>
      </c>
      <c r="C2195">
        <f>COUNTIF(B$2:B2195,"=0")</f>
        <v>33</v>
      </c>
      <c r="D2195" t="str">
        <f>MID('input-output'!$I$9,(ROW(D2195)-2)*2+1,2)</f>
        <v>00</v>
      </c>
      <c r="E2195" s="1" t="str">
        <f t="shared" si="397"/>
        <v/>
      </c>
      <c r="L2195" t="str">
        <f t="shared" si="398"/>
        <v/>
      </c>
      <c r="M2195" t="str" cm="1">
        <f t="array" ref="M2195">_xlfn.IFS(ISNUMBER(_xlfn.XLOOKUP(C2195,Tables!N:N,Tables!N:N)),IF(B2195=0,K2195,""),L2195&lt;&gt;"",L2195,TRUE,D2195)</f>
        <v>00</v>
      </c>
      <c r="N2195">
        <f t="shared" si="403"/>
        <v>0</v>
      </c>
    </row>
    <row r="2196" spans="1:14" x14ac:dyDescent="0.45">
      <c r="A2196" t="str">
        <f t="shared" si="395"/>
        <v>3B62</v>
      </c>
      <c r="B2196" t="str">
        <f t="shared" si="396"/>
        <v>12</v>
      </c>
      <c r="C2196">
        <f>COUNTIF(B$2:B2196,"=0")</f>
        <v>33</v>
      </c>
      <c r="D2196" t="str">
        <f>MID('input-output'!$I$9,(ROW(D2196)-2)*2+1,2)</f>
        <v>00</v>
      </c>
      <c r="E2196" s="1" t="str">
        <f t="shared" si="397"/>
        <v/>
      </c>
      <c r="L2196" t="str">
        <f t="shared" si="398"/>
        <v/>
      </c>
      <c r="M2196" t="str" cm="1">
        <f t="array" ref="M2196">_xlfn.IFS(ISNUMBER(_xlfn.XLOOKUP(C2196,Tables!N:N,Tables!N:N)),IF(B2196=0,K2196,""),L2196&lt;&gt;"",L2196,TRUE,D2196)</f>
        <v>00</v>
      </c>
      <c r="N2196">
        <f t="shared" si="403"/>
        <v>0</v>
      </c>
    </row>
    <row r="2197" spans="1:14" x14ac:dyDescent="0.45">
      <c r="A2197" t="str">
        <f t="shared" si="395"/>
        <v>3B63</v>
      </c>
      <c r="B2197" t="str">
        <f t="shared" si="396"/>
        <v>13</v>
      </c>
      <c r="C2197">
        <f>COUNTIF(B$2:B2197,"=0")</f>
        <v>33</v>
      </c>
      <c r="D2197" t="str">
        <f>MID('input-output'!$I$9,(ROW(D2197)-2)*2+1,2)</f>
        <v>00</v>
      </c>
      <c r="E2197" s="1" t="str">
        <f t="shared" si="397"/>
        <v/>
      </c>
      <c r="L2197" t="str">
        <f t="shared" si="398"/>
        <v/>
      </c>
      <c r="M2197" t="str" cm="1">
        <f t="array" ref="M2197">_xlfn.IFS(ISNUMBER(_xlfn.XLOOKUP(C2197,Tables!N:N,Tables!N:N)),IF(B2197=0,K2197,""),L2197&lt;&gt;"",L2197,TRUE,D2197)</f>
        <v>00</v>
      </c>
      <c r="N2197">
        <f t="shared" si="403"/>
        <v>0</v>
      </c>
    </row>
    <row r="2198" spans="1:14" x14ac:dyDescent="0.45">
      <c r="A2198" t="str">
        <f t="shared" ref="A2198:A2261" si="410">DEC2HEX(1+HEX2DEC(A2197))</f>
        <v>3B64</v>
      </c>
      <c r="B2198" t="str">
        <f t="shared" si="396"/>
        <v>14</v>
      </c>
      <c r="C2198">
        <f>COUNTIF(B$2:B2198,"=0")</f>
        <v>33</v>
      </c>
      <c r="D2198" t="str">
        <f>MID('input-output'!$I$9,(ROW(D2198)-2)*2+1,2)</f>
        <v>00</v>
      </c>
      <c r="E2198" s="1" t="str">
        <f t="shared" si="397"/>
        <v>Unk</v>
      </c>
      <c r="F2198">
        <f t="shared" ref="F2198" si="411">HEX2DEC(D2198)</f>
        <v>0</v>
      </c>
      <c r="L2198" t="str">
        <f t="shared" si="398"/>
        <v/>
      </c>
      <c r="M2198" t="str" cm="1">
        <f t="array" ref="M2198">_xlfn.IFS(ISNUMBER(_xlfn.XLOOKUP(C2198,Tables!N:N,Tables!N:N)),IF(B2198=0,K2198,""),L2198&lt;&gt;"",L2198,TRUE,D2198)</f>
        <v>00</v>
      </c>
      <c r="N2198">
        <f t="shared" si="403"/>
        <v>0</v>
      </c>
    </row>
    <row r="2199" spans="1:14" x14ac:dyDescent="0.45">
      <c r="A2199" t="str">
        <f t="shared" si="410"/>
        <v>3B65</v>
      </c>
      <c r="B2199" t="str">
        <f t="shared" ref="B2199:B2262" si="412">B2115</f>
        <v>15</v>
      </c>
      <c r="C2199">
        <f>COUNTIF(B$2:B2199,"=0")</f>
        <v>33</v>
      </c>
      <c r="D2199" t="str">
        <f>MID('input-output'!$I$9,(ROW(D2199)-2)*2+1,2)</f>
        <v>00</v>
      </c>
      <c r="E2199" s="1" t="str">
        <f t="shared" ref="E2199:E2262" si="413">IF(E2115="","",E2115)</f>
        <v/>
      </c>
      <c r="L2199" t="str">
        <f t="shared" si="398"/>
        <v/>
      </c>
      <c r="M2199" t="str" cm="1">
        <f t="array" ref="M2199">_xlfn.IFS(ISNUMBER(_xlfn.XLOOKUP(C2199,Tables!N:N,Tables!N:N)),IF(B2199=0,K2199,""),L2199&lt;&gt;"",L2199,TRUE,D2199)</f>
        <v>00</v>
      </c>
      <c r="N2199">
        <f t="shared" si="403"/>
        <v>0</v>
      </c>
    </row>
    <row r="2200" spans="1:14" x14ac:dyDescent="0.45">
      <c r="A2200" t="str">
        <f t="shared" si="410"/>
        <v>3B66</v>
      </c>
      <c r="B2200" t="str">
        <f t="shared" si="412"/>
        <v>16</v>
      </c>
      <c r="C2200">
        <f>COUNTIF(B$2:B2200,"=0")</f>
        <v>33</v>
      </c>
      <c r="D2200" t="str">
        <f>MID('input-output'!$I$9,(ROW(D2200)-2)*2+1,2)</f>
        <v>C4</v>
      </c>
      <c r="E2200" s="1" t="str">
        <f t="shared" si="413"/>
        <v/>
      </c>
      <c r="L2200" t="str">
        <f t="shared" si="398"/>
        <v/>
      </c>
      <c r="M2200" t="str" cm="1">
        <f t="array" ref="M2200">_xlfn.IFS(ISNUMBER(_xlfn.XLOOKUP(C2200,Tables!N:N,Tables!N:N)),IF(B2200=0,K2200,""),L2200&lt;&gt;"",L2200,TRUE,D2200)</f>
        <v>C4</v>
      </c>
      <c r="N2200">
        <f t="shared" si="403"/>
        <v>0</v>
      </c>
    </row>
    <row r="2201" spans="1:14" x14ac:dyDescent="0.45">
      <c r="A2201" t="str">
        <f t="shared" si="410"/>
        <v>3B67</v>
      </c>
      <c r="B2201" t="str">
        <f t="shared" si="412"/>
        <v>17</v>
      </c>
      <c r="C2201">
        <f>COUNTIF(B$2:B2201,"=0")</f>
        <v>33</v>
      </c>
      <c r="D2201" t="str">
        <f>MID('input-output'!$I$9,(ROW(D2201)-2)*2+1,2)</f>
        <v>01</v>
      </c>
      <c r="E2201" s="1" t="str">
        <f t="shared" si="413"/>
        <v/>
      </c>
      <c r="L2201" t="str">
        <f t="shared" si="398"/>
        <v/>
      </c>
      <c r="M2201" t="str" cm="1">
        <f t="array" ref="M2201">_xlfn.IFS(ISNUMBER(_xlfn.XLOOKUP(C2201,Tables!N:N,Tables!N:N)),IF(B2201=0,K2201,""),L2201&lt;&gt;"",L2201,TRUE,D2201)</f>
        <v>01</v>
      </c>
      <c r="N2201">
        <f t="shared" si="403"/>
        <v>0</v>
      </c>
    </row>
    <row r="2202" spans="1:14" x14ac:dyDescent="0.45">
      <c r="A2202" t="str">
        <f t="shared" si="410"/>
        <v>3B68</v>
      </c>
      <c r="B2202" t="str">
        <f t="shared" si="412"/>
        <v>18</v>
      </c>
      <c r="C2202">
        <f>COUNTIF(B$2:B2202,"=0")</f>
        <v>33</v>
      </c>
      <c r="D2202" t="str">
        <f>MID('input-output'!$I$9,(ROW(D2202)-2)*2+1,2)</f>
        <v>00</v>
      </c>
      <c r="E2202" s="1" t="str">
        <f t="shared" si="413"/>
        <v>Name Letter 1</v>
      </c>
      <c r="F2202" t="str">
        <f>_xlfn.XLOOKUP(D2202,Tables!B:B,Tables!H:H,"")</f>
        <v/>
      </c>
      <c r="G2202" s="2"/>
      <c r="L2202" t="str">
        <f t="shared" si="398"/>
        <v/>
      </c>
      <c r="M2202" t="str" cm="1">
        <f t="array" ref="M2202">_xlfn.IFS(ISNUMBER(_xlfn.XLOOKUP(C2202,Tables!N:N,Tables!N:N)),IF(B2202=0,K2202,""),L2202&lt;&gt;"",L2202,TRUE,D2202)</f>
        <v>00</v>
      </c>
      <c r="N2202">
        <f t="shared" si="403"/>
        <v>0</v>
      </c>
    </row>
    <row r="2203" spans="1:14" x14ac:dyDescent="0.45">
      <c r="A2203" t="str">
        <f t="shared" si="410"/>
        <v>3B69</v>
      </c>
      <c r="B2203" t="str">
        <f t="shared" si="412"/>
        <v>19</v>
      </c>
      <c r="C2203">
        <f>COUNTIF(B$2:B2203,"=0")</f>
        <v>33</v>
      </c>
      <c r="D2203" t="str">
        <f>MID('input-output'!$I$9,(ROW(D2203)-2)*2+1,2)</f>
        <v>00</v>
      </c>
      <c r="E2203" s="1" t="str">
        <f t="shared" si="413"/>
        <v/>
      </c>
      <c r="L2203" t="str">
        <f t="shared" si="398"/>
        <v/>
      </c>
      <c r="M2203" t="str" cm="1">
        <f t="array" ref="M2203">_xlfn.IFS(ISNUMBER(_xlfn.XLOOKUP(C2203,Tables!N:N,Tables!N:N)),IF(B2203=0,K2203,""),L2203&lt;&gt;"",L2203,TRUE,D2203)</f>
        <v>00</v>
      </c>
      <c r="N2203">
        <f t="shared" si="403"/>
        <v>0</v>
      </c>
    </row>
    <row r="2204" spans="1:14" x14ac:dyDescent="0.45">
      <c r="A2204" t="str">
        <f t="shared" si="410"/>
        <v>3B6A</v>
      </c>
      <c r="B2204" t="str">
        <f t="shared" si="412"/>
        <v>1A</v>
      </c>
      <c r="C2204">
        <f>COUNTIF(B$2:B2204,"=0")</f>
        <v>33</v>
      </c>
      <c r="D2204" t="str">
        <f>MID('input-output'!$I$9,(ROW(D2204)-2)*2+1,2)</f>
        <v>00</v>
      </c>
      <c r="E2204" s="1" t="str">
        <f t="shared" si="413"/>
        <v>Name Letter 2</v>
      </c>
      <c r="F2204" t="str">
        <f>_xlfn.XLOOKUP(D2204,Tables!B:B,Tables!H:H,"")</f>
        <v/>
      </c>
      <c r="G2204" s="2"/>
      <c r="L2204" t="str">
        <f t="shared" si="398"/>
        <v/>
      </c>
      <c r="M2204" t="str" cm="1">
        <f t="array" ref="M2204">_xlfn.IFS(ISNUMBER(_xlfn.XLOOKUP(C2204,Tables!N:N,Tables!N:N)),IF(B2204=0,K2204,""),L2204&lt;&gt;"",L2204,TRUE,D2204)</f>
        <v>00</v>
      </c>
      <c r="N2204">
        <f t="shared" si="403"/>
        <v>0</v>
      </c>
    </row>
    <row r="2205" spans="1:14" x14ac:dyDescent="0.45">
      <c r="A2205" t="str">
        <f t="shared" si="410"/>
        <v>3B6B</v>
      </c>
      <c r="B2205" t="str">
        <f t="shared" si="412"/>
        <v>1B</v>
      </c>
      <c r="C2205">
        <f>COUNTIF(B$2:B2205,"=0")</f>
        <v>33</v>
      </c>
      <c r="D2205" t="str">
        <f>MID('input-output'!$I$9,(ROW(D2205)-2)*2+1,2)</f>
        <v>00</v>
      </c>
      <c r="E2205" s="1" t="str">
        <f t="shared" si="413"/>
        <v/>
      </c>
      <c r="L2205" t="str">
        <f t="shared" si="398"/>
        <v/>
      </c>
      <c r="M2205" t="str" cm="1">
        <f t="array" ref="M2205">_xlfn.IFS(ISNUMBER(_xlfn.XLOOKUP(C2205,Tables!N:N,Tables!N:N)),IF(B2205=0,K2205,""),L2205&lt;&gt;"",L2205,TRUE,D2205)</f>
        <v>00</v>
      </c>
      <c r="N2205">
        <f t="shared" si="403"/>
        <v>0</v>
      </c>
    </row>
    <row r="2206" spans="1:14" x14ac:dyDescent="0.45">
      <c r="A2206" t="str">
        <f t="shared" si="410"/>
        <v>3B6C</v>
      </c>
      <c r="B2206" t="str">
        <f t="shared" si="412"/>
        <v>1C</v>
      </c>
      <c r="C2206">
        <f>COUNTIF(B$2:B2206,"=0")</f>
        <v>33</v>
      </c>
      <c r="D2206" t="str">
        <f>MID('input-output'!$I$9,(ROW(D2206)-2)*2+1,2)</f>
        <v>00</v>
      </c>
      <c r="E2206" s="1" t="str">
        <f t="shared" si="413"/>
        <v>Name Letter 3</v>
      </c>
      <c r="F2206" t="str">
        <f>_xlfn.XLOOKUP(D2206,Tables!B:B,Tables!H:H,"")</f>
        <v/>
      </c>
      <c r="G2206" s="2"/>
      <c r="L2206" t="str">
        <f t="shared" ref="L2206:L2269" si="414">IF(OR(J2206&lt;&gt;"",LEN(J2205)&gt;2),_xlfn.LET(_xlpm.exp,IF(LEN(J2206)&gt;2,RIGHT(J2206,2),IF(LEN(J2205)&gt;2,LEFT(J2205,LEN(J2205)-2),J2206)),IF(LEN(_xlpm.exp)=1,"0"&amp;_xlpm.exp,_xlpm.exp)),IF(AND(J2205&lt;&gt;"",ISNUMBER(FIND("High",E2206))),"00",IF(J2206="","",J2206)))</f>
        <v/>
      </c>
      <c r="M2206" t="str" cm="1">
        <f t="array" ref="M2206">_xlfn.IFS(ISNUMBER(_xlfn.XLOOKUP(C2206,Tables!N:N,Tables!N:N)),IF(B2206=0,K2206,""),L2206&lt;&gt;"",L2206,TRUE,D2206)</f>
        <v>00</v>
      </c>
      <c r="N2206">
        <f t="shared" si="403"/>
        <v>0</v>
      </c>
    </row>
    <row r="2207" spans="1:14" x14ac:dyDescent="0.45">
      <c r="A2207" t="str">
        <f t="shared" si="410"/>
        <v>3B6D</v>
      </c>
      <c r="B2207" t="str">
        <f t="shared" si="412"/>
        <v>1D</v>
      </c>
      <c r="C2207">
        <f>COUNTIF(B$2:B2207,"=0")</f>
        <v>33</v>
      </c>
      <c r="D2207" t="str">
        <f>MID('input-output'!$I$9,(ROW(D2207)-2)*2+1,2)</f>
        <v>00</v>
      </c>
      <c r="E2207" s="1" t="str">
        <f t="shared" si="413"/>
        <v/>
      </c>
      <c r="L2207" t="str">
        <f t="shared" si="414"/>
        <v/>
      </c>
      <c r="M2207" t="str" cm="1">
        <f t="array" ref="M2207">_xlfn.IFS(ISNUMBER(_xlfn.XLOOKUP(C2207,Tables!N:N,Tables!N:N)),IF(B2207=0,K2207,""),L2207&lt;&gt;"",L2207,TRUE,D2207)</f>
        <v>00</v>
      </c>
      <c r="N2207">
        <f t="shared" si="403"/>
        <v>0</v>
      </c>
    </row>
    <row r="2208" spans="1:14" x14ac:dyDescent="0.45">
      <c r="A2208" t="str">
        <f t="shared" si="410"/>
        <v>3B6E</v>
      </c>
      <c r="B2208" t="str">
        <f t="shared" si="412"/>
        <v>1E</v>
      </c>
      <c r="C2208">
        <f>COUNTIF(B$2:B2208,"=0")</f>
        <v>33</v>
      </c>
      <c r="D2208" t="str">
        <f>MID('input-output'!$I$9,(ROW(D2208)-2)*2+1,2)</f>
        <v>00</v>
      </c>
      <c r="E2208" s="1" t="str">
        <f t="shared" si="413"/>
        <v>Name Letter 4</v>
      </c>
      <c r="F2208" t="str">
        <f>_xlfn.XLOOKUP(D2208,Tables!B:B,Tables!H:H,"")</f>
        <v/>
      </c>
      <c r="G2208" s="2"/>
      <c r="L2208" t="str">
        <f t="shared" si="414"/>
        <v/>
      </c>
      <c r="M2208" t="str" cm="1">
        <f t="array" ref="M2208">_xlfn.IFS(ISNUMBER(_xlfn.XLOOKUP(C2208,Tables!N:N,Tables!N:N)),IF(B2208=0,K2208,""),L2208&lt;&gt;"",L2208,TRUE,D2208)</f>
        <v>00</v>
      </c>
      <c r="N2208">
        <f t="shared" si="403"/>
        <v>0</v>
      </c>
    </row>
    <row r="2209" spans="1:14" x14ac:dyDescent="0.45">
      <c r="A2209" t="str">
        <f t="shared" si="410"/>
        <v>3B6F</v>
      </c>
      <c r="B2209" t="str">
        <f t="shared" si="412"/>
        <v>1F</v>
      </c>
      <c r="C2209">
        <f>COUNTIF(B$2:B2209,"=0")</f>
        <v>33</v>
      </c>
      <c r="D2209" t="str">
        <f>MID('input-output'!$I$9,(ROW(D2209)-2)*2+1,2)</f>
        <v>00</v>
      </c>
      <c r="E2209" s="1" t="str">
        <f t="shared" si="413"/>
        <v/>
      </c>
      <c r="L2209" t="str">
        <f t="shared" si="414"/>
        <v/>
      </c>
      <c r="M2209" t="str" cm="1">
        <f t="array" ref="M2209">_xlfn.IFS(ISNUMBER(_xlfn.XLOOKUP(C2209,Tables!N:N,Tables!N:N)),IF(B2209=0,K2209,""),L2209&lt;&gt;"",L2209,TRUE,D2209)</f>
        <v>00</v>
      </c>
      <c r="N2209">
        <f t="shared" si="403"/>
        <v>0</v>
      </c>
    </row>
    <row r="2210" spans="1:14" x14ac:dyDescent="0.45">
      <c r="A2210" t="str">
        <f t="shared" si="410"/>
        <v>3B70</v>
      </c>
      <c r="B2210" t="str">
        <f t="shared" si="412"/>
        <v>20</v>
      </c>
      <c r="C2210">
        <f>COUNTIF(B$2:B2210,"=0")</f>
        <v>33</v>
      </c>
      <c r="D2210" t="str">
        <f>MID('input-output'!$I$9,(ROW(D2210)-2)*2+1,2)</f>
        <v>00</v>
      </c>
      <c r="E2210" s="1" t="str">
        <f t="shared" si="413"/>
        <v>Name Letter 5</v>
      </c>
      <c r="F2210" t="str">
        <f>_xlfn.XLOOKUP(D2210,Tables!B:B,Tables!H:H,"")</f>
        <v/>
      </c>
      <c r="G2210" s="2"/>
      <c r="L2210" t="str">
        <f t="shared" si="414"/>
        <v/>
      </c>
      <c r="M2210" t="str" cm="1">
        <f t="array" ref="M2210">_xlfn.IFS(ISNUMBER(_xlfn.XLOOKUP(C2210,Tables!N:N,Tables!N:N)),IF(B2210=0,K2210,""),L2210&lt;&gt;"",L2210,TRUE,D2210)</f>
        <v>00</v>
      </c>
      <c r="N2210">
        <f t="shared" si="403"/>
        <v>0</v>
      </c>
    </row>
    <row r="2211" spans="1:14" x14ac:dyDescent="0.45">
      <c r="A2211" t="str">
        <f t="shared" si="410"/>
        <v>3B71</v>
      </c>
      <c r="B2211" t="str">
        <f t="shared" si="412"/>
        <v>21</v>
      </c>
      <c r="C2211">
        <f>COUNTIF(B$2:B2211,"=0")</f>
        <v>33</v>
      </c>
      <c r="D2211" t="str">
        <f>MID('input-output'!$I$9,(ROW(D2211)-2)*2+1,2)</f>
        <v>00</v>
      </c>
      <c r="E2211" s="1" t="str">
        <f t="shared" si="413"/>
        <v/>
      </c>
      <c r="L2211" t="str">
        <f t="shared" si="414"/>
        <v/>
      </c>
      <c r="M2211" t="str" cm="1">
        <f t="array" ref="M2211">_xlfn.IFS(ISNUMBER(_xlfn.XLOOKUP(C2211,Tables!N:N,Tables!N:N)),IF(B2211=0,K2211,""),L2211&lt;&gt;"",L2211,TRUE,D2211)</f>
        <v>00</v>
      </c>
      <c r="N2211">
        <f t="shared" si="403"/>
        <v>0</v>
      </c>
    </row>
    <row r="2212" spans="1:14" x14ac:dyDescent="0.45">
      <c r="A2212" t="str">
        <f t="shared" si="410"/>
        <v>3B72</v>
      </c>
      <c r="B2212" t="str">
        <f t="shared" si="412"/>
        <v>22</v>
      </c>
      <c r="C2212">
        <f>COUNTIF(B$2:B2212,"=0")</f>
        <v>33</v>
      </c>
      <c r="D2212" t="str">
        <f>MID('input-output'!$I$9,(ROW(D2212)-2)*2+1,2)</f>
        <v>00</v>
      </c>
      <c r="E2212" s="1" t="str">
        <f t="shared" si="413"/>
        <v>Name Letter 6</v>
      </c>
      <c r="F2212" t="str">
        <f>_xlfn.XLOOKUP(D2212,Tables!B:B,Tables!H:H,"")</f>
        <v/>
      </c>
      <c r="G2212" s="2"/>
      <c r="L2212" t="str">
        <f t="shared" si="414"/>
        <v/>
      </c>
      <c r="M2212" t="str" cm="1">
        <f t="array" ref="M2212">_xlfn.IFS(ISNUMBER(_xlfn.XLOOKUP(C2212,Tables!N:N,Tables!N:N)),IF(B2212=0,K2212,""),L2212&lt;&gt;"",L2212,TRUE,D2212)</f>
        <v>00</v>
      </c>
      <c r="N2212">
        <f t="shared" si="403"/>
        <v>0</v>
      </c>
    </row>
    <row r="2213" spans="1:14" x14ac:dyDescent="0.45">
      <c r="A2213" t="str">
        <f t="shared" si="410"/>
        <v>3B73</v>
      </c>
      <c r="B2213" t="str">
        <f t="shared" si="412"/>
        <v>23</v>
      </c>
      <c r="C2213">
        <f>COUNTIF(B$2:B2213,"=0")</f>
        <v>33</v>
      </c>
      <c r="D2213" t="str">
        <f>MID('input-output'!$I$9,(ROW(D2213)-2)*2+1,2)</f>
        <v>00</v>
      </c>
      <c r="E2213" s="1" t="str">
        <f t="shared" si="413"/>
        <v/>
      </c>
      <c r="L2213" t="str">
        <f t="shared" si="414"/>
        <v/>
      </c>
      <c r="M2213" t="str" cm="1">
        <f t="array" ref="M2213">_xlfn.IFS(ISNUMBER(_xlfn.XLOOKUP(C2213,Tables!N:N,Tables!N:N)),IF(B2213=0,K2213,""),L2213&lt;&gt;"",L2213,TRUE,D2213)</f>
        <v>00</v>
      </c>
      <c r="N2213">
        <f t="shared" si="403"/>
        <v>0</v>
      </c>
    </row>
    <row r="2214" spans="1:14" x14ac:dyDescent="0.45">
      <c r="A2214" t="str">
        <f t="shared" si="410"/>
        <v>3B74</v>
      </c>
      <c r="B2214" t="str">
        <f t="shared" si="412"/>
        <v>24</v>
      </c>
      <c r="C2214">
        <f>COUNTIF(B$2:B2214,"=0")</f>
        <v>33</v>
      </c>
      <c r="D2214" t="str">
        <f>MID('input-output'!$I$9,(ROW(D2214)-2)*2+1,2)</f>
        <v>00</v>
      </c>
      <c r="E2214" s="1" t="str">
        <f t="shared" si="413"/>
        <v>Name Letter 7</v>
      </c>
      <c r="F2214" t="str">
        <f>_xlfn.XLOOKUP(D2214,Tables!B:B,Tables!H:H,"")</f>
        <v/>
      </c>
      <c r="G2214" s="2"/>
      <c r="L2214" t="str">
        <f t="shared" si="414"/>
        <v/>
      </c>
      <c r="M2214" t="str" cm="1">
        <f t="array" ref="M2214">_xlfn.IFS(ISNUMBER(_xlfn.XLOOKUP(C2214,Tables!N:N,Tables!N:N)),IF(B2214=0,K2214,""),L2214&lt;&gt;"",L2214,TRUE,D2214)</f>
        <v>00</v>
      </c>
      <c r="N2214">
        <f t="shared" si="403"/>
        <v>0</v>
      </c>
    </row>
    <row r="2215" spans="1:14" x14ac:dyDescent="0.45">
      <c r="A2215" t="str">
        <f t="shared" si="410"/>
        <v>3B75</v>
      </c>
      <c r="B2215" t="str">
        <f t="shared" si="412"/>
        <v>25</v>
      </c>
      <c r="C2215">
        <f>COUNTIF(B$2:B2215,"=0")</f>
        <v>33</v>
      </c>
      <c r="D2215" t="str">
        <f>MID('input-output'!$I$9,(ROW(D2215)-2)*2+1,2)</f>
        <v>00</v>
      </c>
      <c r="E2215" s="1" t="str">
        <f t="shared" si="413"/>
        <v/>
      </c>
      <c r="L2215" t="str">
        <f t="shared" si="414"/>
        <v/>
      </c>
      <c r="M2215" t="str" cm="1">
        <f t="array" ref="M2215">_xlfn.IFS(ISNUMBER(_xlfn.XLOOKUP(C2215,Tables!N:N,Tables!N:N)),IF(B2215=0,K2215,""),L2215&lt;&gt;"",L2215,TRUE,D2215)</f>
        <v>00</v>
      </c>
      <c r="N2215">
        <f t="shared" si="403"/>
        <v>0</v>
      </c>
    </row>
    <row r="2216" spans="1:14" x14ac:dyDescent="0.45">
      <c r="A2216" t="str">
        <f t="shared" si="410"/>
        <v>3B76</v>
      </c>
      <c r="B2216" t="str">
        <f t="shared" si="412"/>
        <v>26</v>
      </c>
      <c r="C2216">
        <f>COUNTIF(B$2:B2216,"=0")</f>
        <v>33</v>
      </c>
      <c r="D2216" t="str">
        <f>MID('input-output'!$I$9,(ROW(D2216)-2)*2+1,2)</f>
        <v>00</v>
      </c>
      <c r="E2216" s="1" t="str">
        <f t="shared" si="413"/>
        <v>Name Letter 8</v>
      </c>
      <c r="F2216" t="str">
        <f>_xlfn.XLOOKUP(D2216,Tables!B:B,Tables!H:H,"")</f>
        <v/>
      </c>
      <c r="G2216" s="2"/>
      <c r="L2216" t="str">
        <f t="shared" si="414"/>
        <v/>
      </c>
      <c r="M2216" t="str" cm="1">
        <f t="array" ref="M2216">_xlfn.IFS(ISNUMBER(_xlfn.XLOOKUP(C2216,Tables!N:N,Tables!N:N)),IF(B2216=0,K2216,""),L2216&lt;&gt;"",L2216,TRUE,D2216)</f>
        <v>00</v>
      </c>
      <c r="N2216">
        <f t="shared" si="403"/>
        <v>0</v>
      </c>
    </row>
    <row r="2217" spans="1:14" x14ac:dyDescent="0.45">
      <c r="A2217" t="str">
        <f t="shared" si="410"/>
        <v>3B77</v>
      </c>
      <c r="B2217" t="str">
        <f t="shared" si="412"/>
        <v>27</v>
      </c>
      <c r="C2217">
        <f>COUNTIF(B$2:B2217,"=0")</f>
        <v>33</v>
      </c>
      <c r="D2217" t="str">
        <f>MID('input-output'!$I$9,(ROW(D2217)-2)*2+1,2)</f>
        <v>00</v>
      </c>
      <c r="E2217" s="1" t="str">
        <f t="shared" si="413"/>
        <v/>
      </c>
      <c r="L2217" t="str">
        <f t="shared" si="414"/>
        <v/>
      </c>
      <c r="M2217" t="str" cm="1">
        <f t="array" ref="M2217">_xlfn.IFS(ISNUMBER(_xlfn.XLOOKUP(C2217,Tables!N:N,Tables!N:N)),IF(B2217=0,K2217,""),L2217&lt;&gt;"",L2217,TRUE,D2217)</f>
        <v>00</v>
      </c>
      <c r="N2217">
        <f t="shared" si="403"/>
        <v>0</v>
      </c>
    </row>
    <row r="2218" spans="1:14" x14ac:dyDescent="0.45">
      <c r="A2218" t="str">
        <f t="shared" si="410"/>
        <v>3B78</v>
      </c>
      <c r="B2218" t="str">
        <f t="shared" si="412"/>
        <v>28</v>
      </c>
      <c r="C2218">
        <f>COUNTIF(B$2:B2218,"=0")</f>
        <v>33</v>
      </c>
      <c r="D2218" t="str">
        <f>MID('input-output'!$I$9,(ROW(D2218)-2)*2+1,2)</f>
        <v>01</v>
      </c>
      <c r="E2218" s="1" t="str">
        <f t="shared" si="413"/>
        <v>Monster Level 1</v>
      </c>
      <c r="G2218" s="2"/>
      <c r="L2218" t="str">
        <f t="shared" si="414"/>
        <v/>
      </c>
      <c r="M2218" t="str" cm="1">
        <f t="array" ref="M2218">_xlfn.IFS(ISNUMBER(_xlfn.XLOOKUP(C2218,Tables!N:N,Tables!N:N)),IF(B2218=0,K2218,""),L2218&lt;&gt;"",L2218,TRUE,D2218)</f>
        <v>01</v>
      </c>
      <c r="N2218">
        <f t="shared" si="403"/>
        <v>0</v>
      </c>
    </row>
    <row r="2219" spans="1:14" x14ac:dyDescent="0.45">
      <c r="A2219" t="str">
        <f t="shared" si="410"/>
        <v>3B79</v>
      </c>
      <c r="B2219" t="str">
        <f t="shared" si="412"/>
        <v>29</v>
      </c>
      <c r="C2219">
        <f>COUNTIF(B$2:B2219,"=0")</f>
        <v>33</v>
      </c>
      <c r="D2219" t="str">
        <f>MID('input-output'!$I$9,(ROW(D2219)-2)*2+1,2)</f>
        <v>01</v>
      </c>
      <c r="E2219" s="1" t="str">
        <f t="shared" si="413"/>
        <v>Monster Level 2</v>
      </c>
      <c r="G2219" s="2"/>
      <c r="L2219" t="str">
        <f t="shared" si="414"/>
        <v/>
      </c>
      <c r="M2219" t="str" cm="1">
        <f t="array" ref="M2219">_xlfn.IFS(ISNUMBER(_xlfn.XLOOKUP(C2219,Tables!N:N,Tables!N:N)),IF(B2219=0,K2219,""),L2219&lt;&gt;"",L2219,TRUE,D2219)</f>
        <v>01</v>
      </c>
      <c r="N2219">
        <f t="shared" si="403"/>
        <v>0</v>
      </c>
    </row>
    <row r="2220" spans="1:14" x14ac:dyDescent="0.45">
      <c r="A2220" t="str">
        <f t="shared" si="410"/>
        <v>3B7A</v>
      </c>
      <c r="B2220" t="str">
        <f t="shared" si="412"/>
        <v>2A</v>
      </c>
      <c r="C2220">
        <f>COUNTIF(B$2:B2220,"=0")</f>
        <v>33</v>
      </c>
      <c r="D2220" t="str">
        <f>MID('input-output'!$I$9,(ROW(D2220)-2)*2+1,2)</f>
        <v>01</v>
      </c>
      <c r="E2220" s="1" t="str">
        <f t="shared" si="413"/>
        <v>Monster Level 3</v>
      </c>
      <c r="G2220" s="2"/>
      <c r="L2220" t="str">
        <f t="shared" si="414"/>
        <v/>
      </c>
      <c r="M2220" t="str" cm="1">
        <f t="array" ref="M2220">_xlfn.IFS(ISNUMBER(_xlfn.XLOOKUP(C2220,Tables!N:N,Tables!N:N)),IF(B2220=0,K2220,""),L2220&lt;&gt;"",L2220,TRUE,D2220)</f>
        <v>01</v>
      </c>
      <c r="N2220">
        <f t="shared" si="403"/>
        <v>0</v>
      </c>
    </row>
    <row r="2221" spans="1:14" x14ac:dyDescent="0.45">
      <c r="A2221" t="str">
        <f t="shared" si="410"/>
        <v>3B7B</v>
      </c>
      <c r="B2221" t="str">
        <f t="shared" si="412"/>
        <v>2B</v>
      </c>
      <c r="C2221">
        <f>COUNTIF(B$2:B2221,"=0")</f>
        <v>33</v>
      </c>
      <c r="D2221" t="str">
        <f>MID('input-output'!$I$9,(ROW(D2221)-2)*2+1,2)</f>
        <v>01</v>
      </c>
      <c r="E2221" s="1" t="str">
        <f t="shared" si="413"/>
        <v>Boss Level</v>
      </c>
      <c r="G2221" s="2"/>
      <c r="L2221" t="str">
        <f t="shared" si="414"/>
        <v/>
      </c>
      <c r="M2221" t="str" cm="1">
        <f t="array" ref="M2221">_xlfn.IFS(ISNUMBER(_xlfn.XLOOKUP(C2221,Tables!N:N,Tables!N:N)),IF(B2221=0,K2221,""),L2221&lt;&gt;"",L2221,TRUE,D2221)</f>
        <v>01</v>
      </c>
      <c r="N2221">
        <f t="shared" si="403"/>
        <v>0</v>
      </c>
    </row>
    <row r="2222" spans="1:14" x14ac:dyDescent="0.45">
      <c r="A2222" t="str">
        <f t="shared" si="410"/>
        <v>3B7C</v>
      </c>
      <c r="B2222" t="str">
        <f t="shared" si="412"/>
        <v>2C</v>
      </c>
      <c r="C2222">
        <f>COUNTIF(B$2:B2222,"=0")</f>
        <v>33</v>
      </c>
      <c r="D2222" t="str">
        <f>MID('input-output'!$I$9,(ROW(D2222)-2)*2+1,2)</f>
        <v>00</v>
      </c>
      <c r="E2222" s="1" t="str">
        <f t="shared" si="413"/>
        <v/>
      </c>
      <c r="L2222" t="str">
        <f t="shared" si="414"/>
        <v/>
      </c>
      <c r="M2222" t="str" cm="1">
        <f t="array" ref="M2222">_xlfn.IFS(ISNUMBER(_xlfn.XLOOKUP(C2222,Tables!N:N,Tables!N:N)),IF(B2222=0,K2222,""),L2222&lt;&gt;"",L2222,TRUE,D2222)</f>
        <v>00</v>
      </c>
      <c r="N2222">
        <f t="shared" si="403"/>
        <v>0</v>
      </c>
    </row>
    <row r="2223" spans="1:14" x14ac:dyDescent="0.45">
      <c r="A2223" t="str">
        <f t="shared" si="410"/>
        <v>3B7D</v>
      </c>
      <c r="B2223" t="str">
        <f t="shared" si="412"/>
        <v>2D</v>
      </c>
      <c r="C2223">
        <f>COUNTIF(B$2:B2223,"=0")</f>
        <v>33</v>
      </c>
      <c r="D2223" t="str">
        <f>MID('input-output'!$I$9,(ROW(D2223)-2)*2+1,2)</f>
        <v>40</v>
      </c>
      <c r="E2223" s="1" t="str">
        <f t="shared" si="413"/>
        <v>Hobby</v>
      </c>
      <c r="F2223" t="str">
        <f>_xlfn.XLOOKUP(HEX2DEC(D2223),Tables!A:A,Tables!G:G)</f>
        <v>Writing</v>
      </c>
      <c r="G2223" s="2"/>
      <c r="L2223" t="str">
        <f t="shared" si="414"/>
        <v/>
      </c>
      <c r="M2223" t="str" cm="1">
        <f t="array" ref="M2223">_xlfn.IFS(ISNUMBER(_xlfn.XLOOKUP(C2223,Tables!N:N,Tables!N:N)),IF(B2223=0,K2223,""),L2223&lt;&gt;"",L2223,TRUE,D2223)</f>
        <v>40</v>
      </c>
      <c r="N2223">
        <f t="shared" si="403"/>
        <v>0</v>
      </c>
    </row>
    <row r="2224" spans="1:14" x14ac:dyDescent="0.45">
      <c r="A2224" t="str">
        <f t="shared" si="410"/>
        <v>3B7E</v>
      </c>
      <c r="B2224" t="str">
        <f t="shared" si="412"/>
        <v>2E</v>
      </c>
      <c r="C2224">
        <f>COUNTIF(B$2:B2224,"=0")</f>
        <v>33</v>
      </c>
      <c r="D2224" t="str">
        <f>MID('input-output'!$I$9,(ROW(D2224)-2)*2+1,2)</f>
        <v>01</v>
      </c>
      <c r="E2224" s="1" t="str">
        <f t="shared" si="413"/>
        <v>Title</v>
      </c>
      <c r="F2224" t="str">
        <f>_xlfn.XLOOKUP(HEX2DEC(D2224),Tables!A:A,Tables!F:F)</f>
        <v>Kindergartner</v>
      </c>
      <c r="G2224" s="2"/>
      <c r="L2224" t="str">
        <f t="shared" si="414"/>
        <v/>
      </c>
      <c r="M2224" t="str" cm="1">
        <f t="array" ref="M2224">_xlfn.IFS(ISNUMBER(_xlfn.XLOOKUP(C2224,Tables!N:N,Tables!N:N)),IF(B2224=0,K2224,""),L2224&lt;&gt;"",L2224,TRUE,D2224)</f>
        <v>01</v>
      </c>
      <c r="N2224">
        <f t="shared" si="403"/>
        <v>0</v>
      </c>
    </row>
    <row r="2225" spans="1:14" x14ac:dyDescent="0.45">
      <c r="A2225" t="str">
        <f t="shared" si="410"/>
        <v>3B7F</v>
      </c>
      <c r="B2225" t="str">
        <f t="shared" si="412"/>
        <v>2F</v>
      </c>
      <c r="C2225">
        <f>COUNTIF(B$2:B2225,"=0")</f>
        <v>33</v>
      </c>
      <c r="D2225" t="str">
        <f>MID('input-output'!$I$9,(ROW(D2225)-2)*2+1,2)</f>
        <v>3B</v>
      </c>
      <c r="E2225" s="1" t="str">
        <f t="shared" si="413"/>
        <v>Personality</v>
      </c>
      <c r="F2225" t="str">
        <f>_xlfn.XLOOKUP(HEX2DEC(D2225),Tables!A:A,Tables!E:E)</f>
        <v>Innocent</v>
      </c>
      <c r="G2225" s="2"/>
      <c r="L2225" t="str">
        <f t="shared" si="414"/>
        <v/>
      </c>
      <c r="M2225" t="str" cm="1">
        <f t="array" ref="M2225">_xlfn.IFS(ISNUMBER(_xlfn.XLOOKUP(C2225,Tables!N:N,Tables!N:N)),IF(B2225=0,K2225,""),L2225&lt;&gt;"",L2225,TRUE,D2225)</f>
        <v>3B</v>
      </c>
      <c r="N2225">
        <f t="shared" si="403"/>
        <v>0</v>
      </c>
    </row>
    <row r="2226" spans="1:14" x14ac:dyDescent="0.45">
      <c r="A2226" t="str">
        <f t="shared" si="410"/>
        <v>3B80</v>
      </c>
      <c r="B2226" t="str">
        <f t="shared" si="412"/>
        <v>30</v>
      </c>
      <c r="C2226">
        <f>COUNTIF(B$2:B2226,"=0")</f>
        <v>33</v>
      </c>
      <c r="D2226" t="str">
        <f>MID('input-output'!$I$9,(ROW(D2226)-2)*2+1,2)</f>
        <v>00</v>
      </c>
      <c r="E2226" s="1" t="str">
        <f t="shared" si="413"/>
        <v/>
      </c>
      <c r="L2226" t="str">
        <f t="shared" si="414"/>
        <v/>
      </c>
      <c r="M2226" t="str" cm="1">
        <f t="array" ref="M2226">_xlfn.IFS(ISNUMBER(_xlfn.XLOOKUP(C2226,Tables!N:N,Tables!N:N)),IF(B2226=0,K2226,""),L2226&lt;&gt;"",L2226,TRUE,D2226)</f>
        <v>00</v>
      </c>
      <c r="N2226">
        <f t="shared" si="403"/>
        <v>0</v>
      </c>
    </row>
    <row r="2227" spans="1:14" x14ac:dyDescent="0.45">
      <c r="A2227" t="str">
        <f t="shared" si="410"/>
        <v>3B81</v>
      </c>
      <c r="B2227" t="str">
        <f t="shared" si="412"/>
        <v>31</v>
      </c>
      <c r="C2227">
        <f>COUNTIF(B$2:B2227,"=0")</f>
        <v>33</v>
      </c>
      <c r="D2227" t="str">
        <f>MID('input-output'!$I$9,(ROW(D2227)-2)*2+1,2)</f>
        <v>00</v>
      </c>
      <c r="E2227" s="1" t="str">
        <f t="shared" si="413"/>
        <v>Owner Level</v>
      </c>
      <c r="F2227">
        <f t="shared" ref="F2227:F2228" si="415">HEX2DEC(D2227)</f>
        <v>0</v>
      </c>
      <c r="G2227" s="2"/>
      <c r="J2227" t="str">
        <f t="shared" ref="J2227:J2228" si="416">IF(G2227&lt;&gt;"",DEC2HEX(G2227),"")</f>
        <v/>
      </c>
      <c r="L2227" t="str">
        <f t="shared" si="414"/>
        <v/>
      </c>
      <c r="M2227" t="str" cm="1">
        <f t="array" ref="M2227">_xlfn.IFS(ISNUMBER(_xlfn.XLOOKUP(C2227,Tables!N:N,Tables!N:N)),IF(B2227=0,K2227,""),L2227&lt;&gt;"",L2227,TRUE,D2227)</f>
        <v>00</v>
      </c>
      <c r="N2227">
        <f t="shared" si="403"/>
        <v>0</v>
      </c>
    </row>
    <row r="2228" spans="1:14" x14ac:dyDescent="0.45">
      <c r="A2228" t="str">
        <f t="shared" si="410"/>
        <v>3B82</v>
      </c>
      <c r="B2228" t="str">
        <f t="shared" si="412"/>
        <v>32</v>
      </c>
      <c r="C2228">
        <f>COUNTIF(B$2:B2228,"=0")</f>
        <v>33</v>
      </c>
      <c r="D2228" t="str">
        <f>MID('input-output'!$I$9,(ROW(D2228)-2)*2+1,2)</f>
        <v>00</v>
      </c>
      <c r="E2228" s="1" t="str">
        <f t="shared" si="413"/>
        <v>Times Cleared</v>
      </c>
      <c r="F2228">
        <f t="shared" si="415"/>
        <v>0</v>
      </c>
      <c r="G2228" s="2"/>
      <c r="J2228" t="str">
        <f t="shared" si="416"/>
        <v/>
      </c>
      <c r="L2228" t="str">
        <f t="shared" si="414"/>
        <v/>
      </c>
      <c r="M2228" t="str" cm="1">
        <f t="array" ref="M2228">_xlfn.IFS(ISNUMBER(_xlfn.XLOOKUP(C2228,Tables!N:N,Tables!N:N)),IF(B2228=0,K2228,""),L2228&lt;&gt;"",L2228,TRUE,D2228)</f>
        <v>00</v>
      </c>
      <c r="N2228">
        <f t="shared" si="403"/>
        <v>0</v>
      </c>
    </row>
    <row r="2229" spans="1:14" x14ac:dyDescent="0.45">
      <c r="A2229" t="str">
        <f t="shared" si="410"/>
        <v>3B83</v>
      </c>
      <c r="B2229" t="str">
        <f t="shared" si="412"/>
        <v>33</v>
      </c>
      <c r="C2229">
        <f>COUNTIF(B$2:B2229,"=0")</f>
        <v>33</v>
      </c>
      <c r="D2229" t="str">
        <f>MID('input-output'!$I$9,(ROW(D2229)-2)*2+1,2)</f>
        <v>00</v>
      </c>
      <c r="E2229" s="1" t="str">
        <f t="shared" si="413"/>
        <v/>
      </c>
      <c r="L2229" t="str">
        <f t="shared" si="414"/>
        <v/>
      </c>
      <c r="M2229" t="str" cm="1">
        <f t="array" ref="M2229">_xlfn.IFS(ISNUMBER(_xlfn.XLOOKUP(C2229,Tables!N:N,Tables!N:N)),IF(B2229=0,K2229,""),L2229&lt;&gt;"",L2229,TRUE,D2229)</f>
        <v>00</v>
      </c>
      <c r="N2229">
        <f t="shared" si="403"/>
        <v>0</v>
      </c>
    </row>
    <row r="2230" spans="1:14" x14ac:dyDescent="0.45">
      <c r="A2230" t="str">
        <f t="shared" si="410"/>
        <v>3B84</v>
      </c>
      <c r="B2230" t="str">
        <f t="shared" si="412"/>
        <v>34</v>
      </c>
      <c r="C2230">
        <f>COUNTIF(B$2:B2230,"=0")</f>
        <v>33</v>
      </c>
      <c r="D2230" t="str">
        <f>MID('input-output'!$I$9,(ROW(D2230)-2)*2+1,2)</f>
        <v>D2</v>
      </c>
      <c r="E2230" s="1" t="str">
        <f t="shared" si="413"/>
        <v/>
      </c>
      <c r="L2230" t="str">
        <f t="shared" si="414"/>
        <v/>
      </c>
      <c r="M2230" t="str" cm="1">
        <f t="array" ref="M2230">_xlfn.IFS(ISNUMBER(_xlfn.XLOOKUP(C2230,Tables!N:N,Tables!N:N)),IF(B2230=0,K2230,""),L2230&lt;&gt;"",L2230,TRUE,D2230)</f>
        <v>D2</v>
      </c>
      <c r="N2230">
        <f t="shared" si="403"/>
        <v>0</v>
      </c>
    </row>
    <row r="2231" spans="1:14" x14ac:dyDescent="0.45">
      <c r="A2231" t="str">
        <f t="shared" si="410"/>
        <v>3B85</v>
      </c>
      <c r="B2231" t="str">
        <f t="shared" si="412"/>
        <v>35</v>
      </c>
      <c r="C2231">
        <f>COUNTIF(B$2:B2231,"=0")</f>
        <v>33</v>
      </c>
      <c r="D2231" t="str">
        <f>MID('input-output'!$I$9,(ROW(D2231)-2)*2+1,2)</f>
        <v>01</v>
      </c>
      <c r="E2231" s="1" t="str">
        <f t="shared" si="413"/>
        <v/>
      </c>
      <c r="L2231" t="str">
        <f t="shared" si="414"/>
        <v/>
      </c>
      <c r="M2231" t="str" cm="1">
        <f t="array" ref="M2231">_xlfn.IFS(ISNUMBER(_xlfn.XLOOKUP(C2231,Tables!N:N,Tables!N:N)),IF(B2231=0,K2231,""),L2231&lt;&gt;"",L2231,TRUE,D2231)</f>
        <v>01</v>
      </c>
      <c r="N2231">
        <f t="shared" si="403"/>
        <v>0</v>
      </c>
    </row>
    <row r="2232" spans="1:14" x14ac:dyDescent="0.45">
      <c r="A2232" t="str">
        <f t="shared" si="410"/>
        <v>3B86</v>
      </c>
      <c r="B2232" t="str">
        <f t="shared" si="412"/>
        <v>36</v>
      </c>
      <c r="C2232">
        <f>COUNTIF(B$2:B2232,"=0")</f>
        <v>33</v>
      </c>
      <c r="D2232" t="str">
        <f>MID('input-output'!$I$9,(ROW(D2232)-2)*2+1,2)</f>
        <v>16</v>
      </c>
      <c r="E2232" s="1" t="str">
        <f t="shared" si="413"/>
        <v/>
      </c>
      <c r="L2232" t="str">
        <f t="shared" si="414"/>
        <v/>
      </c>
      <c r="M2232" t="str" cm="1">
        <f t="array" ref="M2232">_xlfn.IFS(ISNUMBER(_xlfn.XLOOKUP(C2232,Tables!N:N,Tables!N:N)),IF(B2232=0,K2232,""),L2232&lt;&gt;"",L2232,TRUE,D2232)</f>
        <v>16</v>
      </c>
      <c r="N2232">
        <f t="shared" si="403"/>
        <v>0</v>
      </c>
    </row>
    <row r="2233" spans="1:14" x14ac:dyDescent="0.45">
      <c r="A2233" t="str">
        <f t="shared" si="410"/>
        <v>3B87</v>
      </c>
      <c r="B2233" t="str">
        <f t="shared" si="412"/>
        <v>37</v>
      </c>
      <c r="C2233">
        <f>COUNTIF(B$2:B2233,"=0")</f>
        <v>33</v>
      </c>
      <c r="D2233" t="str">
        <f>MID('input-output'!$I$9,(ROW(D2233)-2)*2+1,2)</f>
        <v>4E</v>
      </c>
      <c r="E2233" s="1" t="str">
        <f t="shared" si="413"/>
        <v/>
      </c>
      <c r="L2233" t="str">
        <f t="shared" si="414"/>
        <v/>
      </c>
      <c r="M2233" t="str" cm="1">
        <f t="array" ref="M2233">_xlfn.IFS(ISNUMBER(_xlfn.XLOOKUP(C2233,Tables!N:N,Tables!N:N)),IF(B2233=0,K2233,""),L2233&lt;&gt;"",L2233,TRUE,D2233)</f>
        <v>4E</v>
      </c>
      <c r="N2233">
        <f t="shared" si="403"/>
        <v>0</v>
      </c>
    </row>
    <row r="2234" spans="1:14" x14ac:dyDescent="0.45">
      <c r="A2234" t="str">
        <f t="shared" si="410"/>
        <v>3B88</v>
      </c>
      <c r="B2234" t="str">
        <f t="shared" si="412"/>
        <v>38</v>
      </c>
      <c r="C2234">
        <f>COUNTIF(B$2:B2234,"=0")</f>
        <v>33</v>
      </c>
      <c r="D2234" t="str">
        <f>MID('input-output'!$I$9,(ROW(D2234)-2)*2+1,2)</f>
        <v>4C</v>
      </c>
      <c r="E2234" s="1" t="str">
        <f t="shared" si="413"/>
        <v/>
      </c>
      <c r="L2234" t="str">
        <f t="shared" si="414"/>
        <v/>
      </c>
      <c r="M2234" t="str" cm="1">
        <f t="array" ref="M2234">_xlfn.IFS(ISNUMBER(_xlfn.XLOOKUP(C2234,Tables!N:N,Tables!N:N)),IF(B2234=0,K2234,""),L2234&lt;&gt;"",L2234,TRUE,D2234)</f>
        <v>4C</v>
      </c>
      <c r="N2234">
        <f t="shared" si="403"/>
        <v>0</v>
      </c>
    </row>
    <row r="2235" spans="1:14" x14ac:dyDescent="0.45">
      <c r="A2235" t="str">
        <f t="shared" si="410"/>
        <v>3B89</v>
      </c>
      <c r="B2235" t="str">
        <f t="shared" si="412"/>
        <v>39</v>
      </c>
      <c r="C2235">
        <f>COUNTIF(B$2:B2235,"=0")</f>
        <v>33</v>
      </c>
      <c r="D2235" t="str">
        <f>MID('input-output'!$I$9,(ROW(D2235)-2)*2+1,2)</f>
        <v>75</v>
      </c>
      <c r="E2235" s="1" t="str">
        <f t="shared" si="413"/>
        <v/>
      </c>
      <c r="L2235" t="str">
        <f t="shared" si="414"/>
        <v/>
      </c>
      <c r="M2235" t="str" cm="1">
        <f t="array" ref="M2235">_xlfn.IFS(ISNUMBER(_xlfn.XLOOKUP(C2235,Tables!N:N,Tables!N:N)),IF(B2235=0,K2235,""),L2235&lt;&gt;"",L2235,TRUE,D2235)</f>
        <v>75</v>
      </c>
      <c r="N2235">
        <f t="shared" si="403"/>
        <v>0</v>
      </c>
    </row>
    <row r="2236" spans="1:14" x14ac:dyDescent="0.45">
      <c r="A2236" t="str">
        <f t="shared" si="410"/>
        <v>3B8A</v>
      </c>
      <c r="B2236" t="str">
        <f t="shared" si="412"/>
        <v>3A</v>
      </c>
      <c r="C2236">
        <f>COUNTIF(B$2:B2236,"=0")</f>
        <v>33</v>
      </c>
      <c r="D2236" t="str">
        <f>MID('input-output'!$I$9,(ROW(D2236)-2)*2+1,2)</f>
        <v>6E</v>
      </c>
      <c r="E2236" s="1" t="str">
        <f t="shared" si="413"/>
        <v/>
      </c>
      <c r="L2236" t="str">
        <f t="shared" si="414"/>
        <v/>
      </c>
      <c r="M2236" t="str" cm="1">
        <f t="array" ref="M2236">_xlfn.IFS(ISNUMBER(_xlfn.XLOOKUP(C2236,Tables!N:N,Tables!N:N)),IF(B2236=0,K2236,""),L2236&lt;&gt;"",L2236,TRUE,D2236)</f>
        <v>6E</v>
      </c>
      <c r="N2236">
        <f t="shared" si="403"/>
        <v>0</v>
      </c>
    </row>
    <row r="2237" spans="1:14" x14ac:dyDescent="0.45">
      <c r="A2237" t="str">
        <f t="shared" si="410"/>
        <v>3B8B</v>
      </c>
      <c r="B2237" t="str">
        <f t="shared" si="412"/>
        <v>3B</v>
      </c>
      <c r="C2237">
        <f>COUNTIF(B$2:B2237,"=0")</f>
        <v>33</v>
      </c>
      <c r="D2237" t="str">
        <f>MID('input-output'!$I$9,(ROW(D2237)-2)*2+1,2)</f>
        <v>30</v>
      </c>
      <c r="E2237" s="1" t="str">
        <f t="shared" si="413"/>
        <v/>
      </c>
      <c r="L2237" t="str">
        <f t="shared" si="414"/>
        <v/>
      </c>
      <c r="M2237" t="str" cm="1">
        <f t="array" ref="M2237">_xlfn.IFS(ISNUMBER(_xlfn.XLOOKUP(C2237,Tables!N:N,Tables!N:N)),IF(B2237=0,K2237,""),L2237&lt;&gt;"",L2237,TRUE,D2237)</f>
        <v>30</v>
      </c>
      <c r="N2237">
        <f t="shared" si="403"/>
        <v>0</v>
      </c>
    </row>
    <row r="2238" spans="1:14" x14ac:dyDescent="0.45">
      <c r="A2238" t="str">
        <f t="shared" si="410"/>
        <v>3B8C</v>
      </c>
      <c r="B2238" t="str">
        <f t="shared" si="412"/>
        <v>3C</v>
      </c>
      <c r="C2238">
        <f>COUNTIF(B$2:B2238,"=0")</f>
        <v>33</v>
      </c>
      <c r="D2238" t="str">
        <f>MID('input-output'!$I$9,(ROW(D2238)-2)*2+1,2)</f>
        <v>4A</v>
      </c>
      <c r="E2238" s="1" t="str">
        <f t="shared" si="413"/>
        <v/>
      </c>
      <c r="L2238" t="str">
        <f t="shared" si="414"/>
        <v/>
      </c>
      <c r="M2238" t="str" cm="1">
        <f t="array" ref="M2238">_xlfn.IFS(ISNUMBER(_xlfn.XLOOKUP(C2238,Tables!N:N,Tables!N:N)),IF(B2238=0,K2238,""),L2238&lt;&gt;"",L2238,TRUE,D2238)</f>
        <v>4A</v>
      </c>
      <c r="N2238">
        <f t="shared" si="403"/>
        <v>0</v>
      </c>
    </row>
    <row r="2239" spans="1:14" x14ac:dyDescent="0.45">
      <c r="A2239" t="str">
        <f t="shared" si="410"/>
        <v>3B8D</v>
      </c>
      <c r="B2239" t="str">
        <f t="shared" si="412"/>
        <v>3D</v>
      </c>
      <c r="C2239">
        <f>COUNTIF(B$2:B2239,"=0")</f>
        <v>33</v>
      </c>
      <c r="D2239" t="str">
        <f>MID('input-output'!$I$9,(ROW(D2239)-2)*2+1,2)</f>
        <v>53</v>
      </c>
      <c r="E2239" s="1" t="str">
        <f t="shared" si="413"/>
        <v/>
      </c>
      <c r="L2239" t="str">
        <f t="shared" si="414"/>
        <v/>
      </c>
      <c r="M2239" t="str" cm="1">
        <f t="array" ref="M2239">_xlfn.IFS(ISNUMBER(_xlfn.XLOOKUP(C2239,Tables!N:N,Tables!N:N)),IF(B2239=0,K2239,""),L2239&lt;&gt;"",L2239,TRUE,D2239)</f>
        <v>53</v>
      </c>
      <c r="N2239">
        <f t="shared" si="403"/>
        <v>0</v>
      </c>
    </row>
    <row r="2240" spans="1:14" x14ac:dyDescent="0.45">
      <c r="A2240" t="str">
        <f t="shared" si="410"/>
        <v>3B8E</v>
      </c>
      <c r="B2240" t="str">
        <f t="shared" si="412"/>
        <v>3E</v>
      </c>
      <c r="C2240">
        <f>COUNTIF(B$2:B2240,"=0")</f>
        <v>33</v>
      </c>
      <c r="D2240" t="str">
        <f>MID('input-output'!$I$9,(ROW(D2240)-2)*2+1,2)</f>
        <v>06</v>
      </c>
      <c r="E2240" s="1" t="str">
        <f t="shared" si="413"/>
        <v/>
      </c>
      <c r="L2240" t="str">
        <f t="shared" si="414"/>
        <v/>
      </c>
      <c r="M2240" t="str" cm="1">
        <f t="array" ref="M2240">_xlfn.IFS(ISNUMBER(_xlfn.XLOOKUP(C2240,Tables!N:N,Tables!N:N)),IF(B2240=0,K2240,""),L2240&lt;&gt;"",L2240,TRUE,D2240)</f>
        <v>06</v>
      </c>
      <c r="N2240">
        <f t="shared" si="403"/>
        <v>0</v>
      </c>
    </row>
    <row r="2241" spans="1:14" x14ac:dyDescent="0.45">
      <c r="A2241" t="str">
        <f t="shared" si="410"/>
        <v>3B8F</v>
      </c>
      <c r="B2241" t="str">
        <f t="shared" si="412"/>
        <v>3F</v>
      </c>
      <c r="C2241">
        <f>COUNTIF(B$2:B2241,"=0")</f>
        <v>33</v>
      </c>
      <c r="D2241" t="str">
        <f>MID('input-output'!$I$9,(ROW(D2241)-2)*2+1,2)</f>
        <v>52</v>
      </c>
      <c r="E2241" s="1" t="str">
        <f t="shared" si="413"/>
        <v/>
      </c>
      <c r="L2241" t="str">
        <f t="shared" si="414"/>
        <v/>
      </c>
      <c r="M2241" t="str" cm="1">
        <f t="array" ref="M2241">_xlfn.IFS(ISNUMBER(_xlfn.XLOOKUP(C2241,Tables!N:N,Tables!N:N)),IF(B2241=0,K2241,""),L2241&lt;&gt;"",L2241,TRUE,D2241)</f>
        <v>52</v>
      </c>
      <c r="N2241">
        <f t="shared" si="403"/>
        <v>0</v>
      </c>
    </row>
    <row r="2242" spans="1:14" x14ac:dyDescent="0.45">
      <c r="A2242" t="str">
        <f t="shared" si="410"/>
        <v>3B90</v>
      </c>
      <c r="B2242" t="str">
        <f t="shared" si="412"/>
        <v>40</v>
      </c>
      <c r="C2242">
        <f>COUNTIF(B$2:B2242,"=0")</f>
        <v>33</v>
      </c>
      <c r="D2242" t="str">
        <f>MID('input-output'!$I$9,(ROW(D2242)-2)*2+1,2)</f>
        <v>1F</v>
      </c>
      <c r="E2242" s="1" t="str">
        <f t="shared" si="413"/>
        <v/>
      </c>
      <c r="L2242" t="str">
        <f t="shared" si="414"/>
        <v/>
      </c>
      <c r="M2242" t="str" cm="1">
        <f t="array" ref="M2242">_xlfn.IFS(ISNUMBER(_xlfn.XLOOKUP(C2242,Tables!N:N,Tables!N:N)),IF(B2242=0,K2242,""),L2242&lt;&gt;"",L2242,TRUE,D2242)</f>
        <v>1F</v>
      </c>
      <c r="N2242">
        <f t="shared" si="403"/>
        <v>0</v>
      </c>
    </row>
    <row r="2243" spans="1:14" x14ac:dyDescent="0.45">
      <c r="A2243" t="str">
        <f t="shared" si="410"/>
        <v>3B91</v>
      </c>
      <c r="B2243" t="str">
        <f t="shared" si="412"/>
        <v>41</v>
      </c>
      <c r="C2243">
        <f>COUNTIF(B$2:B2243,"=0")</f>
        <v>33</v>
      </c>
      <c r="D2243" t="str">
        <f>MID('input-output'!$I$9,(ROW(D2243)-2)*2+1,2)</f>
        <v>FF</v>
      </c>
      <c r="E2243" s="1" t="str">
        <f t="shared" si="413"/>
        <v/>
      </c>
      <c r="L2243" t="str">
        <f t="shared" si="414"/>
        <v/>
      </c>
      <c r="M2243" t="str" cm="1">
        <f t="array" ref="M2243">_xlfn.IFS(ISNUMBER(_xlfn.XLOOKUP(C2243,Tables!N:N,Tables!N:N)),IF(B2243=0,K2243,""),L2243&lt;&gt;"",L2243,TRUE,D2243)</f>
        <v>FF</v>
      </c>
      <c r="N2243">
        <f t="shared" si="403"/>
        <v>0</v>
      </c>
    </row>
    <row r="2244" spans="1:14" x14ac:dyDescent="0.45">
      <c r="A2244" t="str">
        <f t="shared" si="410"/>
        <v>3B92</v>
      </c>
      <c r="B2244" t="str">
        <f t="shared" si="412"/>
        <v>42</v>
      </c>
      <c r="C2244">
        <f>COUNTIF(B$2:B2244,"=0")</f>
        <v>33</v>
      </c>
      <c r="D2244" t="str">
        <f>MID('input-output'!$I$9,(ROW(D2244)-2)*2+1,2)</f>
        <v>00</v>
      </c>
      <c r="E2244" s="1" t="str">
        <f t="shared" si="413"/>
        <v/>
      </c>
      <c r="L2244" t="str">
        <f t="shared" si="414"/>
        <v/>
      </c>
      <c r="M2244" t="str" cm="1">
        <f t="array" ref="M2244">_xlfn.IFS(ISNUMBER(_xlfn.XLOOKUP(C2244,Tables!N:N,Tables!N:N)),IF(B2244=0,K2244,""),L2244&lt;&gt;"",L2244,TRUE,D2244)</f>
        <v>00</v>
      </c>
      <c r="N2244">
        <f t="shared" ref="N2244:N2307" si="417">IF(L2244="",0,_xlfn.LET(_xlpm.new,HEX2DEC(M2244),_xlpm.old,HEX2DEC(D2244),IF(_xlpm.new&lt;128,_xlpm.new,-128+_xlfn.BITAND(_xlpm.new,127))-IF(_xlpm.old&lt;128,_xlpm.old,-128+_xlfn.BITAND(_xlpm.old,127))))</f>
        <v>0</v>
      </c>
    </row>
    <row r="2245" spans="1:14" x14ac:dyDescent="0.45">
      <c r="A2245" t="str">
        <f t="shared" si="410"/>
        <v>3B93</v>
      </c>
      <c r="B2245" t="str">
        <f t="shared" si="412"/>
        <v>43</v>
      </c>
      <c r="C2245">
        <f>COUNTIF(B$2:B2245,"=0")</f>
        <v>33</v>
      </c>
      <c r="D2245" t="str">
        <f>MID('input-output'!$I$9,(ROW(D2245)-2)*2+1,2)</f>
        <v>30</v>
      </c>
      <c r="E2245" s="1" t="str">
        <f t="shared" si="413"/>
        <v/>
      </c>
      <c r="L2245" t="str">
        <f t="shared" si="414"/>
        <v/>
      </c>
      <c r="M2245" t="str" cm="1">
        <f t="array" ref="M2245">_xlfn.IFS(ISNUMBER(_xlfn.XLOOKUP(C2245,Tables!N:N,Tables!N:N)),IF(B2245=0,K2245,""),L2245&lt;&gt;"",L2245,TRUE,D2245)</f>
        <v>30</v>
      </c>
      <c r="N2245">
        <f t="shared" si="417"/>
        <v>0</v>
      </c>
    </row>
    <row r="2246" spans="1:14" x14ac:dyDescent="0.45">
      <c r="A2246" t="str">
        <f t="shared" si="410"/>
        <v>3B94</v>
      </c>
      <c r="B2246" t="str">
        <f t="shared" si="412"/>
        <v>44</v>
      </c>
      <c r="C2246">
        <f>COUNTIF(B$2:B2246,"=0")</f>
        <v>33</v>
      </c>
      <c r="D2246" t="str">
        <f>MID('input-output'!$I$9,(ROW(D2246)-2)*2+1,2)</f>
        <v>5D</v>
      </c>
      <c r="E2246" s="1" t="str">
        <f t="shared" si="413"/>
        <v/>
      </c>
      <c r="L2246" t="str">
        <f t="shared" si="414"/>
        <v/>
      </c>
      <c r="M2246" t="str" cm="1">
        <f t="array" ref="M2246">_xlfn.IFS(ISNUMBER(_xlfn.XLOOKUP(C2246,Tables!N:N,Tables!N:N)),IF(B2246=0,K2246,""),L2246&lt;&gt;"",L2246,TRUE,D2246)</f>
        <v>5D</v>
      </c>
      <c r="N2246">
        <f t="shared" si="417"/>
        <v>0</v>
      </c>
    </row>
    <row r="2247" spans="1:14" x14ac:dyDescent="0.45">
      <c r="A2247" t="str">
        <f t="shared" si="410"/>
        <v>3B95</v>
      </c>
      <c r="B2247" t="str">
        <f t="shared" si="412"/>
        <v>45</v>
      </c>
      <c r="C2247">
        <f>COUNTIF(B$2:B2247,"=0")</f>
        <v>33</v>
      </c>
      <c r="D2247" t="str">
        <f>MID('input-output'!$I$9,(ROW(D2247)-2)*2+1,2)</f>
        <v>30</v>
      </c>
      <c r="E2247" s="1" t="str">
        <f t="shared" si="413"/>
        <v/>
      </c>
      <c r="L2247" t="str">
        <f t="shared" si="414"/>
        <v/>
      </c>
      <c r="M2247" t="str" cm="1">
        <f t="array" ref="M2247">_xlfn.IFS(ISNUMBER(_xlfn.XLOOKUP(C2247,Tables!N:N,Tables!N:N)),IF(B2247=0,K2247,""),L2247&lt;&gt;"",L2247,TRUE,D2247)</f>
        <v>30</v>
      </c>
      <c r="N2247">
        <f t="shared" si="417"/>
        <v>0</v>
      </c>
    </row>
    <row r="2248" spans="1:14" x14ac:dyDescent="0.45">
      <c r="A2248" t="str">
        <f t="shared" si="410"/>
        <v>3B96</v>
      </c>
      <c r="B2248" t="str">
        <f t="shared" si="412"/>
        <v>46</v>
      </c>
      <c r="C2248">
        <f>COUNTIF(B$2:B2248,"=0")</f>
        <v>33</v>
      </c>
      <c r="D2248" t="str">
        <f>MID('input-output'!$I$9,(ROW(D2248)-2)*2+1,2)</f>
        <v>6A</v>
      </c>
      <c r="E2248" s="1" t="str">
        <f t="shared" si="413"/>
        <v/>
      </c>
      <c r="L2248" t="str">
        <f t="shared" si="414"/>
        <v/>
      </c>
      <c r="M2248" t="str" cm="1">
        <f t="array" ref="M2248">_xlfn.IFS(ISNUMBER(_xlfn.XLOOKUP(C2248,Tables!N:N,Tables!N:N)),IF(B2248=0,K2248,""),L2248&lt;&gt;"",L2248,TRUE,D2248)</f>
        <v>6A</v>
      </c>
      <c r="N2248">
        <f t="shared" si="417"/>
        <v>0</v>
      </c>
    </row>
    <row r="2249" spans="1:14" x14ac:dyDescent="0.45">
      <c r="A2249" t="str">
        <f t="shared" si="410"/>
        <v>3B97</v>
      </c>
      <c r="B2249" t="str">
        <f t="shared" si="412"/>
        <v>47</v>
      </c>
      <c r="C2249">
        <f>COUNTIF(B$2:B2249,"=0")</f>
        <v>33</v>
      </c>
      <c r="D2249" t="str">
        <f>MID('input-output'!$I$9,(ROW(D2249)-2)*2+1,2)</f>
        <v>3F</v>
      </c>
      <c r="E2249" s="1" t="str">
        <f t="shared" si="413"/>
        <v/>
      </c>
      <c r="L2249" t="str">
        <f t="shared" si="414"/>
        <v/>
      </c>
      <c r="M2249" t="str" cm="1">
        <f t="array" ref="M2249">_xlfn.IFS(ISNUMBER(_xlfn.XLOOKUP(C2249,Tables!N:N,Tables!N:N)),IF(B2249=0,K2249,""),L2249&lt;&gt;"",L2249,TRUE,D2249)</f>
        <v>3F</v>
      </c>
      <c r="N2249">
        <f t="shared" si="417"/>
        <v>0</v>
      </c>
    </row>
    <row r="2250" spans="1:14" x14ac:dyDescent="0.45">
      <c r="A2250" t="str">
        <f t="shared" si="410"/>
        <v>3B98</v>
      </c>
      <c r="B2250" t="str">
        <f t="shared" si="412"/>
        <v>48</v>
      </c>
      <c r="C2250">
        <f>COUNTIF(B$2:B2250,"=0")</f>
        <v>33</v>
      </c>
      <c r="D2250" t="str">
        <f>MID('input-output'!$I$9,(ROW(D2250)-2)*2+1,2)</f>
        <v>BF</v>
      </c>
      <c r="E2250" s="1" t="str">
        <f t="shared" si="413"/>
        <v>DLC Tablet Name</v>
      </c>
      <c r="F2250" t="str">
        <f>IF(_xlfn.CONCAT(D2184:D2185)="FFFF",_xlfn.XLOOKUP(_xlfn.CONCAT(D2184:D2185),Tables!B:B,Tables!K:K),IF(_xlfn.XLOOKUP(HEX2DEC(D2250),Tables!A:A,Tables!K:K,"")=0,"",_xlfn.XLOOKUP(HEX2DEC(D2250),Tables!A:A,Tables!K:K,"")))</f>
        <v>Tower of Trickery</v>
      </c>
      <c r="G2250" s="2"/>
      <c r="L2250" t="str">
        <f t="shared" si="414"/>
        <v/>
      </c>
      <c r="M2250" t="str" cm="1">
        <f t="array" ref="M2250">_xlfn.IFS(ISNUMBER(_xlfn.XLOOKUP(C2250,Tables!N:N,Tables!N:N)),IF(B2250=0,K2250,""),L2250&lt;&gt;"",L2250,TRUE,D2250)</f>
        <v>BF</v>
      </c>
      <c r="N2250">
        <f t="shared" si="417"/>
        <v>0</v>
      </c>
    </row>
    <row r="2251" spans="1:14" x14ac:dyDescent="0.45">
      <c r="A2251" t="str">
        <f t="shared" si="410"/>
        <v>3B99</v>
      </c>
      <c r="B2251" t="str">
        <f t="shared" si="412"/>
        <v>49</v>
      </c>
      <c r="C2251">
        <f>COUNTIF(B$2:B2251,"=0")</f>
        <v>33</v>
      </c>
      <c r="D2251" t="str">
        <f>MID('input-output'!$I$9,(ROW(D2251)-2)*2+1,2)</f>
        <v>BF</v>
      </c>
      <c r="E2251" s="1" t="str">
        <f t="shared" si="413"/>
        <v>DLC Tablet Name</v>
      </c>
      <c r="F2251" t="str">
        <f>IF(_xlfn.XLOOKUP(HEX2DEC(D2251),Tables!A:A,Tables!K:K,"")=0,"",_xlfn.XLOOKUP(HEX2DEC(D2251),Tables!A:A,Tables!K:K,""))</f>
        <v>Tower of Trickery</v>
      </c>
      <c r="L2251" t="str">
        <f t="shared" si="414"/>
        <v/>
      </c>
      <c r="M2251" t="str" cm="1">
        <f t="array" ref="M2251">_xlfn.IFS(ISNUMBER(_xlfn.XLOOKUP(C2251,Tables!N:N,Tables!N:N)),IF(B2251=0,K2251,""),L2251&lt;&gt;"",L2251,TRUE,D2251)</f>
        <v>BF</v>
      </c>
      <c r="N2251">
        <f t="shared" si="417"/>
        <v>0</v>
      </c>
    </row>
    <row r="2252" spans="1:14" x14ac:dyDescent="0.45">
      <c r="A2252" t="str">
        <f t="shared" si="410"/>
        <v>3B9A</v>
      </c>
      <c r="B2252" t="str">
        <f t="shared" si="412"/>
        <v>4A</v>
      </c>
      <c r="C2252">
        <f>COUNTIF(B$2:B2252,"=0")</f>
        <v>33</v>
      </c>
      <c r="D2252" t="str">
        <f>MID('input-output'!$I$9,(ROW(D2252)-2)*2+1,2)</f>
        <v>00</v>
      </c>
      <c r="E2252" s="1" t="str">
        <f t="shared" si="413"/>
        <v/>
      </c>
      <c r="L2252" t="str">
        <f t="shared" si="414"/>
        <v/>
      </c>
      <c r="M2252" t="str" cm="1">
        <f t="array" ref="M2252">_xlfn.IFS(ISNUMBER(_xlfn.XLOOKUP(C2252,Tables!N:N,Tables!N:N)),IF(B2252=0,K2252,""),L2252&lt;&gt;"",L2252,TRUE,D2252)</f>
        <v>00</v>
      </c>
      <c r="N2252">
        <f t="shared" si="417"/>
        <v>0</v>
      </c>
    </row>
    <row r="2253" spans="1:14" x14ac:dyDescent="0.45">
      <c r="A2253" t="str">
        <f t="shared" si="410"/>
        <v>3B9B</v>
      </c>
      <c r="B2253" t="str">
        <f t="shared" si="412"/>
        <v>4B</v>
      </c>
      <c r="C2253">
        <f>COUNTIF(B$2:B2253,"=0")</f>
        <v>33</v>
      </c>
      <c r="D2253" t="str">
        <f>MID('input-output'!$I$9,(ROW(D2253)-2)*2+1,2)</f>
        <v>00</v>
      </c>
      <c r="E2253" s="1" t="str">
        <f t="shared" si="413"/>
        <v/>
      </c>
      <c r="L2253" t="str">
        <f t="shared" si="414"/>
        <v/>
      </c>
      <c r="M2253" t="str" cm="1">
        <f t="array" ref="M2253">_xlfn.IFS(ISNUMBER(_xlfn.XLOOKUP(C2253,Tables!N:N,Tables!N:N)),IF(B2253=0,K2253,""),L2253&lt;&gt;"",L2253,TRUE,D2253)</f>
        <v>00</v>
      </c>
      <c r="N2253">
        <f t="shared" si="417"/>
        <v>0</v>
      </c>
    </row>
    <row r="2254" spans="1:14" x14ac:dyDescent="0.45">
      <c r="A2254" t="str">
        <f t="shared" si="410"/>
        <v>3B9C</v>
      </c>
      <c r="B2254" t="str">
        <f t="shared" si="412"/>
        <v>4C</v>
      </c>
      <c r="C2254">
        <f>COUNTIF(B$2:B2254,"=0")</f>
        <v>33</v>
      </c>
      <c r="D2254" t="str">
        <f>MID('input-output'!$I$9,(ROW(D2254)-2)*2+1,2)</f>
        <v>00</v>
      </c>
      <c r="E2254" s="1" t="str">
        <f t="shared" si="413"/>
        <v/>
      </c>
      <c r="L2254" t="str">
        <f t="shared" si="414"/>
        <v/>
      </c>
      <c r="M2254" t="str" cm="1">
        <f t="array" ref="M2254">_xlfn.IFS(ISNUMBER(_xlfn.XLOOKUP(C2254,Tables!N:N,Tables!N:N)),IF(B2254=0,K2254,""),L2254&lt;&gt;"",L2254,TRUE,D2254)</f>
        <v>00</v>
      </c>
      <c r="N2254">
        <f t="shared" si="417"/>
        <v>0</v>
      </c>
    </row>
    <row r="2255" spans="1:14" x14ac:dyDescent="0.45">
      <c r="A2255" t="str">
        <f t="shared" si="410"/>
        <v>3B9D</v>
      </c>
      <c r="B2255" t="str">
        <f t="shared" si="412"/>
        <v>4D</v>
      </c>
      <c r="C2255">
        <f>COUNTIF(B$2:B2255,"=0")</f>
        <v>33</v>
      </c>
      <c r="D2255" t="str">
        <f>MID('input-output'!$I$9,(ROW(D2255)-2)*2+1,2)</f>
        <v>07</v>
      </c>
      <c r="E2255" s="1" t="str">
        <f t="shared" si="413"/>
        <v>Disguise</v>
      </c>
      <c r="F2255" t="str">
        <f>_xlfn.XLOOKUP(HEX2DEC(D2255),Tables!A:A,Tables!I:I)</f>
        <v>Boy</v>
      </c>
      <c r="G2255" s="2"/>
      <c r="L2255" t="str">
        <f t="shared" si="414"/>
        <v/>
      </c>
      <c r="M2255" t="str" cm="1">
        <f t="array" ref="M2255">_xlfn.IFS(ISNUMBER(_xlfn.XLOOKUP(C2255,Tables!N:N,Tables!N:N)),IF(B2255=0,K2255,""),L2255&lt;&gt;"",L2255,TRUE,D2255)</f>
        <v>07</v>
      </c>
      <c r="N2255">
        <f t="shared" si="417"/>
        <v>0</v>
      </c>
    </row>
    <row r="2256" spans="1:14" x14ac:dyDescent="0.45">
      <c r="A2256" t="str">
        <f t="shared" si="410"/>
        <v>3B9E</v>
      </c>
      <c r="B2256" t="str">
        <f t="shared" si="412"/>
        <v>4E</v>
      </c>
      <c r="C2256">
        <f>COUNTIF(B$2:B2256,"=0")</f>
        <v>33</v>
      </c>
      <c r="D2256" t="str">
        <f>MID('input-output'!$I$9,(ROW(D2256)-2)*2+1,2)</f>
        <v>03</v>
      </c>
      <c r="E2256" s="1" t="str">
        <f t="shared" si="413"/>
        <v>Unk</v>
      </c>
      <c r="F2256">
        <f t="shared" ref="F2256" si="418">HEX2DEC(D2256)</f>
        <v>3</v>
      </c>
      <c r="L2256" t="str">
        <f t="shared" si="414"/>
        <v/>
      </c>
      <c r="M2256" t="str" cm="1">
        <f t="array" ref="M2256">_xlfn.IFS(ISNUMBER(_xlfn.XLOOKUP(C2256,Tables!N:N,Tables!N:N)),IF(B2256=0,K2256,""),L2256&lt;&gt;"",L2256,TRUE,D2256)</f>
        <v>03</v>
      </c>
      <c r="N2256">
        <f t="shared" si="417"/>
        <v>0</v>
      </c>
    </row>
    <row r="2257" spans="1:14" x14ac:dyDescent="0.45">
      <c r="A2257" t="str">
        <f t="shared" si="410"/>
        <v>3B9F</v>
      </c>
      <c r="B2257" t="str">
        <f t="shared" si="412"/>
        <v>4F</v>
      </c>
      <c r="C2257">
        <f>COUNTIF(B$2:B2257,"=0")</f>
        <v>33</v>
      </c>
      <c r="D2257" t="str">
        <f>MID('input-output'!$I$9,(ROW(D2257)-2)*2+1,2)</f>
        <v>00</v>
      </c>
      <c r="E2257" s="1" t="str">
        <f t="shared" si="413"/>
        <v/>
      </c>
      <c r="L2257" t="str">
        <f t="shared" si="414"/>
        <v/>
      </c>
      <c r="M2257" t="str" cm="1">
        <f t="array" ref="M2257">_xlfn.IFS(ISNUMBER(_xlfn.XLOOKUP(C2257,Tables!N:N,Tables!N:N)),IF(B2257=0,K2257,""),L2257&lt;&gt;"",L2257,TRUE,D2257)</f>
        <v>00</v>
      </c>
      <c r="N2257">
        <f t="shared" si="417"/>
        <v>0</v>
      </c>
    </row>
    <row r="2258" spans="1:14" x14ac:dyDescent="0.45">
      <c r="A2258" t="str">
        <f t="shared" si="410"/>
        <v>3BA0</v>
      </c>
      <c r="B2258" t="str">
        <f t="shared" si="412"/>
        <v>50</v>
      </c>
      <c r="C2258">
        <f>COUNTIF(B$2:B2258,"=0")</f>
        <v>33</v>
      </c>
      <c r="D2258" t="str">
        <f>MID('input-output'!$I$9,(ROW(D2258)-2)*2+1,2)</f>
        <v>3D</v>
      </c>
      <c r="E2258" s="1" t="str">
        <f t="shared" si="413"/>
        <v>Unk</v>
      </c>
      <c r="F2258">
        <f t="shared" ref="F2258:F2261" si="419">HEX2DEC(D2258)</f>
        <v>61</v>
      </c>
      <c r="L2258" t="str">
        <f t="shared" si="414"/>
        <v/>
      </c>
      <c r="M2258" t="str" cm="1">
        <f t="array" ref="M2258">_xlfn.IFS(ISNUMBER(_xlfn.XLOOKUP(C2258,Tables!N:N,Tables!N:N)),IF(B2258=0,K2258,""),L2258&lt;&gt;"",L2258,TRUE,D2258)</f>
        <v>3D</v>
      </c>
      <c r="N2258">
        <f t="shared" si="417"/>
        <v>0</v>
      </c>
    </row>
    <row r="2259" spans="1:14" x14ac:dyDescent="0.45">
      <c r="A2259" t="str">
        <f t="shared" si="410"/>
        <v>3BA1</v>
      </c>
      <c r="B2259" t="str">
        <f t="shared" si="412"/>
        <v>51</v>
      </c>
      <c r="C2259">
        <f>COUNTIF(B$2:B2259,"=0")</f>
        <v>33</v>
      </c>
      <c r="D2259" t="str">
        <f>MID('input-output'!$I$9,(ROW(D2259)-2)*2+1,2)</f>
        <v>00</v>
      </c>
      <c r="E2259" s="1" t="str">
        <f t="shared" si="413"/>
        <v>Unk</v>
      </c>
      <c r="F2259">
        <f t="shared" si="419"/>
        <v>0</v>
      </c>
      <c r="L2259" t="str">
        <f t="shared" si="414"/>
        <v/>
      </c>
      <c r="M2259" t="str" cm="1">
        <f t="array" ref="M2259">_xlfn.IFS(ISNUMBER(_xlfn.XLOOKUP(C2259,Tables!N:N,Tables!N:N)),IF(B2259=0,K2259,""),L2259&lt;&gt;"",L2259,TRUE,D2259)</f>
        <v>00</v>
      </c>
      <c r="N2259">
        <f t="shared" si="417"/>
        <v>0</v>
      </c>
    </row>
    <row r="2260" spans="1:14" x14ac:dyDescent="0.45">
      <c r="A2260" t="str">
        <f t="shared" si="410"/>
        <v>3BA2</v>
      </c>
      <c r="B2260" t="str">
        <f t="shared" si="412"/>
        <v>52</v>
      </c>
      <c r="C2260">
        <f>COUNTIF(B$2:B2260,"=0")</f>
        <v>33</v>
      </c>
      <c r="D2260" t="str">
        <f>MID('input-output'!$I$9,(ROW(D2260)-2)*2+1,2)</f>
        <v>00</v>
      </c>
      <c r="E2260" s="1" t="str">
        <f t="shared" si="413"/>
        <v>Unk</v>
      </c>
      <c r="F2260">
        <f t="shared" si="419"/>
        <v>0</v>
      </c>
      <c r="L2260" t="str">
        <f t="shared" si="414"/>
        <v/>
      </c>
      <c r="M2260" t="str" cm="1">
        <f t="array" ref="M2260">_xlfn.IFS(ISNUMBER(_xlfn.XLOOKUP(C2260,Tables!N:N,Tables!N:N)),IF(B2260=0,K2260,""),L2260&lt;&gt;"",L2260,TRUE,D2260)</f>
        <v>00</v>
      </c>
      <c r="N2260">
        <f t="shared" si="417"/>
        <v>0</v>
      </c>
    </row>
    <row r="2261" spans="1:14" x14ac:dyDescent="0.45">
      <c r="A2261" t="str">
        <f t="shared" si="410"/>
        <v>3BA3</v>
      </c>
      <c r="B2261" t="str">
        <f t="shared" si="412"/>
        <v>53</v>
      </c>
      <c r="C2261">
        <f>COUNTIF(B$2:B2261,"=0")</f>
        <v>33</v>
      </c>
      <c r="D2261" t="str">
        <f>MID('input-output'!$I$9,(ROW(D2261)-2)*2+1,2)</f>
        <v>00</v>
      </c>
      <c r="E2261" s="1" t="str">
        <f t="shared" si="413"/>
        <v>Unk</v>
      </c>
      <c r="F2261">
        <f t="shared" si="419"/>
        <v>0</v>
      </c>
      <c r="L2261" t="str">
        <f t="shared" si="414"/>
        <v/>
      </c>
      <c r="M2261" t="str" cm="1">
        <f t="array" ref="M2261">_xlfn.IFS(ISNUMBER(_xlfn.XLOOKUP(C2261,Tables!N:N,Tables!N:N)),IF(B2261=0,K2261,""),L2261&lt;&gt;"",L2261,TRUE,D2261)</f>
        <v>00</v>
      </c>
      <c r="N2261">
        <f t="shared" si="417"/>
        <v>0</v>
      </c>
    </row>
    <row r="2262" spans="1:14" x14ac:dyDescent="0.45">
      <c r="A2262" t="str">
        <f t="shared" ref="A2262:A2325" si="420">DEC2HEX(1+HEX2DEC(A2261))</f>
        <v>3BA4</v>
      </c>
      <c r="B2262">
        <f t="shared" si="412"/>
        <v>0</v>
      </c>
      <c r="C2262">
        <f>COUNTIF(B$2:B2262,"=0")</f>
        <v>34</v>
      </c>
      <c r="D2262" t="str">
        <f>MID('input-output'!$I$9,(ROW(D2262)-2)*2+1,2)</f>
        <v>00</v>
      </c>
      <c r="E2262" s="1" t="str">
        <f t="shared" si="413"/>
        <v>Name Low 1</v>
      </c>
      <c r="F2262">
        <f>_xlfn.XLOOKUP(HEX2DEC(D2263&amp;D2262),Tables!A:A,Tables!C:C)</f>
        <v>0</v>
      </c>
      <c r="G2262" s="2"/>
      <c r="J2262" t="str">
        <f>IF(G2262&lt;&gt;"",_xlfn.XLOOKUP(G2262,Tables!C:C,Tables!B:B),"")</f>
        <v/>
      </c>
      <c r="K2262" t="str">
        <f>IF(G2334&lt;&gt;"",_xlfn.XLOOKUP(G2334,'Tablet data'!A:A,'Tablet data'!B:B),"")</f>
        <v/>
      </c>
      <c r="L2262" t="str">
        <f t="shared" si="414"/>
        <v/>
      </c>
      <c r="M2262" t="str" cm="1">
        <f t="array" ref="M2262">_xlfn.IFS(ISNUMBER(_xlfn.XLOOKUP(C2262,Tables!N:N,Tables!N:N)),IF(B2262=0,K2262,""),L2262&lt;&gt;"",L2262,TRUE,D2262)</f>
        <v>00</v>
      </c>
      <c r="N2262">
        <f t="shared" si="417"/>
        <v>0</v>
      </c>
    </row>
    <row r="2263" spans="1:14" x14ac:dyDescent="0.45">
      <c r="A2263" t="str">
        <f t="shared" si="420"/>
        <v>3BA5</v>
      </c>
      <c r="B2263">
        <f t="shared" ref="B2263:B2326" si="421">B2179</f>
        <v>1</v>
      </c>
      <c r="C2263">
        <f>COUNTIF(B$2:B2263,"=0")</f>
        <v>34</v>
      </c>
      <c r="D2263" t="str">
        <f>MID('input-output'!$I$9,(ROW(D2263)-2)*2+1,2)</f>
        <v>00</v>
      </c>
      <c r="E2263" s="1" t="str">
        <f t="shared" ref="E2263:E2326" si="422">IF(E2179="","",E2179)</f>
        <v>Name High 1</v>
      </c>
      <c r="L2263" t="str">
        <f t="shared" si="414"/>
        <v/>
      </c>
      <c r="M2263" t="str" cm="1">
        <f t="array" ref="M2263">_xlfn.IFS(ISNUMBER(_xlfn.XLOOKUP(C2263,Tables!N:N,Tables!N:N)),IF(B2263=0,K2263,""),L2263&lt;&gt;"",L2263,TRUE,D2263)</f>
        <v>00</v>
      </c>
      <c r="N2263">
        <f t="shared" si="417"/>
        <v>0</v>
      </c>
    </row>
    <row r="2264" spans="1:14" x14ac:dyDescent="0.45">
      <c r="A2264" t="str">
        <f t="shared" si="420"/>
        <v>3BA6</v>
      </c>
      <c r="B2264">
        <f t="shared" si="421"/>
        <v>2</v>
      </c>
      <c r="C2264">
        <f>COUNTIF(B$2:B2264,"=0")</f>
        <v>34</v>
      </c>
      <c r="D2264" t="str">
        <f>MID('input-output'!$I$9,(ROW(D2264)-2)*2+1,2)</f>
        <v>00</v>
      </c>
      <c r="E2264" s="1" t="str">
        <f t="shared" si="422"/>
        <v>Name Low 2</v>
      </c>
      <c r="F2264">
        <f>_xlfn.XLOOKUP(HEX2DEC(D2265&amp;D2264),Tables!A:A,Tables!C:C)</f>
        <v>0</v>
      </c>
      <c r="G2264" s="2"/>
      <c r="J2264" t="str">
        <f>IF(G2264&lt;&gt;"",_xlfn.XLOOKUP(G2264,Tables!C:C,Tables!B:B),"")</f>
        <v/>
      </c>
      <c r="L2264" t="str">
        <f t="shared" si="414"/>
        <v/>
      </c>
      <c r="M2264" t="str" cm="1">
        <f t="array" ref="M2264">_xlfn.IFS(ISNUMBER(_xlfn.XLOOKUP(C2264,Tables!N:N,Tables!N:N)),IF(B2264=0,K2264,""),L2264&lt;&gt;"",L2264,TRUE,D2264)</f>
        <v>00</v>
      </c>
      <c r="N2264">
        <f t="shared" si="417"/>
        <v>0</v>
      </c>
    </row>
    <row r="2265" spans="1:14" x14ac:dyDescent="0.45">
      <c r="A2265" t="str">
        <f t="shared" si="420"/>
        <v>3BA7</v>
      </c>
      <c r="B2265" t="str">
        <f t="shared" si="421"/>
        <v>3</v>
      </c>
      <c r="C2265">
        <f>COUNTIF(B$2:B2265,"=0")</f>
        <v>34</v>
      </c>
      <c r="D2265" t="str">
        <f>MID('input-output'!$I$9,(ROW(D2265)-2)*2+1,2)</f>
        <v>00</v>
      </c>
      <c r="E2265" s="1" t="str">
        <f t="shared" si="422"/>
        <v>Name High 2</v>
      </c>
      <c r="L2265" t="str">
        <f t="shared" si="414"/>
        <v/>
      </c>
      <c r="M2265" t="str" cm="1">
        <f t="array" ref="M2265">_xlfn.IFS(ISNUMBER(_xlfn.XLOOKUP(C2265,Tables!N:N,Tables!N:N)),IF(B2265=0,K2265,""),L2265&lt;&gt;"",L2265,TRUE,D2265)</f>
        <v>00</v>
      </c>
      <c r="N2265">
        <f t="shared" si="417"/>
        <v>0</v>
      </c>
    </row>
    <row r="2266" spans="1:14" x14ac:dyDescent="0.45">
      <c r="A2266" t="str">
        <f t="shared" si="420"/>
        <v>3BA8</v>
      </c>
      <c r="B2266" t="str">
        <f t="shared" si="421"/>
        <v>4</v>
      </c>
      <c r="C2266">
        <f>COUNTIF(B$2:B2266,"=0")</f>
        <v>34</v>
      </c>
      <c r="D2266" t="str">
        <f>MID('input-output'!$I$9,(ROW(D2266)-2)*2+1,2)</f>
        <v>00</v>
      </c>
      <c r="E2266" s="1" t="str">
        <f t="shared" si="422"/>
        <v>Name Low 3</v>
      </c>
      <c r="F2266">
        <f>_xlfn.XLOOKUP(HEX2DEC(D2267&amp;D2266),Tables!A:A,Tables!C:C)</f>
        <v>0</v>
      </c>
      <c r="G2266" s="2"/>
      <c r="J2266" t="str">
        <f>IF(G2266&lt;&gt;"",_xlfn.XLOOKUP(G2266,Tables!C:C,Tables!B:B),"")</f>
        <v/>
      </c>
      <c r="L2266" t="str">
        <f t="shared" si="414"/>
        <v/>
      </c>
      <c r="M2266" t="str" cm="1">
        <f t="array" ref="M2266">_xlfn.IFS(ISNUMBER(_xlfn.XLOOKUP(C2266,Tables!N:N,Tables!N:N)),IF(B2266=0,K2266,""),L2266&lt;&gt;"",L2266,TRUE,D2266)</f>
        <v>00</v>
      </c>
      <c r="N2266">
        <f t="shared" si="417"/>
        <v>0</v>
      </c>
    </row>
    <row r="2267" spans="1:14" x14ac:dyDescent="0.45">
      <c r="A2267" t="str">
        <f t="shared" si="420"/>
        <v>3BA9</v>
      </c>
      <c r="B2267" t="str">
        <f t="shared" si="421"/>
        <v>5</v>
      </c>
      <c r="C2267">
        <f>COUNTIF(B$2:B2267,"=0")</f>
        <v>34</v>
      </c>
      <c r="D2267" t="str">
        <f>MID('input-output'!$I$9,(ROW(D2267)-2)*2+1,2)</f>
        <v>00</v>
      </c>
      <c r="E2267" s="1" t="str">
        <f t="shared" si="422"/>
        <v>Name High 3</v>
      </c>
      <c r="L2267" t="str">
        <f t="shared" si="414"/>
        <v/>
      </c>
      <c r="M2267" t="str" cm="1">
        <f t="array" ref="M2267">_xlfn.IFS(ISNUMBER(_xlfn.XLOOKUP(C2267,Tables!N:N,Tables!N:N)),IF(B2267=0,K2267,""),L2267&lt;&gt;"",L2267,TRUE,D2267)</f>
        <v>00</v>
      </c>
      <c r="N2267">
        <f t="shared" si="417"/>
        <v>0</v>
      </c>
    </row>
    <row r="2268" spans="1:14" x14ac:dyDescent="0.45">
      <c r="A2268" t="str">
        <f t="shared" si="420"/>
        <v>3BAA</v>
      </c>
      <c r="B2268" t="str">
        <f t="shared" si="421"/>
        <v>6</v>
      </c>
      <c r="C2268">
        <f>COUNTIF(B$2:B2268,"=0")</f>
        <v>34</v>
      </c>
      <c r="D2268" t="str">
        <f>MID('input-output'!$I$9,(ROW(D2268)-2)*2+1,2)</f>
        <v>00</v>
      </c>
      <c r="E2268" s="1" t="str">
        <f t="shared" si="422"/>
        <v>Primary Monster Low</v>
      </c>
      <c r="F2268">
        <f>_xlfn.XLOOKUP(HEX2DEC(D2269&amp;D2268),Tables!A:A,Tables!D:D)</f>
        <v>0</v>
      </c>
      <c r="G2268" s="2"/>
      <c r="J2268" t="str">
        <f>IF(G2268&lt;&gt;"",_xlfn.XLOOKUP(G2268,Tables!D:D,Tables!B:B),"")</f>
        <v/>
      </c>
      <c r="L2268" t="str">
        <f t="shared" si="414"/>
        <v/>
      </c>
      <c r="M2268" t="str" cm="1">
        <f t="array" ref="M2268">_xlfn.IFS(ISNUMBER(_xlfn.XLOOKUP(C2268,Tables!N:N,Tables!N:N)),IF(B2268=0,K2268,""),L2268&lt;&gt;"",L2268,TRUE,D2268)</f>
        <v>00</v>
      </c>
      <c r="N2268">
        <f t="shared" si="417"/>
        <v>0</v>
      </c>
    </row>
    <row r="2269" spans="1:14" x14ac:dyDescent="0.45">
      <c r="A2269" t="str">
        <f t="shared" si="420"/>
        <v>3BAB</v>
      </c>
      <c r="B2269" t="str">
        <f t="shared" si="421"/>
        <v>7</v>
      </c>
      <c r="C2269">
        <f>COUNTIF(B$2:B2269,"=0")</f>
        <v>34</v>
      </c>
      <c r="D2269" t="str">
        <f>MID('input-output'!$I$9,(ROW(D2269)-2)*2+1,2)</f>
        <v>00</v>
      </c>
      <c r="E2269" s="1" t="str">
        <f t="shared" si="422"/>
        <v>Primary Monster High</v>
      </c>
      <c r="L2269" t="str">
        <f t="shared" si="414"/>
        <v/>
      </c>
      <c r="M2269" t="str" cm="1">
        <f t="array" ref="M2269">_xlfn.IFS(ISNUMBER(_xlfn.XLOOKUP(C2269,Tables!N:N,Tables!N:N)),IF(B2269=0,K2269,""),L2269&lt;&gt;"",L2269,TRUE,D2269)</f>
        <v>00</v>
      </c>
      <c r="N2269">
        <f t="shared" si="417"/>
        <v>0</v>
      </c>
    </row>
    <row r="2270" spans="1:14" x14ac:dyDescent="0.45">
      <c r="A2270" t="str">
        <f t="shared" si="420"/>
        <v>3BAC</v>
      </c>
      <c r="B2270" t="str">
        <f t="shared" si="421"/>
        <v>8</v>
      </c>
      <c r="C2270">
        <f>COUNTIF(B$2:B2270,"=0")</f>
        <v>34</v>
      </c>
      <c r="D2270" t="str">
        <f>MID('input-output'!$I$9,(ROW(D2270)-2)*2+1,2)</f>
        <v>00</v>
      </c>
      <c r="E2270" s="1" t="str">
        <f t="shared" si="422"/>
        <v>Header Low</v>
      </c>
      <c r="F2270">
        <f t="shared" ref="F2270" si="423">HEX2DEC(D2271&amp;D2270)</f>
        <v>0</v>
      </c>
      <c r="G2270" s="2"/>
      <c r="J2270" t="str">
        <f t="shared" ref="J2270" si="424">IF(G2270&lt;&gt;"",DEC2HEX(G2270),"")</f>
        <v/>
      </c>
      <c r="L2270" t="str">
        <f t="shared" ref="L2270:L2333" si="425">IF(OR(J2270&lt;&gt;"",LEN(J2269)&gt;2),_xlfn.LET(_xlpm.exp,IF(LEN(J2270)&gt;2,RIGHT(J2270,2),IF(LEN(J2269)&gt;2,LEFT(J2269,LEN(J2269)-2),J2270)),IF(LEN(_xlpm.exp)=1,"0"&amp;_xlpm.exp,_xlpm.exp)),IF(AND(J2269&lt;&gt;"",ISNUMBER(FIND("High",E2270))),"00",IF(J2270="","",J2270)))</f>
        <v/>
      </c>
      <c r="M2270" t="str" cm="1">
        <f t="array" ref="M2270">_xlfn.IFS(ISNUMBER(_xlfn.XLOOKUP(C2270,Tables!N:N,Tables!N:N)),IF(B2270=0,K2270,""),L2270&lt;&gt;"",L2270,TRUE,D2270)</f>
        <v>00</v>
      </c>
      <c r="N2270">
        <f t="shared" si="417"/>
        <v>0</v>
      </c>
    </row>
    <row r="2271" spans="1:14" x14ac:dyDescent="0.45">
      <c r="A2271" t="str">
        <f t="shared" si="420"/>
        <v>3BAD</v>
      </c>
      <c r="B2271" t="str">
        <f t="shared" si="421"/>
        <v>9</v>
      </c>
      <c r="C2271">
        <f>COUNTIF(B$2:B2271,"=0")</f>
        <v>34</v>
      </c>
      <c r="D2271" t="str">
        <f>MID('input-output'!$I$9,(ROW(D2271)-2)*2+1,2)</f>
        <v>00</v>
      </c>
      <c r="E2271" s="1" t="str">
        <f t="shared" si="422"/>
        <v>Header High</v>
      </c>
      <c r="L2271" t="str">
        <f t="shared" si="425"/>
        <v/>
      </c>
      <c r="M2271" t="str" cm="1">
        <f t="array" ref="M2271">_xlfn.IFS(ISNUMBER(_xlfn.XLOOKUP(C2271,Tables!N:N,Tables!N:N)),IF(B2271=0,K2271,""),L2271&lt;&gt;"",L2271,TRUE,D2271)</f>
        <v>00</v>
      </c>
      <c r="N2271">
        <f t="shared" si="417"/>
        <v>0</v>
      </c>
    </row>
    <row r="2272" spans="1:14" x14ac:dyDescent="0.45">
      <c r="A2272" t="str">
        <f t="shared" si="420"/>
        <v>3BAE</v>
      </c>
      <c r="B2272" t="str">
        <f t="shared" si="421"/>
        <v>A</v>
      </c>
      <c r="C2272">
        <f>COUNTIF(B$2:B2272,"=0")</f>
        <v>34</v>
      </c>
      <c r="D2272" t="str">
        <f>MID('input-output'!$I$9,(ROW(D2272)-2)*2+1,2)</f>
        <v>00</v>
      </c>
      <c r="E2272" s="1" t="str">
        <f t="shared" si="422"/>
        <v>Footer Low</v>
      </c>
      <c r="F2272">
        <f t="shared" ref="F2272" si="426">HEX2DEC(D2273&amp;D2272)</f>
        <v>0</v>
      </c>
      <c r="G2272" s="2"/>
      <c r="J2272" t="str">
        <f t="shared" ref="J2272" si="427">IF(G2272&lt;&gt;"",DEC2HEX(G2272),"")</f>
        <v/>
      </c>
      <c r="L2272" t="str">
        <f t="shared" si="425"/>
        <v/>
      </c>
      <c r="M2272" t="str" cm="1">
        <f t="array" ref="M2272">_xlfn.IFS(ISNUMBER(_xlfn.XLOOKUP(C2272,Tables!N:N,Tables!N:N)),IF(B2272=0,K2272,""),L2272&lt;&gt;"",L2272,TRUE,D2272)</f>
        <v>00</v>
      </c>
      <c r="N2272">
        <f t="shared" si="417"/>
        <v>0</v>
      </c>
    </row>
    <row r="2273" spans="1:14" x14ac:dyDescent="0.45">
      <c r="A2273" t="str">
        <f t="shared" si="420"/>
        <v>3BAF</v>
      </c>
      <c r="B2273" t="str">
        <f t="shared" si="421"/>
        <v>B</v>
      </c>
      <c r="C2273">
        <f>COUNTIF(B$2:B2273,"=0")</f>
        <v>34</v>
      </c>
      <c r="D2273" t="str">
        <f>MID('input-output'!$I$9,(ROW(D2273)-2)*2+1,2)</f>
        <v>00</v>
      </c>
      <c r="E2273" s="1" t="str">
        <f t="shared" si="422"/>
        <v>Footer High</v>
      </c>
      <c r="L2273" t="str">
        <f t="shared" si="425"/>
        <v/>
      </c>
      <c r="M2273" t="str" cm="1">
        <f t="array" ref="M2273">_xlfn.IFS(ISNUMBER(_xlfn.XLOOKUP(C2273,Tables!N:N,Tables!N:N)),IF(B2273=0,K2273,""),L2273&lt;&gt;"",L2273,TRUE,D2273)</f>
        <v>00</v>
      </c>
      <c r="N2273">
        <f t="shared" si="417"/>
        <v>0</v>
      </c>
    </row>
    <row r="2274" spans="1:14" x14ac:dyDescent="0.45">
      <c r="A2274" t="str">
        <f t="shared" si="420"/>
        <v>3BB0</v>
      </c>
      <c r="B2274" t="str">
        <f t="shared" si="421"/>
        <v>C</v>
      </c>
      <c r="C2274">
        <f>COUNTIF(B$2:B2274,"=0")</f>
        <v>34</v>
      </c>
      <c r="D2274" t="str">
        <f>MID('input-output'!$I$9,(ROW(D2274)-2)*2+1,2)</f>
        <v>13</v>
      </c>
      <c r="E2274" s="1" t="str">
        <f t="shared" si="422"/>
        <v/>
      </c>
      <c r="L2274" t="str">
        <f t="shared" si="425"/>
        <v/>
      </c>
      <c r="M2274" t="str" cm="1">
        <f t="array" ref="M2274">_xlfn.IFS(ISNUMBER(_xlfn.XLOOKUP(C2274,Tables!N:N,Tables!N:N)),IF(B2274=0,K2274,""),L2274&lt;&gt;"",L2274,TRUE,D2274)</f>
        <v>13</v>
      </c>
      <c r="N2274">
        <f t="shared" si="417"/>
        <v>0</v>
      </c>
    </row>
    <row r="2275" spans="1:14" x14ac:dyDescent="0.45">
      <c r="A2275" t="str">
        <f t="shared" si="420"/>
        <v>3BB1</v>
      </c>
      <c r="B2275" t="str">
        <f t="shared" si="421"/>
        <v>D</v>
      </c>
      <c r="C2275">
        <f>COUNTIF(B$2:B2275,"=0")</f>
        <v>34</v>
      </c>
      <c r="D2275" t="str">
        <f>MID('input-output'!$I$9,(ROW(D2275)-2)*2+1,2)</f>
        <v>01</v>
      </c>
      <c r="E2275" s="1" t="str">
        <f t="shared" si="422"/>
        <v/>
      </c>
      <c r="L2275" t="str">
        <f t="shared" si="425"/>
        <v/>
      </c>
      <c r="M2275" t="str" cm="1">
        <f t="array" ref="M2275">_xlfn.IFS(ISNUMBER(_xlfn.XLOOKUP(C2275,Tables!N:N,Tables!N:N)),IF(B2275=0,K2275,""),L2275&lt;&gt;"",L2275,TRUE,D2275)</f>
        <v>01</v>
      </c>
      <c r="N2275">
        <f t="shared" si="417"/>
        <v>0</v>
      </c>
    </row>
    <row r="2276" spans="1:14" x14ac:dyDescent="0.45">
      <c r="A2276" t="str">
        <f t="shared" si="420"/>
        <v>3BB2</v>
      </c>
      <c r="B2276" t="str">
        <f t="shared" si="421"/>
        <v>E</v>
      </c>
      <c r="C2276">
        <f>COUNTIF(B$2:B2276,"=0")</f>
        <v>34</v>
      </c>
      <c r="D2276" t="str">
        <f>MID('input-output'!$I$9,(ROW(D2276)-2)*2+1,2)</f>
        <v>00</v>
      </c>
      <c r="E2276" s="1" t="str">
        <f t="shared" si="422"/>
        <v>Times Cleared</v>
      </c>
      <c r="F2276">
        <f t="shared" ref="F2276" si="428">HEX2DEC(D2276)</f>
        <v>0</v>
      </c>
      <c r="G2276" s="2"/>
      <c r="J2276" t="str">
        <f t="shared" ref="J2276" si="429">IF(G2276&lt;&gt;"",DEC2HEX(G2276),"")</f>
        <v/>
      </c>
      <c r="L2276" t="str">
        <f t="shared" si="425"/>
        <v/>
      </c>
      <c r="M2276" t="str" cm="1">
        <f t="array" ref="M2276">_xlfn.IFS(ISNUMBER(_xlfn.XLOOKUP(C2276,Tables!N:N,Tables!N:N)),IF(B2276=0,K2276,""),L2276&lt;&gt;"",L2276,TRUE,D2276)</f>
        <v>00</v>
      </c>
      <c r="N2276">
        <f t="shared" si="417"/>
        <v>0</v>
      </c>
    </row>
    <row r="2277" spans="1:14" x14ac:dyDescent="0.45">
      <c r="A2277" t="str">
        <f t="shared" si="420"/>
        <v>3BB3</v>
      </c>
      <c r="B2277" t="str">
        <f t="shared" si="421"/>
        <v>F</v>
      </c>
      <c r="C2277">
        <f>COUNTIF(B$2:B2277,"=0")</f>
        <v>34</v>
      </c>
      <c r="D2277" t="str">
        <f>MID('input-output'!$I$9,(ROW(D2277)-2)*2+1,2)</f>
        <v>00</v>
      </c>
      <c r="E2277" s="1" t="str">
        <f t="shared" si="422"/>
        <v/>
      </c>
      <c r="L2277" t="str">
        <f t="shared" si="425"/>
        <v/>
      </c>
      <c r="M2277" t="str" cm="1">
        <f t="array" ref="M2277">_xlfn.IFS(ISNUMBER(_xlfn.XLOOKUP(C2277,Tables!N:N,Tables!N:N)),IF(B2277=0,K2277,""),L2277&lt;&gt;"",L2277,TRUE,D2277)</f>
        <v>00</v>
      </c>
      <c r="N2277">
        <f t="shared" si="417"/>
        <v>0</v>
      </c>
    </row>
    <row r="2278" spans="1:14" x14ac:dyDescent="0.45">
      <c r="A2278" t="str">
        <f t="shared" si="420"/>
        <v>3BB4</v>
      </c>
      <c r="B2278" t="str">
        <f t="shared" si="421"/>
        <v>10</v>
      </c>
      <c r="C2278">
        <f>COUNTIF(B$2:B2278,"=0")</f>
        <v>34</v>
      </c>
      <c r="D2278" t="str">
        <f>MID('input-output'!$I$9,(ROW(D2278)-2)*2+1,2)</f>
        <v>00</v>
      </c>
      <c r="E2278" s="1" t="str">
        <f t="shared" si="422"/>
        <v/>
      </c>
      <c r="L2278" t="str">
        <f t="shared" si="425"/>
        <v/>
      </c>
      <c r="M2278" t="str" cm="1">
        <f t="array" ref="M2278">_xlfn.IFS(ISNUMBER(_xlfn.XLOOKUP(C2278,Tables!N:N,Tables!N:N)),IF(B2278=0,K2278,""),L2278&lt;&gt;"",L2278,TRUE,D2278)</f>
        <v>00</v>
      </c>
      <c r="N2278">
        <f t="shared" si="417"/>
        <v>0</v>
      </c>
    </row>
    <row r="2279" spans="1:14" x14ac:dyDescent="0.45">
      <c r="A2279" t="str">
        <f t="shared" si="420"/>
        <v>3BB5</v>
      </c>
      <c r="B2279" t="str">
        <f t="shared" si="421"/>
        <v>11</v>
      </c>
      <c r="C2279">
        <f>COUNTIF(B$2:B2279,"=0")</f>
        <v>34</v>
      </c>
      <c r="D2279" t="str">
        <f>MID('input-output'!$I$9,(ROW(D2279)-2)*2+1,2)</f>
        <v>00</v>
      </c>
      <c r="E2279" s="1" t="str">
        <f t="shared" si="422"/>
        <v/>
      </c>
      <c r="L2279" t="str">
        <f t="shared" si="425"/>
        <v/>
      </c>
      <c r="M2279" t="str" cm="1">
        <f t="array" ref="M2279">_xlfn.IFS(ISNUMBER(_xlfn.XLOOKUP(C2279,Tables!N:N,Tables!N:N)),IF(B2279=0,K2279,""),L2279&lt;&gt;"",L2279,TRUE,D2279)</f>
        <v>00</v>
      </c>
      <c r="N2279">
        <f t="shared" si="417"/>
        <v>0</v>
      </c>
    </row>
    <row r="2280" spans="1:14" x14ac:dyDescent="0.45">
      <c r="A2280" t="str">
        <f t="shared" si="420"/>
        <v>3BB6</v>
      </c>
      <c r="B2280" t="str">
        <f t="shared" si="421"/>
        <v>12</v>
      </c>
      <c r="C2280">
        <f>COUNTIF(B$2:B2280,"=0")</f>
        <v>34</v>
      </c>
      <c r="D2280" t="str">
        <f>MID('input-output'!$I$9,(ROW(D2280)-2)*2+1,2)</f>
        <v>00</v>
      </c>
      <c r="E2280" s="1" t="str">
        <f t="shared" si="422"/>
        <v/>
      </c>
      <c r="L2280" t="str">
        <f t="shared" si="425"/>
        <v/>
      </c>
      <c r="M2280" t="str" cm="1">
        <f t="array" ref="M2280">_xlfn.IFS(ISNUMBER(_xlfn.XLOOKUP(C2280,Tables!N:N,Tables!N:N)),IF(B2280=0,K2280,""),L2280&lt;&gt;"",L2280,TRUE,D2280)</f>
        <v>00</v>
      </c>
      <c r="N2280">
        <f t="shared" si="417"/>
        <v>0</v>
      </c>
    </row>
    <row r="2281" spans="1:14" x14ac:dyDescent="0.45">
      <c r="A2281" t="str">
        <f t="shared" si="420"/>
        <v>3BB7</v>
      </c>
      <c r="B2281" t="str">
        <f t="shared" si="421"/>
        <v>13</v>
      </c>
      <c r="C2281">
        <f>COUNTIF(B$2:B2281,"=0")</f>
        <v>34</v>
      </c>
      <c r="D2281" t="str">
        <f>MID('input-output'!$I$9,(ROW(D2281)-2)*2+1,2)</f>
        <v>00</v>
      </c>
      <c r="E2281" s="1" t="str">
        <f t="shared" si="422"/>
        <v/>
      </c>
      <c r="L2281" t="str">
        <f t="shared" si="425"/>
        <v/>
      </c>
      <c r="M2281" t="str" cm="1">
        <f t="array" ref="M2281">_xlfn.IFS(ISNUMBER(_xlfn.XLOOKUP(C2281,Tables!N:N,Tables!N:N)),IF(B2281=0,K2281,""),L2281&lt;&gt;"",L2281,TRUE,D2281)</f>
        <v>00</v>
      </c>
      <c r="N2281">
        <f t="shared" si="417"/>
        <v>0</v>
      </c>
    </row>
    <row r="2282" spans="1:14" x14ac:dyDescent="0.45">
      <c r="A2282" t="str">
        <f t="shared" si="420"/>
        <v>3BB8</v>
      </c>
      <c r="B2282" t="str">
        <f t="shared" si="421"/>
        <v>14</v>
      </c>
      <c r="C2282">
        <f>COUNTIF(B$2:B2282,"=0")</f>
        <v>34</v>
      </c>
      <c r="D2282" t="str">
        <f>MID('input-output'!$I$9,(ROW(D2282)-2)*2+1,2)</f>
        <v>00</v>
      </c>
      <c r="E2282" s="1" t="str">
        <f t="shared" si="422"/>
        <v>Unk</v>
      </c>
      <c r="F2282">
        <f t="shared" ref="F2282" si="430">HEX2DEC(D2282)</f>
        <v>0</v>
      </c>
      <c r="L2282" t="str">
        <f t="shared" si="425"/>
        <v/>
      </c>
      <c r="M2282" t="str" cm="1">
        <f t="array" ref="M2282">_xlfn.IFS(ISNUMBER(_xlfn.XLOOKUP(C2282,Tables!N:N,Tables!N:N)),IF(B2282=0,K2282,""),L2282&lt;&gt;"",L2282,TRUE,D2282)</f>
        <v>00</v>
      </c>
      <c r="N2282">
        <f t="shared" si="417"/>
        <v>0</v>
      </c>
    </row>
    <row r="2283" spans="1:14" x14ac:dyDescent="0.45">
      <c r="A2283" t="str">
        <f t="shared" si="420"/>
        <v>3BB9</v>
      </c>
      <c r="B2283" t="str">
        <f t="shared" si="421"/>
        <v>15</v>
      </c>
      <c r="C2283">
        <f>COUNTIF(B$2:B2283,"=0")</f>
        <v>34</v>
      </c>
      <c r="D2283" t="str">
        <f>MID('input-output'!$I$9,(ROW(D2283)-2)*2+1,2)</f>
        <v>00</v>
      </c>
      <c r="E2283" s="1" t="str">
        <f t="shared" si="422"/>
        <v/>
      </c>
      <c r="L2283" t="str">
        <f t="shared" si="425"/>
        <v/>
      </c>
      <c r="M2283" t="str" cm="1">
        <f t="array" ref="M2283">_xlfn.IFS(ISNUMBER(_xlfn.XLOOKUP(C2283,Tables!N:N,Tables!N:N)),IF(B2283=0,K2283,""),L2283&lt;&gt;"",L2283,TRUE,D2283)</f>
        <v>00</v>
      </c>
      <c r="N2283">
        <f t="shared" si="417"/>
        <v>0</v>
      </c>
    </row>
    <row r="2284" spans="1:14" x14ac:dyDescent="0.45">
      <c r="A2284" t="str">
        <f t="shared" si="420"/>
        <v>3BBA</v>
      </c>
      <c r="B2284" t="str">
        <f t="shared" si="421"/>
        <v>16</v>
      </c>
      <c r="C2284">
        <f>COUNTIF(B$2:B2284,"=0")</f>
        <v>34</v>
      </c>
      <c r="D2284" t="str">
        <f>MID('input-output'!$I$9,(ROW(D2284)-2)*2+1,2)</f>
        <v>83</v>
      </c>
      <c r="E2284" s="1" t="str">
        <f t="shared" si="422"/>
        <v/>
      </c>
      <c r="L2284" t="str">
        <f t="shared" si="425"/>
        <v/>
      </c>
      <c r="M2284" t="str" cm="1">
        <f t="array" ref="M2284">_xlfn.IFS(ISNUMBER(_xlfn.XLOOKUP(C2284,Tables!N:N,Tables!N:N)),IF(B2284=0,K2284,""),L2284&lt;&gt;"",L2284,TRUE,D2284)</f>
        <v>83</v>
      </c>
      <c r="N2284">
        <f t="shared" si="417"/>
        <v>0</v>
      </c>
    </row>
    <row r="2285" spans="1:14" x14ac:dyDescent="0.45">
      <c r="A2285" t="str">
        <f t="shared" si="420"/>
        <v>3BBB</v>
      </c>
      <c r="B2285" t="str">
        <f t="shared" si="421"/>
        <v>17</v>
      </c>
      <c r="C2285">
        <f>COUNTIF(B$2:B2285,"=0")</f>
        <v>34</v>
      </c>
      <c r="D2285" t="str">
        <f>MID('input-output'!$I$9,(ROW(D2285)-2)*2+1,2)</f>
        <v>01</v>
      </c>
      <c r="E2285" s="1" t="str">
        <f t="shared" si="422"/>
        <v/>
      </c>
      <c r="L2285" t="str">
        <f t="shared" si="425"/>
        <v/>
      </c>
      <c r="M2285" t="str" cm="1">
        <f t="array" ref="M2285">_xlfn.IFS(ISNUMBER(_xlfn.XLOOKUP(C2285,Tables!N:N,Tables!N:N)),IF(B2285=0,K2285,""),L2285&lt;&gt;"",L2285,TRUE,D2285)</f>
        <v>01</v>
      </c>
      <c r="N2285">
        <f t="shared" si="417"/>
        <v>0</v>
      </c>
    </row>
    <row r="2286" spans="1:14" x14ac:dyDescent="0.45">
      <c r="A2286" t="str">
        <f t="shared" si="420"/>
        <v>3BBC</v>
      </c>
      <c r="B2286" t="str">
        <f t="shared" si="421"/>
        <v>18</v>
      </c>
      <c r="C2286">
        <f>COUNTIF(B$2:B2286,"=0")</f>
        <v>34</v>
      </c>
      <c r="D2286" t="str">
        <f>MID('input-output'!$I$9,(ROW(D2286)-2)*2+1,2)</f>
        <v>00</v>
      </c>
      <c r="E2286" s="1" t="str">
        <f t="shared" si="422"/>
        <v>Name Letter 1</v>
      </c>
      <c r="F2286" t="str">
        <f>_xlfn.XLOOKUP(D2286,Tables!B:B,Tables!H:H,"")</f>
        <v/>
      </c>
      <c r="G2286" s="2"/>
      <c r="L2286" t="str">
        <f t="shared" si="425"/>
        <v/>
      </c>
      <c r="M2286" t="str" cm="1">
        <f t="array" ref="M2286">_xlfn.IFS(ISNUMBER(_xlfn.XLOOKUP(C2286,Tables!N:N,Tables!N:N)),IF(B2286=0,K2286,""),L2286&lt;&gt;"",L2286,TRUE,D2286)</f>
        <v>00</v>
      </c>
      <c r="N2286">
        <f t="shared" si="417"/>
        <v>0</v>
      </c>
    </row>
    <row r="2287" spans="1:14" x14ac:dyDescent="0.45">
      <c r="A2287" t="str">
        <f t="shared" si="420"/>
        <v>3BBD</v>
      </c>
      <c r="B2287" t="str">
        <f t="shared" si="421"/>
        <v>19</v>
      </c>
      <c r="C2287">
        <f>COUNTIF(B$2:B2287,"=0")</f>
        <v>34</v>
      </c>
      <c r="D2287" t="str">
        <f>MID('input-output'!$I$9,(ROW(D2287)-2)*2+1,2)</f>
        <v>00</v>
      </c>
      <c r="E2287" s="1" t="str">
        <f t="shared" si="422"/>
        <v/>
      </c>
      <c r="L2287" t="str">
        <f t="shared" si="425"/>
        <v/>
      </c>
      <c r="M2287" t="str" cm="1">
        <f t="array" ref="M2287">_xlfn.IFS(ISNUMBER(_xlfn.XLOOKUP(C2287,Tables!N:N,Tables!N:N)),IF(B2287=0,K2287,""),L2287&lt;&gt;"",L2287,TRUE,D2287)</f>
        <v>00</v>
      </c>
      <c r="N2287">
        <f t="shared" si="417"/>
        <v>0</v>
      </c>
    </row>
    <row r="2288" spans="1:14" x14ac:dyDescent="0.45">
      <c r="A2288" t="str">
        <f t="shared" si="420"/>
        <v>3BBE</v>
      </c>
      <c r="B2288" t="str">
        <f t="shared" si="421"/>
        <v>1A</v>
      </c>
      <c r="C2288">
        <f>COUNTIF(B$2:B2288,"=0")</f>
        <v>34</v>
      </c>
      <c r="D2288" t="str">
        <f>MID('input-output'!$I$9,(ROW(D2288)-2)*2+1,2)</f>
        <v>00</v>
      </c>
      <c r="E2288" s="1" t="str">
        <f t="shared" si="422"/>
        <v>Name Letter 2</v>
      </c>
      <c r="F2288" t="str">
        <f>_xlfn.XLOOKUP(D2288,Tables!B:B,Tables!H:H,"")</f>
        <v/>
      </c>
      <c r="G2288" s="2"/>
      <c r="L2288" t="str">
        <f t="shared" si="425"/>
        <v/>
      </c>
      <c r="M2288" t="str" cm="1">
        <f t="array" ref="M2288">_xlfn.IFS(ISNUMBER(_xlfn.XLOOKUP(C2288,Tables!N:N,Tables!N:N)),IF(B2288=0,K2288,""),L2288&lt;&gt;"",L2288,TRUE,D2288)</f>
        <v>00</v>
      </c>
      <c r="N2288">
        <f t="shared" si="417"/>
        <v>0</v>
      </c>
    </row>
    <row r="2289" spans="1:14" x14ac:dyDescent="0.45">
      <c r="A2289" t="str">
        <f t="shared" si="420"/>
        <v>3BBF</v>
      </c>
      <c r="B2289" t="str">
        <f t="shared" si="421"/>
        <v>1B</v>
      </c>
      <c r="C2289">
        <f>COUNTIF(B$2:B2289,"=0")</f>
        <v>34</v>
      </c>
      <c r="D2289" t="str">
        <f>MID('input-output'!$I$9,(ROW(D2289)-2)*2+1,2)</f>
        <v>00</v>
      </c>
      <c r="E2289" s="1" t="str">
        <f t="shared" si="422"/>
        <v/>
      </c>
      <c r="L2289" t="str">
        <f t="shared" si="425"/>
        <v/>
      </c>
      <c r="M2289" t="str" cm="1">
        <f t="array" ref="M2289">_xlfn.IFS(ISNUMBER(_xlfn.XLOOKUP(C2289,Tables!N:N,Tables!N:N)),IF(B2289=0,K2289,""),L2289&lt;&gt;"",L2289,TRUE,D2289)</f>
        <v>00</v>
      </c>
      <c r="N2289">
        <f t="shared" si="417"/>
        <v>0</v>
      </c>
    </row>
    <row r="2290" spans="1:14" x14ac:dyDescent="0.45">
      <c r="A2290" t="str">
        <f t="shared" si="420"/>
        <v>3BC0</v>
      </c>
      <c r="B2290" t="str">
        <f t="shared" si="421"/>
        <v>1C</v>
      </c>
      <c r="C2290">
        <f>COUNTIF(B$2:B2290,"=0")</f>
        <v>34</v>
      </c>
      <c r="D2290" t="str">
        <f>MID('input-output'!$I$9,(ROW(D2290)-2)*2+1,2)</f>
        <v>00</v>
      </c>
      <c r="E2290" s="1" t="str">
        <f t="shared" si="422"/>
        <v>Name Letter 3</v>
      </c>
      <c r="F2290" t="str">
        <f>_xlfn.XLOOKUP(D2290,Tables!B:B,Tables!H:H,"")</f>
        <v/>
      </c>
      <c r="G2290" s="2"/>
      <c r="L2290" t="str">
        <f t="shared" si="425"/>
        <v/>
      </c>
      <c r="M2290" t="str" cm="1">
        <f t="array" ref="M2290">_xlfn.IFS(ISNUMBER(_xlfn.XLOOKUP(C2290,Tables!N:N,Tables!N:N)),IF(B2290=0,K2290,""),L2290&lt;&gt;"",L2290,TRUE,D2290)</f>
        <v>00</v>
      </c>
      <c r="N2290">
        <f t="shared" si="417"/>
        <v>0</v>
      </c>
    </row>
    <row r="2291" spans="1:14" x14ac:dyDescent="0.45">
      <c r="A2291" t="str">
        <f t="shared" si="420"/>
        <v>3BC1</v>
      </c>
      <c r="B2291" t="str">
        <f t="shared" si="421"/>
        <v>1D</v>
      </c>
      <c r="C2291">
        <f>COUNTIF(B$2:B2291,"=0")</f>
        <v>34</v>
      </c>
      <c r="D2291" t="str">
        <f>MID('input-output'!$I$9,(ROW(D2291)-2)*2+1,2)</f>
        <v>00</v>
      </c>
      <c r="E2291" s="1" t="str">
        <f t="shared" si="422"/>
        <v/>
      </c>
      <c r="L2291" t="str">
        <f t="shared" si="425"/>
        <v/>
      </c>
      <c r="M2291" t="str" cm="1">
        <f t="array" ref="M2291">_xlfn.IFS(ISNUMBER(_xlfn.XLOOKUP(C2291,Tables!N:N,Tables!N:N)),IF(B2291=0,K2291,""),L2291&lt;&gt;"",L2291,TRUE,D2291)</f>
        <v>00</v>
      </c>
      <c r="N2291">
        <f t="shared" si="417"/>
        <v>0</v>
      </c>
    </row>
    <row r="2292" spans="1:14" x14ac:dyDescent="0.45">
      <c r="A2292" t="str">
        <f t="shared" si="420"/>
        <v>3BC2</v>
      </c>
      <c r="B2292" t="str">
        <f t="shared" si="421"/>
        <v>1E</v>
      </c>
      <c r="C2292">
        <f>COUNTIF(B$2:B2292,"=0")</f>
        <v>34</v>
      </c>
      <c r="D2292" t="str">
        <f>MID('input-output'!$I$9,(ROW(D2292)-2)*2+1,2)</f>
        <v>00</v>
      </c>
      <c r="E2292" s="1" t="str">
        <f t="shared" si="422"/>
        <v>Name Letter 4</v>
      </c>
      <c r="F2292" t="str">
        <f>_xlfn.XLOOKUP(D2292,Tables!B:B,Tables!H:H,"")</f>
        <v/>
      </c>
      <c r="G2292" s="2"/>
      <c r="L2292" t="str">
        <f t="shared" si="425"/>
        <v/>
      </c>
      <c r="M2292" t="str" cm="1">
        <f t="array" ref="M2292">_xlfn.IFS(ISNUMBER(_xlfn.XLOOKUP(C2292,Tables!N:N,Tables!N:N)),IF(B2292=0,K2292,""),L2292&lt;&gt;"",L2292,TRUE,D2292)</f>
        <v>00</v>
      </c>
      <c r="N2292">
        <f t="shared" si="417"/>
        <v>0</v>
      </c>
    </row>
    <row r="2293" spans="1:14" x14ac:dyDescent="0.45">
      <c r="A2293" t="str">
        <f t="shared" si="420"/>
        <v>3BC3</v>
      </c>
      <c r="B2293" t="str">
        <f t="shared" si="421"/>
        <v>1F</v>
      </c>
      <c r="C2293">
        <f>COUNTIF(B$2:B2293,"=0")</f>
        <v>34</v>
      </c>
      <c r="D2293" t="str">
        <f>MID('input-output'!$I$9,(ROW(D2293)-2)*2+1,2)</f>
        <v>00</v>
      </c>
      <c r="E2293" s="1" t="str">
        <f t="shared" si="422"/>
        <v/>
      </c>
      <c r="L2293" t="str">
        <f t="shared" si="425"/>
        <v/>
      </c>
      <c r="M2293" t="str" cm="1">
        <f t="array" ref="M2293">_xlfn.IFS(ISNUMBER(_xlfn.XLOOKUP(C2293,Tables!N:N,Tables!N:N)),IF(B2293=0,K2293,""),L2293&lt;&gt;"",L2293,TRUE,D2293)</f>
        <v>00</v>
      </c>
      <c r="N2293">
        <f t="shared" si="417"/>
        <v>0</v>
      </c>
    </row>
    <row r="2294" spans="1:14" x14ac:dyDescent="0.45">
      <c r="A2294" t="str">
        <f t="shared" si="420"/>
        <v>3BC4</v>
      </c>
      <c r="B2294" t="str">
        <f t="shared" si="421"/>
        <v>20</v>
      </c>
      <c r="C2294">
        <f>COUNTIF(B$2:B2294,"=0")</f>
        <v>34</v>
      </c>
      <c r="D2294" t="str">
        <f>MID('input-output'!$I$9,(ROW(D2294)-2)*2+1,2)</f>
        <v>00</v>
      </c>
      <c r="E2294" s="1" t="str">
        <f t="shared" si="422"/>
        <v>Name Letter 5</v>
      </c>
      <c r="F2294" t="str">
        <f>_xlfn.XLOOKUP(D2294,Tables!B:B,Tables!H:H,"")</f>
        <v/>
      </c>
      <c r="G2294" s="2"/>
      <c r="L2294" t="str">
        <f t="shared" si="425"/>
        <v/>
      </c>
      <c r="M2294" t="str" cm="1">
        <f t="array" ref="M2294">_xlfn.IFS(ISNUMBER(_xlfn.XLOOKUP(C2294,Tables!N:N,Tables!N:N)),IF(B2294=0,K2294,""),L2294&lt;&gt;"",L2294,TRUE,D2294)</f>
        <v>00</v>
      </c>
      <c r="N2294">
        <f t="shared" si="417"/>
        <v>0</v>
      </c>
    </row>
    <row r="2295" spans="1:14" x14ac:dyDescent="0.45">
      <c r="A2295" t="str">
        <f t="shared" si="420"/>
        <v>3BC5</v>
      </c>
      <c r="B2295" t="str">
        <f t="shared" si="421"/>
        <v>21</v>
      </c>
      <c r="C2295">
        <f>COUNTIF(B$2:B2295,"=0")</f>
        <v>34</v>
      </c>
      <c r="D2295" t="str">
        <f>MID('input-output'!$I$9,(ROW(D2295)-2)*2+1,2)</f>
        <v>00</v>
      </c>
      <c r="E2295" s="1" t="str">
        <f t="shared" si="422"/>
        <v/>
      </c>
      <c r="L2295" t="str">
        <f t="shared" si="425"/>
        <v/>
      </c>
      <c r="M2295" t="str" cm="1">
        <f t="array" ref="M2295">_xlfn.IFS(ISNUMBER(_xlfn.XLOOKUP(C2295,Tables!N:N,Tables!N:N)),IF(B2295=0,K2295,""),L2295&lt;&gt;"",L2295,TRUE,D2295)</f>
        <v>00</v>
      </c>
      <c r="N2295">
        <f t="shared" si="417"/>
        <v>0</v>
      </c>
    </row>
    <row r="2296" spans="1:14" x14ac:dyDescent="0.45">
      <c r="A2296" t="str">
        <f t="shared" si="420"/>
        <v>3BC6</v>
      </c>
      <c r="B2296" t="str">
        <f t="shared" si="421"/>
        <v>22</v>
      </c>
      <c r="C2296">
        <f>COUNTIF(B$2:B2296,"=0")</f>
        <v>34</v>
      </c>
      <c r="D2296" t="str">
        <f>MID('input-output'!$I$9,(ROW(D2296)-2)*2+1,2)</f>
        <v>00</v>
      </c>
      <c r="E2296" s="1" t="str">
        <f t="shared" si="422"/>
        <v>Name Letter 6</v>
      </c>
      <c r="F2296" t="str">
        <f>_xlfn.XLOOKUP(D2296,Tables!B:B,Tables!H:H,"")</f>
        <v/>
      </c>
      <c r="G2296" s="2"/>
      <c r="L2296" t="str">
        <f t="shared" si="425"/>
        <v/>
      </c>
      <c r="M2296" t="str" cm="1">
        <f t="array" ref="M2296">_xlfn.IFS(ISNUMBER(_xlfn.XLOOKUP(C2296,Tables!N:N,Tables!N:N)),IF(B2296=0,K2296,""),L2296&lt;&gt;"",L2296,TRUE,D2296)</f>
        <v>00</v>
      </c>
      <c r="N2296">
        <f t="shared" si="417"/>
        <v>0</v>
      </c>
    </row>
    <row r="2297" spans="1:14" x14ac:dyDescent="0.45">
      <c r="A2297" t="str">
        <f t="shared" si="420"/>
        <v>3BC7</v>
      </c>
      <c r="B2297" t="str">
        <f t="shared" si="421"/>
        <v>23</v>
      </c>
      <c r="C2297">
        <f>COUNTIF(B$2:B2297,"=0")</f>
        <v>34</v>
      </c>
      <c r="D2297" t="str">
        <f>MID('input-output'!$I$9,(ROW(D2297)-2)*2+1,2)</f>
        <v>00</v>
      </c>
      <c r="E2297" s="1" t="str">
        <f t="shared" si="422"/>
        <v/>
      </c>
      <c r="L2297" t="str">
        <f t="shared" si="425"/>
        <v/>
      </c>
      <c r="M2297" t="str" cm="1">
        <f t="array" ref="M2297">_xlfn.IFS(ISNUMBER(_xlfn.XLOOKUP(C2297,Tables!N:N,Tables!N:N)),IF(B2297=0,K2297,""),L2297&lt;&gt;"",L2297,TRUE,D2297)</f>
        <v>00</v>
      </c>
      <c r="N2297">
        <f t="shared" si="417"/>
        <v>0</v>
      </c>
    </row>
    <row r="2298" spans="1:14" x14ac:dyDescent="0.45">
      <c r="A2298" t="str">
        <f t="shared" si="420"/>
        <v>3BC8</v>
      </c>
      <c r="B2298" t="str">
        <f t="shared" si="421"/>
        <v>24</v>
      </c>
      <c r="C2298">
        <f>COUNTIF(B$2:B2298,"=0")</f>
        <v>34</v>
      </c>
      <c r="D2298" t="str">
        <f>MID('input-output'!$I$9,(ROW(D2298)-2)*2+1,2)</f>
        <v>00</v>
      </c>
      <c r="E2298" s="1" t="str">
        <f t="shared" si="422"/>
        <v>Name Letter 7</v>
      </c>
      <c r="F2298" t="str">
        <f>_xlfn.XLOOKUP(D2298,Tables!B:B,Tables!H:H,"")</f>
        <v/>
      </c>
      <c r="G2298" s="2"/>
      <c r="L2298" t="str">
        <f t="shared" si="425"/>
        <v/>
      </c>
      <c r="M2298" t="str" cm="1">
        <f t="array" ref="M2298">_xlfn.IFS(ISNUMBER(_xlfn.XLOOKUP(C2298,Tables!N:N,Tables!N:N)),IF(B2298=0,K2298,""),L2298&lt;&gt;"",L2298,TRUE,D2298)</f>
        <v>00</v>
      </c>
      <c r="N2298">
        <f t="shared" si="417"/>
        <v>0</v>
      </c>
    </row>
    <row r="2299" spans="1:14" x14ac:dyDescent="0.45">
      <c r="A2299" t="str">
        <f t="shared" si="420"/>
        <v>3BC9</v>
      </c>
      <c r="B2299" t="str">
        <f t="shared" si="421"/>
        <v>25</v>
      </c>
      <c r="C2299">
        <f>COUNTIF(B$2:B2299,"=0")</f>
        <v>34</v>
      </c>
      <c r="D2299" t="str">
        <f>MID('input-output'!$I$9,(ROW(D2299)-2)*2+1,2)</f>
        <v>00</v>
      </c>
      <c r="E2299" s="1" t="str">
        <f t="shared" si="422"/>
        <v/>
      </c>
      <c r="L2299" t="str">
        <f t="shared" si="425"/>
        <v/>
      </c>
      <c r="M2299" t="str" cm="1">
        <f t="array" ref="M2299">_xlfn.IFS(ISNUMBER(_xlfn.XLOOKUP(C2299,Tables!N:N,Tables!N:N)),IF(B2299=0,K2299,""),L2299&lt;&gt;"",L2299,TRUE,D2299)</f>
        <v>00</v>
      </c>
      <c r="N2299">
        <f t="shared" si="417"/>
        <v>0</v>
      </c>
    </row>
    <row r="2300" spans="1:14" x14ac:dyDescent="0.45">
      <c r="A2300" t="str">
        <f t="shared" si="420"/>
        <v>3BCA</v>
      </c>
      <c r="B2300" t="str">
        <f t="shared" si="421"/>
        <v>26</v>
      </c>
      <c r="C2300">
        <f>COUNTIF(B$2:B2300,"=0")</f>
        <v>34</v>
      </c>
      <c r="D2300" t="str">
        <f>MID('input-output'!$I$9,(ROW(D2300)-2)*2+1,2)</f>
        <v>00</v>
      </c>
      <c r="E2300" s="1" t="str">
        <f t="shared" si="422"/>
        <v>Name Letter 8</v>
      </c>
      <c r="F2300" t="str">
        <f>_xlfn.XLOOKUP(D2300,Tables!B:B,Tables!H:H,"")</f>
        <v/>
      </c>
      <c r="G2300" s="2"/>
      <c r="L2300" t="str">
        <f t="shared" si="425"/>
        <v/>
      </c>
      <c r="M2300" t="str" cm="1">
        <f t="array" ref="M2300">_xlfn.IFS(ISNUMBER(_xlfn.XLOOKUP(C2300,Tables!N:N,Tables!N:N)),IF(B2300=0,K2300,""),L2300&lt;&gt;"",L2300,TRUE,D2300)</f>
        <v>00</v>
      </c>
      <c r="N2300">
        <f t="shared" si="417"/>
        <v>0</v>
      </c>
    </row>
    <row r="2301" spans="1:14" x14ac:dyDescent="0.45">
      <c r="A2301" t="str">
        <f t="shared" si="420"/>
        <v>3BCB</v>
      </c>
      <c r="B2301" t="str">
        <f t="shared" si="421"/>
        <v>27</v>
      </c>
      <c r="C2301">
        <f>COUNTIF(B$2:B2301,"=0")</f>
        <v>34</v>
      </c>
      <c r="D2301" t="str">
        <f>MID('input-output'!$I$9,(ROW(D2301)-2)*2+1,2)</f>
        <v>00</v>
      </c>
      <c r="E2301" s="1" t="str">
        <f t="shared" si="422"/>
        <v/>
      </c>
      <c r="L2301" t="str">
        <f t="shared" si="425"/>
        <v/>
      </c>
      <c r="M2301" t="str" cm="1">
        <f t="array" ref="M2301">_xlfn.IFS(ISNUMBER(_xlfn.XLOOKUP(C2301,Tables!N:N,Tables!N:N)),IF(B2301=0,K2301,""),L2301&lt;&gt;"",L2301,TRUE,D2301)</f>
        <v>00</v>
      </c>
      <c r="N2301">
        <f t="shared" si="417"/>
        <v>0</v>
      </c>
    </row>
    <row r="2302" spans="1:14" x14ac:dyDescent="0.45">
      <c r="A2302" t="str">
        <f t="shared" si="420"/>
        <v>3BCC</v>
      </c>
      <c r="B2302" t="str">
        <f t="shared" si="421"/>
        <v>28</v>
      </c>
      <c r="C2302">
        <f>COUNTIF(B$2:B2302,"=0")</f>
        <v>34</v>
      </c>
      <c r="D2302" t="str">
        <f>MID('input-output'!$I$9,(ROW(D2302)-2)*2+1,2)</f>
        <v>01</v>
      </c>
      <c r="E2302" s="1" t="str">
        <f t="shared" si="422"/>
        <v>Monster Level 1</v>
      </c>
      <c r="G2302" s="2"/>
      <c r="L2302" t="str">
        <f t="shared" si="425"/>
        <v/>
      </c>
      <c r="M2302" t="str" cm="1">
        <f t="array" ref="M2302">_xlfn.IFS(ISNUMBER(_xlfn.XLOOKUP(C2302,Tables!N:N,Tables!N:N)),IF(B2302=0,K2302,""),L2302&lt;&gt;"",L2302,TRUE,D2302)</f>
        <v>01</v>
      </c>
      <c r="N2302">
        <f t="shared" si="417"/>
        <v>0</v>
      </c>
    </row>
    <row r="2303" spans="1:14" x14ac:dyDescent="0.45">
      <c r="A2303" t="str">
        <f t="shared" si="420"/>
        <v>3BCD</v>
      </c>
      <c r="B2303" t="str">
        <f t="shared" si="421"/>
        <v>29</v>
      </c>
      <c r="C2303">
        <f>COUNTIF(B$2:B2303,"=0")</f>
        <v>34</v>
      </c>
      <c r="D2303" t="str">
        <f>MID('input-output'!$I$9,(ROW(D2303)-2)*2+1,2)</f>
        <v>01</v>
      </c>
      <c r="E2303" s="1" t="str">
        <f t="shared" si="422"/>
        <v>Monster Level 2</v>
      </c>
      <c r="G2303" s="2"/>
      <c r="L2303" t="str">
        <f t="shared" si="425"/>
        <v/>
      </c>
      <c r="M2303" t="str" cm="1">
        <f t="array" ref="M2303">_xlfn.IFS(ISNUMBER(_xlfn.XLOOKUP(C2303,Tables!N:N,Tables!N:N)),IF(B2303=0,K2303,""),L2303&lt;&gt;"",L2303,TRUE,D2303)</f>
        <v>01</v>
      </c>
      <c r="N2303">
        <f t="shared" si="417"/>
        <v>0</v>
      </c>
    </row>
    <row r="2304" spans="1:14" x14ac:dyDescent="0.45">
      <c r="A2304" t="str">
        <f t="shared" si="420"/>
        <v>3BCE</v>
      </c>
      <c r="B2304" t="str">
        <f t="shared" si="421"/>
        <v>2A</v>
      </c>
      <c r="C2304">
        <f>COUNTIF(B$2:B2304,"=0")</f>
        <v>34</v>
      </c>
      <c r="D2304" t="str">
        <f>MID('input-output'!$I$9,(ROW(D2304)-2)*2+1,2)</f>
        <v>01</v>
      </c>
      <c r="E2304" s="1" t="str">
        <f t="shared" si="422"/>
        <v>Monster Level 3</v>
      </c>
      <c r="G2304" s="2"/>
      <c r="L2304" t="str">
        <f t="shared" si="425"/>
        <v/>
      </c>
      <c r="M2304" t="str" cm="1">
        <f t="array" ref="M2304">_xlfn.IFS(ISNUMBER(_xlfn.XLOOKUP(C2304,Tables!N:N,Tables!N:N)),IF(B2304=0,K2304,""),L2304&lt;&gt;"",L2304,TRUE,D2304)</f>
        <v>01</v>
      </c>
      <c r="N2304">
        <f t="shared" si="417"/>
        <v>0</v>
      </c>
    </row>
    <row r="2305" spans="1:14" x14ac:dyDescent="0.45">
      <c r="A2305" t="str">
        <f t="shared" si="420"/>
        <v>3BCF</v>
      </c>
      <c r="B2305" t="str">
        <f t="shared" si="421"/>
        <v>2B</v>
      </c>
      <c r="C2305">
        <f>COUNTIF(B$2:B2305,"=0")</f>
        <v>34</v>
      </c>
      <c r="D2305" t="str">
        <f>MID('input-output'!$I$9,(ROW(D2305)-2)*2+1,2)</f>
        <v>01</v>
      </c>
      <c r="E2305" s="1" t="str">
        <f t="shared" si="422"/>
        <v>Boss Level</v>
      </c>
      <c r="G2305" s="2"/>
      <c r="L2305" t="str">
        <f t="shared" si="425"/>
        <v/>
      </c>
      <c r="M2305" t="str" cm="1">
        <f t="array" ref="M2305">_xlfn.IFS(ISNUMBER(_xlfn.XLOOKUP(C2305,Tables!N:N,Tables!N:N)),IF(B2305=0,K2305,""),L2305&lt;&gt;"",L2305,TRUE,D2305)</f>
        <v>01</v>
      </c>
      <c r="N2305">
        <f t="shared" si="417"/>
        <v>0</v>
      </c>
    </row>
    <row r="2306" spans="1:14" x14ac:dyDescent="0.45">
      <c r="A2306" t="str">
        <f t="shared" si="420"/>
        <v>3BD0</v>
      </c>
      <c r="B2306" t="str">
        <f t="shared" si="421"/>
        <v>2C</v>
      </c>
      <c r="C2306">
        <f>COUNTIF(B$2:B2306,"=0")</f>
        <v>34</v>
      </c>
      <c r="D2306" t="str">
        <f>MID('input-output'!$I$9,(ROW(D2306)-2)*2+1,2)</f>
        <v>00</v>
      </c>
      <c r="E2306" s="1" t="str">
        <f t="shared" si="422"/>
        <v/>
      </c>
      <c r="L2306" t="str">
        <f t="shared" si="425"/>
        <v/>
      </c>
      <c r="M2306" t="str" cm="1">
        <f t="array" ref="M2306">_xlfn.IFS(ISNUMBER(_xlfn.XLOOKUP(C2306,Tables!N:N,Tables!N:N)),IF(B2306=0,K2306,""),L2306&lt;&gt;"",L2306,TRUE,D2306)</f>
        <v>00</v>
      </c>
      <c r="N2306">
        <f t="shared" si="417"/>
        <v>0</v>
      </c>
    </row>
    <row r="2307" spans="1:14" x14ac:dyDescent="0.45">
      <c r="A2307" t="str">
        <f t="shared" si="420"/>
        <v>3BD1</v>
      </c>
      <c r="B2307" t="str">
        <f t="shared" si="421"/>
        <v>2D</v>
      </c>
      <c r="C2307">
        <f>COUNTIF(B$2:B2307,"=0")</f>
        <v>34</v>
      </c>
      <c r="D2307" t="str">
        <f>MID('input-output'!$I$9,(ROW(D2307)-2)*2+1,2)</f>
        <v>3D</v>
      </c>
      <c r="E2307" s="1" t="str">
        <f t="shared" si="422"/>
        <v>Hobby</v>
      </c>
      <c r="F2307" t="str">
        <f>_xlfn.XLOOKUP(HEX2DEC(D2307),Tables!A:A,Tables!G:G)</f>
        <v>Tennis</v>
      </c>
      <c r="G2307" s="2"/>
      <c r="L2307" t="str">
        <f t="shared" si="425"/>
        <v/>
      </c>
      <c r="M2307" t="str" cm="1">
        <f t="array" ref="M2307">_xlfn.IFS(ISNUMBER(_xlfn.XLOOKUP(C2307,Tables!N:N,Tables!N:N)),IF(B2307=0,K2307,""),L2307&lt;&gt;"",L2307,TRUE,D2307)</f>
        <v>3D</v>
      </c>
      <c r="N2307">
        <f t="shared" si="417"/>
        <v>0</v>
      </c>
    </row>
    <row r="2308" spans="1:14" x14ac:dyDescent="0.45">
      <c r="A2308" t="str">
        <f t="shared" si="420"/>
        <v>3BD2</v>
      </c>
      <c r="B2308" t="str">
        <f t="shared" si="421"/>
        <v>2E</v>
      </c>
      <c r="C2308">
        <f>COUNTIF(B$2:B2308,"=0")</f>
        <v>34</v>
      </c>
      <c r="D2308" t="str">
        <f>MID('input-output'!$I$9,(ROW(D2308)-2)*2+1,2)</f>
        <v>14</v>
      </c>
      <c r="E2308" s="1" t="str">
        <f t="shared" si="422"/>
        <v>Title</v>
      </c>
      <c r="F2308" t="str">
        <f>_xlfn.XLOOKUP(HEX2DEC(D2308),Tables!A:A,Tables!F:F)</f>
        <v>Journalist</v>
      </c>
      <c r="G2308" s="2"/>
      <c r="L2308" t="str">
        <f t="shared" si="425"/>
        <v/>
      </c>
      <c r="M2308" t="str" cm="1">
        <f t="array" ref="M2308">_xlfn.IFS(ISNUMBER(_xlfn.XLOOKUP(C2308,Tables!N:N,Tables!N:N)),IF(B2308=0,K2308,""),L2308&lt;&gt;"",L2308,TRUE,D2308)</f>
        <v>14</v>
      </c>
      <c r="N2308">
        <f t="shared" ref="N2308:N2371" si="431">IF(L2308="",0,_xlfn.LET(_xlpm.new,HEX2DEC(M2308),_xlpm.old,HEX2DEC(D2308),IF(_xlpm.new&lt;128,_xlpm.new,-128+_xlfn.BITAND(_xlpm.new,127))-IF(_xlpm.old&lt;128,_xlpm.old,-128+_xlfn.BITAND(_xlpm.old,127))))</f>
        <v>0</v>
      </c>
    </row>
    <row r="2309" spans="1:14" x14ac:dyDescent="0.45">
      <c r="A2309" t="str">
        <f t="shared" si="420"/>
        <v>3BD3</v>
      </c>
      <c r="B2309" t="str">
        <f t="shared" si="421"/>
        <v>2F</v>
      </c>
      <c r="C2309">
        <f>COUNTIF(B$2:B2309,"=0")</f>
        <v>34</v>
      </c>
      <c r="D2309" t="str">
        <f>MID('input-output'!$I$9,(ROW(D2309)-2)*2+1,2)</f>
        <v>11</v>
      </c>
      <c r="E2309" s="1" t="str">
        <f t="shared" si="422"/>
        <v>Personality</v>
      </c>
      <c r="F2309" t="str">
        <f>_xlfn.XLOOKUP(HEX2DEC(D2309),Tables!A:A,Tables!E:E)</f>
        <v>Quiet</v>
      </c>
      <c r="G2309" s="2"/>
      <c r="L2309" t="str">
        <f t="shared" si="425"/>
        <v/>
      </c>
      <c r="M2309" t="str" cm="1">
        <f t="array" ref="M2309">_xlfn.IFS(ISNUMBER(_xlfn.XLOOKUP(C2309,Tables!N:N,Tables!N:N)),IF(B2309=0,K2309,""),L2309&lt;&gt;"",L2309,TRUE,D2309)</f>
        <v>11</v>
      </c>
      <c r="N2309">
        <f t="shared" si="431"/>
        <v>0</v>
      </c>
    </row>
    <row r="2310" spans="1:14" x14ac:dyDescent="0.45">
      <c r="A2310" t="str">
        <f t="shared" si="420"/>
        <v>3BD4</v>
      </c>
      <c r="B2310" t="str">
        <f t="shared" si="421"/>
        <v>30</v>
      </c>
      <c r="C2310">
        <f>COUNTIF(B$2:B2310,"=0")</f>
        <v>34</v>
      </c>
      <c r="D2310" t="str">
        <f>MID('input-output'!$I$9,(ROW(D2310)-2)*2+1,2)</f>
        <v>00</v>
      </c>
      <c r="E2310" s="1" t="str">
        <f t="shared" si="422"/>
        <v/>
      </c>
      <c r="L2310" t="str">
        <f t="shared" si="425"/>
        <v/>
      </c>
      <c r="M2310" t="str" cm="1">
        <f t="array" ref="M2310">_xlfn.IFS(ISNUMBER(_xlfn.XLOOKUP(C2310,Tables!N:N,Tables!N:N)),IF(B2310=0,K2310,""),L2310&lt;&gt;"",L2310,TRUE,D2310)</f>
        <v>00</v>
      </c>
      <c r="N2310">
        <f t="shared" si="431"/>
        <v>0</v>
      </c>
    </row>
    <row r="2311" spans="1:14" x14ac:dyDescent="0.45">
      <c r="A2311" t="str">
        <f t="shared" si="420"/>
        <v>3BD5</v>
      </c>
      <c r="B2311" t="str">
        <f t="shared" si="421"/>
        <v>31</v>
      </c>
      <c r="C2311">
        <f>COUNTIF(B$2:B2311,"=0")</f>
        <v>34</v>
      </c>
      <c r="D2311" t="str">
        <f>MID('input-output'!$I$9,(ROW(D2311)-2)*2+1,2)</f>
        <v>00</v>
      </c>
      <c r="E2311" s="1" t="str">
        <f t="shared" si="422"/>
        <v>Owner Level</v>
      </c>
      <c r="F2311">
        <f t="shared" ref="F2311:F2312" si="432">HEX2DEC(D2311)</f>
        <v>0</v>
      </c>
      <c r="G2311" s="2"/>
      <c r="J2311" t="str">
        <f t="shared" ref="J2311:J2312" si="433">IF(G2311&lt;&gt;"",DEC2HEX(G2311),"")</f>
        <v/>
      </c>
      <c r="L2311" t="str">
        <f t="shared" si="425"/>
        <v/>
      </c>
      <c r="M2311" t="str" cm="1">
        <f t="array" ref="M2311">_xlfn.IFS(ISNUMBER(_xlfn.XLOOKUP(C2311,Tables!N:N,Tables!N:N)),IF(B2311=0,K2311,""),L2311&lt;&gt;"",L2311,TRUE,D2311)</f>
        <v>00</v>
      </c>
      <c r="N2311">
        <f t="shared" si="431"/>
        <v>0</v>
      </c>
    </row>
    <row r="2312" spans="1:14" x14ac:dyDescent="0.45">
      <c r="A2312" t="str">
        <f t="shared" si="420"/>
        <v>3BD6</v>
      </c>
      <c r="B2312" t="str">
        <f t="shared" si="421"/>
        <v>32</v>
      </c>
      <c r="C2312">
        <f>COUNTIF(B$2:B2312,"=0")</f>
        <v>34</v>
      </c>
      <c r="D2312" t="str">
        <f>MID('input-output'!$I$9,(ROW(D2312)-2)*2+1,2)</f>
        <v>00</v>
      </c>
      <c r="E2312" s="1" t="str">
        <f t="shared" si="422"/>
        <v>Times Cleared</v>
      </c>
      <c r="F2312">
        <f t="shared" si="432"/>
        <v>0</v>
      </c>
      <c r="G2312" s="2"/>
      <c r="J2312" t="str">
        <f t="shared" si="433"/>
        <v/>
      </c>
      <c r="L2312" t="str">
        <f t="shared" si="425"/>
        <v/>
      </c>
      <c r="M2312" t="str" cm="1">
        <f t="array" ref="M2312">_xlfn.IFS(ISNUMBER(_xlfn.XLOOKUP(C2312,Tables!N:N,Tables!N:N)),IF(B2312=0,K2312,""),L2312&lt;&gt;"",L2312,TRUE,D2312)</f>
        <v>00</v>
      </c>
      <c r="N2312">
        <f t="shared" si="431"/>
        <v>0</v>
      </c>
    </row>
    <row r="2313" spans="1:14" x14ac:dyDescent="0.45">
      <c r="A2313" t="str">
        <f t="shared" si="420"/>
        <v>3BD7</v>
      </c>
      <c r="B2313" t="str">
        <f t="shared" si="421"/>
        <v>33</v>
      </c>
      <c r="C2313">
        <f>COUNTIF(B$2:B2313,"=0")</f>
        <v>34</v>
      </c>
      <c r="D2313" t="str">
        <f>MID('input-output'!$I$9,(ROW(D2313)-2)*2+1,2)</f>
        <v>00</v>
      </c>
      <c r="E2313" s="1" t="str">
        <f t="shared" si="422"/>
        <v/>
      </c>
      <c r="L2313" t="str">
        <f t="shared" si="425"/>
        <v/>
      </c>
      <c r="M2313" t="str" cm="1">
        <f t="array" ref="M2313">_xlfn.IFS(ISNUMBER(_xlfn.XLOOKUP(C2313,Tables!N:N,Tables!N:N)),IF(B2313=0,K2313,""),L2313&lt;&gt;"",L2313,TRUE,D2313)</f>
        <v>00</v>
      </c>
      <c r="N2313">
        <f t="shared" si="431"/>
        <v>0</v>
      </c>
    </row>
    <row r="2314" spans="1:14" x14ac:dyDescent="0.45">
      <c r="A2314" t="str">
        <f t="shared" si="420"/>
        <v>3BD8</v>
      </c>
      <c r="B2314" t="str">
        <f t="shared" si="421"/>
        <v>34</v>
      </c>
      <c r="C2314">
        <f>COUNTIF(B$2:B2314,"=0")</f>
        <v>34</v>
      </c>
      <c r="D2314" t="str">
        <f>MID('input-output'!$I$9,(ROW(D2314)-2)*2+1,2)</f>
        <v>2E</v>
      </c>
      <c r="E2314" s="1" t="str">
        <f t="shared" si="422"/>
        <v/>
      </c>
      <c r="L2314" t="str">
        <f t="shared" si="425"/>
        <v/>
      </c>
      <c r="M2314" t="str" cm="1">
        <f t="array" ref="M2314">_xlfn.IFS(ISNUMBER(_xlfn.XLOOKUP(C2314,Tables!N:N,Tables!N:N)),IF(B2314=0,K2314,""),L2314&lt;&gt;"",L2314,TRUE,D2314)</f>
        <v>2E</v>
      </c>
      <c r="N2314">
        <f t="shared" si="431"/>
        <v>0</v>
      </c>
    </row>
    <row r="2315" spans="1:14" x14ac:dyDescent="0.45">
      <c r="A2315" t="str">
        <f t="shared" si="420"/>
        <v>3BD9</v>
      </c>
      <c r="B2315" t="str">
        <f t="shared" si="421"/>
        <v>35</v>
      </c>
      <c r="C2315">
        <f>COUNTIF(B$2:B2315,"=0")</f>
        <v>34</v>
      </c>
      <c r="D2315" t="str">
        <f>MID('input-output'!$I$9,(ROW(D2315)-2)*2+1,2)</f>
        <v>02</v>
      </c>
      <c r="E2315" s="1" t="str">
        <f t="shared" si="422"/>
        <v/>
      </c>
      <c r="L2315" t="str">
        <f t="shared" si="425"/>
        <v/>
      </c>
      <c r="M2315" t="str" cm="1">
        <f t="array" ref="M2315">_xlfn.IFS(ISNUMBER(_xlfn.XLOOKUP(C2315,Tables!N:N,Tables!N:N)),IF(B2315=0,K2315,""),L2315&lt;&gt;"",L2315,TRUE,D2315)</f>
        <v>02</v>
      </c>
      <c r="N2315">
        <f t="shared" si="431"/>
        <v>0</v>
      </c>
    </row>
    <row r="2316" spans="1:14" x14ac:dyDescent="0.45">
      <c r="A2316" t="str">
        <f t="shared" si="420"/>
        <v>3BDA</v>
      </c>
      <c r="B2316" t="str">
        <f t="shared" si="421"/>
        <v>36</v>
      </c>
      <c r="C2316">
        <f>COUNTIF(B$2:B2316,"=0")</f>
        <v>34</v>
      </c>
      <c r="D2316" t="str">
        <f>MID('input-output'!$I$9,(ROW(D2316)-2)*2+1,2)</f>
        <v>2C</v>
      </c>
      <c r="E2316" s="1" t="str">
        <f t="shared" si="422"/>
        <v/>
      </c>
      <c r="L2316" t="str">
        <f t="shared" si="425"/>
        <v/>
      </c>
      <c r="M2316" t="str" cm="1">
        <f t="array" ref="M2316">_xlfn.IFS(ISNUMBER(_xlfn.XLOOKUP(C2316,Tables!N:N,Tables!N:N)),IF(B2316=0,K2316,""),L2316&lt;&gt;"",L2316,TRUE,D2316)</f>
        <v>2C</v>
      </c>
      <c r="N2316">
        <f t="shared" si="431"/>
        <v>0</v>
      </c>
    </row>
    <row r="2317" spans="1:14" x14ac:dyDescent="0.45">
      <c r="A2317" t="str">
        <f t="shared" si="420"/>
        <v>3BDB</v>
      </c>
      <c r="B2317" t="str">
        <f t="shared" si="421"/>
        <v>37</v>
      </c>
      <c r="C2317">
        <f>COUNTIF(B$2:B2317,"=0")</f>
        <v>34</v>
      </c>
      <c r="D2317" t="str">
        <f>MID('input-output'!$I$9,(ROW(D2317)-2)*2+1,2)</f>
        <v>7B</v>
      </c>
      <c r="E2317" s="1" t="str">
        <f t="shared" si="422"/>
        <v/>
      </c>
      <c r="L2317" t="str">
        <f t="shared" si="425"/>
        <v/>
      </c>
      <c r="M2317" t="str" cm="1">
        <f t="array" ref="M2317">_xlfn.IFS(ISNUMBER(_xlfn.XLOOKUP(C2317,Tables!N:N,Tables!N:N)),IF(B2317=0,K2317,""),L2317&lt;&gt;"",L2317,TRUE,D2317)</f>
        <v>7B</v>
      </c>
      <c r="N2317">
        <f t="shared" si="431"/>
        <v>0</v>
      </c>
    </row>
    <row r="2318" spans="1:14" x14ac:dyDescent="0.45">
      <c r="A2318" t="str">
        <f t="shared" si="420"/>
        <v>3BDC</v>
      </c>
      <c r="B2318" t="str">
        <f t="shared" si="421"/>
        <v>38</v>
      </c>
      <c r="C2318">
        <f>COUNTIF(B$2:B2318,"=0")</f>
        <v>34</v>
      </c>
      <c r="D2318" t="str">
        <f>MID('input-output'!$I$9,(ROW(D2318)-2)*2+1,2)</f>
        <v>12</v>
      </c>
      <c r="E2318" s="1" t="str">
        <f t="shared" si="422"/>
        <v/>
      </c>
      <c r="L2318" t="str">
        <f t="shared" si="425"/>
        <v/>
      </c>
      <c r="M2318" t="str" cm="1">
        <f t="array" ref="M2318">_xlfn.IFS(ISNUMBER(_xlfn.XLOOKUP(C2318,Tables!N:N,Tables!N:N)),IF(B2318=0,K2318,""),L2318&lt;&gt;"",L2318,TRUE,D2318)</f>
        <v>12</v>
      </c>
      <c r="N2318">
        <f t="shared" si="431"/>
        <v>0</v>
      </c>
    </row>
    <row r="2319" spans="1:14" x14ac:dyDescent="0.45">
      <c r="A2319" t="str">
        <f t="shared" si="420"/>
        <v>3BDD</v>
      </c>
      <c r="B2319" t="str">
        <f t="shared" si="421"/>
        <v>39</v>
      </c>
      <c r="C2319">
        <f>COUNTIF(B$2:B2319,"=0")</f>
        <v>34</v>
      </c>
      <c r="D2319" t="str">
        <f>MID('input-output'!$I$9,(ROW(D2319)-2)*2+1,2)</f>
        <v>FF</v>
      </c>
      <c r="E2319" s="1" t="str">
        <f t="shared" si="422"/>
        <v/>
      </c>
      <c r="L2319" t="str">
        <f t="shared" si="425"/>
        <v/>
      </c>
      <c r="M2319" t="str" cm="1">
        <f t="array" ref="M2319">_xlfn.IFS(ISNUMBER(_xlfn.XLOOKUP(C2319,Tables!N:N,Tables!N:N)),IF(B2319=0,K2319,""),L2319&lt;&gt;"",L2319,TRUE,D2319)</f>
        <v>FF</v>
      </c>
      <c r="N2319">
        <f t="shared" si="431"/>
        <v>0</v>
      </c>
    </row>
    <row r="2320" spans="1:14" x14ac:dyDescent="0.45">
      <c r="A2320" t="str">
        <f t="shared" si="420"/>
        <v>3BDE</v>
      </c>
      <c r="B2320" t="str">
        <f t="shared" si="421"/>
        <v>3A</v>
      </c>
      <c r="C2320">
        <f>COUNTIF(B$2:B2320,"=0")</f>
        <v>34</v>
      </c>
      <c r="D2320" t="str">
        <f>MID('input-output'!$I$9,(ROW(D2320)-2)*2+1,2)</f>
        <v>A2</v>
      </c>
      <c r="E2320" s="1" t="str">
        <f t="shared" si="422"/>
        <v/>
      </c>
      <c r="L2320" t="str">
        <f t="shared" si="425"/>
        <v/>
      </c>
      <c r="M2320" t="str" cm="1">
        <f t="array" ref="M2320">_xlfn.IFS(ISNUMBER(_xlfn.XLOOKUP(C2320,Tables!N:N,Tables!N:N)),IF(B2320=0,K2320,""),L2320&lt;&gt;"",L2320,TRUE,D2320)</f>
        <v>A2</v>
      </c>
      <c r="N2320">
        <f t="shared" si="431"/>
        <v>0</v>
      </c>
    </row>
    <row r="2321" spans="1:14" x14ac:dyDescent="0.45">
      <c r="A2321" t="str">
        <f t="shared" si="420"/>
        <v>3BDF</v>
      </c>
      <c r="B2321" t="str">
        <f t="shared" si="421"/>
        <v>3B</v>
      </c>
      <c r="C2321">
        <f>COUNTIF(B$2:B2321,"=0")</f>
        <v>34</v>
      </c>
      <c r="D2321" t="str">
        <f>MID('input-output'!$I$9,(ROW(D2321)-2)*2+1,2)</f>
        <v>30</v>
      </c>
      <c r="E2321" s="1" t="str">
        <f t="shared" si="422"/>
        <v/>
      </c>
      <c r="L2321" t="str">
        <f t="shared" si="425"/>
        <v/>
      </c>
      <c r="M2321" t="str" cm="1">
        <f t="array" ref="M2321">_xlfn.IFS(ISNUMBER(_xlfn.XLOOKUP(C2321,Tables!N:N,Tables!N:N)),IF(B2321=0,K2321,""),L2321&lt;&gt;"",L2321,TRUE,D2321)</f>
        <v>30</v>
      </c>
      <c r="N2321">
        <f t="shared" si="431"/>
        <v>0</v>
      </c>
    </row>
    <row r="2322" spans="1:14" x14ac:dyDescent="0.45">
      <c r="A2322" t="str">
        <f t="shared" si="420"/>
        <v>3BE0</v>
      </c>
      <c r="B2322" t="str">
        <f t="shared" si="421"/>
        <v>3C</v>
      </c>
      <c r="C2322">
        <f>COUNTIF(B$2:B2322,"=0")</f>
        <v>34</v>
      </c>
      <c r="D2322" t="str">
        <f>MID('input-output'!$I$9,(ROW(D2322)-2)*2+1,2)</f>
        <v>C1</v>
      </c>
      <c r="E2322" s="1" t="str">
        <f t="shared" si="422"/>
        <v/>
      </c>
      <c r="L2322" t="str">
        <f t="shared" si="425"/>
        <v/>
      </c>
      <c r="M2322" t="str" cm="1">
        <f t="array" ref="M2322">_xlfn.IFS(ISNUMBER(_xlfn.XLOOKUP(C2322,Tables!N:N,Tables!N:N)),IF(B2322=0,K2322,""),L2322&lt;&gt;"",L2322,TRUE,D2322)</f>
        <v>C1</v>
      </c>
      <c r="N2322">
        <f t="shared" si="431"/>
        <v>0</v>
      </c>
    </row>
    <row r="2323" spans="1:14" x14ac:dyDescent="0.45">
      <c r="A2323" t="str">
        <f t="shared" si="420"/>
        <v>3BE1</v>
      </c>
      <c r="B2323" t="str">
        <f t="shared" si="421"/>
        <v>3D</v>
      </c>
      <c r="C2323">
        <f>COUNTIF(B$2:B2323,"=0")</f>
        <v>34</v>
      </c>
      <c r="D2323" t="str">
        <f>MID('input-output'!$I$9,(ROW(D2323)-2)*2+1,2)</f>
        <v>30</v>
      </c>
      <c r="E2323" s="1" t="str">
        <f t="shared" si="422"/>
        <v/>
      </c>
      <c r="L2323" t="str">
        <f t="shared" si="425"/>
        <v/>
      </c>
      <c r="M2323" t="str" cm="1">
        <f t="array" ref="M2323">_xlfn.IFS(ISNUMBER(_xlfn.XLOOKUP(C2323,Tables!N:N,Tables!N:N)),IF(B2323=0,K2323,""),L2323&lt;&gt;"",L2323,TRUE,D2323)</f>
        <v>30</v>
      </c>
      <c r="N2323">
        <f t="shared" si="431"/>
        <v>0</v>
      </c>
    </row>
    <row r="2324" spans="1:14" x14ac:dyDescent="0.45">
      <c r="A2324" t="str">
        <f t="shared" si="420"/>
        <v>3BE2</v>
      </c>
      <c r="B2324" t="str">
        <f t="shared" si="421"/>
        <v>3E</v>
      </c>
      <c r="C2324">
        <f>COUNTIF(B$2:B2324,"=0")</f>
        <v>34</v>
      </c>
      <c r="D2324" t="str">
        <f>MID('input-output'!$I$9,(ROW(D2324)-2)*2+1,2)</f>
        <v>FC</v>
      </c>
      <c r="E2324" s="1" t="str">
        <f t="shared" si="422"/>
        <v/>
      </c>
      <c r="L2324" t="str">
        <f t="shared" si="425"/>
        <v/>
      </c>
      <c r="M2324" t="str" cm="1">
        <f t="array" ref="M2324">_xlfn.IFS(ISNUMBER(_xlfn.XLOOKUP(C2324,Tables!N:N,Tables!N:N)),IF(B2324=0,K2324,""),L2324&lt;&gt;"",L2324,TRUE,D2324)</f>
        <v>FC</v>
      </c>
      <c r="N2324">
        <f t="shared" si="431"/>
        <v>0</v>
      </c>
    </row>
    <row r="2325" spans="1:14" x14ac:dyDescent="0.45">
      <c r="A2325" t="str">
        <f t="shared" si="420"/>
        <v>3BE3</v>
      </c>
      <c r="B2325" t="str">
        <f t="shared" si="421"/>
        <v>3F</v>
      </c>
      <c r="C2325">
        <f>COUNTIF(B$2:B2325,"=0")</f>
        <v>34</v>
      </c>
      <c r="D2325" t="str">
        <f>MID('input-output'!$I$9,(ROW(D2325)-2)*2+1,2)</f>
        <v>30</v>
      </c>
      <c r="E2325" s="1" t="str">
        <f t="shared" si="422"/>
        <v/>
      </c>
      <c r="L2325" t="str">
        <f t="shared" si="425"/>
        <v/>
      </c>
      <c r="M2325" t="str" cm="1">
        <f t="array" ref="M2325">_xlfn.IFS(ISNUMBER(_xlfn.XLOOKUP(C2325,Tables!N:N,Tables!N:N)),IF(B2325=0,K2325,""),L2325&lt;&gt;"",L2325,TRUE,D2325)</f>
        <v>30</v>
      </c>
      <c r="N2325">
        <f t="shared" si="431"/>
        <v>0</v>
      </c>
    </row>
    <row r="2326" spans="1:14" x14ac:dyDescent="0.45">
      <c r="A2326" t="str">
        <f t="shared" ref="A2326:A2389" si="434">DEC2HEX(1+HEX2DEC(A2325))</f>
        <v>3BE4</v>
      </c>
      <c r="B2326" t="str">
        <f t="shared" si="421"/>
        <v>40</v>
      </c>
      <c r="C2326">
        <f>COUNTIF(B$2:B2326,"=0")</f>
        <v>34</v>
      </c>
      <c r="D2326" t="str">
        <f>MID('input-output'!$I$9,(ROW(D2326)-2)*2+1,2)</f>
        <v>D6</v>
      </c>
      <c r="E2326" s="1" t="str">
        <f t="shared" si="422"/>
        <v/>
      </c>
      <c r="L2326" t="str">
        <f t="shared" si="425"/>
        <v/>
      </c>
      <c r="M2326" t="str" cm="1">
        <f t="array" ref="M2326">_xlfn.IFS(ISNUMBER(_xlfn.XLOOKUP(C2326,Tables!N:N,Tables!N:N)),IF(B2326=0,K2326,""),L2326&lt;&gt;"",L2326,TRUE,D2326)</f>
        <v>D6</v>
      </c>
      <c r="N2326">
        <f t="shared" si="431"/>
        <v>0</v>
      </c>
    </row>
    <row r="2327" spans="1:14" x14ac:dyDescent="0.45">
      <c r="A2327" t="str">
        <f t="shared" si="434"/>
        <v>3BE5</v>
      </c>
      <c r="B2327" t="str">
        <f t="shared" ref="B2327:B2390" si="435">B2243</f>
        <v>41</v>
      </c>
      <c r="C2327">
        <f>COUNTIF(B$2:B2327,"=0")</f>
        <v>34</v>
      </c>
      <c r="D2327" t="str">
        <f>MID('input-output'!$I$9,(ROW(D2327)-2)*2+1,2)</f>
        <v>30</v>
      </c>
      <c r="E2327" s="1" t="str">
        <f t="shared" ref="E2327:E2390" si="436">IF(E2243="","",E2243)</f>
        <v/>
      </c>
      <c r="L2327" t="str">
        <f t="shared" si="425"/>
        <v/>
      </c>
      <c r="M2327" t="str" cm="1">
        <f t="array" ref="M2327">_xlfn.IFS(ISNUMBER(_xlfn.XLOOKUP(C2327,Tables!N:N,Tables!N:N)),IF(B2327=0,K2327,""),L2327&lt;&gt;"",L2327,TRUE,D2327)</f>
        <v>30</v>
      </c>
      <c r="N2327">
        <f t="shared" si="431"/>
        <v>0</v>
      </c>
    </row>
    <row r="2328" spans="1:14" x14ac:dyDescent="0.45">
      <c r="A2328" t="str">
        <f t="shared" si="434"/>
        <v>3BE6</v>
      </c>
      <c r="B2328" t="str">
        <f t="shared" si="435"/>
        <v>42</v>
      </c>
      <c r="C2328">
        <f>COUNTIF(B$2:B2328,"=0")</f>
        <v>34</v>
      </c>
      <c r="D2328" t="str">
        <f>MID('input-output'!$I$9,(ROW(D2328)-2)*2+1,2)</f>
        <v>E1</v>
      </c>
      <c r="E2328" s="1" t="str">
        <f t="shared" si="436"/>
        <v/>
      </c>
      <c r="L2328" t="str">
        <f t="shared" si="425"/>
        <v/>
      </c>
      <c r="M2328" t="str" cm="1">
        <f t="array" ref="M2328">_xlfn.IFS(ISNUMBER(_xlfn.XLOOKUP(C2328,Tables!N:N,Tables!N:N)),IF(B2328=0,K2328,""),L2328&lt;&gt;"",L2328,TRUE,D2328)</f>
        <v>E1</v>
      </c>
      <c r="N2328">
        <f t="shared" si="431"/>
        <v>0</v>
      </c>
    </row>
    <row r="2329" spans="1:14" x14ac:dyDescent="0.45">
      <c r="A2329" t="str">
        <f t="shared" si="434"/>
        <v>3BE7</v>
      </c>
      <c r="B2329" t="str">
        <f t="shared" si="435"/>
        <v>43</v>
      </c>
      <c r="C2329">
        <f>COUNTIF(B$2:B2329,"=0")</f>
        <v>34</v>
      </c>
      <c r="D2329" t="str">
        <f>MID('input-output'!$I$9,(ROW(D2329)-2)*2+1,2)</f>
        <v>30</v>
      </c>
      <c r="E2329" s="1" t="str">
        <f t="shared" si="436"/>
        <v/>
      </c>
      <c r="L2329" t="str">
        <f t="shared" si="425"/>
        <v/>
      </c>
      <c r="M2329" t="str" cm="1">
        <f t="array" ref="M2329">_xlfn.IFS(ISNUMBER(_xlfn.XLOOKUP(C2329,Tables!N:N,Tables!N:N)),IF(B2329=0,K2329,""),L2329&lt;&gt;"",L2329,TRUE,D2329)</f>
        <v>30</v>
      </c>
      <c r="N2329">
        <f t="shared" si="431"/>
        <v>0</v>
      </c>
    </row>
    <row r="2330" spans="1:14" x14ac:dyDescent="0.45">
      <c r="A2330" t="str">
        <f t="shared" si="434"/>
        <v>3BE8</v>
      </c>
      <c r="B2330" t="str">
        <f t="shared" si="435"/>
        <v>44</v>
      </c>
      <c r="C2330">
        <f>COUNTIF(B$2:B2330,"=0")</f>
        <v>34</v>
      </c>
      <c r="D2330" t="str">
        <f>MID('input-output'!$I$9,(ROW(D2330)-2)*2+1,2)</f>
        <v>F3</v>
      </c>
      <c r="E2330" s="1" t="str">
        <f t="shared" si="436"/>
        <v/>
      </c>
      <c r="L2330" t="str">
        <f t="shared" si="425"/>
        <v/>
      </c>
      <c r="M2330" t="str" cm="1">
        <f t="array" ref="M2330">_xlfn.IFS(ISNUMBER(_xlfn.XLOOKUP(C2330,Tables!N:N,Tables!N:N)),IF(B2330=0,K2330,""),L2330&lt;&gt;"",L2330,TRUE,D2330)</f>
        <v>F3</v>
      </c>
      <c r="N2330">
        <f t="shared" si="431"/>
        <v>0</v>
      </c>
    </row>
    <row r="2331" spans="1:14" x14ac:dyDescent="0.45">
      <c r="A2331" t="str">
        <f t="shared" si="434"/>
        <v>3BE9</v>
      </c>
      <c r="B2331" t="str">
        <f t="shared" si="435"/>
        <v>45</v>
      </c>
      <c r="C2331">
        <f>COUNTIF(B$2:B2331,"=0")</f>
        <v>34</v>
      </c>
      <c r="D2331" t="str">
        <f>MID('input-output'!$I$9,(ROW(D2331)-2)*2+1,2)</f>
        <v>30</v>
      </c>
      <c r="E2331" s="1" t="str">
        <f t="shared" si="436"/>
        <v/>
      </c>
      <c r="L2331" t="str">
        <f t="shared" si="425"/>
        <v/>
      </c>
      <c r="M2331" t="str" cm="1">
        <f t="array" ref="M2331">_xlfn.IFS(ISNUMBER(_xlfn.XLOOKUP(C2331,Tables!N:N,Tables!N:N)),IF(B2331=0,K2331,""),L2331&lt;&gt;"",L2331,TRUE,D2331)</f>
        <v>30</v>
      </c>
      <c r="N2331">
        <f t="shared" si="431"/>
        <v>0</v>
      </c>
    </row>
    <row r="2332" spans="1:14" x14ac:dyDescent="0.45">
      <c r="A2332" t="str">
        <f t="shared" si="434"/>
        <v>3BEA</v>
      </c>
      <c r="B2332" t="str">
        <f t="shared" si="435"/>
        <v>46</v>
      </c>
      <c r="C2332">
        <f>COUNTIF(B$2:B2332,"=0")</f>
        <v>34</v>
      </c>
      <c r="D2332" t="str">
        <f>MID('input-output'!$I$9,(ROW(D2332)-2)*2+1,2)</f>
        <v>6A</v>
      </c>
      <c r="E2332" s="1" t="str">
        <f t="shared" si="436"/>
        <v/>
      </c>
      <c r="L2332" t="str">
        <f t="shared" si="425"/>
        <v/>
      </c>
      <c r="M2332" t="str" cm="1">
        <f t="array" ref="M2332">_xlfn.IFS(ISNUMBER(_xlfn.XLOOKUP(C2332,Tables!N:N,Tables!N:N)),IF(B2332=0,K2332,""),L2332&lt;&gt;"",L2332,TRUE,D2332)</f>
        <v>6A</v>
      </c>
      <c r="N2332">
        <f t="shared" si="431"/>
        <v>0</v>
      </c>
    </row>
    <row r="2333" spans="1:14" x14ac:dyDescent="0.45">
      <c r="A2333" t="str">
        <f t="shared" si="434"/>
        <v>3BEB</v>
      </c>
      <c r="B2333" t="str">
        <f t="shared" si="435"/>
        <v>47</v>
      </c>
      <c r="C2333">
        <f>COUNTIF(B$2:B2333,"=0")</f>
        <v>34</v>
      </c>
      <c r="D2333" t="str">
        <f>MID('input-output'!$I$9,(ROW(D2333)-2)*2+1,2)</f>
        <v>5F</v>
      </c>
      <c r="E2333" s="1" t="str">
        <f t="shared" si="436"/>
        <v/>
      </c>
      <c r="L2333" t="str">
        <f t="shared" si="425"/>
        <v/>
      </c>
      <c r="M2333" t="str" cm="1">
        <f t="array" ref="M2333">_xlfn.IFS(ISNUMBER(_xlfn.XLOOKUP(C2333,Tables!N:N,Tables!N:N)),IF(B2333=0,K2333,""),L2333&lt;&gt;"",L2333,TRUE,D2333)</f>
        <v>5F</v>
      </c>
      <c r="N2333">
        <f t="shared" si="431"/>
        <v>0</v>
      </c>
    </row>
    <row r="2334" spans="1:14" x14ac:dyDescent="0.45">
      <c r="A2334" t="str">
        <f t="shared" si="434"/>
        <v>3BEC</v>
      </c>
      <c r="B2334" t="str">
        <f t="shared" si="435"/>
        <v>48</v>
      </c>
      <c r="C2334">
        <f>COUNTIF(B$2:B2334,"=0")</f>
        <v>34</v>
      </c>
      <c r="D2334" t="str">
        <f>MID('input-output'!$I$9,(ROW(D2334)-2)*2+1,2)</f>
        <v>88</v>
      </c>
      <c r="E2334" s="1" t="str">
        <f t="shared" si="436"/>
        <v>DLC Tablet Name</v>
      </c>
      <c r="F2334" t="str">
        <f>IF(_xlfn.CONCAT(D2268:D2269)="FFFF",_xlfn.XLOOKUP(_xlfn.CONCAT(D2268:D2269),Tables!B:B,Tables!K:K),IF(_xlfn.XLOOKUP(HEX2DEC(D2334),Tables!A:A,Tables!K:K,"")=0,"",_xlfn.XLOOKUP(HEX2DEC(D2334),Tables!A:A,Tables!K:K,"")))</f>
        <v>Blackened Backwoods</v>
      </c>
      <c r="G2334" s="2"/>
      <c r="L2334" t="str">
        <f t="shared" ref="L2334:L2397" si="437">IF(OR(J2334&lt;&gt;"",LEN(J2333)&gt;2),_xlfn.LET(_xlpm.exp,IF(LEN(J2334)&gt;2,RIGHT(J2334,2),IF(LEN(J2333)&gt;2,LEFT(J2333,LEN(J2333)-2),J2334)),IF(LEN(_xlpm.exp)=1,"0"&amp;_xlpm.exp,_xlpm.exp)),IF(AND(J2333&lt;&gt;"",ISNUMBER(FIND("High",E2334))),"00",IF(J2334="","",J2334)))</f>
        <v/>
      </c>
      <c r="M2334" t="str" cm="1">
        <f t="array" ref="M2334">_xlfn.IFS(ISNUMBER(_xlfn.XLOOKUP(C2334,Tables!N:N,Tables!N:N)),IF(B2334=0,K2334,""),L2334&lt;&gt;"",L2334,TRUE,D2334)</f>
        <v>88</v>
      </c>
      <c r="N2334">
        <f t="shared" si="431"/>
        <v>0</v>
      </c>
    </row>
    <row r="2335" spans="1:14" x14ac:dyDescent="0.45">
      <c r="A2335" t="str">
        <f t="shared" si="434"/>
        <v>3BED</v>
      </c>
      <c r="B2335" t="str">
        <f t="shared" si="435"/>
        <v>49</v>
      </c>
      <c r="C2335">
        <f>COUNTIF(B$2:B2335,"=0")</f>
        <v>34</v>
      </c>
      <c r="D2335" t="str">
        <f>MID('input-output'!$I$9,(ROW(D2335)-2)*2+1,2)</f>
        <v>88</v>
      </c>
      <c r="E2335" s="1" t="str">
        <f t="shared" si="436"/>
        <v>DLC Tablet Name</v>
      </c>
      <c r="F2335" t="str">
        <f>IF(_xlfn.XLOOKUP(HEX2DEC(D2335),Tables!A:A,Tables!K:K,"")=0,"",_xlfn.XLOOKUP(HEX2DEC(D2335),Tables!A:A,Tables!K:K,""))</f>
        <v>Blackened Backwoods</v>
      </c>
      <c r="L2335" t="str">
        <f t="shared" si="437"/>
        <v/>
      </c>
      <c r="M2335" t="str" cm="1">
        <f t="array" ref="M2335">_xlfn.IFS(ISNUMBER(_xlfn.XLOOKUP(C2335,Tables!N:N,Tables!N:N)),IF(B2335=0,K2335,""),L2335&lt;&gt;"",L2335,TRUE,D2335)</f>
        <v>88</v>
      </c>
      <c r="N2335">
        <f t="shared" si="431"/>
        <v>0</v>
      </c>
    </row>
    <row r="2336" spans="1:14" x14ac:dyDescent="0.45">
      <c r="A2336" t="str">
        <f t="shared" si="434"/>
        <v>3BEE</v>
      </c>
      <c r="B2336" t="str">
        <f t="shared" si="435"/>
        <v>4A</v>
      </c>
      <c r="C2336">
        <f>COUNTIF(B$2:B2336,"=0")</f>
        <v>34</v>
      </c>
      <c r="D2336" t="str">
        <f>MID('input-output'!$I$9,(ROW(D2336)-2)*2+1,2)</f>
        <v>00</v>
      </c>
      <c r="E2336" s="1" t="str">
        <f t="shared" si="436"/>
        <v/>
      </c>
      <c r="L2336" t="str">
        <f t="shared" si="437"/>
        <v/>
      </c>
      <c r="M2336" t="str" cm="1">
        <f t="array" ref="M2336">_xlfn.IFS(ISNUMBER(_xlfn.XLOOKUP(C2336,Tables!N:N,Tables!N:N)),IF(B2336=0,K2336,""),L2336&lt;&gt;"",L2336,TRUE,D2336)</f>
        <v>00</v>
      </c>
      <c r="N2336">
        <f t="shared" si="431"/>
        <v>0</v>
      </c>
    </row>
    <row r="2337" spans="1:14" x14ac:dyDescent="0.45">
      <c r="A2337" t="str">
        <f t="shared" si="434"/>
        <v>3BEF</v>
      </c>
      <c r="B2337" t="str">
        <f t="shared" si="435"/>
        <v>4B</v>
      </c>
      <c r="C2337">
        <f>COUNTIF(B$2:B2337,"=0")</f>
        <v>34</v>
      </c>
      <c r="D2337" t="str">
        <f>MID('input-output'!$I$9,(ROW(D2337)-2)*2+1,2)</f>
        <v>00</v>
      </c>
      <c r="E2337" s="1" t="str">
        <f t="shared" si="436"/>
        <v/>
      </c>
      <c r="L2337" t="str">
        <f t="shared" si="437"/>
        <v/>
      </c>
      <c r="M2337" t="str" cm="1">
        <f t="array" ref="M2337">_xlfn.IFS(ISNUMBER(_xlfn.XLOOKUP(C2337,Tables!N:N,Tables!N:N)),IF(B2337=0,K2337,""),L2337&lt;&gt;"",L2337,TRUE,D2337)</f>
        <v>00</v>
      </c>
      <c r="N2337">
        <f t="shared" si="431"/>
        <v>0</v>
      </c>
    </row>
    <row r="2338" spans="1:14" x14ac:dyDescent="0.45">
      <c r="A2338" t="str">
        <f t="shared" si="434"/>
        <v>3BF0</v>
      </c>
      <c r="B2338" t="str">
        <f t="shared" si="435"/>
        <v>4C</v>
      </c>
      <c r="C2338">
        <f>COUNTIF(B$2:B2338,"=0")</f>
        <v>34</v>
      </c>
      <c r="D2338" t="str">
        <f>MID('input-output'!$I$9,(ROW(D2338)-2)*2+1,2)</f>
        <v>00</v>
      </c>
      <c r="E2338" s="1" t="str">
        <f t="shared" si="436"/>
        <v/>
      </c>
      <c r="L2338" t="str">
        <f t="shared" si="437"/>
        <v/>
      </c>
      <c r="M2338" t="str" cm="1">
        <f t="array" ref="M2338">_xlfn.IFS(ISNUMBER(_xlfn.XLOOKUP(C2338,Tables!N:N,Tables!N:N)),IF(B2338=0,K2338,""),L2338&lt;&gt;"",L2338,TRUE,D2338)</f>
        <v>00</v>
      </c>
      <c r="N2338">
        <f t="shared" si="431"/>
        <v>0</v>
      </c>
    </row>
    <row r="2339" spans="1:14" x14ac:dyDescent="0.45">
      <c r="A2339" t="str">
        <f t="shared" si="434"/>
        <v>3BF1</v>
      </c>
      <c r="B2339" t="str">
        <f t="shared" si="435"/>
        <v>4D</v>
      </c>
      <c r="C2339">
        <f>COUNTIF(B$2:B2339,"=0")</f>
        <v>34</v>
      </c>
      <c r="D2339" t="str">
        <f>MID('input-output'!$I$9,(ROW(D2339)-2)*2+1,2)</f>
        <v>2E</v>
      </c>
      <c r="E2339" s="1" t="str">
        <f t="shared" si="436"/>
        <v>Disguise</v>
      </c>
      <c r="F2339" t="str">
        <f>_xlfn.XLOOKUP(HEX2DEC(D2339),Tables!A:A,Tables!I:I)</f>
        <v>Desert Maid</v>
      </c>
      <c r="G2339" s="2"/>
      <c r="L2339" t="str">
        <f t="shared" si="437"/>
        <v/>
      </c>
      <c r="M2339" t="str" cm="1">
        <f t="array" ref="M2339">_xlfn.IFS(ISNUMBER(_xlfn.XLOOKUP(C2339,Tables!N:N,Tables!N:N)),IF(B2339=0,K2339,""),L2339&lt;&gt;"",L2339,TRUE,D2339)</f>
        <v>2E</v>
      </c>
      <c r="N2339">
        <f t="shared" si="431"/>
        <v>0</v>
      </c>
    </row>
    <row r="2340" spans="1:14" x14ac:dyDescent="0.45">
      <c r="A2340" t="str">
        <f t="shared" si="434"/>
        <v>3BF2</v>
      </c>
      <c r="B2340" t="str">
        <f t="shared" si="435"/>
        <v>4E</v>
      </c>
      <c r="C2340">
        <f>COUNTIF(B$2:B2340,"=0")</f>
        <v>34</v>
      </c>
      <c r="D2340" t="str">
        <f>MID('input-output'!$I$9,(ROW(D2340)-2)*2+1,2)</f>
        <v>0E</v>
      </c>
      <c r="E2340" s="1" t="str">
        <f t="shared" si="436"/>
        <v>Unk</v>
      </c>
      <c r="F2340">
        <f t="shared" ref="F2340" si="438">HEX2DEC(D2340)</f>
        <v>14</v>
      </c>
      <c r="L2340" t="str">
        <f t="shared" si="437"/>
        <v/>
      </c>
      <c r="M2340" t="str" cm="1">
        <f t="array" ref="M2340">_xlfn.IFS(ISNUMBER(_xlfn.XLOOKUP(C2340,Tables!N:N,Tables!N:N)),IF(B2340=0,K2340,""),L2340&lt;&gt;"",L2340,TRUE,D2340)</f>
        <v>0E</v>
      </c>
      <c r="N2340">
        <f t="shared" si="431"/>
        <v>0</v>
      </c>
    </row>
    <row r="2341" spans="1:14" x14ac:dyDescent="0.45">
      <c r="A2341" t="str">
        <f t="shared" si="434"/>
        <v>3BF3</v>
      </c>
      <c r="B2341" t="str">
        <f t="shared" si="435"/>
        <v>4F</v>
      </c>
      <c r="C2341">
        <f>COUNTIF(B$2:B2341,"=0")</f>
        <v>34</v>
      </c>
      <c r="D2341" t="str">
        <f>MID('input-output'!$I$9,(ROW(D2341)-2)*2+1,2)</f>
        <v>00</v>
      </c>
      <c r="E2341" s="1" t="str">
        <f t="shared" si="436"/>
        <v/>
      </c>
      <c r="L2341" t="str">
        <f t="shared" si="437"/>
        <v/>
      </c>
      <c r="M2341" t="str" cm="1">
        <f t="array" ref="M2341">_xlfn.IFS(ISNUMBER(_xlfn.XLOOKUP(C2341,Tables!N:N,Tables!N:N)),IF(B2341=0,K2341,""),L2341&lt;&gt;"",L2341,TRUE,D2341)</f>
        <v>00</v>
      </c>
      <c r="N2341">
        <f t="shared" si="431"/>
        <v>0</v>
      </c>
    </row>
    <row r="2342" spans="1:14" x14ac:dyDescent="0.45">
      <c r="A2342" t="str">
        <f t="shared" si="434"/>
        <v>3BF4</v>
      </c>
      <c r="B2342" t="str">
        <f t="shared" si="435"/>
        <v>50</v>
      </c>
      <c r="C2342">
        <f>COUNTIF(B$2:B2342,"=0")</f>
        <v>34</v>
      </c>
      <c r="D2342" t="str">
        <f>MID('input-output'!$I$9,(ROW(D2342)-2)*2+1,2)</f>
        <v>06</v>
      </c>
      <c r="E2342" s="1" t="str">
        <f t="shared" si="436"/>
        <v>Unk</v>
      </c>
      <c r="F2342">
        <f t="shared" ref="F2342:F2345" si="439">HEX2DEC(D2342)</f>
        <v>6</v>
      </c>
      <c r="L2342" t="str">
        <f t="shared" si="437"/>
        <v/>
      </c>
      <c r="M2342" t="str" cm="1">
        <f t="array" ref="M2342">_xlfn.IFS(ISNUMBER(_xlfn.XLOOKUP(C2342,Tables!N:N,Tables!N:N)),IF(B2342=0,K2342,""),L2342&lt;&gt;"",L2342,TRUE,D2342)</f>
        <v>06</v>
      </c>
      <c r="N2342">
        <f t="shared" si="431"/>
        <v>0</v>
      </c>
    </row>
    <row r="2343" spans="1:14" x14ac:dyDescent="0.45">
      <c r="A2343" t="str">
        <f t="shared" si="434"/>
        <v>3BF5</v>
      </c>
      <c r="B2343" t="str">
        <f t="shared" si="435"/>
        <v>51</v>
      </c>
      <c r="C2343">
        <f>COUNTIF(B$2:B2343,"=0")</f>
        <v>34</v>
      </c>
      <c r="D2343" t="str">
        <f>MID('input-output'!$I$9,(ROW(D2343)-2)*2+1,2)</f>
        <v>00</v>
      </c>
      <c r="E2343" s="1" t="str">
        <f t="shared" si="436"/>
        <v>Unk</v>
      </c>
      <c r="F2343">
        <f t="shared" si="439"/>
        <v>0</v>
      </c>
      <c r="L2343" t="str">
        <f t="shared" si="437"/>
        <v/>
      </c>
      <c r="M2343" t="str" cm="1">
        <f t="array" ref="M2343">_xlfn.IFS(ISNUMBER(_xlfn.XLOOKUP(C2343,Tables!N:N,Tables!N:N)),IF(B2343=0,K2343,""),L2343&lt;&gt;"",L2343,TRUE,D2343)</f>
        <v>00</v>
      </c>
      <c r="N2343">
        <f t="shared" si="431"/>
        <v>0</v>
      </c>
    </row>
    <row r="2344" spans="1:14" x14ac:dyDescent="0.45">
      <c r="A2344" t="str">
        <f t="shared" si="434"/>
        <v>3BF6</v>
      </c>
      <c r="B2344" t="str">
        <f t="shared" si="435"/>
        <v>52</v>
      </c>
      <c r="C2344">
        <f>COUNTIF(B$2:B2344,"=0")</f>
        <v>34</v>
      </c>
      <c r="D2344" t="str">
        <f>MID('input-output'!$I$9,(ROW(D2344)-2)*2+1,2)</f>
        <v>00</v>
      </c>
      <c r="E2344" s="1" t="str">
        <f t="shared" si="436"/>
        <v>Unk</v>
      </c>
      <c r="F2344">
        <f t="shared" si="439"/>
        <v>0</v>
      </c>
      <c r="L2344" t="str">
        <f t="shared" si="437"/>
        <v/>
      </c>
      <c r="M2344" t="str" cm="1">
        <f t="array" ref="M2344">_xlfn.IFS(ISNUMBER(_xlfn.XLOOKUP(C2344,Tables!N:N,Tables!N:N)),IF(B2344=0,K2344,""),L2344&lt;&gt;"",L2344,TRUE,D2344)</f>
        <v>00</v>
      </c>
      <c r="N2344">
        <f t="shared" si="431"/>
        <v>0</v>
      </c>
    </row>
    <row r="2345" spans="1:14" x14ac:dyDescent="0.45">
      <c r="A2345" t="str">
        <f t="shared" si="434"/>
        <v>3BF7</v>
      </c>
      <c r="B2345" t="str">
        <f t="shared" si="435"/>
        <v>53</v>
      </c>
      <c r="C2345">
        <f>COUNTIF(B$2:B2345,"=0")</f>
        <v>34</v>
      </c>
      <c r="D2345" t="str">
        <f>MID('input-output'!$I$9,(ROW(D2345)-2)*2+1,2)</f>
        <v>00</v>
      </c>
      <c r="E2345" s="1" t="str">
        <f t="shared" si="436"/>
        <v>Unk</v>
      </c>
      <c r="F2345">
        <f t="shared" si="439"/>
        <v>0</v>
      </c>
      <c r="L2345" t="str">
        <f t="shared" si="437"/>
        <v/>
      </c>
      <c r="M2345" t="str" cm="1">
        <f t="array" ref="M2345">_xlfn.IFS(ISNUMBER(_xlfn.XLOOKUP(C2345,Tables!N:N,Tables!N:N)),IF(B2345=0,K2345,""),L2345&lt;&gt;"",L2345,TRUE,D2345)</f>
        <v>00</v>
      </c>
      <c r="N2345">
        <f t="shared" si="431"/>
        <v>0</v>
      </c>
    </row>
    <row r="2346" spans="1:14" x14ac:dyDescent="0.45">
      <c r="A2346" t="str">
        <f t="shared" si="434"/>
        <v>3BF8</v>
      </c>
      <c r="B2346">
        <f t="shared" si="435"/>
        <v>0</v>
      </c>
      <c r="C2346">
        <f>COUNTIF(B$2:B2346,"=0")</f>
        <v>35</v>
      </c>
      <c r="D2346" t="str">
        <f>MID('input-output'!$I$9,(ROW(D2346)-2)*2+1,2)</f>
        <v>00</v>
      </c>
      <c r="E2346" s="1" t="str">
        <f t="shared" si="436"/>
        <v>Name Low 1</v>
      </c>
      <c r="F2346">
        <f>_xlfn.XLOOKUP(HEX2DEC(D2347&amp;D2346),Tables!A:A,Tables!C:C)</f>
        <v>0</v>
      </c>
      <c r="G2346" s="2"/>
      <c r="J2346" t="str">
        <f>IF(G2346&lt;&gt;"",_xlfn.XLOOKUP(G2346,Tables!C:C,Tables!B:B),"")</f>
        <v/>
      </c>
      <c r="K2346" t="str">
        <f>IF(G2418&lt;&gt;"",_xlfn.XLOOKUP(G2418,'Tablet data'!A:A,'Tablet data'!B:B),"")</f>
        <v/>
      </c>
      <c r="L2346" t="str">
        <f t="shared" si="437"/>
        <v/>
      </c>
      <c r="M2346" t="str" cm="1">
        <f t="array" ref="M2346">_xlfn.IFS(ISNUMBER(_xlfn.XLOOKUP(C2346,Tables!N:N,Tables!N:N)),IF(B2346=0,K2346,""),L2346&lt;&gt;"",L2346,TRUE,D2346)</f>
        <v>00</v>
      </c>
      <c r="N2346">
        <f t="shared" si="431"/>
        <v>0</v>
      </c>
    </row>
    <row r="2347" spans="1:14" x14ac:dyDescent="0.45">
      <c r="A2347" t="str">
        <f t="shared" si="434"/>
        <v>3BF9</v>
      </c>
      <c r="B2347">
        <f t="shared" si="435"/>
        <v>1</v>
      </c>
      <c r="C2347">
        <f>COUNTIF(B$2:B2347,"=0")</f>
        <v>35</v>
      </c>
      <c r="D2347" t="str">
        <f>MID('input-output'!$I$9,(ROW(D2347)-2)*2+1,2)</f>
        <v>00</v>
      </c>
      <c r="E2347" s="1" t="str">
        <f t="shared" si="436"/>
        <v>Name High 1</v>
      </c>
      <c r="L2347" t="str">
        <f t="shared" si="437"/>
        <v/>
      </c>
      <c r="M2347" t="str" cm="1">
        <f t="array" ref="M2347">_xlfn.IFS(ISNUMBER(_xlfn.XLOOKUP(C2347,Tables!N:N,Tables!N:N)),IF(B2347=0,K2347,""),L2347&lt;&gt;"",L2347,TRUE,D2347)</f>
        <v>00</v>
      </c>
      <c r="N2347">
        <f t="shared" si="431"/>
        <v>0</v>
      </c>
    </row>
    <row r="2348" spans="1:14" x14ac:dyDescent="0.45">
      <c r="A2348" t="str">
        <f t="shared" si="434"/>
        <v>3BFA</v>
      </c>
      <c r="B2348">
        <f t="shared" si="435"/>
        <v>2</v>
      </c>
      <c r="C2348">
        <f>COUNTIF(B$2:B2348,"=0")</f>
        <v>35</v>
      </c>
      <c r="D2348" t="str">
        <f>MID('input-output'!$I$9,(ROW(D2348)-2)*2+1,2)</f>
        <v>00</v>
      </c>
      <c r="E2348" s="1" t="str">
        <f t="shared" si="436"/>
        <v>Name Low 2</v>
      </c>
      <c r="F2348">
        <f>_xlfn.XLOOKUP(HEX2DEC(D2349&amp;D2348),Tables!A:A,Tables!C:C)</f>
        <v>0</v>
      </c>
      <c r="G2348" s="2"/>
      <c r="J2348" t="str">
        <f>IF(G2348&lt;&gt;"",_xlfn.XLOOKUP(G2348,Tables!C:C,Tables!B:B),"")</f>
        <v/>
      </c>
      <c r="L2348" t="str">
        <f t="shared" si="437"/>
        <v/>
      </c>
      <c r="M2348" t="str" cm="1">
        <f t="array" ref="M2348">_xlfn.IFS(ISNUMBER(_xlfn.XLOOKUP(C2348,Tables!N:N,Tables!N:N)),IF(B2348=0,K2348,""),L2348&lt;&gt;"",L2348,TRUE,D2348)</f>
        <v>00</v>
      </c>
      <c r="N2348">
        <f t="shared" si="431"/>
        <v>0</v>
      </c>
    </row>
    <row r="2349" spans="1:14" x14ac:dyDescent="0.45">
      <c r="A2349" t="str">
        <f t="shared" si="434"/>
        <v>3BFB</v>
      </c>
      <c r="B2349" t="str">
        <f t="shared" si="435"/>
        <v>3</v>
      </c>
      <c r="C2349">
        <f>COUNTIF(B$2:B2349,"=0")</f>
        <v>35</v>
      </c>
      <c r="D2349" t="str">
        <f>MID('input-output'!$I$9,(ROW(D2349)-2)*2+1,2)</f>
        <v>00</v>
      </c>
      <c r="E2349" s="1" t="str">
        <f t="shared" si="436"/>
        <v>Name High 2</v>
      </c>
      <c r="L2349" t="str">
        <f t="shared" si="437"/>
        <v/>
      </c>
      <c r="M2349" t="str" cm="1">
        <f t="array" ref="M2349">_xlfn.IFS(ISNUMBER(_xlfn.XLOOKUP(C2349,Tables!N:N,Tables!N:N)),IF(B2349=0,K2349,""),L2349&lt;&gt;"",L2349,TRUE,D2349)</f>
        <v>00</v>
      </c>
      <c r="N2349">
        <f t="shared" si="431"/>
        <v>0</v>
      </c>
    </row>
    <row r="2350" spans="1:14" x14ac:dyDescent="0.45">
      <c r="A2350" t="str">
        <f t="shared" si="434"/>
        <v>3BFC</v>
      </c>
      <c r="B2350" t="str">
        <f t="shared" si="435"/>
        <v>4</v>
      </c>
      <c r="C2350">
        <f>COUNTIF(B$2:B2350,"=0")</f>
        <v>35</v>
      </c>
      <c r="D2350" t="str">
        <f>MID('input-output'!$I$9,(ROW(D2350)-2)*2+1,2)</f>
        <v>00</v>
      </c>
      <c r="E2350" s="1" t="str">
        <f t="shared" si="436"/>
        <v>Name Low 3</v>
      </c>
      <c r="F2350">
        <f>_xlfn.XLOOKUP(HEX2DEC(D2351&amp;D2350),Tables!A:A,Tables!C:C)</f>
        <v>0</v>
      </c>
      <c r="G2350" s="2"/>
      <c r="J2350" t="str">
        <f>IF(G2350&lt;&gt;"",_xlfn.XLOOKUP(G2350,Tables!C:C,Tables!B:B),"")</f>
        <v/>
      </c>
      <c r="L2350" t="str">
        <f t="shared" si="437"/>
        <v/>
      </c>
      <c r="M2350" t="str" cm="1">
        <f t="array" ref="M2350">_xlfn.IFS(ISNUMBER(_xlfn.XLOOKUP(C2350,Tables!N:N,Tables!N:N)),IF(B2350=0,K2350,""),L2350&lt;&gt;"",L2350,TRUE,D2350)</f>
        <v>00</v>
      </c>
      <c r="N2350">
        <f t="shared" si="431"/>
        <v>0</v>
      </c>
    </row>
    <row r="2351" spans="1:14" x14ac:dyDescent="0.45">
      <c r="A2351" t="str">
        <f t="shared" si="434"/>
        <v>3BFD</v>
      </c>
      <c r="B2351" t="str">
        <f t="shared" si="435"/>
        <v>5</v>
      </c>
      <c r="C2351">
        <f>COUNTIF(B$2:B2351,"=0")</f>
        <v>35</v>
      </c>
      <c r="D2351" t="str">
        <f>MID('input-output'!$I$9,(ROW(D2351)-2)*2+1,2)</f>
        <v>00</v>
      </c>
      <c r="E2351" s="1" t="str">
        <f t="shared" si="436"/>
        <v>Name High 3</v>
      </c>
      <c r="L2351" t="str">
        <f t="shared" si="437"/>
        <v/>
      </c>
      <c r="M2351" t="str" cm="1">
        <f t="array" ref="M2351">_xlfn.IFS(ISNUMBER(_xlfn.XLOOKUP(C2351,Tables!N:N,Tables!N:N)),IF(B2351=0,K2351,""),L2351&lt;&gt;"",L2351,TRUE,D2351)</f>
        <v>00</v>
      </c>
      <c r="N2351">
        <f t="shared" si="431"/>
        <v>0</v>
      </c>
    </row>
    <row r="2352" spans="1:14" x14ac:dyDescent="0.45">
      <c r="A2352" t="str">
        <f t="shared" si="434"/>
        <v>3BFE</v>
      </c>
      <c r="B2352" t="str">
        <f t="shared" si="435"/>
        <v>6</v>
      </c>
      <c r="C2352">
        <f>COUNTIF(B$2:B2352,"=0")</f>
        <v>35</v>
      </c>
      <c r="D2352" t="str">
        <f>MID('input-output'!$I$9,(ROW(D2352)-2)*2+1,2)</f>
        <v>00</v>
      </c>
      <c r="E2352" s="1" t="str">
        <f t="shared" si="436"/>
        <v>Primary Monster Low</v>
      </c>
      <c r="F2352">
        <f>_xlfn.XLOOKUP(HEX2DEC(D2353&amp;D2352),Tables!A:A,Tables!D:D)</f>
        <v>0</v>
      </c>
      <c r="G2352" s="2"/>
      <c r="J2352" t="str">
        <f>IF(G2352&lt;&gt;"",_xlfn.XLOOKUP(G2352,Tables!D:D,Tables!B:B),"")</f>
        <v/>
      </c>
      <c r="L2352" t="str">
        <f t="shared" si="437"/>
        <v/>
      </c>
      <c r="M2352" t="str" cm="1">
        <f t="array" ref="M2352">_xlfn.IFS(ISNUMBER(_xlfn.XLOOKUP(C2352,Tables!N:N,Tables!N:N)),IF(B2352=0,K2352,""),L2352&lt;&gt;"",L2352,TRUE,D2352)</f>
        <v>00</v>
      </c>
      <c r="N2352">
        <f t="shared" si="431"/>
        <v>0</v>
      </c>
    </row>
    <row r="2353" spans="1:14" x14ac:dyDescent="0.45">
      <c r="A2353" t="str">
        <f t="shared" si="434"/>
        <v>3BFF</v>
      </c>
      <c r="B2353" t="str">
        <f t="shared" si="435"/>
        <v>7</v>
      </c>
      <c r="C2353">
        <f>COUNTIF(B$2:B2353,"=0")</f>
        <v>35</v>
      </c>
      <c r="D2353" t="str">
        <f>MID('input-output'!$I$9,(ROW(D2353)-2)*2+1,2)</f>
        <v>00</v>
      </c>
      <c r="E2353" s="1" t="str">
        <f t="shared" si="436"/>
        <v>Primary Monster High</v>
      </c>
      <c r="L2353" t="str">
        <f t="shared" si="437"/>
        <v/>
      </c>
      <c r="M2353" t="str" cm="1">
        <f t="array" ref="M2353">_xlfn.IFS(ISNUMBER(_xlfn.XLOOKUP(C2353,Tables!N:N,Tables!N:N)),IF(B2353=0,K2353,""),L2353&lt;&gt;"",L2353,TRUE,D2353)</f>
        <v>00</v>
      </c>
      <c r="N2353">
        <f t="shared" si="431"/>
        <v>0</v>
      </c>
    </row>
    <row r="2354" spans="1:14" x14ac:dyDescent="0.45">
      <c r="A2354" t="str">
        <f t="shared" si="434"/>
        <v>3C00</v>
      </c>
      <c r="B2354" t="str">
        <f t="shared" si="435"/>
        <v>8</v>
      </c>
      <c r="C2354">
        <f>COUNTIF(B$2:B2354,"=0")</f>
        <v>35</v>
      </c>
      <c r="D2354" t="str">
        <f>MID('input-output'!$I$9,(ROW(D2354)-2)*2+1,2)</f>
        <v>00</v>
      </c>
      <c r="E2354" s="1" t="str">
        <f t="shared" si="436"/>
        <v>Header Low</v>
      </c>
      <c r="F2354">
        <f t="shared" ref="F2354" si="440">HEX2DEC(D2355&amp;D2354)</f>
        <v>0</v>
      </c>
      <c r="G2354" s="2"/>
      <c r="J2354" t="str">
        <f t="shared" ref="J2354" si="441">IF(G2354&lt;&gt;"",DEC2HEX(G2354),"")</f>
        <v/>
      </c>
      <c r="L2354" t="str">
        <f t="shared" si="437"/>
        <v/>
      </c>
      <c r="M2354" t="str" cm="1">
        <f t="array" ref="M2354">_xlfn.IFS(ISNUMBER(_xlfn.XLOOKUP(C2354,Tables!N:N,Tables!N:N)),IF(B2354=0,K2354,""),L2354&lt;&gt;"",L2354,TRUE,D2354)</f>
        <v>00</v>
      </c>
      <c r="N2354">
        <f t="shared" si="431"/>
        <v>0</v>
      </c>
    </row>
    <row r="2355" spans="1:14" x14ac:dyDescent="0.45">
      <c r="A2355" t="str">
        <f t="shared" si="434"/>
        <v>3C01</v>
      </c>
      <c r="B2355" t="str">
        <f t="shared" si="435"/>
        <v>9</v>
      </c>
      <c r="C2355">
        <f>COUNTIF(B$2:B2355,"=0")</f>
        <v>35</v>
      </c>
      <c r="D2355" t="str">
        <f>MID('input-output'!$I$9,(ROW(D2355)-2)*2+1,2)</f>
        <v>00</v>
      </c>
      <c r="E2355" s="1" t="str">
        <f t="shared" si="436"/>
        <v>Header High</v>
      </c>
      <c r="L2355" t="str">
        <f t="shared" si="437"/>
        <v/>
      </c>
      <c r="M2355" t="str" cm="1">
        <f t="array" ref="M2355">_xlfn.IFS(ISNUMBER(_xlfn.XLOOKUP(C2355,Tables!N:N,Tables!N:N)),IF(B2355=0,K2355,""),L2355&lt;&gt;"",L2355,TRUE,D2355)</f>
        <v>00</v>
      </c>
      <c r="N2355">
        <f t="shared" si="431"/>
        <v>0</v>
      </c>
    </row>
    <row r="2356" spans="1:14" x14ac:dyDescent="0.45">
      <c r="A2356" t="str">
        <f t="shared" si="434"/>
        <v>3C02</v>
      </c>
      <c r="B2356" t="str">
        <f t="shared" si="435"/>
        <v>A</v>
      </c>
      <c r="C2356">
        <f>COUNTIF(B$2:B2356,"=0")</f>
        <v>35</v>
      </c>
      <c r="D2356" t="str">
        <f>MID('input-output'!$I$9,(ROW(D2356)-2)*2+1,2)</f>
        <v>00</v>
      </c>
      <c r="E2356" s="1" t="str">
        <f t="shared" si="436"/>
        <v>Footer Low</v>
      </c>
      <c r="F2356">
        <f t="shared" ref="F2356" si="442">HEX2DEC(D2357&amp;D2356)</f>
        <v>0</v>
      </c>
      <c r="G2356" s="2"/>
      <c r="J2356" t="str">
        <f t="shared" ref="J2356" si="443">IF(G2356&lt;&gt;"",DEC2HEX(G2356),"")</f>
        <v/>
      </c>
      <c r="L2356" t="str">
        <f t="shared" si="437"/>
        <v/>
      </c>
      <c r="M2356" t="str" cm="1">
        <f t="array" ref="M2356">_xlfn.IFS(ISNUMBER(_xlfn.XLOOKUP(C2356,Tables!N:N,Tables!N:N)),IF(B2356=0,K2356,""),L2356&lt;&gt;"",L2356,TRUE,D2356)</f>
        <v>00</v>
      </c>
      <c r="N2356">
        <f t="shared" si="431"/>
        <v>0</v>
      </c>
    </row>
    <row r="2357" spans="1:14" x14ac:dyDescent="0.45">
      <c r="A2357" t="str">
        <f t="shared" si="434"/>
        <v>3C03</v>
      </c>
      <c r="B2357" t="str">
        <f t="shared" si="435"/>
        <v>B</v>
      </c>
      <c r="C2357">
        <f>COUNTIF(B$2:B2357,"=0")</f>
        <v>35</v>
      </c>
      <c r="D2357" t="str">
        <f>MID('input-output'!$I$9,(ROW(D2357)-2)*2+1,2)</f>
        <v>00</v>
      </c>
      <c r="E2357" s="1" t="str">
        <f t="shared" si="436"/>
        <v>Footer High</v>
      </c>
      <c r="L2357" t="str">
        <f t="shared" si="437"/>
        <v/>
      </c>
      <c r="M2357" t="str" cm="1">
        <f t="array" ref="M2357">_xlfn.IFS(ISNUMBER(_xlfn.XLOOKUP(C2357,Tables!N:N,Tables!N:N)),IF(B2357=0,K2357,""),L2357&lt;&gt;"",L2357,TRUE,D2357)</f>
        <v>00</v>
      </c>
      <c r="N2357">
        <f t="shared" si="431"/>
        <v>0</v>
      </c>
    </row>
    <row r="2358" spans="1:14" x14ac:dyDescent="0.45">
      <c r="A2358" t="str">
        <f t="shared" si="434"/>
        <v>3C04</v>
      </c>
      <c r="B2358" t="str">
        <f t="shared" si="435"/>
        <v>C</v>
      </c>
      <c r="C2358">
        <f>COUNTIF(B$2:B2358,"=0")</f>
        <v>35</v>
      </c>
      <c r="D2358" t="str">
        <f>MID('input-output'!$I$9,(ROW(D2358)-2)*2+1,2)</f>
        <v>2D</v>
      </c>
      <c r="E2358" s="1" t="str">
        <f t="shared" si="436"/>
        <v/>
      </c>
      <c r="L2358" t="str">
        <f t="shared" si="437"/>
        <v/>
      </c>
      <c r="M2358" t="str" cm="1">
        <f t="array" ref="M2358">_xlfn.IFS(ISNUMBER(_xlfn.XLOOKUP(C2358,Tables!N:N,Tables!N:N)),IF(B2358=0,K2358,""),L2358&lt;&gt;"",L2358,TRUE,D2358)</f>
        <v>2D</v>
      </c>
      <c r="N2358">
        <f t="shared" si="431"/>
        <v>0</v>
      </c>
    </row>
    <row r="2359" spans="1:14" x14ac:dyDescent="0.45">
      <c r="A2359" t="str">
        <f t="shared" si="434"/>
        <v>3C05</v>
      </c>
      <c r="B2359" t="str">
        <f t="shared" si="435"/>
        <v>D</v>
      </c>
      <c r="C2359">
        <f>COUNTIF(B$2:B2359,"=0")</f>
        <v>35</v>
      </c>
      <c r="D2359" t="str">
        <f>MID('input-output'!$I$9,(ROW(D2359)-2)*2+1,2)</f>
        <v>01</v>
      </c>
      <c r="E2359" s="1" t="str">
        <f t="shared" si="436"/>
        <v/>
      </c>
      <c r="L2359" t="str">
        <f t="shared" si="437"/>
        <v/>
      </c>
      <c r="M2359" t="str" cm="1">
        <f t="array" ref="M2359">_xlfn.IFS(ISNUMBER(_xlfn.XLOOKUP(C2359,Tables!N:N,Tables!N:N)),IF(B2359=0,K2359,""),L2359&lt;&gt;"",L2359,TRUE,D2359)</f>
        <v>01</v>
      </c>
      <c r="N2359">
        <f t="shared" si="431"/>
        <v>0</v>
      </c>
    </row>
    <row r="2360" spans="1:14" x14ac:dyDescent="0.45">
      <c r="A2360" t="str">
        <f t="shared" si="434"/>
        <v>3C06</v>
      </c>
      <c r="B2360" t="str">
        <f t="shared" si="435"/>
        <v>E</v>
      </c>
      <c r="C2360">
        <f>COUNTIF(B$2:B2360,"=0")</f>
        <v>35</v>
      </c>
      <c r="D2360" t="str">
        <f>MID('input-output'!$I$9,(ROW(D2360)-2)*2+1,2)</f>
        <v>00</v>
      </c>
      <c r="E2360" s="1" t="str">
        <f t="shared" si="436"/>
        <v>Times Cleared</v>
      </c>
      <c r="F2360">
        <f t="shared" ref="F2360" si="444">HEX2DEC(D2360)</f>
        <v>0</v>
      </c>
      <c r="G2360" s="2"/>
      <c r="J2360" t="str">
        <f t="shared" ref="J2360" si="445">IF(G2360&lt;&gt;"",DEC2HEX(G2360),"")</f>
        <v/>
      </c>
      <c r="L2360" t="str">
        <f t="shared" si="437"/>
        <v/>
      </c>
      <c r="M2360" t="str" cm="1">
        <f t="array" ref="M2360">_xlfn.IFS(ISNUMBER(_xlfn.XLOOKUP(C2360,Tables!N:N,Tables!N:N)),IF(B2360=0,K2360,""),L2360&lt;&gt;"",L2360,TRUE,D2360)</f>
        <v>00</v>
      </c>
      <c r="N2360">
        <f t="shared" si="431"/>
        <v>0</v>
      </c>
    </row>
    <row r="2361" spans="1:14" x14ac:dyDescent="0.45">
      <c r="A2361" t="str">
        <f t="shared" si="434"/>
        <v>3C07</v>
      </c>
      <c r="B2361" t="str">
        <f t="shared" si="435"/>
        <v>F</v>
      </c>
      <c r="C2361">
        <f>COUNTIF(B$2:B2361,"=0")</f>
        <v>35</v>
      </c>
      <c r="D2361" t="str">
        <f>MID('input-output'!$I$9,(ROW(D2361)-2)*2+1,2)</f>
        <v>00</v>
      </c>
      <c r="E2361" s="1" t="str">
        <f t="shared" si="436"/>
        <v/>
      </c>
      <c r="L2361" t="str">
        <f t="shared" si="437"/>
        <v/>
      </c>
      <c r="M2361" t="str" cm="1">
        <f t="array" ref="M2361">_xlfn.IFS(ISNUMBER(_xlfn.XLOOKUP(C2361,Tables!N:N,Tables!N:N)),IF(B2361=0,K2361,""),L2361&lt;&gt;"",L2361,TRUE,D2361)</f>
        <v>00</v>
      </c>
      <c r="N2361">
        <f t="shared" si="431"/>
        <v>0</v>
      </c>
    </row>
    <row r="2362" spans="1:14" x14ac:dyDescent="0.45">
      <c r="A2362" t="str">
        <f t="shared" si="434"/>
        <v>3C08</v>
      </c>
      <c r="B2362" t="str">
        <f t="shared" si="435"/>
        <v>10</v>
      </c>
      <c r="C2362">
        <f>COUNTIF(B$2:B2362,"=0")</f>
        <v>35</v>
      </c>
      <c r="D2362" t="str">
        <f>MID('input-output'!$I$9,(ROW(D2362)-2)*2+1,2)</f>
        <v>00</v>
      </c>
      <c r="E2362" s="1" t="str">
        <f t="shared" si="436"/>
        <v/>
      </c>
      <c r="L2362" t="str">
        <f t="shared" si="437"/>
        <v/>
      </c>
      <c r="M2362" t="str" cm="1">
        <f t="array" ref="M2362">_xlfn.IFS(ISNUMBER(_xlfn.XLOOKUP(C2362,Tables!N:N,Tables!N:N)),IF(B2362=0,K2362,""),L2362&lt;&gt;"",L2362,TRUE,D2362)</f>
        <v>00</v>
      </c>
      <c r="N2362">
        <f t="shared" si="431"/>
        <v>0</v>
      </c>
    </row>
    <row r="2363" spans="1:14" x14ac:dyDescent="0.45">
      <c r="A2363" t="str">
        <f t="shared" si="434"/>
        <v>3C09</v>
      </c>
      <c r="B2363" t="str">
        <f t="shared" si="435"/>
        <v>11</v>
      </c>
      <c r="C2363">
        <f>COUNTIF(B$2:B2363,"=0")</f>
        <v>35</v>
      </c>
      <c r="D2363" t="str">
        <f>MID('input-output'!$I$9,(ROW(D2363)-2)*2+1,2)</f>
        <v>00</v>
      </c>
      <c r="E2363" s="1" t="str">
        <f t="shared" si="436"/>
        <v/>
      </c>
      <c r="L2363" t="str">
        <f t="shared" si="437"/>
        <v/>
      </c>
      <c r="M2363" t="str" cm="1">
        <f t="array" ref="M2363">_xlfn.IFS(ISNUMBER(_xlfn.XLOOKUP(C2363,Tables!N:N,Tables!N:N)),IF(B2363=0,K2363,""),L2363&lt;&gt;"",L2363,TRUE,D2363)</f>
        <v>00</v>
      </c>
      <c r="N2363">
        <f t="shared" si="431"/>
        <v>0</v>
      </c>
    </row>
    <row r="2364" spans="1:14" x14ac:dyDescent="0.45">
      <c r="A2364" t="str">
        <f t="shared" si="434"/>
        <v>3C0A</v>
      </c>
      <c r="B2364" t="str">
        <f t="shared" si="435"/>
        <v>12</v>
      </c>
      <c r="C2364">
        <f>COUNTIF(B$2:B2364,"=0")</f>
        <v>35</v>
      </c>
      <c r="D2364" t="str">
        <f>MID('input-output'!$I$9,(ROW(D2364)-2)*2+1,2)</f>
        <v>00</v>
      </c>
      <c r="E2364" s="1" t="str">
        <f t="shared" si="436"/>
        <v/>
      </c>
      <c r="L2364" t="str">
        <f t="shared" si="437"/>
        <v/>
      </c>
      <c r="M2364" t="str" cm="1">
        <f t="array" ref="M2364">_xlfn.IFS(ISNUMBER(_xlfn.XLOOKUP(C2364,Tables!N:N,Tables!N:N)),IF(B2364=0,K2364,""),L2364&lt;&gt;"",L2364,TRUE,D2364)</f>
        <v>00</v>
      </c>
      <c r="N2364">
        <f t="shared" si="431"/>
        <v>0</v>
      </c>
    </row>
    <row r="2365" spans="1:14" x14ac:dyDescent="0.45">
      <c r="A2365" t="str">
        <f t="shared" si="434"/>
        <v>3C0B</v>
      </c>
      <c r="B2365" t="str">
        <f t="shared" si="435"/>
        <v>13</v>
      </c>
      <c r="C2365">
        <f>COUNTIF(B$2:B2365,"=0")</f>
        <v>35</v>
      </c>
      <c r="D2365" t="str">
        <f>MID('input-output'!$I$9,(ROW(D2365)-2)*2+1,2)</f>
        <v>00</v>
      </c>
      <c r="E2365" s="1" t="str">
        <f t="shared" si="436"/>
        <v/>
      </c>
      <c r="L2365" t="str">
        <f t="shared" si="437"/>
        <v/>
      </c>
      <c r="M2365" t="str" cm="1">
        <f t="array" ref="M2365">_xlfn.IFS(ISNUMBER(_xlfn.XLOOKUP(C2365,Tables!N:N,Tables!N:N)),IF(B2365=0,K2365,""),L2365&lt;&gt;"",L2365,TRUE,D2365)</f>
        <v>00</v>
      </c>
      <c r="N2365">
        <f t="shared" si="431"/>
        <v>0</v>
      </c>
    </row>
    <row r="2366" spans="1:14" x14ac:dyDescent="0.45">
      <c r="A2366" t="str">
        <f t="shared" si="434"/>
        <v>3C0C</v>
      </c>
      <c r="B2366" t="str">
        <f t="shared" si="435"/>
        <v>14</v>
      </c>
      <c r="C2366">
        <f>COUNTIF(B$2:B2366,"=0")</f>
        <v>35</v>
      </c>
      <c r="D2366" t="str">
        <f>MID('input-output'!$I$9,(ROW(D2366)-2)*2+1,2)</f>
        <v>00</v>
      </c>
      <c r="E2366" s="1" t="str">
        <f t="shared" si="436"/>
        <v>Unk</v>
      </c>
      <c r="F2366">
        <f t="shared" ref="F2366" si="446">HEX2DEC(D2366)</f>
        <v>0</v>
      </c>
      <c r="L2366" t="str">
        <f t="shared" si="437"/>
        <v/>
      </c>
      <c r="M2366" t="str" cm="1">
        <f t="array" ref="M2366">_xlfn.IFS(ISNUMBER(_xlfn.XLOOKUP(C2366,Tables!N:N,Tables!N:N)),IF(B2366=0,K2366,""),L2366&lt;&gt;"",L2366,TRUE,D2366)</f>
        <v>00</v>
      </c>
      <c r="N2366">
        <f t="shared" si="431"/>
        <v>0</v>
      </c>
    </row>
    <row r="2367" spans="1:14" x14ac:dyDescent="0.45">
      <c r="A2367" t="str">
        <f t="shared" si="434"/>
        <v>3C0D</v>
      </c>
      <c r="B2367" t="str">
        <f t="shared" si="435"/>
        <v>15</v>
      </c>
      <c r="C2367">
        <f>COUNTIF(B$2:B2367,"=0")</f>
        <v>35</v>
      </c>
      <c r="D2367" t="str">
        <f>MID('input-output'!$I$9,(ROW(D2367)-2)*2+1,2)</f>
        <v>00</v>
      </c>
      <c r="E2367" s="1" t="str">
        <f t="shared" si="436"/>
        <v/>
      </c>
      <c r="L2367" t="str">
        <f t="shared" si="437"/>
        <v/>
      </c>
      <c r="M2367" t="str" cm="1">
        <f t="array" ref="M2367">_xlfn.IFS(ISNUMBER(_xlfn.XLOOKUP(C2367,Tables!N:N,Tables!N:N)),IF(B2367=0,K2367,""),L2367&lt;&gt;"",L2367,TRUE,D2367)</f>
        <v>00</v>
      </c>
      <c r="N2367">
        <f t="shared" si="431"/>
        <v>0</v>
      </c>
    </row>
    <row r="2368" spans="1:14" x14ac:dyDescent="0.45">
      <c r="A2368" t="str">
        <f t="shared" si="434"/>
        <v>3C0E</v>
      </c>
      <c r="B2368" t="str">
        <f t="shared" si="435"/>
        <v>16</v>
      </c>
      <c r="C2368">
        <f>COUNTIF(B$2:B2368,"=0")</f>
        <v>35</v>
      </c>
      <c r="D2368" t="str">
        <f>MID('input-output'!$I$9,(ROW(D2368)-2)*2+1,2)</f>
        <v>B2</v>
      </c>
      <c r="E2368" s="1" t="str">
        <f t="shared" si="436"/>
        <v/>
      </c>
      <c r="L2368" t="str">
        <f t="shared" si="437"/>
        <v/>
      </c>
      <c r="M2368" t="str" cm="1">
        <f t="array" ref="M2368">_xlfn.IFS(ISNUMBER(_xlfn.XLOOKUP(C2368,Tables!N:N,Tables!N:N)),IF(B2368=0,K2368,""),L2368&lt;&gt;"",L2368,TRUE,D2368)</f>
        <v>B2</v>
      </c>
      <c r="N2368">
        <f t="shared" si="431"/>
        <v>0</v>
      </c>
    </row>
    <row r="2369" spans="1:14" x14ac:dyDescent="0.45">
      <c r="A2369" t="str">
        <f t="shared" si="434"/>
        <v>3C0F</v>
      </c>
      <c r="B2369" t="str">
        <f t="shared" si="435"/>
        <v>17</v>
      </c>
      <c r="C2369">
        <f>COUNTIF(B$2:B2369,"=0")</f>
        <v>35</v>
      </c>
      <c r="D2369" t="str">
        <f>MID('input-output'!$I$9,(ROW(D2369)-2)*2+1,2)</f>
        <v>01</v>
      </c>
      <c r="E2369" s="1" t="str">
        <f t="shared" si="436"/>
        <v/>
      </c>
      <c r="L2369" t="str">
        <f t="shared" si="437"/>
        <v/>
      </c>
      <c r="M2369" t="str" cm="1">
        <f t="array" ref="M2369">_xlfn.IFS(ISNUMBER(_xlfn.XLOOKUP(C2369,Tables!N:N,Tables!N:N)),IF(B2369=0,K2369,""),L2369&lt;&gt;"",L2369,TRUE,D2369)</f>
        <v>01</v>
      </c>
      <c r="N2369">
        <f t="shared" si="431"/>
        <v>0</v>
      </c>
    </row>
    <row r="2370" spans="1:14" x14ac:dyDescent="0.45">
      <c r="A2370" t="str">
        <f t="shared" si="434"/>
        <v>3C10</v>
      </c>
      <c r="B2370" t="str">
        <f t="shared" si="435"/>
        <v>18</v>
      </c>
      <c r="C2370">
        <f>COUNTIF(B$2:B2370,"=0")</f>
        <v>35</v>
      </c>
      <c r="D2370" t="str">
        <f>MID('input-output'!$I$9,(ROW(D2370)-2)*2+1,2)</f>
        <v>00</v>
      </c>
      <c r="E2370" s="1" t="str">
        <f t="shared" si="436"/>
        <v>Name Letter 1</v>
      </c>
      <c r="F2370" t="str">
        <f>_xlfn.XLOOKUP(D2370,Tables!B:B,Tables!H:H,"")</f>
        <v/>
      </c>
      <c r="G2370" s="2"/>
      <c r="L2370" t="str">
        <f t="shared" si="437"/>
        <v/>
      </c>
      <c r="M2370" t="str" cm="1">
        <f t="array" ref="M2370">_xlfn.IFS(ISNUMBER(_xlfn.XLOOKUP(C2370,Tables!N:N,Tables!N:N)),IF(B2370=0,K2370,""),L2370&lt;&gt;"",L2370,TRUE,D2370)</f>
        <v>00</v>
      </c>
      <c r="N2370">
        <f t="shared" si="431"/>
        <v>0</v>
      </c>
    </row>
    <row r="2371" spans="1:14" x14ac:dyDescent="0.45">
      <c r="A2371" t="str">
        <f t="shared" si="434"/>
        <v>3C11</v>
      </c>
      <c r="B2371" t="str">
        <f t="shared" si="435"/>
        <v>19</v>
      </c>
      <c r="C2371">
        <f>COUNTIF(B$2:B2371,"=0")</f>
        <v>35</v>
      </c>
      <c r="D2371" t="str">
        <f>MID('input-output'!$I$9,(ROW(D2371)-2)*2+1,2)</f>
        <v>00</v>
      </c>
      <c r="E2371" s="1" t="str">
        <f t="shared" si="436"/>
        <v/>
      </c>
      <c r="L2371" t="str">
        <f t="shared" si="437"/>
        <v/>
      </c>
      <c r="M2371" t="str" cm="1">
        <f t="array" ref="M2371">_xlfn.IFS(ISNUMBER(_xlfn.XLOOKUP(C2371,Tables!N:N,Tables!N:N)),IF(B2371=0,K2371,""),L2371&lt;&gt;"",L2371,TRUE,D2371)</f>
        <v>00</v>
      </c>
      <c r="N2371">
        <f t="shared" si="431"/>
        <v>0</v>
      </c>
    </row>
    <row r="2372" spans="1:14" x14ac:dyDescent="0.45">
      <c r="A2372" t="str">
        <f t="shared" si="434"/>
        <v>3C12</v>
      </c>
      <c r="B2372" t="str">
        <f t="shared" si="435"/>
        <v>1A</v>
      </c>
      <c r="C2372">
        <f>COUNTIF(B$2:B2372,"=0")</f>
        <v>35</v>
      </c>
      <c r="D2372" t="str">
        <f>MID('input-output'!$I$9,(ROW(D2372)-2)*2+1,2)</f>
        <v>00</v>
      </c>
      <c r="E2372" s="1" t="str">
        <f t="shared" si="436"/>
        <v>Name Letter 2</v>
      </c>
      <c r="F2372" t="str">
        <f>_xlfn.XLOOKUP(D2372,Tables!B:B,Tables!H:H,"")</f>
        <v/>
      </c>
      <c r="G2372" s="2"/>
      <c r="L2372" t="str">
        <f t="shared" si="437"/>
        <v/>
      </c>
      <c r="M2372" t="str" cm="1">
        <f t="array" ref="M2372">_xlfn.IFS(ISNUMBER(_xlfn.XLOOKUP(C2372,Tables!N:N,Tables!N:N)),IF(B2372=0,K2372,""),L2372&lt;&gt;"",L2372,TRUE,D2372)</f>
        <v>00</v>
      </c>
      <c r="N2372">
        <f t="shared" ref="N2372:N2435" si="447">IF(L2372="",0,_xlfn.LET(_xlpm.new,HEX2DEC(M2372),_xlpm.old,HEX2DEC(D2372),IF(_xlpm.new&lt;128,_xlpm.new,-128+_xlfn.BITAND(_xlpm.new,127))-IF(_xlpm.old&lt;128,_xlpm.old,-128+_xlfn.BITAND(_xlpm.old,127))))</f>
        <v>0</v>
      </c>
    </row>
    <row r="2373" spans="1:14" x14ac:dyDescent="0.45">
      <c r="A2373" t="str">
        <f t="shared" si="434"/>
        <v>3C13</v>
      </c>
      <c r="B2373" t="str">
        <f t="shared" si="435"/>
        <v>1B</v>
      </c>
      <c r="C2373">
        <f>COUNTIF(B$2:B2373,"=0")</f>
        <v>35</v>
      </c>
      <c r="D2373" t="str">
        <f>MID('input-output'!$I$9,(ROW(D2373)-2)*2+1,2)</f>
        <v>00</v>
      </c>
      <c r="E2373" s="1" t="str">
        <f t="shared" si="436"/>
        <v/>
      </c>
      <c r="L2373" t="str">
        <f t="shared" si="437"/>
        <v/>
      </c>
      <c r="M2373" t="str" cm="1">
        <f t="array" ref="M2373">_xlfn.IFS(ISNUMBER(_xlfn.XLOOKUP(C2373,Tables!N:N,Tables!N:N)),IF(B2373=0,K2373,""),L2373&lt;&gt;"",L2373,TRUE,D2373)</f>
        <v>00</v>
      </c>
      <c r="N2373">
        <f t="shared" si="447"/>
        <v>0</v>
      </c>
    </row>
    <row r="2374" spans="1:14" x14ac:dyDescent="0.45">
      <c r="A2374" t="str">
        <f t="shared" si="434"/>
        <v>3C14</v>
      </c>
      <c r="B2374" t="str">
        <f t="shared" si="435"/>
        <v>1C</v>
      </c>
      <c r="C2374">
        <f>COUNTIF(B$2:B2374,"=0")</f>
        <v>35</v>
      </c>
      <c r="D2374" t="str">
        <f>MID('input-output'!$I$9,(ROW(D2374)-2)*2+1,2)</f>
        <v>00</v>
      </c>
      <c r="E2374" s="1" t="str">
        <f t="shared" si="436"/>
        <v>Name Letter 3</v>
      </c>
      <c r="F2374" t="str">
        <f>_xlfn.XLOOKUP(D2374,Tables!B:B,Tables!H:H,"")</f>
        <v/>
      </c>
      <c r="G2374" s="2"/>
      <c r="L2374" t="str">
        <f t="shared" si="437"/>
        <v/>
      </c>
      <c r="M2374" t="str" cm="1">
        <f t="array" ref="M2374">_xlfn.IFS(ISNUMBER(_xlfn.XLOOKUP(C2374,Tables!N:N,Tables!N:N)),IF(B2374=0,K2374,""),L2374&lt;&gt;"",L2374,TRUE,D2374)</f>
        <v>00</v>
      </c>
      <c r="N2374">
        <f t="shared" si="447"/>
        <v>0</v>
      </c>
    </row>
    <row r="2375" spans="1:14" x14ac:dyDescent="0.45">
      <c r="A2375" t="str">
        <f t="shared" si="434"/>
        <v>3C15</v>
      </c>
      <c r="B2375" t="str">
        <f t="shared" si="435"/>
        <v>1D</v>
      </c>
      <c r="C2375">
        <f>COUNTIF(B$2:B2375,"=0")</f>
        <v>35</v>
      </c>
      <c r="D2375" t="str">
        <f>MID('input-output'!$I$9,(ROW(D2375)-2)*2+1,2)</f>
        <v>00</v>
      </c>
      <c r="E2375" s="1" t="str">
        <f t="shared" si="436"/>
        <v/>
      </c>
      <c r="L2375" t="str">
        <f t="shared" si="437"/>
        <v/>
      </c>
      <c r="M2375" t="str" cm="1">
        <f t="array" ref="M2375">_xlfn.IFS(ISNUMBER(_xlfn.XLOOKUP(C2375,Tables!N:N,Tables!N:N)),IF(B2375=0,K2375,""),L2375&lt;&gt;"",L2375,TRUE,D2375)</f>
        <v>00</v>
      </c>
      <c r="N2375">
        <f t="shared" si="447"/>
        <v>0</v>
      </c>
    </row>
    <row r="2376" spans="1:14" x14ac:dyDescent="0.45">
      <c r="A2376" t="str">
        <f t="shared" si="434"/>
        <v>3C16</v>
      </c>
      <c r="B2376" t="str">
        <f t="shared" si="435"/>
        <v>1E</v>
      </c>
      <c r="C2376">
        <f>COUNTIF(B$2:B2376,"=0")</f>
        <v>35</v>
      </c>
      <c r="D2376" t="str">
        <f>MID('input-output'!$I$9,(ROW(D2376)-2)*2+1,2)</f>
        <v>00</v>
      </c>
      <c r="E2376" s="1" t="str">
        <f t="shared" si="436"/>
        <v>Name Letter 4</v>
      </c>
      <c r="F2376" t="str">
        <f>_xlfn.XLOOKUP(D2376,Tables!B:B,Tables!H:H,"")</f>
        <v/>
      </c>
      <c r="G2376" s="2"/>
      <c r="L2376" t="str">
        <f t="shared" si="437"/>
        <v/>
      </c>
      <c r="M2376" t="str" cm="1">
        <f t="array" ref="M2376">_xlfn.IFS(ISNUMBER(_xlfn.XLOOKUP(C2376,Tables!N:N,Tables!N:N)),IF(B2376=0,K2376,""),L2376&lt;&gt;"",L2376,TRUE,D2376)</f>
        <v>00</v>
      </c>
      <c r="N2376">
        <f t="shared" si="447"/>
        <v>0</v>
      </c>
    </row>
    <row r="2377" spans="1:14" x14ac:dyDescent="0.45">
      <c r="A2377" t="str">
        <f t="shared" si="434"/>
        <v>3C17</v>
      </c>
      <c r="B2377" t="str">
        <f t="shared" si="435"/>
        <v>1F</v>
      </c>
      <c r="C2377">
        <f>COUNTIF(B$2:B2377,"=0")</f>
        <v>35</v>
      </c>
      <c r="D2377" t="str">
        <f>MID('input-output'!$I$9,(ROW(D2377)-2)*2+1,2)</f>
        <v>00</v>
      </c>
      <c r="E2377" s="1" t="str">
        <f t="shared" si="436"/>
        <v/>
      </c>
      <c r="L2377" t="str">
        <f t="shared" si="437"/>
        <v/>
      </c>
      <c r="M2377" t="str" cm="1">
        <f t="array" ref="M2377">_xlfn.IFS(ISNUMBER(_xlfn.XLOOKUP(C2377,Tables!N:N,Tables!N:N)),IF(B2377=0,K2377,""),L2377&lt;&gt;"",L2377,TRUE,D2377)</f>
        <v>00</v>
      </c>
      <c r="N2377">
        <f t="shared" si="447"/>
        <v>0</v>
      </c>
    </row>
    <row r="2378" spans="1:14" x14ac:dyDescent="0.45">
      <c r="A2378" t="str">
        <f t="shared" si="434"/>
        <v>3C18</v>
      </c>
      <c r="B2378" t="str">
        <f t="shared" si="435"/>
        <v>20</v>
      </c>
      <c r="C2378">
        <f>COUNTIF(B$2:B2378,"=0")</f>
        <v>35</v>
      </c>
      <c r="D2378" t="str">
        <f>MID('input-output'!$I$9,(ROW(D2378)-2)*2+1,2)</f>
        <v>00</v>
      </c>
      <c r="E2378" s="1" t="str">
        <f t="shared" si="436"/>
        <v>Name Letter 5</v>
      </c>
      <c r="F2378" t="str">
        <f>_xlfn.XLOOKUP(D2378,Tables!B:B,Tables!H:H,"")</f>
        <v/>
      </c>
      <c r="G2378" s="2"/>
      <c r="L2378" t="str">
        <f t="shared" si="437"/>
        <v/>
      </c>
      <c r="M2378" t="str" cm="1">
        <f t="array" ref="M2378">_xlfn.IFS(ISNUMBER(_xlfn.XLOOKUP(C2378,Tables!N:N,Tables!N:N)),IF(B2378=0,K2378,""),L2378&lt;&gt;"",L2378,TRUE,D2378)</f>
        <v>00</v>
      </c>
      <c r="N2378">
        <f t="shared" si="447"/>
        <v>0</v>
      </c>
    </row>
    <row r="2379" spans="1:14" x14ac:dyDescent="0.45">
      <c r="A2379" t="str">
        <f t="shared" si="434"/>
        <v>3C19</v>
      </c>
      <c r="B2379" t="str">
        <f t="shared" si="435"/>
        <v>21</v>
      </c>
      <c r="C2379">
        <f>COUNTIF(B$2:B2379,"=0")</f>
        <v>35</v>
      </c>
      <c r="D2379" t="str">
        <f>MID('input-output'!$I$9,(ROW(D2379)-2)*2+1,2)</f>
        <v>00</v>
      </c>
      <c r="E2379" s="1" t="str">
        <f t="shared" si="436"/>
        <v/>
      </c>
      <c r="L2379" t="str">
        <f t="shared" si="437"/>
        <v/>
      </c>
      <c r="M2379" t="str" cm="1">
        <f t="array" ref="M2379">_xlfn.IFS(ISNUMBER(_xlfn.XLOOKUP(C2379,Tables!N:N,Tables!N:N)),IF(B2379=0,K2379,""),L2379&lt;&gt;"",L2379,TRUE,D2379)</f>
        <v>00</v>
      </c>
      <c r="N2379">
        <f t="shared" si="447"/>
        <v>0</v>
      </c>
    </row>
    <row r="2380" spans="1:14" x14ac:dyDescent="0.45">
      <c r="A2380" t="str">
        <f t="shared" si="434"/>
        <v>3C1A</v>
      </c>
      <c r="B2380" t="str">
        <f t="shared" si="435"/>
        <v>22</v>
      </c>
      <c r="C2380">
        <f>COUNTIF(B$2:B2380,"=0")</f>
        <v>35</v>
      </c>
      <c r="D2380" t="str">
        <f>MID('input-output'!$I$9,(ROW(D2380)-2)*2+1,2)</f>
        <v>00</v>
      </c>
      <c r="E2380" s="1" t="str">
        <f t="shared" si="436"/>
        <v>Name Letter 6</v>
      </c>
      <c r="F2380" t="str">
        <f>_xlfn.XLOOKUP(D2380,Tables!B:B,Tables!H:H,"")</f>
        <v/>
      </c>
      <c r="G2380" s="2"/>
      <c r="L2380" t="str">
        <f t="shared" si="437"/>
        <v/>
      </c>
      <c r="M2380" t="str" cm="1">
        <f t="array" ref="M2380">_xlfn.IFS(ISNUMBER(_xlfn.XLOOKUP(C2380,Tables!N:N,Tables!N:N)),IF(B2380=0,K2380,""),L2380&lt;&gt;"",L2380,TRUE,D2380)</f>
        <v>00</v>
      </c>
      <c r="N2380">
        <f t="shared" si="447"/>
        <v>0</v>
      </c>
    </row>
    <row r="2381" spans="1:14" x14ac:dyDescent="0.45">
      <c r="A2381" t="str">
        <f t="shared" si="434"/>
        <v>3C1B</v>
      </c>
      <c r="B2381" t="str">
        <f t="shared" si="435"/>
        <v>23</v>
      </c>
      <c r="C2381">
        <f>COUNTIF(B$2:B2381,"=0")</f>
        <v>35</v>
      </c>
      <c r="D2381" t="str">
        <f>MID('input-output'!$I$9,(ROW(D2381)-2)*2+1,2)</f>
        <v>00</v>
      </c>
      <c r="E2381" s="1" t="str">
        <f t="shared" si="436"/>
        <v/>
      </c>
      <c r="L2381" t="str">
        <f t="shared" si="437"/>
        <v/>
      </c>
      <c r="M2381" t="str" cm="1">
        <f t="array" ref="M2381">_xlfn.IFS(ISNUMBER(_xlfn.XLOOKUP(C2381,Tables!N:N,Tables!N:N)),IF(B2381=0,K2381,""),L2381&lt;&gt;"",L2381,TRUE,D2381)</f>
        <v>00</v>
      </c>
      <c r="N2381">
        <f t="shared" si="447"/>
        <v>0</v>
      </c>
    </row>
    <row r="2382" spans="1:14" x14ac:dyDescent="0.45">
      <c r="A2382" t="str">
        <f t="shared" si="434"/>
        <v>3C1C</v>
      </c>
      <c r="B2382" t="str">
        <f t="shared" si="435"/>
        <v>24</v>
      </c>
      <c r="C2382">
        <f>COUNTIF(B$2:B2382,"=0")</f>
        <v>35</v>
      </c>
      <c r="D2382" t="str">
        <f>MID('input-output'!$I$9,(ROW(D2382)-2)*2+1,2)</f>
        <v>00</v>
      </c>
      <c r="E2382" s="1" t="str">
        <f t="shared" si="436"/>
        <v>Name Letter 7</v>
      </c>
      <c r="F2382" t="str">
        <f>_xlfn.XLOOKUP(D2382,Tables!B:B,Tables!H:H,"")</f>
        <v/>
      </c>
      <c r="G2382" s="2"/>
      <c r="L2382" t="str">
        <f t="shared" si="437"/>
        <v/>
      </c>
      <c r="M2382" t="str" cm="1">
        <f t="array" ref="M2382">_xlfn.IFS(ISNUMBER(_xlfn.XLOOKUP(C2382,Tables!N:N,Tables!N:N)),IF(B2382=0,K2382,""),L2382&lt;&gt;"",L2382,TRUE,D2382)</f>
        <v>00</v>
      </c>
      <c r="N2382">
        <f t="shared" si="447"/>
        <v>0</v>
      </c>
    </row>
    <row r="2383" spans="1:14" x14ac:dyDescent="0.45">
      <c r="A2383" t="str">
        <f t="shared" si="434"/>
        <v>3C1D</v>
      </c>
      <c r="B2383" t="str">
        <f t="shared" si="435"/>
        <v>25</v>
      </c>
      <c r="C2383">
        <f>COUNTIF(B$2:B2383,"=0")</f>
        <v>35</v>
      </c>
      <c r="D2383" t="str">
        <f>MID('input-output'!$I$9,(ROW(D2383)-2)*2+1,2)</f>
        <v>00</v>
      </c>
      <c r="E2383" s="1" t="str">
        <f t="shared" si="436"/>
        <v/>
      </c>
      <c r="L2383" t="str">
        <f t="shared" si="437"/>
        <v/>
      </c>
      <c r="M2383" t="str" cm="1">
        <f t="array" ref="M2383">_xlfn.IFS(ISNUMBER(_xlfn.XLOOKUP(C2383,Tables!N:N,Tables!N:N)),IF(B2383=0,K2383,""),L2383&lt;&gt;"",L2383,TRUE,D2383)</f>
        <v>00</v>
      </c>
      <c r="N2383">
        <f t="shared" si="447"/>
        <v>0</v>
      </c>
    </row>
    <row r="2384" spans="1:14" x14ac:dyDescent="0.45">
      <c r="A2384" t="str">
        <f t="shared" si="434"/>
        <v>3C1E</v>
      </c>
      <c r="B2384" t="str">
        <f t="shared" si="435"/>
        <v>26</v>
      </c>
      <c r="C2384">
        <f>COUNTIF(B$2:B2384,"=0")</f>
        <v>35</v>
      </c>
      <c r="D2384" t="str">
        <f>MID('input-output'!$I$9,(ROW(D2384)-2)*2+1,2)</f>
        <v>00</v>
      </c>
      <c r="E2384" s="1" t="str">
        <f t="shared" si="436"/>
        <v>Name Letter 8</v>
      </c>
      <c r="F2384" t="str">
        <f>_xlfn.XLOOKUP(D2384,Tables!B:B,Tables!H:H,"")</f>
        <v/>
      </c>
      <c r="G2384" s="2"/>
      <c r="L2384" t="str">
        <f t="shared" si="437"/>
        <v/>
      </c>
      <c r="M2384" t="str" cm="1">
        <f t="array" ref="M2384">_xlfn.IFS(ISNUMBER(_xlfn.XLOOKUP(C2384,Tables!N:N,Tables!N:N)),IF(B2384=0,K2384,""),L2384&lt;&gt;"",L2384,TRUE,D2384)</f>
        <v>00</v>
      </c>
      <c r="N2384">
        <f t="shared" si="447"/>
        <v>0</v>
      </c>
    </row>
    <row r="2385" spans="1:14" x14ac:dyDescent="0.45">
      <c r="A2385" t="str">
        <f t="shared" si="434"/>
        <v>3C1F</v>
      </c>
      <c r="B2385" t="str">
        <f t="shared" si="435"/>
        <v>27</v>
      </c>
      <c r="C2385">
        <f>COUNTIF(B$2:B2385,"=0")</f>
        <v>35</v>
      </c>
      <c r="D2385" t="str">
        <f>MID('input-output'!$I$9,(ROW(D2385)-2)*2+1,2)</f>
        <v>00</v>
      </c>
      <c r="E2385" s="1" t="str">
        <f t="shared" si="436"/>
        <v/>
      </c>
      <c r="L2385" t="str">
        <f t="shared" si="437"/>
        <v/>
      </c>
      <c r="M2385" t="str" cm="1">
        <f t="array" ref="M2385">_xlfn.IFS(ISNUMBER(_xlfn.XLOOKUP(C2385,Tables!N:N,Tables!N:N)),IF(B2385=0,K2385,""),L2385&lt;&gt;"",L2385,TRUE,D2385)</f>
        <v>00</v>
      </c>
      <c r="N2385">
        <f t="shared" si="447"/>
        <v>0</v>
      </c>
    </row>
    <row r="2386" spans="1:14" x14ac:dyDescent="0.45">
      <c r="A2386" t="str">
        <f t="shared" si="434"/>
        <v>3C20</v>
      </c>
      <c r="B2386" t="str">
        <f t="shared" si="435"/>
        <v>28</v>
      </c>
      <c r="C2386">
        <f>COUNTIF(B$2:B2386,"=0")</f>
        <v>35</v>
      </c>
      <c r="D2386" t="str">
        <f>MID('input-output'!$I$9,(ROW(D2386)-2)*2+1,2)</f>
        <v>01</v>
      </c>
      <c r="E2386" s="1" t="str">
        <f t="shared" si="436"/>
        <v>Monster Level 1</v>
      </c>
      <c r="G2386" s="2"/>
      <c r="L2386" t="str">
        <f t="shared" si="437"/>
        <v/>
      </c>
      <c r="M2386" t="str" cm="1">
        <f t="array" ref="M2386">_xlfn.IFS(ISNUMBER(_xlfn.XLOOKUP(C2386,Tables!N:N,Tables!N:N)),IF(B2386=0,K2386,""),L2386&lt;&gt;"",L2386,TRUE,D2386)</f>
        <v>01</v>
      </c>
      <c r="N2386">
        <f t="shared" si="447"/>
        <v>0</v>
      </c>
    </row>
    <row r="2387" spans="1:14" x14ac:dyDescent="0.45">
      <c r="A2387" t="str">
        <f t="shared" si="434"/>
        <v>3C21</v>
      </c>
      <c r="B2387" t="str">
        <f t="shared" si="435"/>
        <v>29</v>
      </c>
      <c r="C2387">
        <f>COUNTIF(B$2:B2387,"=0")</f>
        <v>35</v>
      </c>
      <c r="D2387" t="str">
        <f>MID('input-output'!$I$9,(ROW(D2387)-2)*2+1,2)</f>
        <v>01</v>
      </c>
      <c r="E2387" s="1" t="str">
        <f t="shared" si="436"/>
        <v>Monster Level 2</v>
      </c>
      <c r="G2387" s="2"/>
      <c r="L2387" t="str">
        <f t="shared" si="437"/>
        <v/>
      </c>
      <c r="M2387" t="str" cm="1">
        <f t="array" ref="M2387">_xlfn.IFS(ISNUMBER(_xlfn.XLOOKUP(C2387,Tables!N:N,Tables!N:N)),IF(B2387=0,K2387,""),L2387&lt;&gt;"",L2387,TRUE,D2387)</f>
        <v>01</v>
      </c>
      <c r="N2387">
        <f t="shared" si="447"/>
        <v>0</v>
      </c>
    </row>
    <row r="2388" spans="1:14" x14ac:dyDescent="0.45">
      <c r="A2388" t="str">
        <f t="shared" si="434"/>
        <v>3C22</v>
      </c>
      <c r="B2388" t="str">
        <f t="shared" si="435"/>
        <v>2A</v>
      </c>
      <c r="C2388">
        <f>COUNTIF(B$2:B2388,"=0")</f>
        <v>35</v>
      </c>
      <c r="D2388" t="str">
        <f>MID('input-output'!$I$9,(ROW(D2388)-2)*2+1,2)</f>
        <v>01</v>
      </c>
      <c r="E2388" s="1" t="str">
        <f t="shared" si="436"/>
        <v>Monster Level 3</v>
      </c>
      <c r="G2388" s="2"/>
      <c r="L2388" t="str">
        <f t="shared" si="437"/>
        <v/>
      </c>
      <c r="M2388" t="str" cm="1">
        <f t="array" ref="M2388">_xlfn.IFS(ISNUMBER(_xlfn.XLOOKUP(C2388,Tables!N:N,Tables!N:N)),IF(B2388=0,K2388,""),L2388&lt;&gt;"",L2388,TRUE,D2388)</f>
        <v>01</v>
      </c>
      <c r="N2388">
        <f t="shared" si="447"/>
        <v>0</v>
      </c>
    </row>
    <row r="2389" spans="1:14" x14ac:dyDescent="0.45">
      <c r="A2389" t="str">
        <f t="shared" si="434"/>
        <v>3C23</v>
      </c>
      <c r="B2389" t="str">
        <f t="shared" si="435"/>
        <v>2B</v>
      </c>
      <c r="C2389">
        <f>COUNTIF(B$2:B2389,"=0")</f>
        <v>35</v>
      </c>
      <c r="D2389" t="str">
        <f>MID('input-output'!$I$9,(ROW(D2389)-2)*2+1,2)</f>
        <v>01</v>
      </c>
      <c r="E2389" s="1" t="str">
        <f t="shared" si="436"/>
        <v>Boss Level</v>
      </c>
      <c r="G2389" s="2"/>
      <c r="L2389" t="str">
        <f t="shared" si="437"/>
        <v/>
      </c>
      <c r="M2389" t="str" cm="1">
        <f t="array" ref="M2389">_xlfn.IFS(ISNUMBER(_xlfn.XLOOKUP(C2389,Tables!N:N,Tables!N:N)),IF(B2389=0,K2389,""),L2389&lt;&gt;"",L2389,TRUE,D2389)</f>
        <v>01</v>
      </c>
      <c r="N2389">
        <f t="shared" si="447"/>
        <v>0</v>
      </c>
    </row>
    <row r="2390" spans="1:14" x14ac:dyDescent="0.45">
      <c r="A2390" t="str">
        <f t="shared" ref="A2390:A2453" si="448">DEC2HEX(1+HEX2DEC(A2389))</f>
        <v>3C24</v>
      </c>
      <c r="B2390" t="str">
        <f t="shared" si="435"/>
        <v>2C</v>
      </c>
      <c r="C2390">
        <f>COUNTIF(B$2:B2390,"=0")</f>
        <v>35</v>
      </c>
      <c r="D2390" t="str">
        <f>MID('input-output'!$I$9,(ROW(D2390)-2)*2+1,2)</f>
        <v>00</v>
      </c>
      <c r="E2390" s="1" t="str">
        <f t="shared" si="436"/>
        <v/>
      </c>
      <c r="L2390" t="str">
        <f t="shared" si="437"/>
        <v/>
      </c>
      <c r="M2390" t="str" cm="1">
        <f t="array" ref="M2390">_xlfn.IFS(ISNUMBER(_xlfn.XLOOKUP(C2390,Tables!N:N,Tables!N:N)),IF(B2390=0,K2390,""),L2390&lt;&gt;"",L2390,TRUE,D2390)</f>
        <v>00</v>
      </c>
      <c r="N2390">
        <f t="shared" si="447"/>
        <v>0</v>
      </c>
    </row>
    <row r="2391" spans="1:14" x14ac:dyDescent="0.45">
      <c r="A2391" t="str">
        <f t="shared" si="448"/>
        <v>3C25</v>
      </c>
      <c r="B2391" t="str">
        <f t="shared" ref="B2391:B2454" si="449">B2307</f>
        <v>2D</v>
      </c>
      <c r="C2391">
        <f>COUNTIF(B$2:B2391,"=0")</f>
        <v>35</v>
      </c>
      <c r="D2391" t="str">
        <f>MID('input-output'!$I$9,(ROW(D2391)-2)*2+1,2)</f>
        <v>40</v>
      </c>
      <c r="E2391" s="1" t="str">
        <f t="shared" ref="E2391:E2454" si="450">IF(E2307="","",E2307)</f>
        <v>Hobby</v>
      </c>
      <c r="F2391" t="str">
        <f>_xlfn.XLOOKUP(HEX2DEC(D2391),Tables!A:A,Tables!G:G)</f>
        <v>Writing</v>
      </c>
      <c r="G2391" s="2"/>
      <c r="L2391" t="str">
        <f t="shared" si="437"/>
        <v/>
      </c>
      <c r="M2391" t="str" cm="1">
        <f t="array" ref="M2391">_xlfn.IFS(ISNUMBER(_xlfn.XLOOKUP(C2391,Tables!N:N,Tables!N:N)),IF(B2391=0,K2391,""),L2391&lt;&gt;"",L2391,TRUE,D2391)</f>
        <v>40</v>
      </c>
      <c r="N2391">
        <f t="shared" si="447"/>
        <v>0</v>
      </c>
    </row>
    <row r="2392" spans="1:14" x14ac:dyDescent="0.45">
      <c r="A2392" t="str">
        <f t="shared" si="448"/>
        <v>3C26</v>
      </c>
      <c r="B2392" t="str">
        <f t="shared" si="449"/>
        <v>2E</v>
      </c>
      <c r="C2392">
        <f>COUNTIF(B$2:B2392,"=0")</f>
        <v>35</v>
      </c>
      <c r="D2392" t="str">
        <f>MID('input-output'!$I$9,(ROW(D2392)-2)*2+1,2)</f>
        <v>1D</v>
      </c>
      <c r="E2392" s="1" t="str">
        <f t="shared" si="450"/>
        <v>Title</v>
      </c>
      <c r="F2392" t="str">
        <f>_xlfn.XLOOKUP(HEX2DEC(D2392),Tables!A:A,Tables!F:F)</f>
        <v>Bouncer</v>
      </c>
      <c r="G2392" s="2"/>
      <c r="L2392" t="str">
        <f t="shared" si="437"/>
        <v/>
      </c>
      <c r="M2392" t="str" cm="1">
        <f t="array" ref="M2392">_xlfn.IFS(ISNUMBER(_xlfn.XLOOKUP(C2392,Tables!N:N,Tables!N:N)),IF(B2392=0,K2392,""),L2392&lt;&gt;"",L2392,TRUE,D2392)</f>
        <v>1D</v>
      </c>
      <c r="N2392">
        <f t="shared" si="447"/>
        <v>0</v>
      </c>
    </row>
    <row r="2393" spans="1:14" x14ac:dyDescent="0.45">
      <c r="A2393" t="str">
        <f t="shared" si="448"/>
        <v>3C27</v>
      </c>
      <c r="B2393" t="str">
        <f t="shared" si="449"/>
        <v>2F</v>
      </c>
      <c r="C2393">
        <f>COUNTIF(B$2:B2393,"=0")</f>
        <v>35</v>
      </c>
      <c r="D2393" t="str">
        <f>MID('input-output'!$I$9,(ROW(D2393)-2)*2+1,2)</f>
        <v>0C</v>
      </c>
      <c r="E2393" s="1" t="str">
        <f t="shared" si="450"/>
        <v>Personality</v>
      </c>
      <c r="F2393" t="str">
        <f>_xlfn.XLOOKUP(HEX2DEC(D2393),Tables!A:A,Tables!E:E)</f>
        <v>Mischievous</v>
      </c>
      <c r="G2393" s="2"/>
      <c r="L2393" t="str">
        <f t="shared" si="437"/>
        <v/>
      </c>
      <c r="M2393" t="str" cm="1">
        <f t="array" ref="M2393">_xlfn.IFS(ISNUMBER(_xlfn.XLOOKUP(C2393,Tables!N:N,Tables!N:N)),IF(B2393=0,K2393,""),L2393&lt;&gt;"",L2393,TRUE,D2393)</f>
        <v>0C</v>
      </c>
      <c r="N2393">
        <f t="shared" si="447"/>
        <v>0</v>
      </c>
    </row>
    <row r="2394" spans="1:14" x14ac:dyDescent="0.45">
      <c r="A2394" t="str">
        <f t="shared" si="448"/>
        <v>3C28</v>
      </c>
      <c r="B2394" t="str">
        <f t="shared" si="449"/>
        <v>30</v>
      </c>
      <c r="C2394">
        <f>COUNTIF(B$2:B2394,"=0")</f>
        <v>35</v>
      </c>
      <c r="D2394" t="str">
        <f>MID('input-output'!$I$9,(ROW(D2394)-2)*2+1,2)</f>
        <v>00</v>
      </c>
      <c r="E2394" s="1" t="str">
        <f t="shared" si="450"/>
        <v/>
      </c>
      <c r="L2394" t="str">
        <f t="shared" si="437"/>
        <v/>
      </c>
      <c r="M2394" t="str" cm="1">
        <f t="array" ref="M2394">_xlfn.IFS(ISNUMBER(_xlfn.XLOOKUP(C2394,Tables!N:N,Tables!N:N)),IF(B2394=0,K2394,""),L2394&lt;&gt;"",L2394,TRUE,D2394)</f>
        <v>00</v>
      </c>
      <c r="N2394">
        <f t="shared" si="447"/>
        <v>0</v>
      </c>
    </row>
    <row r="2395" spans="1:14" x14ac:dyDescent="0.45">
      <c r="A2395" t="str">
        <f t="shared" si="448"/>
        <v>3C29</v>
      </c>
      <c r="B2395" t="str">
        <f t="shared" si="449"/>
        <v>31</v>
      </c>
      <c r="C2395">
        <f>COUNTIF(B$2:B2395,"=0")</f>
        <v>35</v>
      </c>
      <c r="D2395" t="str">
        <f>MID('input-output'!$I$9,(ROW(D2395)-2)*2+1,2)</f>
        <v>00</v>
      </c>
      <c r="E2395" s="1" t="str">
        <f t="shared" si="450"/>
        <v>Owner Level</v>
      </c>
      <c r="F2395">
        <f t="shared" ref="F2395:F2396" si="451">HEX2DEC(D2395)</f>
        <v>0</v>
      </c>
      <c r="G2395" s="2"/>
      <c r="J2395" t="str">
        <f t="shared" ref="J2395:J2396" si="452">IF(G2395&lt;&gt;"",DEC2HEX(G2395),"")</f>
        <v/>
      </c>
      <c r="L2395" t="str">
        <f t="shared" si="437"/>
        <v/>
      </c>
      <c r="M2395" t="str" cm="1">
        <f t="array" ref="M2395">_xlfn.IFS(ISNUMBER(_xlfn.XLOOKUP(C2395,Tables!N:N,Tables!N:N)),IF(B2395=0,K2395,""),L2395&lt;&gt;"",L2395,TRUE,D2395)</f>
        <v>00</v>
      </c>
      <c r="N2395">
        <f t="shared" si="447"/>
        <v>0</v>
      </c>
    </row>
    <row r="2396" spans="1:14" x14ac:dyDescent="0.45">
      <c r="A2396" t="str">
        <f t="shared" si="448"/>
        <v>3C2A</v>
      </c>
      <c r="B2396" t="str">
        <f t="shared" si="449"/>
        <v>32</v>
      </c>
      <c r="C2396">
        <f>COUNTIF(B$2:B2396,"=0")</f>
        <v>35</v>
      </c>
      <c r="D2396" t="str">
        <f>MID('input-output'!$I$9,(ROW(D2396)-2)*2+1,2)</f>
        <v>00</v>
      </c>
      <c r="E2396" s="1" t="str">
        <f t="shared" si="450"/>
        <v>Times Cleared</v>
      </c>
      <c r="F2396">
        <f t="shared" si="451"/>
        <v>0</v>
      </c>
      <c r="G2396" s="2"/>
      <c r="J2396" t="str">
        <f t="shared" si="452"/>
        <v/>
      </c>
      <c r="L2396" t="str">
        <f t="shared" si="437"/>
        <v/>
      </c>
      <c r="M2396" t="str" cm="1">
        <f t="array" ref="M2396">_xlfn.IFS(ISNUMBER(_xlfn.XLOOKUP(C2396,Tables!N:N,Tables!N:N)),IF(B2396=0,K2396,""),L2396&lt;&gt;"",L2396,TRUE,D2396)</f>
        <v>00</v>
      </c>
      <c r="N2396">
        <f t="shared" si="447"/>
        <v>0</v>
      </c>
    </row>
    <row r="2397" spans="1:14" x14ac:dyDescent="0.45">
      <c r="A2397" t="str">
        <f t="shared" si="448"/>
        <v>3C2B</v>
      </c>
      <c r="B2397" t="str">
        <f t="shared" si="449"/>
        <v>33</v>
      </c>
      <c r="C2397">
        <f>COUNTIF(B$2:B2397,"=0")</f>
        <v>35</v>
      </c>
      <c r="D2397" t="str">
        <f>MID('input-output'!$I$9,(ROW(D2397)-2)*2+1,2)</f>
        <v>00</v>
      </c>
      <c r="E2397" s="1" t="str">
        <f t="shared" si="450"/>
        <v/>
      </c>
      <c r="L2397" t="str">
        <f t="shared" si="437"/>
        <v/>
      </c>
      <c r="M2397" t="str" cm="1">
        <f t="array" ref="M2397">_xlfn.IFS(ISNUMBER(_xlfn.XLOOKUP(C2397,Tables!N:N,Tables!N:N)),IF(B2397=0,K2397,""),L2397&lt;&gt;"",L2397,TRUE,D2397)</f>
        <v>00</v>
      </c>
      <c r="N2397">
        <f t="shared" si="447"/>
        <v>0</v>
      </c>
    </row>
    <row r="2398" spans="1:14" x14ac:dyDescent="0.45">
      <c r="A2398" t="str">
        <f t="shared" si="448"/>
        <v>3C2C</v>
      </c>
      <c r="B2398" t="str">
        <f t="shared" si="449"/>
        <v>34</v>
      </c>
      <c r="C2398">
        <f>COUNTIF(B$2:B2398,"=0")</f>
        <v>35</v>
      </c>
      <c r="D2398" t="str">
        <f>MID('input-output'!$I$9,(ROW(D2398)-2)*2+1,2)</f>
        <v>C6</v>
      </c>
      <c r="E2398" s="1" t="str">
        <f t="shared" si="450"/>
        <v/>
      </c>
      <c r="L2398" t="str">
        <f t="shared" ref="L2398:L2461" si="453">IF(OR(J2398&lt;&gt;"",LEN(J2397)&gt;2),_xlfn.LET(_xlpm.exp,IF(LEN(J2398)&gt;2,RIGHT(J2398,2),IF(LEN(J2397)&gt;2,LEFT(J2397,LEN(J2397)-2),J2398)),IF(LEN(_xlpm.exp)=1,"0"&amp;_xlpm.exp,_xlpm.exp)),IF(AND(J2397&lt;&gt;"",ISNUMBER(FIND("High",E2398))),"00",IF(J2398="","",J2398)))</f>
        <v/>
      </c>
      <c r="M2398" t="str" cm="1">
        <f t="array" ref="M2398">_xlfn.IFS(ISNUMBER(_xlfn.XLOOKUP(C2398,Tables!N:N,Tables!N:N)),IF(B2398=0,K2398,""),L2398&lt;&gt;"",L2398,TRUE,D2398)</f>
        <v>C6</v>
      </c>
      <c r="N2398">
        <f t="shared" si="447"/>
        <v>0</v>
      </c>
    </row>
    <row r="2399" spans="1:14" x14ac:dyDescent="0.45">
      <c r="A2399" t="str">
        <f t="shared" si="448"/>
        <v>3C2D</v>
      </c>
      <c r="B2399" t="str">
        <f t="shared" si="449"/>
        <v>35</v>
      </c>
      <c r="C2399">
        <f>COUNTIF(B$2:B2399,"=0")</f>
        <v>35</v>
      </c>
      <c r="D2399" t="str">
        <f>MID('input-output'!$I$9,(ROW(D2399)-2)*2+1,2)</f>
        <v>01</v>
      </c>
      <c r="E2399" s="1" t="str">
        <f t="shared" si="450"/>
        <v/>
      </c>
      <c r="L2399" t="str">
        <f t="shared" si="453"/>
        <v/>
      </c>
      <c r="M2399" t="str" cm="1">
        <f t="array" ref="M2399">_xlfn.IFS(ISNUMBER(_xlfn.XLOOKUP(C2399,Tables!N:N,Tables!N:N)),IF(B2399=0,K2399,""),L2399&lt;&gt;"",L2399,TRUE,D2399)</f>
        <v>01</v>
      </c>
      <c r="N2399">
        <f t="shared" si="447"/>
        <v>0</v>
      </c>
    </row>
    <row r="2400" spans="1:14" x14ac:dyDescent="0.45">
      <c r="A2400" t="str">
        <f t="shared" si="448"/>
        <v>3C2E</v>
      </c>
      <c r="B2400" t="str">
        <f t="shared" si="449"/>
        <v>36</v>
      </c>
      <c r="C2400">
        <f>COUNTIF(B$2:B2400,"=0")</f>
        <v>35</v>
      </c>
      <c r="D2400" t="str">
        <f>MID('input-output'!$I$9,(ROW(D2400)-2)*2+1,2)</f>
        <v>6A</v>
      </c>
      <c r="E2400" s="1" t="str">
        <f t="shared" si="450"/>
        <v/>
      </c>
      <c r="L2400" t="str">
        <f t="shared" si="453"/>
        <v/>
      </c>
      <c r="M2400" t="str" cm="1">
        <f t="array" ref="M2400">_xlfn.IFS(ISNUMBER(_xlfn.XLOOKUP(C2400,Tables!N:N,Tables!N:N)),IF(B2400=0,K2400,""),L2400&lt;&gt;"",L2400,TRUE,D2400)</f>
        <v>6A</v>
      </c>
      <c r="N2400">
        <f t="shared" si="447"/>
        <v>0</v>
      </c>
    </row>
    <row r="2401" spans="1:14" x14ac:dyDescent="0.45">
      <c r="A2401" t="str">
        <f t="shared" si="448"/>
        <v>3C2F</v>
      </c>
      <c r="B2401" t="str">
        <f t="shared" si="449"/>
        <v>37</v>
      </c>
      <c r="C2401">
        <f>COUNTIF(B$2:B2401,"=0")</f>
        <v>35</v>
      </c>
      <c r="D2401" t="str">
        <f>MID('input-output'!$I$9,(ROW(D2401)-2)*2+1,2)</f>
        <v>30</v>
      </c>
      <c r="E2401" s="1" t="str">
        <f t="shared" si="450"/>
        <v/>
      </c>
      <c r="L2401" t="str">
        <f t="shared" si="453"/>
        <v/>
      </c>
      <c r="M2401" t="str" cm="1">
        <f t="array" ref="M2401">_xlfn.IFS(ISNUMBER(_xlfn.XLOOKUP(C2401,Tables!N:N,Tables!N:N)),IF(B2401=0,K2401,""),L2401&lt;&gt;"",L2401,TRUE,D2401)</f>
        <v>30</v>
      </c>
      <c r="N2401">
        <f t="shared" si="447"/>
        <v>0</v>
      </c>
    </row>
    <row r="2402" spans="1:14" x14ac:dyDescent="0.45">
      <c r="A2402" t="str">
        <f t="shared" si="448"/>
        <v>3C30</v>
      </c>
      <c r="B2402" t="str">
        <f t="shared" si="449"/>
        <v>38</v>
      </c>
      <c r="C2402">
        <f>COUNTIF(B$2:B2402,"=0")</f>
        <v>35</v>
      </c>
      <c r="D2402" t="str">
        <f>MID('input-output'!$I$9,(ROW(D2402)-2)*2+1,2)</f>
        <v>6B</v>
      </c>
      <c r="E2402" s="1" t="str">
        <f t="shared" si="450"/>
        <v/>
      </c>
      <c r="L2402" t="str">
        <f t="shared" si="453"/>
        <v/>
      </c>
      <c r="M2402" t="str" cm="1">
        <f t="array" ref="M2402">_xlfn.IFS(ISNUMBER(_xlfn.XLOOKUP(C2402,Tables!N:N,Tables!N:N)),IF(B2402=0,K2402,""),L2402&lt;&gt;"",L2402,TRUE,D2402)</f>
        <v>6B</v>
      </c>
      <c r="N2402">
        <f t="shared" si="447"/>
        <v>0</v>
      </c>
    </row>
    <row r="2403" spans="1:14" x14ac:dyDescent="0.45">
      <c r="A2403" t="str">
        <f t="shared" si="448"/>
        <v>3C31</v>
      </c>
      <c r="B2403" t="str">
        <f t="shared" si="449"/>
        <v>39</v>
      </c>
      <c r="C2403">
        <f>COUNTIF(B$2:B2403,"=0")</f>
        <v>35</v>
      </c>
      <c r="D2403" t="str">
        <f>MID('input-output'!$I$9,(ROW(D2403)-2)*2+1,2)</f>
        <v>30</v>
      </c>
      <c r="E2403" s="1" t="str">
        <f t="shared" si="450"/>
        <v/>
      </c>
      <c r="L2403" t="str">
        <f t="shared" si="453"/>
        <v/>
      </c>
      <c r="M2403" t="str" cm="1">
        <f t="array" ref="M2403">_xlfn.IFS(ISNUMBER(_xlfn.XLOOKUP(C2403,Tables!N:N,Tables!N:N)),IF(B2403=0,K2403,""),L2403&lt;&gt;"",L2403,TRUE,D2403)</f>
        <v>30</v>
      </c>
      <c r="N2403">
        <f t="shared" si="447"/>
        <v>0</v>
      </c>
    </row>
    <row r="2404" spans="1:14" x14ac:dyDescent="0.45">
      <c r="A2404" t="str">
        <f t="shared" si="448"/>
        <v>3C32</v>
      </c>
      <c r="B2404" t="str">
        <f t="shared" si="449"/>
        <v>3A</v>
      </c>
      <c r="C2404">
        <f>COUNTIF(B$2:B2404,"=0")</f>
        <v>35</v>
      </c>
      <c r="D2404" t="str">
        <f>MID('input-output'!$I$9,(ROW(D2404)-2)*2+1,2)</f>
        <v>1F</v>
      </c>
      <c r="E2404" s="1" t="str">
        <f t="shared" si="450"/>
        <v/>
      </c>
      <c r="L2404" t="str">
        <f t="shared" si="453"/>
        <v/>
      </c>
      <c r="M2404" t="str" cm="1">
        <f t="array" ref="M2404">_xlfn.IFS(ISNUMBER(_xlfn.XLOOKUP(C2404,Tables!N:N,Tables!N:N)),IF(B2404=0,K2404,""),L2404&lt;&gt;"",L2404,TRUE,D2404)</f>
        <v>1F</v>
      </c>
      <c r="N2404">
        <f t="shared" si="447"/>
        <v>0</v>
      </c>
    </row>
    <row r="2405" spans="1:14" x14ac:dyDescent="0.45">
      <c r="A2405" t="str">
        <f t="shared" si="448"/>
        <v>3C33</v>
      </c>
      <c r="B2405" t="str">
        <f t="shared" si="449"/>
        <v>3B</v>
      </c>
      <c r="C2405">
        <f>COUNTIF(B$2:B2405,"=0")</f>
        <v>35</v>
      </c>
      <c r="D2405" t="str">
        <f>MID('input-output'!$I$9,(ROW(D2405)-2)*2+1,2)</f>
        <v>FF</v>
      </c>
      <c r="E2405" s="1" t="str">
        <f t="shared" si="450"/>
        <v/>
      </c>
      <c r="L2405" t="str">
        <f t="shared" si="453"/>
        <v/>
      </c>
      <c r="M2405" t="str" cm="1">
        <f t="array" ref="M2405">_xlfn.IFS(ISNUMBER(_xlfn.XLOOKUP(C2405,Tables!N:N,Tables!N:N)),IF(B2405=0,K2405,""),L2405&lt;&gt;"",L2405,TRUE,D2405)</f>
        <v>FF</v>
      </c>
      <c r="N2405">
        <f t="shared" si="447"/>
        <v>0</v>
      </c>
    </row>
    <row r="2406" spans="1:14" x14ac:dyDescent="0.45">
      <c r="A2406" t="str">
        <f t="shared" si="448"/>
        <v>3C34</v>
      </c>
      <c r="B2406" t="str">
        <f t="shared" si="449"/>
        <v>3C</v>
      </c>
      <c r="C2406">
        <f>COUNTIF(B$2:B2406,"=0")</f>
        <v>35</v>
      </c>
      <c r="D2406" t="str">
        <f>MID('input-output'!$I$9,(ROW(D2406)-2)*2+1,2)</f>
        <v>00</v>
      </c>
      <c r="E2406" s="1" t="str">
        <f t="shared" si="450"/>
        <v/>
      </c>
      <c r="L2406" t="str">
        <f t="shared" si="453"/>
        <v/>
      </c>
      <c r="M2406" t="str" cm="1">
        <f t="array" ref="M2406">_xlfn.IFS(ISNUMBER(_xlfn.XLOOKUP(C2406,Tables!N:N,Tables!N:N)),IF(B2406=0,K2406,""),L2406&lt;&gt;"",L2406,TRUE,D2406)</f>
        <v>00</v>
      </c>
      <c r="N2406">
        <f t="shared" si="447"/>
        <v>0</v>
      </c>
    </row>
    <row r="2407" spans="1:14" x14ac:dyDescent="0.45">
      <c r="A2407" t="str">
        <f t="shared" si="448"/>
        <v>3C35</v>
      </c>
      <c r="B2407" t="str">
        <f t="shared" si="449"/>
        <v>3D</v>
      </c>
      <c r="C2407">
        <f>COUNTIF(B$2:B2407,"=0")</f>
        <v>35</v>
      </c>
      <c r="D2407" t="str">
        <f>MID('input-output'!$I$9,(ROW(D2407)-2)*2+1,2)</f>
        <v>30</v>
      </c>
      <c r="E2407" s="1" t="str">
        <f t="shared" si="450"/>
        <v/>
      </c>
      <c r="L2407" t="str">
        <f t="shared" si="453"/>
        <v/>
      </c>
      <c r="M2407" t="str" cm="1">
        <f t="array" ref="M2407">_xlfn.IFS(ISNUMBER(_xlfn.XLOOKUP(C2407,Tables!N:N,Tables!N:N)),IF(B2407=0,K2407,""),L2407&lt;&gt;"",L2407,TRUE,D2407)</f>
        <v>30</v>
      </c>
      <c r="N2407">
        <f t="shared" si="447"/>
        <v>0</v>
      </c>
    </row>
    <row r="2408" spans="1:14" x14ac:dyDescent="0.45">
      <c r="A2408" t="str">
        <f t="shared" si="448"/>
        <v>3C36</v>
      </c>
      <c r="B2408" t="str">
        <f t="shared" si="449"/>
        <v>3E</v>
      </c>
      <c r="C2408">
        <f>COUNTIF(B$2:B2408,"=0")</f>
        <v>35</v>
      </c>
      <c r="D2408" t="str">
        <f>MID('input-output'!$I$9,(ROW(D2408)-2)*2+1,2)</f>
        <v>22</v>
      </c>
      <c r="E2408" s="1" t="str">
        <f t="shared" si="450"/>
        <v/>
      </c>
      <c r="L2408" t="str">
        <f t="shared" si="453"/>
        <v/>
      </c>
      <c r="M2408" t="str" cm="1">
        <f t="array" ref="M2408">_xlfn.IFS(ISNUMBER(_xlfn.XLOOKUP(C2408,Tables!N:N,Tables!N:N)),IF(B2408=0,K2408,""),L2408&lt;&gt;"",L2408,TRUE,D2408)</f>
        <v>22</v>
      </c>
      <c r="N2408">
        <f t="shared" si="447"/>
        <v>0</v>
      </c>
    </row>
    <row r="2409" spans="1:14" x14ac:dyDescent="0.45">
      <c r="A2409" t="str">
        <f t="shared" si="448"/>
        <v>3C37</v>
      </c>
      <c r="B2409" t="str">
        <f t="shared" si="449"/>
        <v>3F</v>
      </c>
      <c r="C2409">
        <f>COUNTIF(B$2:B2409,"=0")</f>
        <v>35</v>
      </c>
      <c r="D2409" t="str">
        <f>MID('input-output'!$I$9,(ROW(D2409)-2)*2+1,2)</f>
        <v>59</v>
      </c>
      <c r="E2409" s="1" t="str">
        <f t="shared" si="450"/>
        <v/>
      </c>
      <c r="L2409" t="str">
        <f t="shared" si="453"/>
        <v/>
      </c>
      <c r="M2409" t="str" cm="1">
        <f t="array" ref="M2409">_xlfn.IFS(ISNUMBER(_xlfn.XLOOKUP(C2409,Tables!N:N,Tables!N:N)),IF(B2409=0,K2409,""),L2409&lt;&gt;"",L2409,TRUE,D2409)</f>
        <v>59</v>
      </c>
      <c r="N2409">
        <f t="shared" si="447"/>
        <v>0</v>
      </c>
    </row>
    <row r="2410" spans="1:14" x14ac:dyDescent="0.45">
      <c r="A2410" t="str">
        <f t="shared" si="448"/>
        <v>3C38</v>
      </c>
      <c r="B2410" t="str">
        <f t="shared" si="449"/>
        <v>40</v>
      </c>
      <c r="C2410">
        <f>COUNTIF(B$2:B2410,"=0")</f>
        <v>35</v>
      </c>
      <c r="D2410" t="str">
        <f>MID('input-output'!$I$9,(ROW(D2410)-2)*2+1,2)</f>
        <v>92</v>
      </c>
      <c r="E2410" s="1" t="str">
        <f t="shared" si="450"/>
        <v/>
      </c>
      <c r="L2410" t="str">
        <f t="shared" si="453"/>
        <v/>
      </c>
      <c r="M2410" t="str" cm="1">
        <f t="array" ref="M2410">_xlfn.IFS(ISNUMBER(_xlfn.XLOOKUP(C2410,Tables!N:N,Tables!N:N)),IF(B2410=0,K2410,""),L2410&lt;&gt;"",L2410,TRUE,D2410)</f>
        <v>92</v>
      </c>
      <c r="N2410">
        <f t="shared" si="447"/>
        <v>0</v>
      </c>
    </row>
    <row r="2411" spans="1:14" x14ac:dyDescent="0.45">
      <c r="A2411" t="str">
        <f t="shared" si="448"/>
        <v>3C39</v>
      </c>
      <c r="B2411" t="str">
        <f t="shared" si="449"/>
        <v>41</v>
      </c>
      <c r="C2411">
        <f>COUNTIF(B$2:B2411,"=0")</f>
        <v>35</v>
      </c>
      <c r="D2411" t="str">
        <f>MID('input-output'!$I$9,(ROW(D2411)-2)*2+1,2)</f>
        <v>30</v>
      </c>
      <c r="E2411" s="1" t="str">
        <f t="shared" si="450"/>
        <v/>
      </c>
      <c r="L2411" t="str">
        <f t="shared" si="453"/>
        <v/>
      </c>
      <c r="M2411" t="str" cm="1">
        <f t="array" ref="M2411">_xlfn.IFS(ISNUMBER(_xlfn.XLOOKUP(C2411,Tables!N:N,Tables!N:N)),IF(B2411=0,K2411,""),L2411&lt;&gt;"",L2411,TRUE,D2411)</f>
        <v>30</v>
      </c>
      <c r="N2411">
        <f t="shared" si="447"/>
        <v>0</v>
      </c>
    </row>
    <row r="2412" spans="1:14" x14ac:dyDescent="0.45">
      <c r="A2412" t="str">
        <f t="shared" si="448"/>
        <v>3C3A</v>
      </c>
      <c r="B2412" t="str">
        <f t="shared" si="449"/>
        <v>42</v>
      </c>
      <c r="C2412">
        <f>COUNTIF(B$2:B2412,"=0")</f>
        <v>35</v>
      </c>
      <c r="D2412" t="str">
        <f>MID('input-output'!$I$9,(ROW(D2412)-2)*2+1,2)</f>
        <v>7F</v>
      </c>
      <c r="E2412" s="1" t="str">
        <f t="shared" si="450"/>
        <v/>
      </c>
      <c r="L2412" t="str">
        <f t="shared" si="453"/>
        <v/>
      </c>
      <c r="M2412" t="str" cm="1">
        <f t="array" ref="M2412">_xlfn.IFS(ISNUMBER(_xlfn.XLOOKUP(C2412,Tables!N:N,Tables!N:N)),IF(B2412=0,K2412,""),L2412&lt;&gt;"",L2412,TRUE,D2412)</f>
        <v>7F</v>
      </c>
      <c r="N2412">
        <f t="shared" si="447"/>
        <v>0</v>
      </c>
    </row>
    <row r="2413" spans="1:14" x14ac:dyDescent="0.45">
      <c r="A2413" t="str">
        <f t="shared" si="448"/>
        <v>3C3B</v>
      </c>
      <c r="B2413" t="str">
        <f t="shared" si="449"/>
        <v>43</v>
      </c>
      <c r="C2413">
        <f>COUNTIF(B$2:B2413,"=0")</f>
        <v>35</v>
      </c>
      <c r="D2413" t="str">
        <f>MID('input-output'!$I$9,(ROW(D2413)-2)*2+1,2)</f>
        <v>30</v>
      </c>
      <c r="E2413" s="1" t="str">
        <f t="shared" si="450"/>
        <v/>
      </c>
      <c r="L2413" t="str">
        <f t="shared" si="453"/>
        <v/>
      </c>
      <c r="M2413" t="str" cm="1">
        <f t="array" ref="M2413">_xlfn.IFS(ISNUMBER(_xlfn.XLOOKUP(C2413,Tables!N:N,Tables!N:N)),IF(B2413=0,K2413,""),L2413&lt;&gt;"",L2413,TRUE,D2413)</f>
        <v>30</v>
      </c>
      <c r="N2413">
        <f t="shared" si="447"/>
        <v>0</v>
      </c>
    </row>
    <row r="2414" spans="1:14" x14ac:dyDescent="0.45">
      <c r="A2414" t="str">
        <f t="shared" si="448"/>
        <v>3C3C</v>
      </c>
      <c r="B2414" t="str">
        <f t="shared" si="449"/>
        <v>44</v>
      </c>
      <c r="C2414">
        <f>COUNTIF(B$2:B2414,"=0")</f>
        <v>35</v>
      </c>
      <c r="D2414" t="str">
        <f>MID('input-output'!$I$9,(ROW(D2414)-2)*2+1,2)</f>
        <v>5F</v>
      </c>
      <c r="E2414" s="1" t="str">
        <f t="shared" si="450"/>
        <v/>
      </c>
      <c r="L2414" t="str">
        <f t="shared" si="453"/>
        <v/>
      </c>
      <c r="M2414" t="str" cm="1">
        <f t="array" ref="M2414">_xlfn.IFS(ISNUMBER(_xlfn.XLOOKUP(C2414,Tables!N:N,Tables!N:N)),IF(B2414=0,K2414,""),L2414&lt;&gt;"",L2414,TRUE,D2414)</f>
        <v>5F</v>
      </c>
      <c r="N2414">
        <f t="shared" si="447"/>
        <v>0</v>
      </c>
    </row>
    <row r="2415" spans="1:14" x14ac:dyDescent="0.45">
      <c r="A2415" t="str">
        <f t="shared" si="448"/>
        <v>3C3D</v>
      </c>
      <c r="B2415" t="str">
        <f t="shared" si="449"/>
        <v>45</v>
      </c>
      <c r="C2415">
        <f>COUNTIF(B$2:B2415,"=0")</f>
        <v>35</v>
      </c>
      <c r="D2415" t="str">
        <f>MID('input-output'!$I$9,(ROW(D2415)-2)*2+1,2)</f>
        <v>30</v>
      </c>
      <c r="E2415" s="1" t="str">
        <f t="shared" si="450"/>
        <v/>
      </c>
      <c r="L2415" t="str">
        <f t="shared" si="453"/>
        <v/>
      </c>
      <c r="M2415" t="str" cm="1">
        <f t="array" ref="M2415">_xlfn.IFS(ISNUMBER(_xlfn.XLOOKUP(C2415,Tables!N:N,Tables!N:N)),IF(B2415=0,K2415,""),L2415&lt;&gt;"",L2415,TRUE,D2415)</f>
        <v>30</v>
      </c>
      <c r="N2415">
        <f t="shared" si="447"/>
        <v>0</v>
      </c>
    </row>
    <row r="2416" spans="1:14" x14ac:dyDescent="0.45">
      <c r="A2416" t="str">
        <f t="shared" si="448"/>
        <v>3C3E</v>
      </c>
      <c r="B2416" t="str">
        <f t="shared" si="449"/>
        <v>46</v>
      </c>
      <c r="C2416">
        <f>COUNTIF(B$2:B2416,"=0")</f>
        <v>35</v>
      </c>
      <c r="D2416" t="str">
        <f>MID('input-output'!$I$9,(ROW(D2416)-2)*2+1,2)</f>
        <v>6A</v>
      </c>
      <c r="E2416" s="1" t="str">
        <f t="shared" si="450"/>
        <v/>
      </c>
      <c r="L2416" t="str">
        <f t="shared" si="453"/>
        <v/>
      </c>
      <c r="M2416" t="str" cm="1">
        <f t="array" ref="M2416">_xlfn.IFS(ISNUMBER(_xlfn.XLOOKUP(C2416,Tables!N:N,Tables!N:N)),IF(B2416=0,K2416,""),L2416&lt;&gt;"",L2416,TRUE,D2416)</f>
        <v>6A</v>
      </c>
      <c r="N2416">
        <f t="shared" si="447"/>
        <v>0</v>
      </c>
    </row>
    <row r="2417" spans="1:14" x14ac:dyDescent="0.45">
      <c r="A2417" t="str">
        <f t="shared" si="448"/>
        <v>3C3F</v>
      </c>
      <c r="B2417" t="str">
        <f t="shared" si="449"/>
        <v>47</v>
      </c>
      <c r="C2417">
        <f>COUNTIF(B$2:B2417,"=0")</f>
        <v>35</v>
      </c>
      <c r="D2417" t="str">
        <f>MID('input-output'!$I$9,(ROW(D2417)-2)*2+1,2)</f>
        <v>22</v>
      </c>
      <c r="E2417" s="1" t="str">
        <f t="shared" si="450"/>
        <v/>
      </c>
      <c r="L2417" t="str">
        <f t="shared" si="453"/>
        <v/>
      </c>
      <c r="M2417" t="str" cm="1">
        <f t="array" ref="M2417">_xlfn.IFS(ISNUMBER(_xlfn.XLOOKUP(C2417,Tables!N:N,Tables!N:N)),IF(B2417=0,K2417,""),L2417&lt;&gt;"",L2417,TRUE,D2417)</f>
        <v>22</v>
      </c>
      <c r="N2417">
        <f t="shared" si="447"/>
        <v>0</v>
      </c>
    </row>
    <row r="2418" spans="1:14" x14ac:dyDescent="0.45">
      <c r="A2418" t="str">
        <f t="shared" si="448"/>
        <v>3C40</v>
      </c>
      <c r="B2418" t="str">
        <f t="shared" si="449"/>
        <v>48</v>
      </c>
      <c r="C2418">
        <f>COUNTIF(B$2:B2418,"=0")</f>
        <v>35</v>
      </c>
      <c r="D2418" t="str">
        <f>MID('input-output'!$I$9,(ROW(D2418)-2)*2+1,2)</f>
        <v>A2</v>
      </c>
      <c r="E2418" s="1" t="str">
        <f t="shared" si="450"/>
        <v>DLC Tablet Name</v>
      </c>
      <c r="F2418" t="str">
        <f>IF(_xlfn.CONCAT(D2352:D2353)="FFFF",_xlfn.XLOOKUP(_xlfn.CONCAT(D2352:D2353),Tables!B:B,Tables!K:K),IF(_xlfn.XLOOKUP(HEX2DEC(D2418),Tables!A:A,Tables!K:K,"")=0,"",_xlfn.XLOOKUP(HEX2DEC(D2418),Tables!A:A,Tables!K:K,"")))</f>
        <v>Kooky Keep</v>
      </c>
      <c r="G2418" s="2"/>
      <c r="L2418" t="str">
        <f t="shared" si="453"/>
        <v/>
      </c>
      <c r="M2418" t="str" cm="1">
        <f t="array" ref="M2418">_xlfn.IFS(ISNUMBER(_xlfn.XLOOKUP(C2418,Tables!N:N,Tables!N:N)),IF(B2418=0,K2418,""),L2418&lt;&gt;"",L2418,TRUE,D2418)</f>
        <v>A2</v>
      </c>
      <c r="N2418">
        <f t="shared" si="447"/>
        <v>0</v>
      </c>
    </row>
    <row r="2419" spans="1:14" x14ac:dyDescent="0.45">
      <c r="A2419" t="str">
        <f t="shared" si="448"/>
        <v>3C41</v>
      </c>
      <c r="B2419" t="str">
        <f t="shared" si="449"/>
        <v>49</v>
      </c>
      <c r="C2419">
        <f>COUNTIF(B$2:B2419,"=0")</f>
        <v>35</v>
      </c>
      <c r="D2419" t="str">
        <f>MID('input-output'!$I$9,(ROW(D2419)-2)*2+1,2)</f>
        <v>A2</v>
      </c>
      <c r="E2419" s="1" t="str">
        <f t="shared" si="450"/>
        <v>DLC Tablet Name</v>
      </c>
      <c r="F2419" t="str">
        <f>IF(_xlfn.XLOOKUP(HEX2DEC(D2419),Tables!A:A,Tables!K:K,"")=0,"",_xlfn.XLOOKUP(HEX2DEC(D2419),Tables!A:A,Tables!K:K,""))</f>
        <v>Kooky Keep</v>
      </c>
      <c r="L2419" t="str">
        <f t="shared" si="453"/>
        <v/>
      </c>
      <c r="M2419" t="str" cm="1">
        <f t="array" ref="M2419">_xlfn.IFS(ISNUMBER(_xlfn.XLOOKUP(C2419,Tables!N:N,Tables!N:N)),IF(B2419=0,K2419,""),L2419&lt;&gt;"",L2419,TRUE,D2419)</f>
        <v>A2</v>
      </c>
      <c r="N2419">
        <f t="shared" si="447"/>
        <v>0</v>
      </c>
    </row>
    <row r="2420" spans="1:14" x14ac:dyDescent="0.45">
      <c r="A2420" t="str">
        <f t="shared" si="448"/>
        <v>3C42</v>
      </c>
      <c r="B2420" t="str">
        <f t="shared" si="449"/>
        <v>4A</v>
      </c>
      <c r="C2420">
        <f>COUNTIF(B$2:B2420,"=0")</f>
        <v>35</v>
      </c>
      <c r="D2420" t="str">
        <f>MID('input-output'!$I$9,(ROW(D2420)-2)*2+1,2)</f>
        <v>00</v>
      </c>
      <c r="E2420" s="1" t="str">
        <f t="shared" si="450"/>
        <v/>
      </c>
      <c r="L2420" t="str">
        <f t="shared" si="453"/>
        <v/>
      </c>
      <c r="M2420" t="str" cm="1">
        <f t="array" ref="M2420">_xlfn.IFS(ISNUMBER(_xlfn.XLOOKUP(C2420,Tables!N:N,Tables!N:N)),IF(B2420=0,K2420,""),L2420&lt;&gt;"",L2420,TRUE,D2420)</f>
        <v>00</v>
      </c>
      <c r="N2420">
        <f t="shared" si="447"/>
        <v>0</v>
      </c>
    </row>
    <row r="2421" spans="1:14" x14ac:dyDescent="0.45">
      <c r="A2421" t="str">
        <f t="shared" si="448"/>
        <v>3C43</v>
      </c>
      <c r="B2421" t="str">
        <f t="shared" si="449"/>
        <v>4B</v>
      </c>
      <c r="C2421">
        <f>COUNTIF(B$2:B2421,"=0")</f>
        <v>35</v>
      </c>
      <c r="D2421" t="str">
        <f>MID('input-output'!$I$9,(ROW(D2421)-2)*2+1,2)</f>
        <v>00</v>
      </c>
      <c r="E2421" s="1" t="str">
        <f t="shared" si="450"/>
        <v/>
      </c>
      <c r="L2421" t="str">
        <f t="shared" si="453"/>
        <v/>
      </c>
      <c r="M2421" t="str" cm="1">
        <f t="array" ref="M2421">_xlfn.IFS(ISNUMBER(_xlfn.XLOOKUP(C2421,Tables!N:N,Tables!N:N)),IF(B2421=0,K2421,""),L2421&lt;&gt;"",L2421,TRUE,D2421)</f>
        <v>00</v>
      </c>
      <c r="N2421">
        <f t="shared" si="447"/>
        <v>0</v>
      </c>
    </row>
    <row r="2422" spans="1:14" x14ac:dyDescent="0.45">
      <c r="A2422" t="str">
        <f t="shared" si="448"/>
        <v>3C44</v>
      </c>
      <c r="B2422" t="str">
        <f t="shared" si="449"/>
        <v>4C</v>
      </c>
      <c r="C2422">
        <f>COUNTIF(B$2:B2422,"=0")</f>
        <v>35</v>
      </c>
      <c r="D2422" t="str">
        <f>MID('input-output'!$I$9,(ROW(D2422)-2)*2+1,2)</f>
        <v>00</v>
      </c>
      <c r="E2422" s="1" t="str">
        <f t="shared" si="450"/>
        <v/>
      </c>
      <c r="L2422" t="str">
        <f t="shared" si="453"/>
        <v/>
      </c>
      <c r="M2422" t="str" cm="1">
        <f t="array" ref="M2422">_xlfn.IFS(ISNUMBER(_xlfn.XLOOKUP(C2422,Tables!N:N,Tables!N:N)),IF(B2422=0,K2422,""),L2422&lt;&gt;"",L2422,TRUE,D2422)</f>
        <v>00</v>
      </c>
      <c r="N2422">
        <f t="shared" si="447"/>
        <v>0</v>
      </c>
    </row>
    <row r="2423" spans="1:14" x14ac:dyDescent="0.45">
      <c r="A2423" t="str">
        <f t="shared" si="448"/>
        <v>3C45</v>
      </c>
      <c r="B2423" t="str">
        <f t="shared" si="449"/>
        <v>4D</v>
      </c>
      <c r="C2423">
        <f>COUNTIF(B$2:B2423,"=0")</f>
        <v>35</v>
      </c>
      <c r="D2423" t="str">
        <f>MID('input-output'!$I$9,(ROW(D2423)-2)*2+1,2)</f>
        <v>13</v>
      </c>
      <c r="E2423" s="1" t="str">
        <f t="shared" si="450"/>
        <v>Disguise</v>
      </c>
      <c r="F2423" t="str">
        <f>_xlfn.XLOOKUP(HEX2DEC(D2423),Tables!A:A,Tables!I:I)</f>
        <v>Swordsman</v>
      </c>
      <c r="G2423" s="2"/>
      <c r="L2423" t="str">
        <f t="shared" si="453"/>
        <v/>
      </c>
      <c r="M2423" t="str" cm="1">
        <f t="array" ref="M2423">_xlfn.IFS(ISNUMBER(_xlfn.XLOOKUP(C2423,Tables!N:N,Tables!N:N)),IF(B2423=0,K2423,""),L2423&lt;&gt;"",L2423,TRUE,D2423)</f>
        <v>13</v>
      </c>
      <c r="N2423">
        <f t="shared" si="447"/>
        <v>0</v>
      </c>
    </row>
    <row r="2424" spans="1:14" x14ac:dyDescent="0.45">
      <c r="A2424" t="str">
        <f t="shared" si="448"/>
        <v>3C46</v>
      </c>
      <c r="B2424" t="str">
        <f t="shared" si="449"/>
        <v>4E</v>
      </c>
      <c r="C2424">
        <f>COUNTIF(B$2:B2424,"=0")</f>
        <v>35</v>
      </c>
      <c r="D2424" t="str">
        <f>MID('input-output'!$I$9,(ROW(D2424)-2)*2+1,2)</f>
        <v>05</v>
      </c>
      <c r="E2424" s="1" t="str">
        <f t="shared" si="450"/>
        <v>Unk</v>
      </c>
      <c r="F2424">
        <f t="shared" ref="F2424" si="454">HEX2DEC(D2424)</f>
        <v>5</v>
      </c>
      <c r="L2424" t="str">
        <f t="shared" si="453"/>
        <v/>
      </c>
      <c r="M2424" t="str" cm="1">
        <f t="array" ref="M2424">_xlfn.IFS(ISNUMBER(_xlfn.XLOOKUP(C2424,Tables!N:N,Tables!N:N)),IF(B2424=0,K2424,""),L2424&lt;&gt;"",L2424,TRUE,D2424)</f>
        <v>05</v>
      </c>
      <c r="N2424">
        <f t="shared" si="447"/>
        <v>0</v>
      </c>
    </row>
    <row r="2425" spans="1:14" x14ac:dyDescent="0.45">
      <c r="A2425" t="str">
        <f t="shared" si="448"/>
        <v>3C47</v>
      </c>
      <c r="B2425" t="str">
        <f t="shared" si="449"/>
        <v>4F</v>
      </c>
      <c r="C2425">
        <f>COUNTIF(B$2:B2425,"=0")</f>
        <v>35</v>
      </c>
      <c r="D2425" t="str">
        <f>MID('input-output'!$I$9,(ROW(D2425)-2)*2+1,2)</f>
        <v>00</v>
      </c>
      <c r="E2425" s="1" t="str">
        <f t="shared" si="450"/>
        <v/>
      </c>
      <c r="L2425" t="str">
        <f t="shared" si="453"/>
        <v/>
      </c>
      <c r="M2425" t="str" cm="1">
        <f t="array" ref="M2425">_xlfn.IFS(ISNUMBER(_xlfn.XLOOKUP(C2425,Tables!N:N,Tables!N:N)),IF(B2425=0,K2425,""),L2425&lt;&gt;"",L2425,TRUE,D2425)</f>
        <v>00</v>
      </c>
      <c r="N2425">
        <f t="shared" si="447"/>
        <v>0</v>
      </c>
    </row>
    <row r="2426" spans="1:14" x14ac:dyDescent="0.45">
      <c r="A2426" t="str">
        <f t="shared" si="448"/>
        <v>3C48</v>
      </c>
      <c r="B2426" t="str">
        <f t="shared" si="449"/>
        <v>50</v>
      </c>
      <c r="C2426">
        <f>COUNTIF(B$2:B2426,"=0")</f>
        <v>35</v>
      </c>
      <c r="D2426" t="str">
        <f>MID('input-output'!$I$9,(ROW(D2426)-2)*2+1,2)</f>
        <v>20</v>
      </c>
      <c r="E2426" s="1" t="str">
        <f t="shared" si="450"/>
        <v>Unk</v>
      </c>
      <c r="F2426">
        <f t="shared" ref="F2426:F2429" si="455">HEX2DEC(D2426)</f>
        <v>32</v>
      </c>
      <c r="L2426" t="str">
        <f t="shared" si="453"/>
        <v/>
      </c>
      <c r="M2426" t="str" cm="1">
        <f t="array" ref="M2426">_xlfn.IFS(ISNUMBER(_xlfn.XLOOKUP(C2426,Tables!N:N,Tables!N:N)),IF(B2426=0,K2426,""),L2426&lt;&gt;"",L2426,TRUE,D2426)</f>
        <v>20</v>
      </c>
      <c r="N2426">
        <f t="shared" si="447"/>
        <v>0</v>
      </c>
    </row>
    <row r="2427" spans="1:14" x14ac:dyDescent="0.45">
      <c r="A2427" t="str">
        <f t="shared" si="448"/>
        <v>3C49</v>
      </c>
      <c r="B2427" t="str">
        <f t="shared" si="449"/>
        <v>51</v>
      </c>
      <c r="C2427">
        <f>COUNTIF(B$2:B2427,"=0")</f>
        <v>35</v>
      </c>
      <c r="D2427" t="str">
        <f>MID('input-output'!$I$9,(ROW(D2427)-2)*2+1,2)</f>
        <v>00</v>
      </c>
      <c r="E2427" s="1" t="str">
        <f t="shared" si="450"/>
        <v>Unk</v>
      </c>
      <c r="F2427">
        <f t="shared" si="455"/>
        <v>0</v>
      </c>
      <c r="L2427" t="str">
        <f t="shared" si="453"/>
        <v/>
      </c>
      <c r="M2427" t="str" cm="1">
        <f t="array" ref="M2427">_xlfn.IFS(ISNUMBER(_xlfn.XLOOKUP(C2427,Tables!N:N,Tables!N:N)),IF(B2427=0,K2427,""),L2427&lt;&gt;"",L2427,TRUE,D2427)</f>
        <v>00</v>
      </c>
      <c r="N2427">
        <f t="shared" si="447"/>
        <v>0</v>
      </c>
    </row>
    <row r="2428" spans="1:14" x14ac:dyDescent="0.45">
      <c r="A2428" t="str">
        <f t="shared" si="448"/>
        <v>3C4A</v>
      </c>
      <c r="B2428" t="str">
        <f t="shared" si="449"/>
        <v>52</v>
      </c>
      <c r="C2428">
        <f>COUNTIF(B$2:B2428,"=0")</f>
        <v>35</v>
      </c>
      <c r="D2428" t="str">
        <f>MID('input-output'!$I$9,(ROW(D2428)-2)*2+1,2)</f>
        <v>00</v>
      </c>
      <c r="E2428" s="1" t="str">
        <f t="shared" si="450"/>
        <v>Unk</v>
      </c>
      <c r="F2428">
        <f t="shared" si="455"/>
        <v>0</v>
      </c>
      <c r="L2428" t="str">
        <f t="shared" si="453"/>
        <v/>
      </c>
      <c r="M2428" t="str" cm="1">
        <f t="array" ref="M2428">_xlfn.IFS(ISNUMBER(_xlfn.XLOOKUP(C2428,Tables!N:N,Tables!N:N)),IF(B2428=0,K2428,""),L2428&lt;&gt;"",L2428,TRUE,D2428)</f>
        <v>00</v>
      </c>
      <c r="N2428">
        <f t="shared" si="447"/>
        <v>0</v>
      </c>
    </row>
    <row r="2429" spans="1:14" x14ac:dyDescent="0.45">
      <c r="A2429" t="str">
        <f t="shared" si="448"/>
        <v>3C4B</v>
      </c>
      <c r="B2429" t="str">
        <f t="shared" si="449"/>
        <v>53</v>
      </c>
      <c r="C2429">
        <f>COUNTIF(B$2:B2429,"=0")</f>
        <v>35</v>
      </c>
      <c r="D2429" t="str">
        <f>MID('input-output'!$I$9,(ROW(D2429)-2)*2+1,2)</f>
        <v>00</v>
      </c>
      <c r="E2429" s="1" t="str">
        <f t="shared" si="450"/>
        <v>Unk</v>
      </c>
      <c r="F2429">
        <f t="shared" si="455"/>
        <v>0</v>
      </c>
      <c r="L2429" t="str">
        <f t="shared" si="453"/>
        <v/>
      </c>
      <c r="M2429" t="str" cm="1">
        <f t="array" ref="M2429">_xlfn.IFS(ISNUMBER(_xlfn.XLOOKUP(C2429,Tables!N:N,Tables!N:N)),IF(B2429=0,K2429,""),L2429&lt;&gt;"",L2429,TRUE,D2429)</f>
        <v>00</v>
      </c>
      <c r="N2429">
        <f t="shared" si="447"/>
        <v>0</v>
      </c>
    </row>
    <row r="2430" spans="1:14" x14ac:dyDescent="0.45">
      <c r="A2430" t="str">
        <f t="shared" si="448"/>
        <v>3C4C</v>
      </c>
      <c r="B2430">
        <f t="shared" si="449"/>
        <v>0</v>
      </c>
      <c r="C2430">
        <f>COUNTIF(B$2:B2430,"=0")</f>
        <v>36</v>
      </c>
      <c r="D2430" t="str">
        <f>MID('input-output'!$I$9,(ROW(D2430)-2)*2+1,2)</f>
        <v>00</v>
      </c>
      <c r="E2430" s="1" t="str">
        <f t="shared" si="450"/>
        <v>Name Low 1</v>
      </c>
      <c r="F2430">
        <f>_xlfn.XLOOKUP(HEX2DEC(D2431&amp;D2430),Tables!A:A,Tables!C:C)</f>
        <v>0</v>
      </c>
      <c r="G2430" s="2"/>
      <c r="J2430" t="str">
        <f>IF(G2430&lt;&gt;"",_xlfn.XLOOKUP(G2430,Tables!C:C,Tables!B:B),"")</f>
        <v/>
      </c>
      <c r="K2430" t="str">
        <f>IF(G2502&lt;&gt;"",_xlfn.XLOOKUP(G2502,'Tablet data'!A:A,'Tablet data'!B:B),"")</f>
        <v/>
      </c>
      <c r="L2430" t="str">
        <f t="shared" si="453"/>
        <v/>
      </c>
      <c r="M2430" t="str" cm="1">
        <f t="array" ref="M2430">_xlfn.IFS(ISNUMBER(_xlfn.XLOOKUP(C2430,Tables!N:N,Tables!N:N)),IF(B2430=0,K2430,""),L2430&lt;&gt;"",L2430,TRUE,D2430)</f>
        <v>00</v>
      </c>
      <c r="N2430">
        <f t="shared" si="447"/>
        <v>0</v>
      </c>
    </row>
    <row r="2431" spans="1:14" x14ac:dyDescent="0.45">
      <c r="A2431" t="str">
        <f t="shared" si="448"/>
        <v>3C4D</v>
      </c>
      <c r="B2431">
        <f t="shared" si="449"/>
        <v>1</v>
      </c>
      <c r="C2431">
        <f>COUNTIF(B$2:B2431,"=0")</f>
        <v>36</v>
      </c>
      <c r="D2431" t="str">
        <f>MID('input-output'!$I$9,(ROW(D2431)-2)*2+1,2)</f>
        <v>00</v>
      </c>
      <c r="E2431" s="1" t="str">
        <f t="shared" si="450"/>
        <v>Name High 1</v>
      </c>
      <c r="L2431" t="str">
        <f t="shared" si="453"/>
        <v/>
      </c>
      <c r="M2431" t="str" cm="1">
        <f t="array" ref="M2431">_xlfn.IFS(ISNUMBER(_xlfn.XLOOKUP(C2431,Tables!N:N,Tables!N:N)),IF(B2431=0,K2431,""),L2431&lt;&gt;"",L2431,TRUE,D2431)</f>
        <v>00</v>
      </c>
      <c r="N2431">
        <f t="shared" si="447"/>
        <v>0</v>
      </c>
    </row>
    <row r="2432" spans="1:14" x14ac:dyDescent="0.45">
      <c r="A2432" t="str">
        <f t="shared" si="448"/>
        <v>3C4E</v>
      </c>
      <c r="B2432">
        <f t="shared" si="449"/>
        <v>2</v>
      </c>
      <c r="C2432">
        <f>COUNTIF(B$2:B2432,"=0")</f>
        <v>36</v>
      </c>
      <c r="D2432" t="str">
        <f>MID('input-output'!$I$9,(ROW(D2432)-2)*2+1,2)</f>
        <v>00</v>
      </c>
      <c r="E2432" s="1" t="str">
        <f t="shared" si="450"/>
        <v>Name Low 2</v>
      </c>
      <c r="F2432">
        <f>_xlfn.XLOOKUP(HEX2DEC(D2433&amp;D2432),Tables!A:A,Tables!C:C)</f>
        <v>0</v>
      </c>
      <c r="G2432" s="2"/>
      <c r="J2432" t="str">
        <f>IF(G2432&lt;&gt;"",_xlfn.XLOOKUP(G2432,Tables!C:C,Tables!B:B),"")</f>
        <v/>
      </c>
      <c r="L2432" t="str">
        <f t="shared" si="453"/>
        <v/>
      </c>
      <c r="M2432" t="str" cm="1">
        <f t="array" ref="M2432">_xlfn.IFS(ISNUMBER(_xlfn.XLOOKUP(C2432,Tables!N:N,Tables!N:N)),IF(B2432=0,K2432,""),L2432&lt;&gt;"",L2432,TRUE,D2432)</f>
        <v>00</v>
      </c>
      <c r="N2432">
        <f t="shared" si="447"/>
        <v>0</v>
      </c>
    </row>
    <row r="2433" spans="1:14" x14ac:dyDescent="0.45">
      <c r="A2433" t="str">
        <f t="shared" si="448"/>
        <v>3C4F</v>
      </c>
      <c r="B2433" t="str">
        <f t="shared" si="449"/>
        <v>3</v>
      </c>
      <c r="C2433">
        <f>COUNTIF(B$2:B2433,"=0")</f>
        <v>36</v>
      </c>
      <c r="D2433" t="str">
        <f>MID('input-output'!$I$9,(ROW(D2433)-2)*2+1,2)</f>
        <v>00</v>
      </c>
      <c r="E2433" s="1" t="str">
        <f t="shared" si="450"/>
        <v>Name High 2</v>
      </c>
      <c r="L2433" t="str">
        <f t="shared" si="453"/>
        <v/>
      </c>
      <c r="M2433" t="str" cm="1">
        <f t="array" ref="M2433">_xlfn.IFS(ISNUMBER(_xlfn.XLOOKUP(C2433,Tables!N:N,Tables!N:N)),IF(B2433=0,K2433,""),L2433&lt;&gt;"",L2433,TRUE,D2433)</f>
        <v>00</v>
      </c>
      <c r="N2433">
        <f t="shared" si="447"/>
        <v>0</v>
      </c>
    </row>
    <row r="2434" spans="1:14" x14ac:dyDescent="0.45">
      <c r="A2434" t="str">
        <f t="shared" si="448"/>
        <v>3C50</v>
      </c>
      <c r="B2434" t="str">
        <f t="shared" si="449"/>
        <v>4</v>
      </c>
      <c r="C2434">
        <f>COUNTIF(B$2:B2434,"=0")</f>
        <v>36</v>
      </c>
      <c r="D2434" t="str">
        <f>MID('input-output'!$I$9,(ROW(D2434)-2)*2+1,2)</f>
        <v>00</v>
      </c>
      <c r="E2434" s="1" t="str">
        <f t="shared" si="450"/>
        <v>Name Low 3</v>
      </c>
      <c r="F2434">
        <f>_xlfn.XLOOKUP(HEX2DEC(D2435&amp;D2434),Tables!A:A,Tables!C:C)</f>
        <v>0</v>
      </c>
      <c r="G2434" s="2"/>
      <c r="J2434" t="str">
        <f>IF(G2434&lt;&gt;"",_xlfn.XLOOKUP(G2434,Tables!C:C,Tables!B:B),"")</f>
        <v/>
      </c>
      <c r="L2434" t="str">
        <f t="shared" si="453"/>
        <v/>
      </c>
      <c r="M2434" t="str" cm="1">
        <f t="array" ref="M2434">_xlfn.IFS(ISNUMBER(_xlfn.XLOOKUP(C2434,Tables!N:N,Tables!N:N)),IF(B2434=0,K2434,""),L2434&lt;&gt;"",L2434,TRUE,D2434)</f>
        <v>00</v>
      </c>
      <c r="N2434">
        <f t="shared" si="447"/>
        <v>0</v>
      </c>
    </row>
    <row r="2435" spans="1:14" x14ac:dyDescent="0.45">
      <c r="A2435" t="str">
        <f t="shared" si="448"/>
        <v>3C51</v>
      </c>
      <c r="B2435" t="str">
        <f t="shared" si="449"/>
        <v>5</v>
      </c>
      <c r="C2435">
        <f>COUNTIF(B$2:B2435,"=0")</f>
        <v>36</v>
      </c>
      <c r="D2435" t="str">
        <f>MID('input-output'!$I$9,(ROW(D2435)-2)*2+1,2)</f>
        <v>00</v>
      </c>
      <c r="E2435" s="1" t="str">
        <f t="shared" si="450"/>
        <v>Name High 3</v>
      </c>
      <c r="L2435" t="str">
        <f t="shared" si="453"/>
        <v/>
      </c>
      <c r="M2435" t="str" cm="1">
        <f t="array" ref="M2435">_xlfn.IFS(ISNUMBER(_xlfn.XLOOKUP(C2435,Tables!N:N,Tables!N:N)),IF(B2435=0,K2435,""),L2435&lt;&gt;"",L2435,TRUE,D2435)</f>
        <v>00</v>
      </c>
      <c r="N2435">
        <f t="shared" si="447"/>
        <v>0</v>
      </c>
    </row>
    <row r="2436" spans="1:14" x14ac:dyDescent="0.45">
      <c r="A2436" t="str">
        <f t="shared" si="448"/>
        <v>3C52</v>
      </c>
      <c r="B2436" t="str">
        <f t="shared" si="449"/>
        <v>6</v>
      </c>
      <c r="C2436">
        <f>COUNTIF(B$2:B2436,"=0")</f>
        <v>36</v>
      </c>
      <c r="D2436" t="str">
        <f>MID('input-output'!$I$9,(ROW(D2436)-2)*2+1,2)</f>
        <v>00</v>
      </c>
      <c r="E2436" s="1" t="str">
        <f t="shared" si="450"/>
        <v>Primary Monster Low</v>
      </c>
      <c r="F2436">
        <f>_xlfn.XLOOKUP(HEX2DEC(D2437&amp;D2436),Tables!A:A,Tables!D:D)</f>
        <v>0</v>
      </c>
      <c r="G2436" s="2"/>
      <c r="J2436" t="str">
        <f>IF(G2436&lt;&gt;"",_xlfn.XLOOKUP(G2436,Tables!D:D,Tables!B:B),"")</f>
        <v/>
      </c>
      <c r="L2436" t="str">
        <f t="shared" si="453"/>
        <v/>
      </c>
      <c r="M2436" t="str" cm="1">
        <f t="array" ref="M2436">_xlfn.IFS(ISNUMBER(_xlfn.XLOOKUP(C2436,Tables!N:N,Tables!N:N)),IF(B2436=0,K2436,""),L2436&lt;&gt;"",L2436,TRUE,D2436)</f>
        <v>00</v>
      </c>
      <c r="N2436">
        <f t="shared" ref="N2436:N2499" si="456">IF(L2436="",0,_xlfn.LET(_xlpm.new,HEX2DEC(M2436),_xlpm.old,HEX2DEC(D2436),IF(_xlpm.new&lt;128,_xlpm.new,-128+_xlfn.BITAND(_xlpm.new,127))-IF(_xlpm.old&lt;128,_xlpm.old,-128+_xlfn.BITAND(_xlpm.old,127))))</f>
        <v>0</v>
      </c>
    </row>
    <row r="2437" spans="1:14" x14ac:dyDescent="0.45">
      <c r="A2437" t="str">
        <f t="shared" si="448"/>
        <v>3C53</v>
      </c>
      <c r="B2437" t="str">
        <f t="shared" si="449"/>
        <v>7</v>
      </c>
      <c r="C2437">
        <f>COUNTIF(B$2:B2437,"=0")</f>
        <v>36</v>
      </c>
      <c r="D2437" t="str">
        <f>MID('input-output'!$I$9,(ROW(D2437)-2)*2+1,2)</f>
        <v>00</v>
      </c>
      <c r="E2437" s="1" t="str">
        <f t="shared" si="450"/>
        <v>Primary Monster High</v>
      </c>
      <c r="L2437" t="str">
        <f t="shared" si="453"/>
        <v/>
      </c>
      <c r="M2437" t="str" cm="1">
        <f t="array" ref="M2437">_xlfn.IFS(ISNUMBER(_xlfn.XLOOKUP(C2437,Tables!N:N,Tables!N:N)),IF(B2437=0,K2437,""),L2437&lt;&gt;"",L2437,TRUE,D2437)</f>
        <v>00</v>
      </c>
      <c r="N2437">
        <f t="shared" si="456"/>
        <v>0</v>
      </c>
    </row>
    <row r="2438" spans="1:14" x14ac:dyDescent="0.45">
      <c r="A2438" t="str">
        <f t="shared" si="448"/>
        <v>3C54</v>
      </c>
      <c r="B2438" t="str">
        <f t="shared" si="449"/>
        <v>8</v>
      </c>
      <c r="C2438">
        <f>COUNTIF(B$2:B2438,"=0")</f>
        <v>36</v>
      </c>
      <c r="D2438" t="str">
        <f>MID('input-output'!$I$9,(ROW(D2438)-2)*2+1,2)</f>
        <v>00</v>
      </c>
      <c r="E2438" s="1" t="str">
        <f t="shared" si="450"/>
        <v>Header Low</v>
      </c>
      <c r="F2438">
        <f t="shared" ref="F2438" si="457">HEX2DEC(D2439&amp;D2438)</f>
        <v>0</v>
      </c>
      <c r="G2438" s="2"/>
      <c r="J2438" t="str">
        <f t="shared" ref="J2438" si="458">IF(G2438&lt;&gt;"",DEC2HEX(G2438),"")</f>
        <v/>
      </c>
      <c r="L2438" t="str">
        <f t="shared" si="453"/>
        <v/>
      </c>
      <c r="M2438" t="str" cm="1">
        <f t="array" ref="M2438">_xlfn.IFS(ISNUMBER(_xlfn.XLOOKUP(C2438,Tables!N:N,Tables!N:N)),IF(B2438=0,K2438,""),L2438&lt;&gt;"",L2438,TRUE,D2438)</f>
        <v>00</v>
      </c>
      <c r="N2438">
        <f t="shared" si="456"/>
        <v>0</v>
      </c>
    </row>
    <row r="2439" spans="1:14" x14ac:dyDescent="0.45">
      <c r="A2439" t="str">
        <f t="shared" si="448"/>
        <v>3C55</v>
      </c>
      <c r="B2439" t="str">
        <f t="shared" si="449"/>
        <v>9</v>
      </c>
      <c r="C2439">
        <f>COUNTIF(B$2:B2439,"=0")</f>
        <v>36</v>
      </c>
      <c r="D2439" t="str">
        <f>MID('input-output'!$I$9,(ROW(D2439)-2)*2+1,2)</f>
        <v>00</v>
      </c>
      <c r="E2439" s="1" t="str">
        <f t="shared" si="450"/>
        <v>Header High</v>
      </c>
      <c r="L2439" t="str">
        <f t="shared" si="453"/>
        <v/>
      </c>
      <c r="M2439" t="str" cm="1">
        <f t="array" ref="M2439">_xlfn.IFS(ISNUMBER(_xlfn.XLOOKUP(C2439,Tables!N:N,Tables!N:N)),IF(B2439=0,K2439,""),L2439&lt;&gt;"",L2439,TRUE,D2439)</f>
        <v>00</v>
      </c>
      <c r="N2439">
        <f t="shared" si="456"/>
        <v>0</v>
      </c>
    </row>
    <row r="2440" spans="1:14" x14ac:dyDescent="0.45">
      <c r="A2440" t="str">
        <f t="shared" si="448"/>
        <v>3C56</v>
      </c>
      <c r="B2440" t="str">
        <f t="shared" si="449"/>
        <v>A</v>
      </c>
      <c r="C2440">
        <f>COUNTIF(B$2:B2440,"=0")</f>
        <v>36</v>
      </c>
      <c r="D2440" t="str">
        <f>MID('input-output'!$I$9,(ROW(D2440)-2)*2+1,2)</f>
        <v>00</v>
      </c>
      <c r="E2440" s="1" t="str">
        <f t="shared" si="450"/>
        <v>Footer Low</v>
      </c>
      <c r="F2440">
        <f t="shared" ref="F2440" si="459">HEX2DEC(D2441&amp;D2440)</f>
        <v>0</v>
      </c>
      <c r="G2440" s="2"/>
      <c r="J2440" t="str">
        <f t="shared" ref="J2440" si="460">IF(G2440&lt;&gt;"",DEC2HEX(G2440),"")</f>
        <v/>
      </c>
      <c r="L2440" t="str">
        <f t="shared" si="453"/>
        <v/>
      </c>
      <c r="M2440" t="str" cm="1">
        <f t="array" ref="M2440">_xlfn.IFS(ISNUMBER(_xlfn.XLOOKUP(C2440,Tables!N:N,Tables!N:N)),IF(B2440=0,K2440,""),L2440&lt;&gt;"",L2440,TRUE,D2440)</f>
        <v>00</v>
      </c>
      <c r="N2440">
        <f t="shared" si="456"/>
        <v>0</v>
      </c>
    </row>
    <row r="2441" spans="1:14" x14ac:dyDescent="0.45">
      <c r="A2441" t="str">
        <f t="shared" si="448"/>
        <v>3C57</v>
      </c>
      <c r="B2441" t="str">
        <f t="shared" si="449"/>
        <v>B</v>
      </c>
      <c r="C2441">
        <f>COUNTIF(B$2:B2441,"=0")</f>
        <v>36</v>
      </c>
      <c r="D2441" t="str">
        <f>MID('input-output'!$I$9,(ROW(D2441)-2)*2+1,2)</f>
        <v>00</v>
      </c>
      <c r="E2441" s="1" t="str">
        <f t="shared" si="450"/>
        <v>Footer High</v>
      </c>
      <c r="L2441" t="str">
        <f t="shared" si="453"/>
        <v/>
      </c>
      <c r="M2441" t="str" cm="1">
        <f t="array" ref="M2441">_xlfn.IFS(ISNUMBER(_xlfn.XLOOKUP(C2441,Tables!N:N,Tables!N:N)),IF(B2441=0,K2441,""),L2441&lt;&gt;"",L2441,TRUE,D2441)</f>
        <v>00</v>
      </c>
      <c r="N2441">
        <f t="shared" si="456"/>
        <v>0</v>
      </c>
    </row>
    <row r="2442" spans="1:14" x14ac:dyDescent="0.45">
      <c r="A2442" t="str">
        <f t="shared" si="448"/>
        <v>3C58</v>
      </c>
      <c r="B2442" t="str">
        <f t="shared" si="449"/>
        <v>C</v>
      </c>
      <c r="C2442">
        <f>COUNTIF(B$2:B2442,"=0")</f>
        <v>36</v>
      </c>
      <c r="D2442" t="str">
        <f>MID('input-output'!$I$9,(ROW(D2442)-2)*2+1,2)</f>
        <v>2B</v>
      </c>
      <c r="E2442" s="1" t="str">
        <f t="shared" si="450"/>
        <v/>
      </c>
      <c r="L2442" t="str">
        <f t="shared" si="453"/>
        <v/>
      </c>
      <c r="M2442" t="str" cm="1">
        <f t="array" ref="M2442">_xlfn.IFS(ISNUMBER(_xlfn.XLOOKUP(C2442,Tables!N:N,Tables!N:N)),IF(B2442=0,K2442,""),L2442&lt;&gt;"",L2442,TRUE,D2442)</f>
        <v>2B</v>
      </c>
      <c r="N2442">
        <f t="shared" si="456"/>
        <v>0</v>
      </c>
    </row>
    <row r="2443" spans="1:14" x14ac:dyDescent="0.45">
      <c r="A2443" t="str">
        <f t="shared" si="448"/>
        <v>3C59</v>
      </c>
      <c r="B2443" t="str">
        <f t="shared" si="449"/>
        <v>D</v>
      </c>
      <c r="C2443">
        <f>COUNTIF(B$2:B2443,"=0")</f>
        <v>36</v>
      </c>
      <c r="D2443" t="str">
        <f>MID('input-output'!$I$9,(ROW(D2443)-2)*2+1,2)</f>
        <v>01</v>
      </c>
      <c r="E2443" s="1" t="str">
        <f t="shared" si="450"/>
        <v/>
      </c>
      <c r="L2443" t="str">
        <f t="shared" si="453"/>
        <v/>
      </c>
      <c r="M2443" t="str" cm="1">
        <f t="array" ref="M2443">_xlfn.IFS(ISNUMBER(_xlfn.XLOOKUP(C2443,Tables!N:N,Tables!N:N)),IF(B2443=0,K2443,""),L2443&lt;&gt;"",L2443,TRUE,D2443)</f>
        <v>01</v>
      </c>
      <c r="N2443">
        <f t="shared" si="456"/>
        <v>0</v>
      </c>
    </row>
    <row r="2444" spans="1:14" x14ac:dyDescent="0.45">
      <c r="A2444" t="str">
        <f t="shared" si="448"/>
        <v>3C5A</v>
      </c>
      <c r="B2444" t="str">
        <f t="shared" si="449"/>
        <v>E</v>
      </c>
      <c r="C2444">
        <f>COUNTIF(B$2:B2444,"=0")</f>
        <v>36</v>
      </c>
      <c r="D2444" t="str">
        <f>MID('input-output'!$I$9,(ROW(D2444)-2)*2+1,2)</f>
        <v>00</v>
      </c>
      <c r="E2444" s="1" t="str">
        <f t="shared" si="450"/>
        <v>Times Cleared</v>
      </c>
      <c r="F2444">
        <f t="shared" ref="F2444" si="461">HEX2DEC(D2444)</f>
        <v>0</v>
      </c>
      <c r="G2444" s="2"/>
      <c r="J2444" t="str">
        <f t="shared" ref="J2444" si="462">IF(G2444&lt;&gt;"",DEC2HEX(G2444),"")</f>
        <v/>
      </c>
      <c r="L2444" t="str">
        <f t="shared" si="453"/>
        <v/>
      </c>
      <c r="M2444" t="str" cm="1">
        <f t="array" ref="M2444">_xlfn.IFS(ISNUMBER(_xlfn.XLOOKUP(C2444,Tables!N:N,Tables!N:N)),IF(B2444=0,K2444,""),L2444&lt;&gt;"",L2444,TRUE,D2444)</f>
        <v>00</v>
      </c>
      <c r="N2444">
        <f t="shared" si="456"/>
        <v>0</v>
      </c>
    </row>
    <row r="2445" spans="1:14" x14ac:dyDescent="0.45">
      <c r="A2445" t="str">
        <f t="shared" si="448"/>
        <v>3C5B</v>
      </c>
      <c r="B2445" t="str">
        <f t="shared" si="449"/>
        <v>F</v>
      </c>
      <c r="C2445">
        <f>COUNTIF(B$2:B2445,"=0")</f>
        <v>36</v>
      </c>
      <c r="D2445" t="str">
        <f>MID('input-output'!$I$9,(ROW(D2445)-2)*2+1,2)</f>
        <v>00</v>
      </c>
      <c r="E2445" s="1" t="str">
        <f t="shared" si="450"/>
        <v/>
      </c>
      <c r="L2445" t="str">
        <f t="shared" si="453"/>
        <v/>
      </c>
      <c r="M2445" t="str" cm="1">
        <f t="array" ref="M2445">_xlfn.IFS(ISNUMBER(_xlfn.XLOOKUP(C2445,Tables!N:N,Tables!N:N)),IF(B2445=0,K2445,""),L2445&lt;&gt;"",L2445,TRUE,D2445)</f>
        <v>00</v>
      </c>
      <c r="N2445">
        <f t="shared" si="456"/>
        <v>0</v>
      </c>
    </row>
    <row r="2446" spans="1:14" x14ac:dyDescent="0.45">
      <c r="A2446" t="str">
        <f t="shared" si="448"/>
        <v>3C5C</v>
      </c>
      <c r="B2446" t="str">
        <f t="shared" si="449"/>
        <v>10</v>
      </c>
      <c r="C2446">
        <f>COUNTIF(B$2:B2446,"=0")</f>
        <v>36</v>
      </c>
      <c r="D2446" t="str">
        <f>MID('input-output'!$I$9,(ROW(D2446)-2)*2+1,2)</f>
        <v>00</v>
      </c>
      <c r="E2446" s="1" t="str">
        <f t="shared" si="450"/>
        <v/>
      </c>
      <c r="L2446" t="str">
        <f t="shared" si="453"/>
        <v/>
      </c>
      <c r="M2446" t="str" cm="1">
        <f t="array" ref="M2446">_xlfn.IFS(ISNUMBER(_xlfn.XLOOKUP(C2446,Tables!N:N,Tables!N:N)),IF(B2446=0,K2446,""),L2446&lt;&gt;"",L2446,TRUE,D2446)</f>
        <v>00</v>
      </c>
      <c r="N2446">
        <f t="shared" si="456"/>
        <v>0</v>
      </c>
    </row>
    <row r="2447" spans="1:14" x14ac:dyDescent="0.45">
      <c r="A2447" t="str">
        <f t="shared" si="448"/>
        <v>3C5D</v>
      </c>
      <c r="B2447" t="str">
        <f t="shared" si="449"/>
        <v>11</v>
      </c>
      <c r="C2447">
        <f>COUNTIF(B$2:B2447,"=0")</f>
        <v>36</v>
      </c>
      <c r="D2447" t="str">
        <f>MID('input-output'!$I$9,(ROW(D2447)-2)*2+1,2)</f>
        <v>00</v>
      </c>
      <c r="E2447" s="1" t="str">
        <f t="shared" si="450"/>
        <v/>
      </c>
      <c r="L2447" t="str">
        <f t="shared" si="453"/>
        <v/>
      </c>
      <c r="M2447" t="str" cm="1">
        <f t="array" ref="M2447">_xlfn.IFS(ISNUMBER(_xlfn.XLOOKUP(C2447,Tables!N:N,Tables!N:N)),IF(B2447=0,K2447,""),L2447&lt;&gt;"",L2447,TRUE,D2447)</f>
        <v>00</v>
      </c>
      <c r="N2447">
        <f t="shared" si="456"/>
        <v>0</v>
      </c>
    </row>
    <row r="2448" spans="1:14" x14ac:dyDescent="0.45">
      <c r="A2448" t="str">
        <f t="shared" si="448"/>
        <v>3C5E</v>
      </c>
      <c r="B2448" t="str">
        <f t="shared" si="449"/>
        <v>12</v>
      </c>
      <c r="C2448">
        <f>COUNTIF(B$2:B2448,"=0")</f>
        <v>36</v>
      </c>
      <c r="D2448" t="str">
        <f>MID('input-output'!$I$9,(ROW(D2448)-2)*2+1,2)</f>
        <v>00</v>
      </c>
      <c r="E2448" s="1" t="str">
        <f t="shared" si="450"/>
        <v/>
      </c>
      <c r="L2448" t="str">
        <f t="shared" si="453"/>
        <v/>
      </c>
      <c r="M2448" t="str" cm="1">
        <f t="array" ref="M2448">_xlfn.IFS(ISNUMBER(_xlfn.XLOOKUP(C2448,Tables!N:N,Tables!N:N)),IF(B2448=0,K2448,""),L2448&lt;&gt;"",L2448,TRUE,D2448)</f>
        <v>00</v>
      </c>
      <c r="N2448">
        <f t="shared" si="456"/>
        <v>0</v>
      </c>
    </row>
    <row r="2449" spans="1:14" x14ac:dyDescent="0.45">
      <c r="A2449" t="str">
        <f t="shared" si="448"/>
        <v>3C5F</v>
      </c>
      <c r="B2449" t="str">
        <f t="shared" si="449"/>
        <v>13</v>
      </c>
      <c r="C2449">
        <f>COUNTIF(B$2:B2449,"=0")</f>
        <v>36</v>
      </c>
      <c r="D2449" t="str">
        <f>MID('input-output'!$I$9,(ROW(D2449)-2)*2+1,2)</f>
        <v>00</v>
      </c>
      <c r="E2449" s="1" t="str">
        <f t="shared" si="450"/>
        <v/>
      </c>
      <c r="L2449" t="str">
        <f t="shared" si="453"/>
        <v/>
      </c>
      <c r="M2449" t="str" cm="1">
        <f t="array" ref="M2449">_xlfn.IFS(ISNUMBER(_xlfn.XLOOKUP(C2449,Tables!N:N,Tables!N:N)),IF(B2449=0,K2449,""),L2449&lt;&gt;"",L2449,TRUE,D2449)</f>
        <v>00</v>
      </c>
      <c r="N2449">
        <f t="shared" si="456"/>
        <v>0</v>
      </c>
    </row>
    <row r="2450" spans="1:14" x14ac:dyDescent="0.45">
      <c r="A2450" t="str">
        <f t="shared" si="448"/>
        <v>3C60</v>
      </c>
      <c r="B2450" t="str">
        <f t="shared" si="449"/>
        <v>14</v>
      </c>
      <c r="C2450">
        <f>COUNTIF(B$2:B2450,"=0")</f>
        <v>36</v>
      </c>
      <c r="D2450" t="str">
        <f>MID('input-output'!$I$9,(ROW(D2450)-2)*2+1,2)</f>
        <v>00</v>
      </c>
      <c r="E2450" s="1" t="str">
        <f t="shared" si="450"/>
        <v>Unk</v>
      </c>
      <c r="F2450">
        <f t="shared" ref="F2450" si="463">HEX2DEC(D2450)</f>
        <v>0</v>
      </c>
      <c r="L2450" t="str">
        <f t="shared" si="453"/>
        <v/>
      </c>
      <c r="M2450" t="str" cm="1">
        <f t="array" ref="M2450">_xlfn.IFS(ISNUMBER(_xlfn.XLOOKUP(C2450,Tables!N:N,Tables!N:N)),IF(B2450=0,K2450,""),L2450&lt;&gt;"",L2450,TRUE,D2450)</f>
        <v>00</v>
      </c>
      <c r="N2450">
        <f t="shared" si="456"/>
        <v>0</v>
      </c>
    </row>
    <row r="2451" spans="1:14" x14ac:dyDescent="0.45">
      <c r="A2451" t="str">
        <f t="shared" si="448"/>
        <v>3C61</v>
      </c>
      <c r="B2451" t="str">
        <f t="shared" si="449"/>
        <v>15</v>
      </c>
      <c r="C2451">
        <f>COUNTIF(B$2:B2451,"=0")</f>
        <v>36</v>
      </c>
      <c r="D2451" t="str">
        <f>MID('input-output'!$I$9,(ROW(D2451)-2)*2+1,2)</f>
        <v>00</v>
      </c>
      <c r="E2451" s="1" t="str">
        <f t="shared" si="450"/>
        <v/>
      </c>
      <c r="L2451" t="str">
        <f t="shared" si="453"/>
        <v/>
      </c>
      <c r="M2451" t="str" cm="1">
        <f t="array" ref="M2451">_xlfn.IFS(ISNUMBER(_xlfn.XLOOKUP(C2451,Tables!N:N,Tables!N:N)),IF(B2451=0,K2451,""),L2451&lt;&gt;"",L2451,TRUE,D2451)</f>
        <v>00</v>
      </c>
      <c r="N2451">
        <f t="shared" si="456"/>
        <v>0</v>
      </c>
    </row>
    <row r="2452" spans="1:14" x14ac:dyDescent="0.45">
      <c r="A2452" t="str">
        <f t="shared" si="448"/>
        <v>3C62</v>
      </c>
      <c r="B2452" t="str">
        <f t="shared" si="449"/>
        <v>16</v>
      </c>
      <c r="C2452">
        <f>COUNTIF(B$2:B2452,"=0")</f>
        <v>36</v>
      </c>
      <c r="D2452" t="str">
        <f>MID('input-output'!$I$9,(ROW(D2452)-2)*2+1,2)</f>
        <v>AA</v>
      </c>
      <c r="E2452" s="1" t="str">
        <f t="shared" si="450"/>
        <v/>
      </c>
      <c r="L2452" t="str">
        <f t="shared" si="453"/>
        <v/>
      </c>
      <c r="M2452" t="str" cm="1">
        <f t="array" ref="M2452">_xlfn.IFS(ISNUMBER(_xlfn.XLOOKUP(C2452,Tables!N:N,Tables!N:N)),IF(B2452=0,K2452,""),L2452&lt;&gt;"",L2452,TRUE,D2452)</f>
        <v>AA</v>
      </c>
      <c r="N2452">
        <f t="shared" si="456"/>
        <v>0</v>
      </c>
    </row>
    <row r="2453" spans="1:14" x14ac:dyDescent="0.45">
      <c r="A2453" t="str">
        <f t="shared" si="448"/>
        <v>3C63</v>
      </c>
      <c r="B2453" t="str">
        <f t="shared" si="449"/>
        <v>17</v>
      </c>
      <c r="C2453">
        <f>COUNTIF(B$2:B2453,"=0")</f>
        <v>36</v>
      </c>
      <c r="D2453" t="str">
        <f>MID('input-output'!$I$9,(ROW(D2453)-2)*2+1,2)</f>
        <v>01</v>
      </c>
      <c r="E2453" s="1" t="str">
        <f t="shared" si="450"/>
        <v/>
      </c>
      <c r="L2453" t="str">
        <f t="shared" si="453"/>
        <v/>
      </c>
      <c r="M2453" t="str" cm="1">
        <f t="array" ref="M2453">_xlfn.IFS(ISNUMBER(_xlfn.XLOOKUP(C2453,Tables!N:N,Tables!N:N)),IF(B2453=0,K2453,""),L2453&lt;&gt;"",L2453,TRUE,D2453)</f>
        <v>01</v>
      </c>
      <c r="N2453">
        <f t="shared" si="456"/>
        <v>0</v>
      </c>
    </row>
    <row r="2454" spans="1:14" x14ac:dyDescent="0.45">
      <c r="A2454" t="str">
        <f t="shared" ref="A2454:A2517" si="464">DEC2HEX(1+HEX2DEC(A2453))</f>
        <v>3C64</v>
      </c>
      <c r="B2454" t="str">
        <f t="shared" si="449"/>
        <v>18</v>
      </c>
      <c r="C2454">
        <f>COUNTIF(B$2:B2454,"=0")</f>
        <v>36</v>
      </c>
      <c r="D2454" t="str">
        <f>MID('input-output'!$I$9,(ROW(D2454)-2)*2+1,2)</f>
        <v>00</v>
      </c>
      <c r="E2454" s="1" t="str">
        <f t="shared" si="450"/>
        <v>Name Letter 1</v>
      </c>
      <c r="F2454" t="str">
        <f>_xlfn.XLOOKUP(D2454,Tables!B:B,Tables!H:H,"")</f>
        <v/>
      </c>
      <c r="G2454" s="2"/>
      <c r="L2454" t="str">
        <f t="shared" si="453"/>
        <v/>
      </c>
      <c r="M2454" t="str" cm="1">
        <f t="array" ref="M2454">_xlfn.IFS(ISNUMBER(_xlfn.XLOOKUP(C2454,Tables!N:N,Tables!N:N)),IF(B2454=0,K2454,""),L2454&lt;&gt;"",L2454,TRUE,D2454)</f>
        <v>00</v>
      </c>
      <c r="N2454">
        <f t="shared" si="456"/>
        <v>0</v>
      </c>
    </row>
    <row r="2455" spans="1:14" x14ac:dyDescent="0.45">
      <c r="A2455" t="str">
        <f t="shared" si="464"/>
        <v>3C65</v>
      </c>
      <c r="B2455" t="str">
        <f t="shared" ref="B2455:B2518" si="465">B2371</f>
        <v>19</v>
      </c>
      <c r="C2455">
        <f>COUNTIF(B$2:B2455,"=0")</f>
        <v>36</v>
      </c>
      <c r="D2455" t="str">
        <f>MID('input-output'!$I$9,(ROW(D2455)-2)*2+1,2)</f>
        <v>00</v>
      </c>
      <c r="E2455" s="1" t="str">
        <f t="shared" ref="E2455:E2518" si="466">IF(E2371="","",E2371)</f>
        <v/>
      </c>
      <c r="L2455" t="str">
        <f t="shared" si="453"/>
        <v/>
      </c>
      <c r="M2455" t="str" cm="1">
        <f t="array" ref="M2455">_xlfn.IFS(ISNUMBER(_xlfn.XLOOKUP(C2455,Tables!N:N,Tables!N:N)),IF(B2455=0,K2455,""),L2455&lt;&gt;"",L2455,TRUE,D2455)</f>
        <v>00</v>
      </c>
      <c r="N2455">
        <f t="shared" si="456"/>
        <v>0</v>
      </c>
    </row>
    <row r="2456" spans="1:14" x14ac:dyDescent="0.45">
      <c r="A2456" t="str">
        <f t="shared" si="464"/>
        <v>3C66</v>
      </c>
      <c r="B2456" t="str">
        <f t="shared" si="465"/>
        <v>1A</v>
      </c>
      <c r="C2456">
        <f>COUNTIF(B$2:B2456,"=0")</f>
        <v>36</v>
      </c>
      <c r="D2456" t="str">
        <f>MID('input-output'!$I$9,(ROW(D2456)-2)*2+1,2)</f>
        <v>00</v>
      </c>
      <c r="E2456" s="1" t="str">
        <f t="shared" si="466"/>
        <v>Name Letter 2</v>
      </c>
      <c r="F2456" t="str">
        <f>_xlfn.XLOOKUP(D2456,Tables!B:B,Tables!H:H,"")</f>
        <v/>
      </c>
      <c r="G2456" s="2"/>
      <c r="L2456" t="str">
        <f t="shared" si="453"/>
        <v/>
      </c>
      <c r="M2456" t="str" cm="1">
        <f t="array" ref="M2456">_xlfn.IFS(ISNUMBER(_xlfn.XLOOKUP(C2456,Tables!N:N,Tables!N:N)),IF(B2456=0,K2456,""),L2456&lt;&gt;"",L2456,TRUE,D2456)</f>
        <v>00</v>
      </c>
      <c r="N2456">
        <f t="shared" si="456"/>
        <v>0</v>
      </c>
    </row>
    <row r="2457" spans="1:14" x14ac:dyDescent="0.45">
      <c r="A2457" t="str">
        <f t="shared" si="464"/>
        <v>3C67</v>
      </c>
      <c r="B2457" t="str">
        <f t="shared" si="465"/>
        <v>1B</v>
      </c>
      <c r="C2457">
        <f>COUNTIF(B$2:B2457,"=0")</f>
        <v>36</v>
      </c>
      <c r="D2457" t="str">
        <f>MID('input-output'!$I$9,(ROW(D2457)-2)*2+1,2)</f>
        <v>00</v>
      </c>
      <c r="E2457" s="1" t="str">
        <f t="shared" si="466"/>
        <v/>
      </c>
      <c r="L2457" t="str">
        <f t="shared" si="453"/>
        <v/>
      </c>
      <c r="M2457" t="str" cm="1">
        <f t="array" ref="M2457">_xlfn.IFS(ISNUMBER(_xlfn.XLOOKUP(C2457,Tables!N:N,Tables!N:N)),IF(B2457=0,K2457,""),L2457&lt;&gt;"",L2457,TRUE,D2457)</f>
        <v>00</v>
      </c>
      <c r="N2457">
        <f t="shared" si="456"/>
        <v>0</v>
      </c>
    </row>
    <row r="2458" spans="1:14" x14ac:dyDescent="0.45">
      <c r="A2458" t="str">
        <f t="shared" si="464"/>
        <v>3C68</v>
      </c>
      <c r="B2458" t="str">
        <f t="shared" si="465"/>
        <v>1C</v>
      </c>
      <c r="C2458">
        <f>COUNTIF(B$2:B2458,"=0")</f>
        <v>36</v>
      </c>
      <c r="D2458" t="str">
        <f>MID('input-output'!$I$9,(ROW(D2458)-2)*2+1,2)</f>
        <v>00</v>
      </c>
      <c r="E2458" s="1" t="str">
        <f t="shared" si="466"/>
        <v>Name Letter 3</v>
      </c>
      <c r="F2458" t="str">
        <f>_xlfn.XLOOKUP(D2458,Tables!B:B,Tables!H:H,"")</f>
        <v/>
      </c>
      <c r="G2458" s="2"/>
      <c r="L2458" t="str">
        <f t="shared" si="453"/>
        <v/>
      </c>
      <c r="M2458" t="str" cm="1">
        <f t="array" ref="M2458">_xlfn.IFS(ISNUMBER(_xlfn.XLOOKUP(C2458,Tables!N:N,Tables!N:N)),IF(B2458=0,K2458,""),L2458&lt;&gt;"",L2458,TRUE,D2458)</f>
        <v>00</v>
      </c>
      <c r="N2458">
        <f t="shared" si="456"/>
        <v>0</v>
      </c>
    </row>
    <row r="2459" spans="1:14" x14ac:dyDescent="0.45">
      <c r="A2459" t="str">
        <f t="shared" si="464"/>
        <v>3C69</v>
      </c>
      <c r="B2459" t="str">
        <f t="shared" si="465"/>
        <v>1D</v>
      </c>
      <c r="C2459">
        <f>COUNTIF(B$2:B2459,"=0")</f>
        <v>36</v>
      </c>
      <c r="D2459" t="str">
        <f>MID('input-output'!$I$9,(ROW(D2459)-2)*2+1,2)</f>
        <v>00</v>
      </c>
      <c r="E2459" s="1" t="str">
        <f t="shared" si="466"/>
        <v/>
      </c>
      <c r="L2459" t="str">
        <f t="shared" si="453"/>
        <v/>
      </c>
      <c r="M2459" t="str" cm="1">
        <f t="array" ref="M2459">_xlfn.IFS(ISNUMBER(_xlfn.XLOOKUP(C2459,Tables!N:N,Tables!N:N)),IF(B2459=0,K2459,""),L2459&lt;&gt;"",L2459,TRUE,D2459)</f>
        <v>00</v>
      </c>
      <c r="N2459">
        <f t="shared" si="456"/>
        <v>0</v>
      </c>
    </row>
    <row r="2460" spans="1:14" x14ac:dyDescent="0.45">
      <c r="A2460" t="str">
        <f t="shared" si="464"/>
        <v>3C6A</v>
      </c>
      <c r="B2460" t="str">
        <f t="shared" si="465"/>
        <v>1E</v>
      </c>
      <c r="C2460">
        <f>COUNTIF(B$2:B2460,"=0")</f>
        <v>36</v>
      </c>
      <c r="D2460" t="str">
        <f>MID('input-output'!$I$9,(ROW(D2460)-2)*2+1,2)</f>
        <v>00</v>
      </c>
      <c r="E2460" s="1" t="str">
        <f t="shared" si="466"/>
        <v>Name Letter 4</v>
      </c>
      <c r="F2460" t="str">
        <f>_xlfn.XLOOKUP(D2460,Tables!B:B,Tables!H:H,"")</f>
        <v/>
      </c>
      <c r="G2460" s="2"/>
      <c r="L2460" t="str">
        <f t="shared" si="453"/>
        <v/>
      </c>
      <c r="M2460" t="str" cm="1">
        <f t="array" ref="M2460">_xlfn.IFS(ISNUMBER(_xlfn.XLOOKUP(C2460,Tables!N:N,Tables!N:N)),IF(B2460=0,K2460,""),L2460&lt;&gt;"",L2460,TRUE,D2460)</f>
        <v>00</v>
      </c>
      <c r="N2460">
        <f t="shared" si="456"/>
        <v>0</v>
      </c>
    </row>
    <row r="2461" spans="1:14" x14ac:dyDescent="0.45">
      <c r="A2461" t="str">
        <f t="shared" si="464"/>
        <v>3C6B</v>
      </c>
      <c r="B2461" t="str">
        <f t="shared" si="465"/>
        <v>1F</v>
      </c>
      <c r="C2461">
        <f>COUNTIF(B$2:B2461,"=0")</f>
        <v>36</v>
      </c>
      <c r="D2461" t="str">
        <f>MID('input-output'!$I$9,(ROW(D2461)-2)*2+1,2)</f>
        <v>00</v>
      </c>
      <c r="E2461" s="1" t="str">
        <f t="shared" si="466"/>
        <v/>
      </c>
      <c r="L2461" t="str">
        <f t="shared" si="453"/>
        <v/>
      </c>
      <c r="M2461" t="str" cm="1">
        <f t="array" ref="M2461">_xlfn.IFS(ISNUMBER(_xlfn.XLOOKUP(C2461,Tables!N:N,Tables!N:N)),IF(B2461=0,K2461,""),L2461&lt;&gt;"",L2461,TRUE,D2461)</f>
        <v>00</v>
      </c>
      <c r="N2461">
        <f t="shared" si="456"/>
        <v>0</v>
      </c>
    </row>
    <row r="2462" spans="1:14" x14ac:dyDescent="0.45">
      <c r="A2462" t="str">
        <f t="shared" si="464"/>
        <v>3C6C</v>
      </c>
      <c r="B2462" t="str">
        <f t="shared" si="465"/>
        <v>20</v>
      </c>
      <c r="C2462">
        <f>COUNTIF(B$2:B2462,"=0")</f>
        <v>36</v>
      </c>
      <c r="D2462" t="str">
        <f>MID('input-output'!$I$9,(ROW(D2462)-2)*2+1,2)</f>
        <v>00</v>
      </c>
      <c r="E2462" s="1" t="str">
        <f t="shared" si="466"/>
        <v>Name Letter 5</v>
      </c>
      <c r="F2462" t="str">
        <f>_xlfn.XLOOKUP(D2462,Tables!B:B,Tables!H:H,"")</f>
        <v/>
      </c>
      <c r="G2462" s="2"/>
      <c r="L2462" t="str">
        <f t="shared" ref="L2462:L2525" si="467">IF(OR(J2462&lt;&gt;"",LEN(J2461)&gt;2),_xlfn.LET(_xlpm.exp,IF(LEN(J2462)&gt;2,RIGHT(J2462,2),IF(LEN(J2461)&gt;2,LEFT(J2461,LEN(J2461)-2),J2462)),IF(LEN(_xlpm.exp)=1,"0"&amp;_xlpm.exp,_xlpm.exp)),IF(AND(J2461&lt;&gt;"",ISNUMBER(FIND("High",E2462))),"00",IF(J2462="","",J2462)))</f>
        <v/>
      </c>
      <c r="M2462" t="str" cm="1">
        <f t="array" ref="M2462">_xlfn.IFS(ISNUMBER(_xlfn.XLOOKUP(C2462,Tables!N:N,Tables!N:N)),IF(B2462=0,K2462,""),L2462&lt;&gt;"",L2462,TRUE,D2462)</f>
        <v>00</v>
      </c>
      <c r="N2462">
        <f t="shared" si="456"/>
        <v>0</v>
      </c>
    </row>
    <row r="2463" spans="1:14" x14ac:dyDescent="0.45">
      <c r="A2463" t="str">
        <f t="shared" si="464"/>
        <v>3C6D</v>
      </c>
      <c r="B2463" t="str">
        <f t="shared" si="465"/>
        <v>21</v>
      </c>
      <c r="C2463">
        <f>COUNTIF(B$2:B2463,"=0")</f>
        <v>36</v>
      </c>
      <c r="D2463" t="str">
        <f>MID('input-output'!$I$9,(ROW(D2463)-2)*2+1,2)</f>
        <v>00</v>
      </c>
      <c r="E2463" s="1" t="str">
        <f t="shared" si="466"/>
        <v/>
      </c>
      <c r="L2463" t="str">
        <f t="shared" si="467"/>
        <v/>
      </c>
      <c r="M2463" t="str" cm="1">
        <f t="array" ref="M2463">_xlfn.IFS(ISNUMBER(_xlfn.XLOOKUP(C2463,Tables!N:N,Tables!N:N)),IF(B2463=0,K2463,""),L2463&lt;&gt;"",L2463,TRUE,D2463)</f>
        <v>00</v>
      </c>
      <c r="N2463">
        <f t="shared" si="456"/>
        <v>0</v>
      </c>
    </row>
    <row r="2464" spans="1:14" x14ac:dyDescent="0.45">
      <c r="A2464" t="str">
        <f t="shared" si="464"/>
        <v>3C6E</v>
      </c>
      <c r="B2464" t="str">
        <f t="shared" si="465"/>
        <v>22</v>
      </c>
      <c r="C2464">
        <f>COUNTIF(B$2:B2464,"=0")</f>
        <v>36</v>
      </c>
      <c r="D2464" t="str">
        <f>MID('input-output'!$I$9,(ROW(D2464)-2)*2+1,2)</f>
        <v>00</v>
      </c>
      <c r="E2464" s="1" t="str">
        <f t="shared" si="466"/>
        <v>Name Letter 6</v>
      </c>
      <c r="F2464" t="str">
        <f>_xlfn.XLOOKUP(D2464,Tables!B:B,Tables!H:H,"")</f>
        <v/>
      </c>
      <c r="G2464" s="2"/>
      <c r="L2464" t="str">
        <f t="shared" si="467"/>
        <v/>
      </c>
      <c r="M2464" t="str" cm="1">
        <f t="array" ref="M2464">_xlfn.IFS(ISNUMBER(_xlfn.XLOOKUP(C2464,Tables!N:N,Tables!N:N)),IF(B2464=0,K2464,""),L2464&lt;&gt;"",L2464,TRUE,D2464)</f>
        <v>00</v>
      </c>
      <c r="N2464">
        <f t="shared" si="456"/>
        <v>0</v>
      </c>
    </row>
    <row r="2465" spans="1:14" x14ac:dyDescent="0.45">
      <c r="A2465" t="str">
        <f t="shared" si="464"/>
        <v>3C6F</v>
      </c>
      <c r="B2465" t="str">
        <f t="shared" si="465"/>
        <v>23</v>
      </c>
      <c r="C2465">
        <f>COUNTIF(B$2:B2465,"=0")</f>
        <v>36</v>
      </c>
      <c r="D2465" t="str">
        <f>MID('input-output'!$I$9,(ROW(D2465)-2)*2+1,2)</f>
        <v>00</v>
      </c>
      <c r="E2465" s="1" t="str">
        <f t="shared" si="466"/>
        <v/>
      </c>
      <c r="L2465" t="str">
        <f t="shared" si="467"/>
        <v/>
      </c>
      <c r="M2465" t="str" cm="1">
        <f t="array" ref="M2465">_xlfn.IFS(ISNUMBER(_xlfn.XLOOKUP(C2465,Tables!N:N,Tables!N:N)),IF(B2465=0,K2465,""),L2465&lt;&gt;"",L2465,TRUE,D2465)</f>
        <v>00</v>
      </c>
      <c r="N2465">
        <f t="shared" si="456"/>
        <v>0</v>
      </c>
    </row>
    <row r="2466" spans="1:14" x14ac:dyDescent="0.45">
      <c r="A2466" t="str">
        <f t="shared" si="464"/>
        <v>3C70</v>
      </c>
      <c r="B2466" t="str">
        <f t="shared" si="465"/>
        <v>24</v>
      </c>
      <c r="C2466">
        <f>COUNTIF(B$2:B2466,"=0")</f>
        <v>36</v>
      </c>
      <c r="D2466" t="str">
        <f>MID('input-output'!$I$9,(ROW(D2466)-2)*2+1,2)</f>
        <v>00</v>
      </c>
      <c r="E2466" s="1" t="str">
        <f t="shared" si="466"/>
        <v>Name Letter 7</v>
      </c>
      <c r="F2466" t="str">
        <f>_xlfn.XLOOKUP(D2466,Tables!B:B,Tables!H:H,"")</f>
        <v/>
      </c>
      <c r="G2466" s="2"/>
      <c r="L2466" t="str">
        <f t="shared" si="467"/>
        <v/>
      </c>
      <c r="M2466" t="str" cm="1">
        <f t="array" ref="M2466">_xlfn.IFS(ISNUMBER(_xlfn.XLOOKUP(C2466,Tables!N:N,Tables!N:N)),IF(B2466=0,K2466,""),L2466&lt;&gt;"",L2466,TRUE,D2466)</f>
        <v>00</v>
      </c>
      <c r="N2466">
        <f t="shared" si="456"/>
        <v>0</v>
      </c>
    </row>
    <row r="2467" spans="1:14" x14ac:dyDescent="0.45">
      <c r="A2467" t="str">
        <f t="shared" si="464"/>
        <v>3C71</v>
      </c>
      <c r="B2467" t="str">
        <f t="shared" si="465"/>
        <v>25</v>
      </c>
      <c r="C2467">
        <f>COUNTIF(B$2:B2467,"=0")</f>
        <v>36</v>
      </c>
      <c r="D2467" t="str">
        <f>MID('input-output'!$I$9,(ROW(D2467)-2)*2+1,2)</f>
        <v>00</v>
      </c>
      <c r="E2467" s="1" t="str">
        <f t="shared" si="466"/>
        <v/>
      </c>
      <c r="L2467" t="str">
        <f t="shared" si="467"/>
        <v/>
      </c>
      <c r="M2467" t="str" cm="1">
        <f t="array" ref="M2467">_xlfn.IFS(ISNUMBER(_xlfn.XLOOKUP(C2467,Tables!N:N,Tables!N:N)),IF(B2467=0,K2467,""),L2467&lt;&gt;"",L2467,TRUE,D2467)</f>
        <v>00</v>
      </c>
      <c r="N2467">
        <f t="shared" si="456"/>
        <v>0</v>
      </c>
    </row>
    <row r="2468" spans="1:14" x14ac:dyDescent="0.45">
      <c r="A2468" t="str">
        <f t="shared" si="464"/>
        <v>3C72</v>
      </c>
      <c r="B2468" t="str">
        <f t="shared" si="465"/>
        <v>26</v>
      </c>
      <c r="C2468">
        <f>COUNTIF(B$2:B2468,"=0")</f>
        <v>36</v>
      </c>
      <c r="D2468" t="str">
        <f>MID('input-output'!$I$9,(ROW(D2468)-2)*2+1,2)</f>
        <v>00</v>
      </c>
      <c r="E2468" s="1" t="str">
        <f t="shared" si="466"/>
        <v>Name Letter 8</v>
      </c>
      <c r="F2468" t="str">
        <f>_xlfn.XLOOKUP(D2468,Tables!B:B,Tables!H:H,"")</f>
        <v/>
      </c>
      <c r="G2468" s="2"/>
      <c r="L2468" t="str">
        <f t="shared" si="467"/>
        <v/>
      </c>
      <c r="M2468" t="str" cm="1">
        <f t="array" ref="M2468">_xlfn.IFS(ISNUMBER(_xlfn.XLOOKUP(C2468,Tables!N:N,Tables!N:N)),IF(B2468=0,K2468,""),L2468&lt;&gt;"",L2468,TRUE,D2468)</f>
        <v>00</v>
      </c>
      <c r="N2468">
        <f t="shared" si="456"/>
        <v>0</v>
      </c>
    </row>
    <row r="2469" spans="1:14" x14ac:dyDescent="0.45">
      <c r="A2469" t="str">
        <f t="shared" si="464"/>
        <v>3C73</v>
      </c>
      <c r="B2469" t="str">
        <f t="shared" si="465"/>
        <v>27</v>
      </c>
      <c r="C2469">
        <f>COUNTIF(B$2:B2469,"=0")</f>
        <v>36</v>
      </c>
      <c r="D2469" t="str">
        <f>MID('input-output'!$I$9,(ROW(D2469)-2)*2+1,2)</f>
        <v>00</v>
      </c>
      <c r="E2469" s="1" t="str">
        <f t="shared" si="466"/>
        <v/>
      </c>
      <c r="L2469" t="str">
        <f t="shared" si="467"/>
        <v/>
      </c>
      <c r="M2469" t="str" cm="1">
        <f t="array" ref="M2469">_xlfn.IFS(ISNUMBER(_xlfn.XLOOKUP(C2469,Tables!N:N,Tables!N:N)),IF(B2469=0,K2469,""),L2469&lt;&gt;"",L2469,TRUE,D2469)</f>
        <v>00</v>
      </c>
      <c r="N2469">
        <f t="shared" si="456"/>
        <v>0</v>
      </c>
    </row>
    <row r="2470" spans="1:14" x14ac:dyDescent="0.45">
      <c r="A2470" t="str">
        <f t="shared" si="464"/>
        <v>3C74</v>
      </c>
      <c r="B2470" t="str">
        <f t="shared" si="465"/>
        <v>28</v>
      </c>
      <c r="C2470">
        <f>COUNTIF(B$2:B2470,"=0")</f>
        <v>36</v>
      </c>
      <c r="D2470" t="str">
        <f>MID('input-output'!$I$9,(ROW(D2470)-2)*2+1,2)</f>
        <v>01</v>
      </c>
      <c r="E2470" s="1" t="str">
        <f t="shared" si="466"/>
        <v>Monster Level 1</v>
      </c>
      <c r="G2470" s="2"/>
      <c r="L2470" t="str">
        <f t="shared" si="467"/>
        <v/>
      </c>
      <c r="M2470" t="str" cm="1">
        <f t="array" ref="M2470">_xlfn.IFS(ISNUMBER(_xlfn.XLOOKUP(C2470,Tables!N:N,Tables!N:N)),IF(B2470=0,K2470,""),L2470&lt;&gt;"",L2470,TRUE,D2470)</f>
        <v>01</v>
      </c>
      <c r="N2470">
        <f t="shared" si="456"/>
        <v>0</v>
      </c>
    </row>
    <row r="2471" spans="1:14" x14ac:dyDescent="0.45">
      <c r="A2471" t="str">
        <f t="shared" si="464"/>
        <v>3C75</v>
      </c>
      <c r="B2471" t="str">
        <f t="shared" si="465"/>
        <v>29</v>
      </c>
      <c r="C2471">
        <f>COUNTIF(B$2:B2471,"=0")</f>
        <v>36</v>
      </c>
      <c r="D2471" t="str">
        <f>MID('input-output'!$I$9,(ROW(D2471)-2)*2+1,2)</f>
        <v>01</v>
      </c>
      <c r="E2471" s="1" t="str">
        <f t="shared" si="466"/>
        <v>Monster Level 2</v>
      </c>
      <c r="G2471" s="2"/>
      <c r="L2471" t="str">
        <f t="shared" si="467"/>
        <v/>
      </c>
      <c r="M2471" t="str" cm="1">
        <f t="array" ref="M2471">_xlfn.IFS(ISNUMBER(_xlfn.XLOOKUP(C2471,Tables!N:N,Tables!N:N)),IF(B2471=0,K2471,""),L2471&lt;&gt;"",L2471,TRUE,D2471)</f>
        <v>01</v>
      </c>
      <c r="N2471">
        <f t="shared" si="456"/>
        <v>0</v>
      </c>
    </row>
    <row r="2472" spans="1:14" x14ac:dyDescent="0.45">
      <c r="A2472" t="str">
        <f t="shared" si="464"/>
        <v>3C76</v>
      </c>
      <c r="B2472" t="str">
        <f t="shared" si="465"/>
        <v>2A</v>
      </c>
      <c r="C2472">
        <f>COUNTIF(B$2:B2472,"=0")</f>
        <v>36</v>
      </c>
      <c r="D2472" t="str">
        <f>MID('input-output'!$I$9,(ROW(D2472)-2)*2+1,2)</f>
        <v>01</v>
      </c>
      <c r="E2472" s="1" t="str">
        <f t="shared" si="466"/>
        <v>Monster Level 3</v>
      </c>
      <c r="G2472" s="2"/>
      <c r="L2472" t="str">
        <f t="shared" si="467"/>
        <v/>
      </c>
      <c r="M2472" t="str" cm="1">
        <f t="array" ref="M2472">_xlfn.IFS(ISNUMBER(_xlfn.XLOOKUP(C2472,Tables!N:N,Tables!N:N)),IF(B2472=0,K2472,""),L2472&lt;&gt;"",L2472,TRUE,D2472)</f>
        <v>01</v>
      </c>
      <c r="N2472">
        <f t="shared" si="456"/>
        <v>0</v>
      </c>
    </row>
    <row r="2473" spans="1:14" x14ac:dyDescent="0.45">
      <c r="A2473" t="str">
        <f t="shared" si="464"/>
        <v>3C77</v>
      </c>
      <c r="B2473" t="str">
        <f t="shared" si="465"/>
        <v>2B</v>
      </c>
      <c r="C2473">
        <f>COUNTIF(B$2:B2473,"=0")</f>
        <v>36</v>
      </c>
      <c r="D2473" t="str">
        <f>MID('input-output'!$I$9,(ROW(D2473)-2)*2+1,2)</f>
        <v>01</v>
      </c>
      <c r="E2473" s="1" t="str">
        <f t="shared" si="466"/>
        <v>Boss Level</v>
      </c>
      <c r="G2473" s="2"/>
      <c r="L2473" t="str">
        <f t="shared" si="467"/>
        <v/>
      </c>
      <c r="M2473" t="str" cm="1">
        <f t="array" ref="M2473">_xlfn.IFS(ISNUMBER(_xlfn.XLOOKUP(C2473,Tables!N:N,Tables!N:N)),IF(B2473=0,K2473,""),L2473&lt;&gt;"",L2473,TRUE,D2473)</f>
        <v>01</v>
      </c>
      <c r="N2473">
        <f t="shared" si="456"/>
        <v>0</v>
      </c>
    </row>
    <row r="2474" spans="1:14" x14ac:dyDescent="0.45">
      <c r="A2474" t="str">
        <f t="shared" si="464"/>
        <v>3C78</v>
      </c>
      <c r="B2474" t="str">
        <f t="shared" si="465"/>
        <v>2C</v>
      </c>
      <c r="C2474">
        <f>COUNTIF(B$2:B2474,"=0")</f>
        <v>36</v>
      </c>
      <c r="D2474" t="str">
        <f>MID('input-output'!$I$9,(ROW(D2474)-2)*2+1,2)</f>
        <v>00</v>
      </c>
      <c r="E2474" s="1" t="str">
        <f t="shared" si="466"/>
        <v/>
      </c>
      <c r="L2474" t="str">
        <f t="shared" si="467"/>
        <v/>
      </c>
      <c r="M2474" t="str" cm="1">
        <f t="array" ref="M2474">_xlfn.IFS(ISNUMBER(_xlfn.XLOOKUP(C2474,Tables!N:N,Tables!N:N)),IF(B2474=0,K2474,""),L2474&lt;&gt;"",L2474,TRUE,D2474)</f>
        <v>00</v>
      </c>
      <c r="N2474">
        <f t="shared" si="456"/>
        <v>0</v>
      </c>
    </row>
    <row r="2475" spans="1:14" x14ac:dyDescent="0.45">
      <c r="A2475" t="str">
        <f t="shared" si="464"/>
        <v>3C79</v>
      </c>
      <c r="B2475" t="str">
        <f t="shared" si="465"/>
        <v>2D</v>
      </c>
      <c r="C2475">
        <f>COUNTIF(B$2:B2475,"=0")</f>
        <v>36</v>
      </c>
      <c r="D2475" t="str">
        <f>MID('input-output'!$I$9,(ROW(D2475)-2)*2+1,2)</f>
        <v>3F</v>
      </c>
      <c r="E2475" s="1" t="str">
        <f t="shared" si="466"/>
        <v>Hobby</v>
      </c>
      <c r="F2475" t="str">
        <f>_xlfn.XLOOKUP(HEX2DEC(D2475),Tables!A:A,Tables!G:G)</f>
        <v>Volunteering</v>
      </c>
      <c r="G2475" s="2"/>
      <c r="L2475" t="str">
        <f t="shared" si="467"/>
        <v/>
      </c>
      <c r="M2475" t="str" cm="1">
        <f t="array" ref="M2475">_xlfn.IFS(ISNUMBER(_xlfn.XLOOKUP(C2475,Tables!N:N,Tables!N:N)),IF(B2475=0,K2475,""),L2475&lt;&gt;"",L2475,TRUE,D2475)</f>
        <v>3F</v>
      </c>
      <c r="N2475">
        <f t="shared" si="456"/>
        <v>0</v>
      </c>
    </row>
    <row r="2476" spans="1:14" x14ac:dyDescent="0.45">
      <c r="A2476" t="str">
        <f t="shared" si="464"/>
        <v>3C7A</v>
      </c>
      <c r="B2476" t="str">
        <f t="shared" si="465"/>
        <v>2E</v>
      </c>
      <c r="C2476">
        <f>COUNTIF(B$2:B2476,"=0")</f>
        <v>36</v>
      </c>
      <c r="D2476" t="str">
        <f>MID('input-output'!$I$9,(ROW(D2476)-2)*2+1,2)</f>
        <v>16</v>
      </c>
      <c r="E2476" s="1" t="str">
        <f t="shared" si="466"/>
        <v>Title</v>
      </c>
      <c r="F2476" t="str">
        <f>_xlfn.XLOOKUP(HEX2DEC(D2476),Tables!A:A,Tables!F:F)</f>
        <v>IT Worker</v>
      </c>
      <c r="G2476" s="2"/>
      <c r="L2476" t="str">
        <f t="shared" si="467"/>
        <v/>
      </c>
      <c r="M2476" t="str" cm="1">
        <f t="array" ref="M2476">_xlfn.IFS(ISNUMBER(_xlfn.XLOOKUP(C2476,Tables!N:N,Tables!N:N)),IF(B2476=0,K2476,""),L2476&lt;&gt;"",L2476,TRUE,D2476)</f>
        <v>16</v>
      </c>
      <c r="N2476">
        <f t="shared" si="456"/>
        <v>0</v>
      </c>
    </row>
    <row r="2477" spans="1:14" x14ac:dyDescent="0.45">
      <c r="A2477" t="str">
        <f t="shared" si="464"/>
        <v>3C7B</v>
      </c>
      <c r="B2477" t="str">
        <f t="shared" si="465"/>
        <v>2F</v>
      </c>
      <c r="C2477">
        <f>COUNTIF(B$2:B2477,"=0")</f>
        <v>36</v>
      </c>
      <c r="D2477" t="str">
        <f>MID('input-output'!$I$9,(ROW(D2477)-2)*2+1,2)</f>
        <v>1D</v>
      </c>
      <c r="E2477" s="1" t="str">
        <f t="shared" si="466"/>
        <v>Personality</v>
      </c>
      <c r="F2477" t="str">
        <f>_xlfn.XLOOKUP(HEX2DEC(D2477),Tables!A:A,Tables!E:E)</f>
        <v>Devilish</v>
      </c>
      <c r="G2477" s="2"/>
      <c r="L2477" t="str">
        <f t="shared" si="467"/>
        <v/>
      </c>
      <c r="M2477" t="str" cm="1">
        <f t="array" ref="M2477">_xlfn.IFS(ISNUMBER(_xlfn.XLOOKUP(C2477,Tables!N:N,Tables!N:N)),IF(B2477=0,K2477,""),L2477&lt;&gt;"",L2477,TRUE,D2477)</f>
        <v>1D</v>
      </c>
      <c r="N2477">
        <f t="shared" si="456"/>
        <v>0</v>
      </c>
    </row>
    <row r="2478" spans="1:14" x14ac:dyDescent="0.45">
      <c r="A2478" t="str">
        <f t="shared" si="464"/>
        <v>3C7C</v>
      </c>
      <c r="B2478" t="str">
        <f t="shared" si="465"/>
        <v>30</v>
      </c>
      <c r="C2478">
        <f>COUNTIF(B$2:B2478,"=0")</f>
        <v>36</v>
      </c>
      <c r="D2478" t="str">
        <f>MID('input-output'!$I$9,(ROW(D2478)-2)*2+1,2)</f>
        <v>00</v>
      </c>
      <c r="E2478" s="1" t="str">
        <f t="shared" si="466"/>
        <v/>
      </c>
      <c r="L2478" t="str">
        <f t="shared" si="467"/>
        <v/>
      </c>
      <c r="M2478" t="str" cm="1">
        <f t="array" ref="M2478">_xlfn.IFS(ISNUMBER(_xlfn.XLOOKUP(C2478,Tables!N:N,Tables!N:N)),IF(B2478=0,K2478,""),L2478&lt;&gt;"",L2478,TRUE,D2478)</f>
        <v>00</v>
      </c>
      <c r="N2478">
        <f t="shared" si="456"/>
        <v>0</v>
      </c>
    </row>
    <row r="2479" spans="1:14" x14ac:dyDescent="0.45">
      <c r="A2479" t="str">
        <f t="shared" si="464"/>
        <v>3C7D</v>
      </c>
      <c r="B2479" t="str">
        <f t="shared" si="465"/>
        <v>31</v>
      </c>
      <c r="C2479">
        <f>COUNTIF(B$2:B2479,"=0")</f>
        <v>36</v>
      </c>
      <c r="D2479" t="str">
        <f>MID('input-output'!$I$9,(ROW(D2479)-2)*2+1,2)</f>
        <v>00</v>
      </c>
      <c r="E2479" s="1" t="str">
        <f t="shared" si="466"/>
        <v>Owner Level</v>
      </c>
      <c r="F2479">
        <f t="shared" ref="F2479:F2480" si="468">HEX2DEC(D2479)</f>
        <v>0</v>
      </c>
      <c r="G2479" s="2"/>
      <c r="J2479" t="str">
        <f t="shared" ref="J2479:J2480" si="469">IF(G2479&lt;&gt;"",DEC2HEX(G2479),"")</f>
        <v/>
      </c>
      <c r="L2479" t="str">
        <f t="shared" si="467"/>
        <v/>
      </c>
      <c r="M2479" t="str" cm="1">
        <f t="array" ref="M2479">_xlfn.IFS(ISNUMBER(_xlfn.XLOOKUP(C2479,Tables!N:N,Tables!N:N)),IF(B2479=0,K2479,""),L2479&lt;&gt;"",L2479,TRUE,D2479)</f>
        <v>00</v>
      </c>
      <c r="N2479">
        <f t="shared" si="456"/>
        <v>0</v>
      </c>
    </row>
    <row r="2480" spans="1:14" x14ac:dyDescent="0.45">
      <c r="A2480" t="str">
        <f t="shared" si="464"/>
        <v>3C7E</v>
      </c>
      <c r="B2480" t="str">
        <f t="shared" si="465"/>
        <v>32</v>
      </c>
      <c r="C2480">
        <f>COUNTIF(B$2:B2480,"=0")</f>
        <v>36</v>
      </c>
      <c r="D2480" t="str">
        <f>MID('input-output'!$I$9,(ROW(D2480)-2)*2+1,2)</f>
        <v>00</v>
      </c>
      <c r="E2480" s="1" t="str">
        <f t="shared" si="466"/>
        <v>Times Cleared</v>
      </c>
      <c r="F2480">
        <f t="shared" si="468"/>
        <v>0</v>
      </c>
      <c r="G2480" s="2"/>
      <c r="J2480" t="str">
        <f t="shared" si="469"/>
        <v/>
      </c>
      <c r="L2480" t="str">
        <f t="shared" si="467"/>
        <v/>
      </c>
      <c r="M2480" t="str" cm="1">
        <f t="array" ref="M2480">_xlfn.IFS(ISNUMBER(_xlfn.XLOOKUP(C2480,Tables!N:N,Tables!N:N)),IF(B2480=0,K2480,""),L2480&lt;&gt;"",L2480,TRUE,D2480)</f>
        <v>00</v>
      </c>
      <c r="N2480">
        <f t="shared" si="456"/>
        <v>0</v>
      </c>
    </row>
    <row r="2481" spans="1:14" x14ac:dyDescent="0.45">
      <c r="A2481" t="str">
        <f t="shared" si="464"/>
        <v>3C7F</v>
      </c>
      <c r="B2481" t="str">
        <f t="shared" si="465"/>
        <v>33</v>
      </c>
      <c r="C2481">
        <f>COUNTIF(B$2:B2481,"=0")</f>
        <v>36</v>
      </c>
      <c r="D2481" t="str">
        <f>MID('input-output'!$I$9,(ROW(D2481)-2)*2+1,2)</f>
        <v>00</v>
      </c>
      <c r="E2481" s="1" t="str">
        <f t="shared" si="466"/>
        <v/>
      </c>
      <c r="L2481" t="str">
        <f t="shared" si="467"/>
        <v/>
      </c>
      <c r="M2481" t="str" cm="1">
        <f t="array" ref="M2481">_xlfn.IFS(ISNUMBER(_xlfn.XLOOKUP(C2481,Tables!N:N,Tables!N:N)),IF(B2481=0,K2481,""),L2481&lt;&gt;"",L2481,TRUE,D2481)</f>
        <v>00</v>
      </c>
      <c r="N2481">
        <f t="shared" si="456"/>
        <v>0</v>
      </c>
    </row>
    <row r="2482" spans="1:14" x14ac:dyDescent="0.45">
      <c r="A2482" t="str">
        <f t="shared" si="464"/>
        <v>3C80</v>
      </c>
      <c r="B2482" t="str">
        <f t="shared" si="465"/>
        <v>34</v>
      </c>
      <c r="C2482">
        <f>COUNTIF(B$2:B2482,"=0")</f>
        <v>36</v>
      </c>
      <c r="D2482" t="str">
        <f>MID('input-output'!$I$9,(ROW(D2482)-2)*2+1,2)</f>
        <v>23</v>
      </c>
      <c r="E2482" s="1" t="str">
        <f t="shared" si="466"/>
        <v/>
      </c>
      <c r="L2482" t="str">
        <f t="shared" si="467"/>
        <v/>
      </c>
      <c r="M2482" t="str" cm="1">
        <f t="array" ref="M2482">_xlfn.IFS(ISNUMBER(_xlfn.XLOOKUP(C2482,Tables!N:N,Tables!N:N)),IF(B2482=0,K2482,""),L2482&lt;&gt;"",L2482,TRUE,D2482)</f>
        <v>23</v>
      </c>
      <c r="N2482">
        <f t="shared" si="456"/>
        <v>0</v>
      </c>
    </row>
    <row r="2483" spans="1:14" x14ac:dyDescent="0.45">
      <c r="A2483" t="str">
        <f t="shared" si="464"/>
        <v>3C81</v>
      </c>
      <c r="B2483" t="str">
        <f t="shared" si="465"/>
        <v>35</v>
      </c>
      <c r="C2483">
        <f>COUNTIF(B$2:B2483,"=0")</f>
        <v>36</v>
      </c>
      <c r="D2483" t="str">
        <f>MID('input-output'!$I$9,(ROW(D2483)-2)*2+1,2)</f>
        <v>02</v>
      </c>
      <c r="E2483" s="1" t="str">
        <f t="shared" si="466"/>
        <v/>
      </c>
      <c r="L2483" t="str">
        <f t="shared" si="467"/>
        <v/>
      </c>
      <c r="M2483" t="str" cm="1">
        <f t="array" ref="M2483">_xlfn.IFS(ISNUMBER(_xlfn.XLOOKUP(C2483,Tables!N:N,Tables!N:N)),IF(B2483=0,K2483,""),L2483&lt;&gt;"",L2483,TRUE,D2483)</f>
        <v>02</v>
      </c>
      <c r="N2483">
        <f t="shared" si="456"/>
        <v>0</v>
      </c>
    </row>
    <row r="2484" spans="1:14" x14ac:dyDescent="0.45">
      <c r="A2484" t="str">
        <f t="shared" si="464"/>
        <v>3C82</v>
      </c>
      <c r="B2484" t="str">
        <f t="shared" si="465"/>
        <v>36</v>
      </c>
      <c r="C2484">
        <f>COUNTIF(B$2:B2484,"=0")</f>
        <v>36</v>
      </c>
      <c r="D2484" t="str">
        <f>MID('input-output'!$I$9,(ROW(D2484)-2)*2+1,2)</f>
        <v>1F</v>
      </c>
      <c r="E2484" s="1" t="str">
        <f t="shared" si="466"/>
        <v/>
      </c>
      <c r="L2484" t="str">
        <f t="shared" si="467"/>
        <v/>
      </c>
      <c r="M2484" t="str" cm="1">
        <f t="array" ref="M2484">_xlfn.IFS(ISNUMBER(_xlfn.XLOOKUP(C2484,Tables!N:N,Tables!N:N)),IF(B2484=0,K2484,""),L2484&lt;&gt;"",L2484,TRUE,D2484)</f>
        <v>1F</v>
      </c>
      <c r="N2484">
        <f t="shared" si="456"/>
        <v>0</v>
      </c>
    </row>
    <row r="2485" spans="1:14" x14ac:dyDescent="0.45">
      <c r="A2485" t="str">
        <f t="shared" si="464"/>
        <v>3C83</v>
      </c>
      <c r="B2485" t="str">
        <f t="shared" si="465"/>
        <v>37</v>
      </c>
      <c r="C2485">
        <f>COUNTIF(B$2:B2485,"=0")</f>
        <v>36</v>
      </c>
      <c r="D2485" t="str">
        <f>MID('input-output'!$I$9,(ROW(D2485)-2)*2+1,2)</f>
        <v>77</v>
      </c>
      <c r="E2485" s="1" t="str">
        <f t="shared" si="466"/>
        <v/>
      </c>
      <c r="L2485" t="str">
        <f t="shared" si="467"/>
        <v/>
      </c>
      <c r="M2485" t="str" cm="1">
        <f t="array" ref="M2485">_xlfn.IFS(ISNUMBER(_xlfn.XLOOKUP(C2485,Tables!N:N,Tables!N:N)),IF(B2485=0,K2485,""),L2485&lt;&gt;"",L2485,TRUE,D2485)</f>
        <v>77</v>
      </c>
      <c r="N2485">
        <f t="shared" si="456"/>
        <v>0</v>
      </c>
    </row>
    <row r="2486" spans="1:14" x14ac:dyDescent="0.45">
      <c r="A2486" t="str">
        <f t="shared" si="464"/>
        <v>3C84</v>
      </c>
      <c r="B2486" t="str">
        <f t="shared" si="465"/>
        <v>38</v>
      </c>
      <c r="C2486">
        <f>COUNTIF(B$2:B2486,"=0")</f>
        <v>36</v>
      </c>
      <c r="D2486" t="str">
        <f>MID('input-output'!$I$9,(ROW(D2486)-2)*2+1,2)</f>
        <v>6E</v>
      </c>
      <c r="E2486" s="1" t="str">
        <f t="shared" si="466"/>
        <v/>
      </c>
      <c r="L2486" t="str">
        <f t="shared" si="467"/>
        <v/>
      </c>
      <c r="M2486" t="str" cm="1">
        <f t="array" ref="M2486">_xlfn.IFS(ISNUMBER(_xlfn.XLOOKUP(C2486,Tables!N:N,Tables!N:N)),IF(B2486=0,K2486,""),L2486&lt;&gt;"",L2486,TRUE,D2486)</f>
        <v>6E</v>
      </c>
      <c r="N2486">
        <f t="shared" si="456"/>
        <v>0</v>
      </c>
    </row>
    <row r="2487" spans="1:14" x14ac:dyDescent="0.45">
      <c r="A2487" t="str">
        <f t="shared" si="464"/>
        <v>3C85</v>
      </c>
      <c r="B2487" t="str">
        <f t="shared" si="465"/>
        <v>39</v>
      </c>
      <c r="C2487">
        <f>COUNTIF(B$2:B2487,"=0")</f>
        <v>36</v>
      </c>
      <c r="D2487" t="str">
        <f>MID('input-output'!$I$9,(ROW(D2487)-2)*2+1,2)</f>
        <v>30</v>
      </c>
      <c r="E2487" s="1" t="str">
        <f t="shared" si="466"/>
        <v/>
      </c>
      <c r="L2487" t="str">
        <f t="shared" si="467"/>
        <v/>
      </c>
      <c r="M2487" t="str" cm="1">
        <f t="array" ref="M2487">_xlfn.IFS(ISNUMBER(_xlfn.XLOOKUP(C2487,Tables!N:N,Tables!N:N)),IF(B2487=0,K2487,""),L2487&lt;&gt;"",L2487,TRUE,D2487)</f>
        <v>30</v>
      </c>
      <c r="N2487">
        <f t="shared" si="456"/>
        <v>0</v>
      </c>
    </row>
    <row r="2488" spans="1:14" x14ac:dyDescent="0.45">
      <c r="A2488" t="str">
        <f t="shared" si="464"/>
        <v>3C86</v>
      </c>
      <c r="B2488" t="str">
        <f t="shared" si="465"/>
        <v>3A</v>
      </c>
      <c r="C2488">
        <f>COUNTIF(B$2:B2488,"=0")</f>
        <v>36</v>
      </c>
      <c r="D2488" t="str">
        <f>MID('input-output'!$I$9,(ROW(D2488)-2)*2+1,2)</f>
        <v>61</v>
      </c>
      <c r="E2488" s="1" t="str">
        <f t="shared" si="466"/>
        <v/>
      </c>
      <c r="L2488" t="str">
        <f t="shared" si="467"/>
        <v/>
      </c>
      <c r="M2488" t="str" cm="1">
        <f t="array" ref="M2488">_xlfn.IFS(ISNUMBER(_xlfn.XLOOKUP(C2488,Tables!N:N,Tables!N:N)),IF(B2488=0,K2488,""),L2488&lt;&gt;"",L2488,TRUE,D2488)</f>
        <v>61</v>
      </c>
      <c r="N2488">
        <f t="shared" si="456"/>
        <v>0</v>
      </c>
    </row>
    <row r="2489" spans="1:14" x14ac:dyDescent="0.45">
      <c r="A2489" t="str">
        <f t="shared" si="464"/>
        <v>3C87</v>
      </c>
      <c r="B2489" t="str">
        <f t="shared" si="465"/>
        <v>3B</v>
      </c>
      <c r="C2489">
        <f>COUNTIF(B$2:B2489,"=0")</f>
        <v>36</v>
      </c>
      <c r="D2489" t="str">
        <f>MID('input-output'!$I$9,(ROW(D2489)-2)*2+1,2)</f>
        <v>30</v>
      </c>
      <c r="E2489" s="1" t="str">
        <f t="shared" si="466"/>
        <v/>
      </c>
      <c r="L2489" t="str">
        <f t="shared" si="467"/>
        <v/>
      </c>
      <c r="M2489" t="str" cm="1">
        <f t="array" ref="M2489">_xlfn.IFS(ISNUMBER(_xlfn.XLOOKUP(C2489,Tables!N:N,Tables!N:N)),IF(B2489=0,K2489,""),L2489&lt;&gt;"",L2489,TRUE,D2489)</f>
        <v>30</v>
      </c>
      <c r="N2489">
        <f t="shared" si="456"/>
        <v>0</v>
      </c>
    </row>
    <row r="2490" spans="1:14" x14ac:dyDescent="0.45">
      <c r="A2490" t="str">
        <f t="shared" si="464"/>
        <v>3C88</v>
      </c>
      <c r="B2490" t="str">
        <f t="shared" si="465"/>
        <v>3C</v>
      </c>
      <c r="C2490">
        <f>COUNTIF(B$2:B2490,"=0")</f>
        <v>36</v>
      </c>
      <c r="D2490" t="str">
        <f>MID('input-output'!$I$9,(ROW(D2490)-2)*2+1,2)</f>
        <v>4B</v>
      </c>
      <c r="E2490" s="1" t="str">
        <f t="shared" si="466"/>
        <v/>
      </c>
      <c r="L2490" t="str">
        <f t="shared" si="467"/>
        <v/>
      </c>
      <c r="M2490" t="str" cm="1">
        <f t="array" ref="M2490">_xlfn.IFS(ISNUMBER(_xlfn.XLOOKUP(C2490,Tables!N:N,Tables!N:N)),IF(B2490=0,K2490,""),L2490&lt;&gt;"",L2490,TRUE,D2490)</f>
        <v>4B</v>
      </c>
      <c r="N2490">
        <f t="shared" si="456"/>
        <v>0</v>
      </c>
    </row>
    <row r="2491" spans="1:14" x14ac:dyDescent="0.45">
      <c r="A2491" t="str">
        <f t="shared" si="464"/>
        <v>3C89</v>
      </c>
      <c r="B2491" t="str">
        <f t="shared" si="465"/>
        <v>3D</v>
      </c>
      <c r="C2491">
        <f>COUNTIF(B$2:B2491,"=0")</f>
        <v>36</v>
      </c>
      <c r="D2491" t="str">
        <f>MID('input-output'!$I$9,(ROW(D2491)-2)*2+1,2)</f>
        <v>30</v>
      </c>
      <c r="E2491" s="1" t="str">
        <f t="shared" si="466"/>
        <v/>
      </c>
      <c r="L2491" t="str">
        <f t="shared" si="467"/>
        <v/>
      </c>
      <c r="M2491" t="str" cm="1">
        <f t="array" ref="M2491">_xlfn.IFS(ISNUMBER(_xlfn.XLOOKUP(C2491,Tables!N:N,Tables!N:N)),IF(B2491=0,K2491,""),L2491&lt;&gt;"",L2491,TRUE,D2491)</f>
        <v>30</v>
      </c>
      <c r="N2491">
        <f t="shared" si="456"/>
        <v>0</v>
      </c>
    </row>
    <row r="2492" spans="1:14" x14ac:dyDescent="0.45">
      <c r="A2492" t="str">
        <f t="shared" si="464"/>
        <v>3C8A</v>
      </c>
      <c r="B2492" t="str">
        <f t="shared" si="465"/>
        <v>3E</v>
      </c>
      <c r="C2492">
        <f>COUNTIF(B$2:B2492,"=0")</f>
        <v>36</v>
      </c>
      <c r="D2492" t="str">
        <f>MID('input-output'!$I$9,(ROW(D2492)-2)*2+1,2)</f>
        <v>89</v>
      </c>
      <c r="E2492" s="1" t="str">
        <f t="shared" si="466"/>
        <v/>
      </c>
      <c r="L2492" t="str">
        <f t="shared" si="467"/>
        <v/>
      </c>
      <c r="M2492" t="str" cm="1">
        <f t="array" ref="M2492">_xlfn.IFS(ISNUMBER(_xlfn.XLOOKUP(C2492,Tables!N:N,Tables!N:N)),IF(B2492=0,K2492,""),L2492&lt;&gt;"",L2492,TRUE,D2492)</f>
        <v>89</v>
      </c>
      <c r="N2492">
        <f t="shared" si="456"/>
        <v>0</v>
      </c>
    </row>
    <row r="2493" spans="1:14" x14ac:dyDescent="0.45">
      <c r="A2493" t="str">
        <f t="shared" si="464"/>
        <v>3C8B</v>
      </c>
      <c r="B2493" t="str">
        <f t="shared" si="465"/>
        <v>3F</v>
      </c>
      <c r="C2493">
        <f>COUNTIF(B$2:B2493,"=0")</f>
        <v>36</v>
      </c>
      <c r="D2493" t="str">
        <f>MID('input-output'!$I$9,(ROW(D2493)-2)*2+1,2)</f>
        <v>30</v>
      </c>
      <c r="E2493" s="1" t="str">
        <f t="shared" si="466"/>
        <v/>
      </c>
      <c r="L2493" t="str">
        <f t="shared" si="467"/>
        <v/>
      </c>
      <c r="M2493" t="str" cm="1">
        <f t="array" ref="M2493">_xlfn.IFS(ISNUMBER(_xlfn.XLOOKUP(C2493,Tables!N:N,Tables!N:N)),IF(B2493=0,K2493,""),L2493&lt;&gt;"",L2493,TRUE,D2493)</f>
        <v>30</v>
      </c>
      <c r="N2493">
        <f t="shared" si="456"/>
        <v>0</v>
      </c>
    </row>
    <row r="2494" spans="1:14" x14ac:dyDescent="0.45">
      <c r="A2494" t="str">
        <f t="shared" si="464"/>
        <v>3C8C</v>
      </c>
      <c r="B2494" t="str">
        <f t="shared" si="465"/>
        <v>40</v>
      </c>
      <c r="C2494">
        <f>COUNTIF(B$2:B2494,"=0")</f>
        <v>36</v>
      </c>
      <c r="D2494" t="str">
        <f>MID('input-output'!$I$9,(ROW(D2494)-2)*2+1,2)</f>
        <v>92</v>
      </c>
      <c r="E2494" s="1" t="str">
        <f t="shared" si="466"/>
        <v/>
      </c>
      <c r="L2494" t="str">
        <f t="shared" si="467"/>
        <v/>
      </c>
      <c r="M2494" t="str" cm="1">
        <f t="array" ref="M2494">_xlfn.IFS(ISNUMBER(_xlfn.XLOOKUP(C2494,Tables!N:N,Tables!N:N)),IF(B2494=0,K2494,""),L2494&lt;&gt;"",L2494,TRUE,D2494)</f>
        <v>92</v>
      </c>
      <c r="N2494">
        <f t="shared" si="456"/>
        <v>0</v>
      </c>
    </row>
    <row r="2495" spans="1:14" x14ac:dyDescent="0.45">
      <c r="A2495" t="str">
        <f t="shared" si="464"/>
        <v>3C8D</v>
      </c>
      <c r="B2495" t="str">
        <f t="shared" si="465"/>
        <v>41</v>
      </c>
      <c r="C2495">
        <f>COUNTIF(B$2:B2495,"=0")</f>
        <v>36</v>
      </c>
      <c r="D2495" t="str">
        <f>MID('input-output'!$I$9,(ROW(D2495)-2)*2+1,2)</f>
        <v>30</v>
      </c>
      <c r="E2495" s="1" t="str">
        <f t="shared" si="466"/>
        <v/>
      </c>
      <c r="L2495" t="str">
        <f t="shared" si="467"/>
        <v/>
      </c>
      <c r="M2495" t="str" cm="1">
        <f t="array" ref="M2495">_xlfn.IFS(ISNUMBER(_xlfn.XLOOKUP(C2495,Tables!N:N,Tables!N:N)),IF(B2495=0,K2495,""),L2495&lt;&gt;"",L2495,TRUE,D2495)</f>
        <v>30</v>
      </c>
      <c r="N2495">
        <f t="shared" si="456"/>
        <v>0</v>
      </c>
    </row>
    <row r="2496" spans="1:14" x14ac:dyDescent="0.45">
      <c r="A2496" t="str">
        <f t="shared" si="464"/>
        <v>3C8E</v>
      </c>
      <c r="B2496" t="str">
        <f t="shared" si="465"/>
        <v>42</v>
      </c>
      <c r="C2496">
        <f>COUNTIF(B$2:B2496,"=0")</f>
        <v>36</v>
      </c>
      <c r="D2496" t="str">
        <f>MID('input-output'!$I$9,(ROW(D2496)-2)*2+1,2)</f>
        <v>00</v>
      </c>
      <c r="E2496" s="1" t="str">
        <f t="shared" si="466"/>
        <v/>
      </c>
      <c r="L2496" t="str">
        <f t="shared" si="467"/>
        <v/>
      </c>
      <c r="M2496" t="str" cm="1">
        <f t="array" ref="M2496">_xlfn.IFS(ISNUMBER(_xlfn.XLOOKUP(C2496,Tables!N:N,Tables!N:N)),IF(B2496=0,K2496,""),L2496&lt;&gt;"",L2496,TRUE,D2496)</f>
        <v>00</v>
      </c>
      <c r="N2496">
        <f t="shared" si="456"/>
        <v>0</v>
      </c>
    </row>
    <row r="2497" spans="1:14" x14ac:dyDescent="0.45">
      <c r="A2497" t="str">
        <f t="shared" si="464"/>
        <v>3C8F</v>
      </c>
      <c r="B2497" t="str">
        <f t="shared" si="465"/>
        <v>43</v>
      </c>
      <c r="C2497">
        <f>COUNTIF(B$2:B2497,"=0")</f>
        <v>36</v>
      </c>
      <c r="D2497" t="str">
        <f>MID('input-output'!$I$9,(ROW(D2497)-2)*2+1,2)</f>
        <v>30</v>
      </c>
      <c r="E2497" s="1" t="str">
        <f t="shared" si="466"/>
        <v/>
      </c>
      <c r="L2497" t="str">
        <f t="shared" si="467"/>
        <v/>
      </c>
      <c r="M2497" t="str" cm="1">
        <f t="array" ref="M2497">_xlfn.IFS(ISNUMBER(_xlfn.XLOOKUP(C2497,Tables!N:N,Tables!N:N)),IF(B2497=0,K2497,""),L2497&lt;&gt;"",L2497,TRUE,D2497)</f>
        <v>30</v>
      </c>
      <c r="N2497">
        <f t="shared" si="456"/>
        <v>0</v>
      </c>
    </row>
    <row r="2498" spans="1:14" x14ac:dyDescent="0.45">
      <c r="A2498" t="str">
        <f t="shared" si="464"/>
        <v>3C90</v>
      </c>
      <c r="B2498" t="str">
        <f t="shared" si="465"/>
        <v>44</v>
      </c>
      <c r="C2498">
        <f>COUNTIF(B$2:B2498,"=0")</f>
        <v>36</v>
      </c>
      <c r="D2498" t="str">
        <f>MID('input-output'!$I$9,(ROW(D2498)-2)*2+1,2)</f>
        <v>53</v>
      </c>
      <c r="E2498" s="1" t="str">
        <f t="shared" si="466"/>
        <v/>
      </c>
      <c r="L2498" t="str">
        <f t="shared" si="467"/>
        <v/>
      </c>
      <c r="M2498" t="str" cm="1">
        <f t="array" ref="M2498">_xlfn.IFS(ISNUMBER(_xlfn.XLOOKUP(C2498,Tables!N:N,Tables!N:N)),IF(B2498=0,K2498,""),L2498&lt;&gt;"",L2498,TRUE,D2498)</f>
        <v>53</v>
      </c>
      <c r="N2498">
        <f t="shared" si="456"/>
        <v>0</v>
      </c>
    </row>
    <row r="2499" spans="1:14" x14ac:dyDescent="0.45">
      <c r="A2499" t="str">
        <f t="shared" si="464"/>
        <v>3C91</v>
      </c>
      <c r="B2499" t="str">
        <f t="shared" si="465"/>
        <v>45</v>
      </c>
      <c r="C2499">
        <f>COUNTIF(B$2:B2499,"=0")</f>
        <v>36</v>
      </c>
      <c r="D2499" t="str">
        <f>MID('input-output'!$I$9,(ROW(D2499)-2)*2+1,2)</f>
        <v>30</v>
      </c>
      <c r="E2499" s="1" t="str">
        <f t="shared" si="466"/>
        <v/>
      </c>
      <c r="L2499" t="str">
        <f t="shared" si="467"/>
        <v/>
      </c>
      <c r="M2499" t="str" cm="1">
        <f t="array" ref="M2499">_xlfn.IFS(ISNUMBER(_xlfn.XLOOKUP(C2499,Tables!N:N,Tables!N:N)),IF(B2499=0,K2499,""),L2499&lt;&gt;"",L2499,TRUE,D2499)</f>
        <v>30</v>
      </c>
      <c r="N2499">
        <f t="shared" si="456"/>
        <v>0</v>
      </c>
    </row>
    <row r="2500" spans="1:14" x14ac:dyDescent="0.45">
      <c r="A2500" t="str">
        <f t="shared" si="464"/>
        <v>3C92</v>
      </c>
      <c r="B2500" t="str">
        <f t="shared" si="465"/>
        <v>46</v>
      </c>
      <c r="C2500">
        <f>COUNTIF(B$2:B2500,"=0")</f>
        <v>36</v>
      </c>
      <c r="D2500" t="str">
        <f>MID('input-output'!$I$9,(ROW(D2500)-2)*2+1,2)</f>
        <v>6C</v>
      </c>
      <c r="E2500" s="1" t="str">
        <f t="shared" si="466"/>
        <v/>
      </c>
      <c r="L2500" t="str">
        <f t="shared" si="467"/>
        <v/>
      </c>
      <c r="M2500" t="str" cm="1">
        <f t="array" ref="M2500">_xlfn.IFS(ISNUMBER(_xlfn.XLOOKUP(C2500,Tables!N:N,Tables!N:N)),IF(B2500=0,K2500,""),L2500&lt;&gt;"",L2500,TRUE,D2500)</f>
        <v>6C</v>
      </c>
      <c r="N2500">
        <f t="shared" ref="N2500:N2563" si="470">IF(L2500="",0,_xlfn.LET(_xlpm.new,HEX2DEC(M2500),_xlpm.old,HEX2DEC(D2500),IF(_xlpm.new&lt;128,_xlpm.new,-128+_xlfn.BITAND(_xlpm.new,127))-IF(_xlpm.old&lt;128,_xlpm.old,-128+_xlfn.BITAND(_xlpm.old,127))))</f>
        <v>0</v>
      </c>
    </row>
    <row r="2501" spans="1:14" x14ac:dyDescent="0.45">
      <c r="A2501" t="str">
        <f t="shared" si="464"/>
        <v>3C93</v>
      </c>
      <c r="B2501" t="str">
        <f t="shared" si="465"/>
        <v>47</v>
      </c>
      <c r="C2501">
        <f>COUNTIF(B$2:B2501,"=0")</f>
        <v>36</v>
      </c>
      <c r="D2501" t="str">
        <f>MID('input-output'!$I$9,(ROW(D2501)-2)*2+1,2)</f>
        <v>5D</v>
      </c>
      <c r="E2501" s="1" t="str">
        <f t="shared" si="466"/>
        <v/>
      </c>
      <c r="L2501" t="str">
        <f t="shared" si="467"/>
        <v/>
      </c>
      <c r="M2501" t="str" cm="1">
        <f t="array" ref="M2501">_xlfn.IFS(ISNUMBER(_xlfn.XLOOKUP(C2501,Tables!N:N,Tables!N:N)),IF(B2501=0,K2501,""),L2501&lt;&gt;"",L2501,TRUE,D2501)</f>
        <v>5D</v>
      </c>
      <c r="N2501">
        <f t="shared" si="470"/>
        <v>0</v>
      </c>
    </row>
    <row r="2502" spans="1:14" x14ac:dyDescent="0.45">
      <c r="A2502" t="str">
        <f t="shared" si="464"/>
        <v>3C94</v>
      </c>
      <c r="B2502" t="str">
        <f t="shared" si="465"/>
        <v>48</v>
      </c>
      <c r="C2502">
        <f>COUNTIF(B$2:B2502,"=0")</f>
        <v>36</v>
      </c>
      <c r="D2502" t="str">
        <f>MID('input-output'!$I$9,(ROW(D2502)-2)*2+1,2)</f>
        <v>A0</v>
      </c>
      <c r="E2502" s="1" t="str">
        <f t="shared" si="466"/>
        <v>DLC Tablet Name</v>
      </c>
      <c r="F2502" t="str">
        <f>IF(_xlfn.CONCAT(D2436:D2437)="FFFF",_xlfn.XLOOKUP(_xlfn.CONCAT(D2436:D2437),Tables!B:B,Tables!K:K),IF(_xlfn.XLOOKUP(HEX2DEC(D2502),Tables!A:A,Tables!K:K,"")=0,"",_xlfn.XLOOKUP(HEX2DEC(D2502),Tables!A:A,Tables!K:K,"")))</f>
        <v>Scary Lair</v>
      </c>
      <c r="G2502" s="2"/>
      <c r="L2502" t="str">
        <f t="shared" si="467"/>
        <v/>
      </c>
      <c r="M2502" t="str" cm="1">
        <f t="array" ref="M2502">_xlfn.IFS(ISNUMBER(_xlfn.XLOOKUP(C2502,Tables!N:N,Tables!N:N)),IF(B2502=0,K2502,""),L2502&lt;&gt;"",L2502,TRUE,D2502)</f>
        <v>A0</v>
      </c>
      <c r="N2502">
        <f t="shared" si="470"/>
        <v>0</v>
      </c>
    </row>
    <row r="2503" spans="1:14" x14ac:dyDescent="0.45">
      <c r="A2503" t="str">
        <f t="shared" si="464"/>
        <v>3C95</v>
      </c>
      <c r="B2503" t="str">
        <f t="shared" si="465"/>
        <v>49</v>
      </c>
      <c r="C2503">
        <f>COUNTIF(B$2:B2503,"=0")</f>
        <v>36</v>
      </c>
      <c r="D2503" t="str">
        <f>MID('input-output'!$I$9,(ROW(D2503)-2)*2+1,2)</f>
        <v>A0</v>
      </c>
      <c r="E2503" s="1" t="str">
        <f t="shared" si="466"/>
        <v>DLC Tablet Name</v>
      </c>
      <c r="F2503" t="str">
        <f>IF(_xlfn.XLOOKUP(HEX2DEC(D2503),Tables!A:A,Tables!K:K,"")=0,"",_xlfn.XLOOKUP(HEX2DEC(D2503),Tables!A:A,Tables!K:K,""))</f>
        <v>Scary Lair</v>
      </c>
      <c r="L2503" t="str">
        <f t="shared" si="467"/>
        <v/>
      </c>
      <c r="M2503" t="str" cm="1">
        <f t="array" ref="M2503">_xlfn.IFS(ISNUMBER(_xlfn.XLOOKUP(C2503,Tables!N:N,Tables!N:N)),IF(B2503=0,K2503,""),L2503&lt;&gt;"",L2503,TRUE,D2503)</f>
        <v>A0</v>
      </c>
      <c r="N2503">
        <f t="shared" si="470"/>
        <v>0</v>
      </c>
    </row>
    <row r="2504" spans="1:14" x14ac:dyDescent="0.45">
      <c r="A2504" t="str">
        <f t="shared" si="464"/>
        <v>3C96</v>
      </c>
      <c r="B2504" t="str">
        <f t="shared" si="465"/>
        <v>4A</v>
      </c>
      <c r="C2504">
        <f>COUNTIF(B$2:B2504,"=0")</f>
        <v>36</v>
      </c>
      <c r="D2504" t="str">
        <f>MID('input-output'!$I$9,(ROW(D2504)-2)*2+1,2)</f>
        <v>00</v>
      </c>
      <c r="E2504" s="1" t="str">
        <f t="shared" si="466"/>
        <v/>
      </c>
      <c r="L2504" t="str">
        <f t="shared" si="467"/>
        <v/>
      </c>
      <c r="M2504" t="str" cm="1">
        <f t="array" ref="M2504">_xlfn.IFS(ISNUMBER(_xlfn.XLOOKUP(C2504,Tables!N:N,Tables!N:N)),IF(B2504=0,K2504,""),L2504&lt;&gt;"",L2504,TRUE,D2504)</f>
        <v>00</v>
      </c>
      <c r="N2504">
        <f t="shared" si="470"/>
        <v>0</v>
      </c>
    </row>
    <row r="2505" spans="1:14" x14ac:dyDescent="0.45">
      <c r="A2505" t="str">
        <f t="shared" si="464"/>
        <v>3C97</v>
      </c>
      <c r="B2505" t="str">
        <f t="shared" si="465"/>
        <v>4B</v>
      </c>
      <c r="C2505">
        <f>COUNTIF(B$2:B2505,"=0")</f>
        <v>36</v>
      </c>
      <c r="D2505" t="str">
        <f>MID('input-output'!$I$9,(ROW(D2505)-2)*2+1,2)</f>
        <v>00</v>
      </c>
      <c r="E2505" s="1" t="str">
        <f t="shared" si="466"/>
        <v/>
      </c>
      <c r="L2505" t="str">
        <f t="shared" si="467"/>
        <v/>
      </c>
      <c r="M2505" t="str" cm="1">
        <f t="array" ref="M2505">_xlfn.IFS(ISNUMBER(_xlfn.XLOOKUP(C2505,Tables!N:N,Tables!N:N)),IF(B2505=0,K2505,""),L2505&lt;&gt;"",L2505,TRUE,D2505)</f>
        <v>00</v>
      </c>
      <c r="N2505">
        <f t="shared" si="470"/>
        <v>0</v>
      </c>
    </row>
    <row r="2506" spans="1:14" x14ac:dyDescent="0.45">
      <c r="A2506" t="str">
        <f t="shared" si="464"/>
        <v>3C98</v>
      </c>
      <c r="B2506" t="str">
        <f t="shared" si="465"/>
        <v>4C</v>
      </c>
      <c r="C2506">
        <f>COUNTIF(B$2:B2506,"=0")</f>
        <v>36</v>
      </c>
      <c r="D2506" t="str">
        <f>MID('input-output'!$I$9,(ROW(D2506)-2)*2+1,2)</f>
        <v>00</v>
      </c>
      <c r="E2506" s="1" t="str">
        <f t="shared" si="466"/>
        <v/>
      </c>
      <c r="L2506" t="str">
        <f t="shared" si="467"/>
        <v/>
      </c>
      <c r="M2506" t="str" cm="1">
        <f t="array" ref="M2506">_xlfn.IFS(ISNUMBER(_xlfn.XLOOKUP(C2506,Tables!N:N,Tables!N:N)),IF(B2506=0,K2506,""),L2506&lt;&gt;"",L2506,TRUE,D2506)</f>
        <v>00</v>
      </c>
      <c r="N2506">
        <f t="shared" si="470"/>
        <v>0</v>
      </c>
    </row>
    <row r="2507" spans="1:14" x14ac:dyDescent="0.45">
      <c r="A2507" t="str">
        <f t="shared" si="464"/>
        <v>3C99</v>
      </c>
      <c r="B2507" t="str">
        <f t="shared" si="465"/>
        <v>4D</v>
      </c>
      <c r="C2507">
        <f>COUNTIF(B$2:B2507,"=0")</f>
        <v>36</v>
      </c>
      <c r="D2507" t="str">
        <f>MID('input-output'!$I$9,(ROW(D2507)-2)*2+1,2)</f>
        <v>0B</v>
      </c>
      <c r="E2507" s="1" t="str">
        <f t="shared" si="466"/>
        <v>Disguise</v>
      </c>
      <c r="F2507" t="str">
        <f>_xlfn.XLOOKUP(HEX2DEC(D2507),Tables!A:A,Tables!I:I)</f>
        <v>Travelling Merchant</v>
      </c>
      <c r="G2507" s="2"/>
      <c r="L2507" t="str">
        <f t="shared" si="467"/>
        <v/>
      </c>
      <c r="M2507" t="str" cm="1">
        <f t="array" ref="M2507">_xlfn.IFS(ISNUMBER(_xlfn.XLOOKUP(C2507,Tables!N:N,Tables!N:N)),IF(B2507=0,K2507,""),L2507&lt;&gt;"",L2507,TRUE,D2507)</f>
        <v>0B</v>
      </c>
      <c r="N2507">
        <f t="shared" si="470"/>
        <v>0</v>
      </c>
    </row>
    <row r="2508" spans="1:14" x14ac:dyDescent="0.45">
      <c r="A2508" t="str">
        <f t="shared" si="464"/>
        <v>3C9A</v>
      </c>
      <c r="B2508" t="str">
        <f t="shared" si="465"/>
        <v>4E</v>
      </c>
      <c r="C2508">
        <f>COUNTIF(B$2:B2508,"=0")</f>
        <v>36</v>
      </c>
      <c r="D2508" t="str">
        <f>MID('input-output'!$I$9,(ROW(D2508)-2)*2+1,2)</f>
        <v>05</v>
      </c>
      <c r="E2508" s="1" t="str">
        <f t="shared" si="466"/>
        <v>Unk</v>
      </c>
      <c r="F2508">
        <f t="shared" ref="F2508" si="471">HEX2DEC(D2508)</f>
        <v>5</v>
      </c>
      <c r="L2508" t="str">
        <f t="shared" si="467"/>
        <v/>
      </c>
      <c r="M2508" t="str" cm="1">
        <f t="array" ref="M2508">_xlfn.IFS(ISNUMBER(_xlfn.XLOOKUP(C2508,Tables!N:N,Tables!N:N)),IF(B2508=0,K2508,""),L2508&lt;&gt;"",L2508,TRUE,D2508)</f>
        <v>05</v>
      </c>
      <c r="N2508">
        <f t="shared" si="470"/>
        <v>0</v>
      </c>
    </row>
    <row r="2509" spans="1:14" x14ac:dyDescent="0.45">
      <c r="A2509" t="str">
        <f t="shared" si="464"/>
        <v>3C9B</v>
      </c>
      <c r="B2509" t="str">
        <f t="shared" si="465"/>
        <v>4F</v>
      </c>
      <c r="C2509">
        <f>COUNTIF(B$2:B2509,"=0")</f>
        <v>36</v>
      </c>
      <c r="D2509" t="str">
        <f>MID('input-output'!$I$9,(ROW(D2509)-2)*2+1,2)</f>
        <v>00</v>
      </c>
      <c r="E2509" s="1" t="str">
        <f t="shared" si="466"/>
        <v/>
      </c>
      <c r="L2509" t="str">
        <f t="shared" si="467"/>
        <v/>
      </c>
      <c r="M2509" t="str" cm="1">
        <f t="array" ref="M2509">_xlfn.IFS(ISNUMBER(_xlfn.XLOOKUP(C2509,Tables!N:N,Tables!N:N)),IF(B2509=0,K2509,""),L2509&lt;&gt;"",L2509,TRUE,D2509)</f>
        <v>00</v>
      </c>
      <c r="N2509">
        <f t="shared" si="470"/>
        <v>0</v>
      </c>
    </row>
    <row r="2510" spans="1:14" x14ac:dyDescent="0.45">
      <c r="A2510" t="str">
        <f t="shared" si="464"/>
        <v>3C9C</v>
      </c>
      <c r="B2510" t="str">
        <f t="shared" si="465"/>
        <v>50</v>
      </c>
      <c r="C2510">
        <f>COUNTIF(B$2:B2510,"=0")</f>
        <v>36</v>
      </c>
      <c r="D2510" t="str">
        <f>MID('input-output'!$I$9,(ROW(D2510)-2)*2+1,2)</f>
        <v>1E</v>
      </c>
      <c r="E2510" s="1" t="str">
        <f t="shared" si="466"/>
        <v>Unk</v>
      </c>
      <c r="F2510">
        <f t="shared" ref="F2510:F2513" si="472">HEX2DEC(D2510)</f>
        <v>30</v>
      </c>
      <c r="L2510" t="str">
        <f t="shared" si="467"/>
        <v/>
      </c>
      <c r="M2510" t="str" cm="1">
        <f t="array" ref="M2510">_xlfn.IFS(ISNUMBER(_xlfn.XLOOKUP(C2510,Tables!N:N,Tables!N:N)),IF(B2510=0,K2510,""),L2510&lt;&gt;"",L2510,TRUE,D2510)</f>
        <v>1E</v>
      </c>
      <c r="N2510">
        <f t="shared" si="470"/>
        <v>0</v>
      </c>
    </row>
    <row r="2511" spans="1:14" x14ac:dyDescent="0.45">
      <c r="A2511" t="str">
        <f t="shared" si="464"/>
        <v>3C9D</v>
      </c>
      <c r="B2511" t="str">
        <f t="shared" si="465"/>
        <v>51</v>
      </c>
      <c r="C2511">
        <f>COUNTIF(B$2:B2511,"=0")</f>
        <v>36</v>
      </c>
      <c r="D2511" t="str">
        <f>MID('input-output'!$I$9,(ROW(D2511)-2)*2+1,2)</f>
        <v>00</v>
      </c>
      <c r="E2511" s="1" t="str">
        <f t="shared" si="466"/>
        <v>Unk</v>
      </c>
      <c r="F2511">
        <f t="shared" si="472"/>
        <v>0</v>
      </c>
      <c r="L2511" t="str">
        <f t="shared" si="467"/>
        <v/>
      </c>
      <c r="M2511" t="str" cm="1">
        <f t="array" ref="M2511">_xlfn.IFS(ISNUMBER(_xlfn.XLOOKUP(C2511,Tables!N:N,Tables!N:N)),IF(B2511=0,K2511,""),L2511&lt;&gt;"",L2511,TRUE,D2511)</f>
        <v>00</v>
      </c>
      <c r="N2511">
        <f t="shared" si="470"/>
        <v>0</v>
      </c>
    </row>
    <row r="2512" spans="1:14" x14ac:dyDescent="0.45">
      <c r="A2512" t="str">
        <f t="shared" si="464"/>
        <v>3C9E</v>
      </c>
      <c r="B2512" t="str">
        <f t="shared" si="465"/>
        <v>52</v>
      </c>
      <c r="C2512">
        <f>COUNTIF(B$2:B2512,"=0")</f>
        <v>36</v>
      </c>
      <c r="D2512" t="str">
        <f>MID('input-output'!$I$9,(ROW(D2512)-2)*2+1,2)</f>
        <v>00</v>
      </c>
      <c r="E2512" s="1" t="str">
        <f t="shared" si="466"/>
        <v>Unk</v>
      </c>
      <c r="F2512">
        <f t="shared" si="472"/>
        <v>0</v>
      </c>
      <c r="L2512" t="str">
        <f t="shared" si="467"/>
        <v/>
      </c>
      <c r="M2512" t="str" cm="1">
        <f t="array" ref="M2512">_xlfn.IFS(ISNUMBER(_xlfn.XLOOKUP(C2512,Tables!N:N,Tables!N:N)),IF(B2512=0,K2512,""),L2512&lt;&gt;"",L2512,TRUE,D2512)</f>
        <v>00</v>
      </c>
      <c r="N2512">
        <f t="shared" si="470"/>
        <v>0</v>
      </c>
    </row>
    <row r="2513" spans="1:14" x14ac:dyDescent="0.45">
      <c r="A2513" t="str">
        <f t="shared" si="464"/>
        <v>3C9F</v>
      </c>
      <c r="B2513" t="str">
        <f t="shared" si="465"/>
        <v>53</v>
      </c>
      <c r="C2513">
        <f>COUNTIF(B$2:B2513,"=0")</f>
        <v>36</v>
      </c>
      <c r="D2513" t="str">
        <f>MID('input-output'!$I$9,(ROW(D2513)-2)*2+1,2)</f>
        <v>00</v>
      </c>
      <c r="E2513" s="1" t="str">
        <f t="shared" si="466"/>
        <v>Unk</v>
      </c>
      <c r="F2513">
        <f t="shared" si="472"/>
        <v>0</v>
      </c>
      <c r="L2513" t="str">
        <f t="shared" si="467"/>
        <v/>
      </c>
      <c r="M2513" t="str" cm="1">
        <f t="array" ref="M2513">_xlfn.IFS(ISNUMBER(_xlfn.XLOOKUP(C2513,Tables!N:N,Tables!N:N)),IF(B2513=0,K2513,""),L2513&lt;&gt;"",L2513,TRUE,D2513)</f>
        <v>00</v>
      </c>
      <c r="N2513">
        <f t="shared" si="470"/>
        <v>0</v>
      </c>
    </row>
    <row r="2514" spans="1:14" x14ac:dyDescent="0.45">
      <c r="A2514" t="str">
        <f t="shared" si="464"/>
        <v>3CA0</v>
      </c>
      <c r="B2514">
        <f t="shared" si="465"/>
        <v>0</v>
      </c>
      <c r="C2514">
        <f>COUNTIF(B$2:B2514,"=0")</f>
        <v>37</v>
      </c>
      <c r="D2514" t="str">
        <f>MID('input-output'!$I$9,(ROW(D2514)-2)*2+1,2)</f>
        <v>00</v>
      </c>
      <c r="E2514" s="1" t="str">
        <f t="shared" si="466"/>
        <v>Name Low 1</v>
      </c>
      <c r="F2514">
        <f>_xlfn.XLOOKUP(HEX2DEC(D2515&amp;D2514),Tables!A:A,Tables!C:C)</f>
        <v>0</v>
      </c>
      <c r="G2514" s="2"/>
      <c r="J2514" t="str">
        <f>IF(G2514&lt;&gt;"",_xlfn.XLOOKUP(G2514,Tables!C:C,Tables!B:B),"")</f>
        <v/>
      </c>
      <c r="K2514" t="str">
        <f>IF(G2586&lt;&gt;"",_xlfn.XLOOKUP(G2586,'Tablet data'!A:A,'Tablet data'!B:B),"")</f>
        <v/>
      </c>
      <c r="L2514" t="str">
        <f t="shared" si="467"/>
        <v/>
      </c>
      <c r="M2514" t="str" cm="1">
        <f t="array" ref="M2514">_xlfn.IFS(ISNUMBER(_xlfn.XLOOKUP(C2514,Tables!N:N,Tables!N:N)),IF(B2514=0,K2514,""),L2514&lt;&gt;"",L2514,TRUE,D2514)</f>
        <v>00</v>
      </c>
      <c r="N2514">
        <f t="shared" si="470"/>
        <v>0</v>
      </c>
    </row>
    <row r="2515" spans="1:14" x14ac:dyDescent="0.45">
      <c r="A2515" t="str">
        <f t="shared" si="464"/>
        <v>3CA1</v>
      </c>
      <c r="B2515">
        <f t="shared" si="465"/>
        <v>1</v>
      </c>
      <c r="C2515">
        <f>COUNTIF(B$2:B2515,"=0")</f>
        <v>37</v>
      </c>
      <c r="D2515" t="str">
        <f>MID('input-output'!$I$9,(ROW(D2515)-2)*2+1,2)</f>
        <v>00</v>
      </c>
      <c r="E2515" s="1" t="str">
        <f t="shared" si="466"/>
        <v>Name High 1</v>
      </c>
      <c r="L2515" t="str">
        <f t="shared" si="467"/>
        <v/>
      </c>
      <c r="M2515" t="str" cm="1">
        <f t="array" ref="M2515">_xlfn.IFS(ISNUMBER(_xlfn.XLOOKUP(C2515,Tables!N:N,Tables!N:N)),IF(B2515=0,K2515,""),L2515&lt;&gt;"",L2515,TRUE,D2515)</f>
        <v>00</v>
      </c>
      <c r="N2515">
        <f t="shared" si="470"/>
        <v>0</v>
      </c>
    </row>
    <row r="2516" spans="1:14" x14ac:dyDescent="0.45">
      <c r="A2516" t="str">
        <f t="shared" si="464"/>
        <v>3CA2</v>
      </c>
      <c r="B2516">
        <f t="shared" si="465"/>
        <v>2</v>
      </c>
      <c r="C2516">
        <f>COUNTIF(B$2:B2516,"=0")</f>
        <v>37</v>
      </c>
      <c r="D2516" t="str">
        <f>MID('input-output'!$I$9,(ROW(D2516)-2)*2+1,2)</f>
        <v>00</v>
      </c>
      <c r="E2516" s="1" t="str">
        <f t="shared" si="466"/>
        <v>Name Low 2</v>
      </c>
      <c r="F2516">
        <f>_xlfn.XLOOKUP(HEX2DEC(D2517&amp;D2516),Tables!A:A,Tables!C:C)</f>
        <v>0</v>
      </c>
      <c r="G2516" s="2"/>
      <c r="J2516" t="str">
        <f>IF(G2516&lt;&gt;"",_xlfn.XLOOKUP(G2516,Tables!C:C,Tables!B:B),"")</f>
        <v/>
      </c>
      <c r="L2516" t="str">
        <f t="shared" si="467"/>
        <v/>
      </c>
      <c r="M2516" t="str" cm="1">
        <f t="array" ref="M2516">_xlfn.IFS(ISNUMBER(_xlfn.XLOOKUP(C2516,Tables!N:N,Tables!N:N)),IF(B2516=0,K2516,""),L2516&lt;&gt;"",L2516,TRUE,D2516)</f>
        <v>00</v>
      </c>
      <c r="N2516">
        <f t="shared" si="470"/>
        <v>0</v>
      </c>
    </row>
    <row r="2517" spans="1:14" x14ac:dyDescent="0.45">
      <c r="A2517" t="str">
        <f t="shared" si="464"/>
        <v>3CA3</v>
      </c>
      <c r="B2517" t="str">
        <f t="shared" si="465"/>
        <v>3</v>
      </c>
      <c r="C2517">
        <f>COUNTIF(B$2:B2517,"=0")</f>
        <v>37</v>
      </c>
      <c r="D2517" t="str">
        <f>MID('input-output'!$I$9,(ROW(D2517)-2)*2+1,2)</f>
        <v>00</v>
      </c>
      <c r="E2517" s="1" t="str">
        <f t="shared" si="466"/>
        <v>Name High 2</v>
      </c>
      <c r="L2517" t="str">
        <f t="shared" si="467"/>
        <v/>
      </c>
      <c r="M2517" t="str" cm="1">
        <f t="array" ref="M2517">_xlfn.IFS(ISNUMBER(_xlfn.XLOOKUP(C2517,Tables!N:N,Tables!N:N)),IF(B2517=0,K2517,""),L2517&lt;&gt;"",L2517,TRUE,D2517)</f>
        <v>00</v>
      </c>
      <c r="N2517">
        <f t="shared" si="470"/>
        <v>0</v>
      </c>
    </row>
    <row r="2518" spans="1:14" x14ac:dyDescent="0.45">
      <c r="A2518" t="str">
        <f t="shared" ref="A2518:A2581" si="473">DEC2HEX(1+HEX2DEC(A2517))</f>
        <v>3CA4</v>
      </c>
      <c r="B2518" t="str">
        <f t="shared" si="465"/>
        <v>4</v>
      </c>
      <c r="C2518">
        <f>COUNTIF(B$2:B2518,"=0")</f>
        <v>37</v>
      </c>
      <c r="D2518" t="str">
        <f>MID('input-output'!$I$9,(ROW(D2518)-2)*2+1,2)</f>
        <v>00</v>
      </c>
      <c r="E2518" s="1" t="str">
        <f t="shared" si="466"/>
        <v>Name Low 3</v>
      </c>
      <c r="F2518">
        <f>_xlfn.XLOOKUP(HEX2DEC(D2519&amp;D2518),Tables!A:A,Tables!C:C)</f>
        <v>0</v>
      </c>
      <c r="G2518" s="2"/>
      <c r="J2518" t="str">
        <f>IF(G2518&lt;&gt;"",_xlfn.XLOOKUP(G2518,Tables!C:C,Tables!B:B),"")</f>
        <v/>
      </c>
      <c r="L2518" t="str">
        <f t="shared" si="467"/>
        <v/>
      </c>
      <c r="M2518" t="str" cm="1">
        <f t="array" ref="M2518">_xlfn.IFS(ISNUMBER(_xlfn.XLOOKUP(C2518,Tables!N:N,Tables!N:N)),IF(B2518=0,K2518,""),L2518&lt;&gt;"",L2518,TRUE,D2518)</f>
        <v>00</v>
      </c>
      <c r="N2518">
        <f t="shared" si="470"/>
        <v>0</v>
      </c>
    </row>
    <row r="2519" spans="1:14" x14ac:dyDescent="0.45">
      <c r="A2519" t="str">
        <f t="shared" si="473"/>
        <v>3CA5</v>
      </c>
      <c r="B2519" t="str">
        <f t="shared" ref="B2519:B2582" si="474">B2435</f>
        <v>5</v>
      </c>
      <c r="C2519">
        <f>COUNTIF(B$2:B2519,"=0")</f>
        <v>37</v>
      </c>
      <c r="D2519" t="str">
        <f>MID('input-output'!$I$9,(ROW(D2519)-2)*2+1,2)</f>
        <v>00</v>
      </c>
      <c r="E2519" s="1" t="str">
        <f t="shared" ref="E2519:E2582" si="475">IF(E2435="","",E2435)</f>
        <v>Name High 3</v>
      </c>
      <c r="L2519" t="str">
        <f t="shared" si="467"/>
        <v/>
      </c>
      <c r="M2519" t="str" cm="1">
        <f t="array" ref="M2519">_xlfn.IFS(ISNUMBER(_xlfn.XLOOKUP(C2519,Tables!N:N,Tables!N:N)),IF(B2519=0,K2519,""),L2519&lt;&gt;"",L2519,TRUE,D2519)</f>
        <v>00</v>
      </c>
      <c r="N2519">
        <f t="shared" si="470"/>
        <v>0</v>
      </c>
    </row>
    <row r="2520" spans="1:14" x14ac:dyDescent="0.45">
      <c r="A2520" t="str">
        <f t="shared" si="473"/>
        <v>3CA6</v>
      </c>
      <c r="B2520" t="str">
        <f t="shared" si="474"/>
        <v>6</v>
      </c>
      <c r="C2520">
        <f>COUNTIF(B$2:B2520,"=0")</f>
        <v>37</v>
      </c>
      <c r="D2520" t="str">
        <f>MID('input-output'!$I$9,(ROW(D2520)-2)*2+1,2)</f>
        <v>00</v>
      </c>
      <c r="E2520" s="1" t="str">
        <f t="shared" si="475"/>
        <v>Primary Monster Low</v>
      </c>
      <c r="F2520">
        <f>_xlfn.XLOOKUP(HEX2DEC(D2521&amp;D2520),Tables!A:A,Tables!D:D)</f>
        <v>0</v>
      </c>
      <c r="G2520" s="2"/>
      <c r="J2520" t="str">
        <f>IF(G2520&lt;&gt;"",_xlfn.XLOOKUP(G2520,Tables!D:D,Tables!B:B),"")</f>
        <v/>
      </c>
      <c r="L2520" t="str">
        <f t="shared" si="467"/>
        <v/>
      </c>
      <c r="M2520" t="str" cm="1">
        <f t="array" ref="M2520">_xlfn.IFS(ISNUMBER(_xlfn.XLOOKUP(C2520,Tables!N:N,Tables!N:N)),IF(B2520=0,K2520,""),L2520&lt;&gt;"",L2520,TRUE,D2520)</f>
        <v>00</v>
      </c>
      <c r="N2520">
        <f t="shared" si="470"/>
        <v>0</v>
      </c>
    </row>
    <row r="2521" spans="1:14" x14ac:dyDescent="0.45">
      <c r="A2521" t="str">
        <f t="shared" si="473"/>
        <v>3CA7</v>
      </c>
      <c r="B2521" t="str">
        <f t="shared" si="474"/>
        <v>7</v>
      </c>
      <c r="C2521">
        <f>COUNTIF(B$2:B2521,"=0")</f>
        <v>37</v>
      </c>
      <c r="D2521" t="str">
        <f>MID('input-output'!$I$9,(ROW(D2521)-2)*2+1,2)</f>
        <v>00</v>
      </c>
      <c r="E2521" s="1" t="str">
        <f t="shared" si="475"/>
        <v>Primary Monster High</v>
      </c>
      <c r="L2521" t="str">
        <f t="shared" si="467"/>
        <v/>
      </c>
      <c r="M2521" t="str" cm="1">
        <f t="array" ref="M2521">_xlfn.IFS(ISNUMBER(_xlfn.XLOOKUP(C2521,Tables!N:N,Tables!N:N)),IF(B2521=0,K2521,""),L2521&lt;&gt;"",L2521,TRUE,D2521)</f>
        <v>00</v>
      </c>
      <c r="N2521">
        <f t="shared" si="470"/>
        <v>0</v>
      </c>
    </row>
    <row r="2522" spans="1:14" x14ac:dyDescent="0.45">
      <c r="A2522" t="str">
        <f t="shared" si="473"/>
        <v>3CA8</v>
      </c>
      <c r="B2522" t="str">
        <f t="shared" si="474"/>
        <v>8</v>
      </c>
      <c r="C2522">
        <f>COUNTIF(B$2:B2522,"=0")</f>
        <v>37</v>
      </c>
      <c r="D2522" t="str">
        <f>MID('input-output'!$I$9,(ROW(D2522)-2)*2+1,2)</f>
        <v>00</v>
      </c>
      <c r="E2522" s="1" t="str">
        <f t="shared" si="475"/>
        <v>Header Low</v>
      </c>
      <c r="F2522">
        <f t="shared" ref="F2522" si="476">HEX2DEC(D2523&amp;D2522)</f>
        <v>0</v>
      </c>
      <c r="G2522" s="2"/>
      <c r="J2522" t="str">
        <f t="shared" ref="J2522" si="477">IF(G2522&lt;&gt;"",DEC2HEX(G2522),"")</f>
        <v/>
      </c>
      <c r="L2522" t="str">
        <f t="shared" si="467"/>
        <v/>
      </c>
      <c r="M2522" t="str" cm="1">
        <f t="array" ref="M2522">_xlfn.IFS(ISNUMBER(_xlfn.XLOOKUP(C2522,Tables!N:N,Tables!N:N)),IF(B2522=0,K2522,""),L2522&lt;&gt;"",L2522,TRUE,D2522)</f>
        <v>00</v>
      </c>
      <c r="N2522">
        <f t="shared" si="470"/>
        <v>0</v>
      </c>
    </row>
    <row r="2523" spans="1:14" x14ac:dyDescent="0.45">
      <c r="A2523" t="str">
        <f t="shared" si="473"/>
        <v>3CA9</v>
      </c>
      <c r="B2523" t="str">
        <f t="shared" si="474"/>
        <v>9</v>
      </c>
      <c r="C2523">
        <f>COUNTIF(B$2:B2523,"=0")</f>
        <v>37</v>
      </c>
      <c r="D2523" t="str">
        <f>MID('input-output'!$I$9,(ROW(D2523)-2)*2+1,2)</f>
        <v>00</v>
      </c>
      <c r="E2523" s="1" t="str">
        <f t="shared" si="475"/>
        <v>Header High</v>
      </c>
      <c r="L2523" t="str">
        <f t="shared" si="467"/>
        <v/>
      </c>
      <c r="M2523" t="str" cm="1">
        <f t="array" ref="M2523">_xlfn.IFS(ISNUMBER(_xlfn.XLOOKUP(C2523,Tables!N:N,Tables!N:N)),IF(B2523=0,K2523,""),L2523&lt;&gt;"",L2523,TRUE,D2523)</f>
        <v>00</v>
      </c>
      <c r="N2523">
        <f t="shared" si="470"/>
        <v>0</v>
      </c>
    </row>
    <row r="2524" spans="1:14" x14ac:dyDescent="0.45">
      <c r="A2524" t="str">
        <f t="shared" si="473"/>
        <v>3CAA</v>
      </c>
      <c r="B2524" t="str">
        <f t="shared" si="474"/>
        <v>A</v>
      </c>
      <c r="C2524">
        <f>COUNTIF(B$2:B2524,"=0")</f>
        <v>37</v>
      </c>
      <c r="D2524" t="str">
        <f>MID('input-output'!$I$9,(ROW(D2524)-2)*2+1,2)</f>
        <v>00</v>
      </c>
      <c r="E2524" s="1" t="str">
        <f t="shared" si="475"/>
        <v>Footer Low</v>
      </c>
      <c r="F2524">
        <f t="shared" ref="F2524" si="478">HEX2DEC(D2525&amp;D2524)</f>
        <v>0</v>
      </c>
      <c r="G2524" s="2"/>
      <c r="J2524" t="str">
        <f t="shared" ref="J2524" si="479">IF(G2524&lt;&gt;"",DEC2HEX(G2524),"")</f>
        <v/>
      </c>
      <c r="L2524" t="str">
        <f t="shared" si="467"/>
        <v/>
      </c>
      <c r="M2524" t="str" cm="1">
        <f t="array" ref="M2524">_xlfn.IFS(ISNUMBER(_xlfn.XLOOKUP(C2524,Tables!N:N,Tables!N:N)),IF(B2524=0,K2524,""),L2524&lt;&gt;"",L2524,TRUE,D2524)</f>
        <v>00</v>
      </c>
      <c r="N2524">
        <f t="shared" si="470"/>
        <v>0</v>
      </c>
    </row>
    <row r="2525" spans="1:14" x14ac:dyDescent="0.45">
      <c r="A2525" t="str">
        <f t="shared" si="473"/>
        <v>3CAB</v>
      </c>
      <c r="B2525" t="str">
        <f t="shared" si="474"/>
        <v>B</v>
      </c>
      <c r="C2525">
        <f>COUNTIF(B$2:B2525,"=0")</f>
        <v>37</v>
      </c>
      <c r="D2525" t="str">
        <f>MID('input-output'!$I$9,(ROW(D2525)-2)*2+1,2)</f>
        <v>00</v>
      </c>
      <c r="E2525" s="1" t="str">
        <f t="shared" si="475"/>
        <v>Footer High</v>
      </c>
      <c r="L2525" t="str">
        <f t="shared" si="467"/>
        <v/>
      </c>
      <c r="M2525" t="str" cm="1">
        <f t="array" ref="M2525">_xlfn.IFS(ISNUMBER(_xlfn.XLOOKUP(C2525,Tables!N:N,Tables!N:N)),IF(B2525=0,K2525,""),L2525&lt;&gt;"",L2525,TRUE,D2525)</f>
        <v>00</v>
      </c>
      <c r="N2525">
        <f t="shared" si="470"/>
        <v>0</v>
      </c>
    </row>
    <row r="2526" spans="1:14" x14ac:dyDescent="0.45">
      <c r="A2526" t="str">
        <f t="shared" si="473"/>
        <v>3CAC</v>
      </c>
      <c r="B2526" t="str">
        <f t="shared" si="474"/>
        <v>C</v>
      </c>
      <c r="C2526">
        <f>COUNTIF(B$2:B2526,"=0")</f>
        <v>37</v>
      </c>
      <c r="D2526" t="str">
        <f>MID('input-output'!$I$9,(ROW(D2526)-2)*2+1,2)</f>
        <v>42</v>
      </c>
      <c r="E2526" s="1" t="str">
        <f t="shared" si="475"/>
        <v/>
      </c>
      <c r="L2526" t="str">
        <f t="shared" ref="L2526:L2589" si="480">IF(OR(J2526&lt;&gt;"",LEN(J2525)&gt;2),_xlfn.LET(_xlpm.exp,IF(LEN(J2526)&gt;2,RIGHT(J2526,2),IF(LEN(J2525)&gt;2,LEFT(J2525,LEN(J2525)-2),J2526)),IF(LEN(_xlpm.exp)=1,"0"&amp;_xlpm.exp,_xlpm.exp)),IF(AND(J2525&lt;&gt;"",ISNUMBER(FIND("High",E2526))),"00",IF(J2526="","",J2526)))</f>
        <v/>
      </c>
      <c r="M2526" t="str" cm="1">
        <f t="array" ref="M2526">_xlfn.IFS(ISNUMBER(_xlfn.XLOOKUP(C2526,Tables!N:N,Tables!N:N)),IF(B2526=0,K2526,""),L2526&lt;&gt;"",L2526,TRUE,D2526)</f>
        <v>42</v>
      </c>
      <c r="N2526">
        <f t="shared" si="470"/>
        <v>0</v>
      </c>
    </row>
    <row r="2527" spans="1:14" x14ac:dyDescent="0.45">
      <c r="A2527" t="str">
        <f t="shared" si="473"/>
        <v>3CAD</v>
      </c>
      <c r="B2527" t="str">
        <f t="shared" si="474"/>
        <v>D</v>
      </c>
      <c r="C2527">
        <f>COUNTIF(B$2:B2527,"=0")</f>
        <v>37</v>
      </c>
      <c r="D2527" t="str">
        <f>MID('input-output'!$I$9,(ROW(D2527)-2)*2+1,2)</f>
        <v>01</v>
      </c>
      <c r="E2527" s="1" t="str">
        <f t="shared" si="475"/>
        <v/>
      </c>
      <c r="L2527" t="str">
        <f t="shared" si="480"/>
        <v/>
      </c>
      <c r="M2527" t="str" cm="1">
        <f t="array" ref="M2527">_xlfn.IFS(ISNUMBER(_xlfn.XLOOKUP(C2527,Tables!N:N,Tables!N:N)),IF(B2527=0,K2527,""),L2527&lt;&gt;"",L2527,TRUE,D2527)</f>
        <v>01</v>
      </c>
      <c r="N2527">
        <f t="shared" si="470"/>
        <v>0</v>
      </c>
    </row>
    <row r="2528" spans="1:14" x14ac:dyDescent="0.45">
      <c r="A2528" t="str">
        <f t="shared" si="473"/>
        <v>3CAE</v>
      </c>
      <c r="B2528" t="str">
        <f t="shared" si="474"/>
        <v>E</v>
      </c>
      <c r="C2528">
        <f>COUNTIF(B$2:B2528,"=0")</f>
        <v>37</v>
      </c>
      <c r="D2528" t="str">
        <f>MID('input-output'!$I$9,(ROW(D2528)-2)*2+1,2)</f>
        <v>00</v>
      </c>
      <c r="E2528" s="1" t="str">
        <f t="shared" si="475"/>
        <v>Times Cleared</v>
      </c>
      <c r="F2528">
        <f t="shared" ref="F2528" si="481">HEX2DEC(D2528)</f>
        <v>0</v>
      </c>
      <c r="G2528" s="2"/>
      <c r="J2528" t="str">
        <f t="shared" ref="J2528" si="482">IF(G2528&lt;&gt;"",DEC2HEX(G2528),"")</f>
        <v/>
      </c>
      <c r="L2528" t="str">
        <f t="shared" si="480"/>
        <v/>
      </c>
      <c r="M2528" t="str" cm="1">
        <f t="array" ref="M2528">_xlfn.IFS(ISNUMBER(_xlfn.XLOOKUP(C2528,Tables!N:N,Tables!N:N)),IF(B2528=0,K2528,""),L2528&lt;&gt;"",L2528,TRUE,D2528)</f>
        <v>00</v>
      </c>
      <c r="N2528">
        <f t="shared" si="470"/>
        <v>0</v>
      </c>
    </row>
    <row r="2529" spans="1:14" x14ac:dyDescent="0.45">
      <c r="A2529" t="str">
        <f t="shared" si="473"/>
        <v>3CAF</v>
      </c>
      <c r="B2529" t="str">
        <f t="shared" si="474"/>
        <v>F</v>
      </c>
      <c r="C2529">
        <f>COUNTIF(B$2:B2529,"=0")</f>
        <v>37</v>
      </c>
      <c r="D2529" t="str">
        <f>MID('input-output'!$I$9,(ROW(D2529)-2)*2+1,2)</f>
        <v>00</v>
      </c>
      <c r="E2529" s="1" t="str">
        <f t="shared" si="475"/>
        <v/>
      </c>
      <c r="L2529" t="str">
        <f t="shared" si="480"/>
        <v/>
      </c>
      <c r="M2529" t="str" cm="1">
        <f t="array" ref="M2529">_xlfn.IFS(ISNUMBER(_xlfn.XLOOKUP(C2529,Tables!N:N,Tables!N:N)),IF(B2529=0,K2529,""),L2529&lt;&gt;"",L2529,TRUE,D2529)</f>
        <v>00</v>
      </c>
      <c r="N2529">
        <f t="shared" si="470"/>
        <v>0</v>
      </c>
    </row>
    <row r="2530" spans="1:14" x14ac:dyDescent="0.45">
      <c r="A2530" t="str">
        <f t="shared" si="473"/>
        <v>3CB0</v>
      </c>
      <c r="B2530" t="str">
        <f t="shared" si="474"/>
        <v>10</v>
      </c>
      <c r="C2530">
        <f>COUNTIF(B$2:B2530,"=0")</f>
        <v>37</v>
      </c>
      <c r="D2530" t="str">
        <f>MID('input-output'!$I$9,(ROW(D2530)-2)*2+1,2)</f>
        <v>00</v>
      </c>
      <c r="E2530" s="1" t="str">
        <f t="shared" si="475"/>
        <v/>
      </c>
      <c r="L2530" t="str">
        <f t="shared" si="480"/>
        <v/>
      </c>
      <c r="M2530" t="str" cm="1">
        <f t="array" ref="M2530">_xlfn.IFS(ISNUMBER(_xlfn.XLOOKUP(C2530,Tables!N:N,Tables!N:N)),IF(B2530=0,K2530,""),L2530&lt;&gt;"",L2530,TRUE,D2530)</f>
        <v>00</v>
      </c>
      <c r="N2530">
        <f t="shared" si="470"/>
        <v>0</v>
      </c>
    </row>
    <row r="2531" spans="1:14" x14ac:dyDescent="0.45">
      <c r="A2531" t="str">
        <f t="shared" si="473"/>
        <v>3CB1</v>
      </c>
      <c r="B2531" t="str">
        <f t="shared" si="474"/>
        <v>11</v>
      </c>
      <c r="C2531">
        <f>COUNTIF(B$2:B2531,"=0")</f>
        <v>37</v>
      </c>
      <c r="D2531" t="str">
        <f>MID('input-output'!$I$9,(ROW(D2531)-2)*2+1,2)</f>
        <v>00</v>
      </c>
      <c r="E2531" s="1" t="str">
        <f t="shared" si="475"/>
        <v/>
      </c>
      <c r="L2531" t="str">
        <f t="shared" si="480"/>
        <v/>
      </c>
      <c r="M2531" t="str" cm="1">
        <f t="array" ref="M2531">_xlfn.IFS(ISNUMBER(_xlfn.XLOOKUP(C2531,Tables!N:N,Tables!N:N)),IF(B2531=0,K2531,""),L2531&lt;&gt;"",L2531,TRUE,D2531)</f>
        <v>00</v>
      </c>
      <c r="N2531">
        <f t="shared" si="470"/>
        <v>0</v>
      </c>
    </row>
    <row r="2532" spans="1:14" x14ac:dyDescent="0.45">
      <c r="A2532" t="str">
        <f t="shared" si="473"/>
        <v>3CB2</v>
      </c>
      <c r="B2532" t="str">
        <f t="shared" si="474"/>
        <v>12</v>
      </c>
      <c r="C2532">
        <f>COUNTIF(B$2:B2532,"=0")</f>
        <v>37</v>
      </c>
      <c r="D2532" t="str">
        <f>MID('input-output'!$I$9,(ROW(D2532)-2)*2+1,2)</f>
        <v>00</v>
      </c>
      <c r="E2532" s="1" t="str">
        <f t="shared" si="475"/>
        <v/>
      </c>
      <c r="L2532" t="str">
        <f t="shared" si="480"/>
        <v/>
      </c>
      <c r="M2532" t="str" cm="1">
        <f t="array" ref="M2532">_xlfn.IFS(ISNUMBER(_xlfn.XLOOKUP(C2532,Tables!N:N,Tables!N:N)),IF(B2532=0,K2532,""),L2532&lt;&gt;"",L2532,TRUE,D2532)</f>
        <v>00</v>
      </c>
      <c r="N2532">
        <f t="shared" si="470"/>
        <v>0</v>
      </c>
    </row>
    <row r="2533" spans="1:14" x14ac:dyDescent="0.45">
      <c r="A2533" t="str">
        <f t="shared" si="473"/>
        <v>3CB3</v>
      </c>
      <c r="B2533" t="str">
        <f t="shared" si="474"/>
        <v>13</v>
      </c>
      <c r="C2533">
        <f>COUNTIF(B$2:B2533,"=0")</f>
        <v>37</v>
      </c>
      <c r="D2533" t="str">
        <f>MID('input-output'!$I$9,(ROW(D2533)-2)*2+1,2)</f>
        <v>00</v>
      </c>
      <c r="E2533" s="1" t="str">
        <f t="shared" si="475"/>
        <v/>
      </c>
      <c r="L2533" t="str">
        <f t="shared" si="480"/>
        <v/>
      </c>
      <c r="M2533" t="str" cm="1">
        <f t="array" ref="M2533">_xlfn.IFS(ISNUMBER(_xlfn.XLOOKUP(C2533,Tables!N:N,Tables!N:N)),IF(B2533=0,K2533,""),L2533&lt;&gt;"",L2533,TRUE,D2533)</f>
        <v>00</v>
      </c>
      <c r="N2533">
        <f t="shared" si="470"/>
        <v>0</v>
      </c>
    </row>
    <row r="2534" spans="1:14" x14ac:dyDescent="0.45">
      <c r="A2534" t="str">
        <f t="shared" si="473"/>
        <v>3CB4</v>
      </c>
      <c r="B2534" t="str">
        <f t="shared" si="474"/>
        <v>14</v>
      </c>
      <c r="C2534">
        <f>COUNTIF(B$2:B2534,"=0")</f>
        <v>37</v>
      </c>
      <c r="D2534" t="str">
        <f>MID('input-output'!$I$9,(ROW(D2534)-2)*2+1,2)</f>
        <v>00</v>
      </c>
      <c r="E2534" s="1" t="str">
        <f t="shared" si="475"/>
        <v>Unk</v>
      </c>
      <c r="F2534">
        <f t="shared" ref="F2534" si="483">HEX2DEC(D2534)</f>
        <v>0</v>
      </c>
      <c r="L2534" t="str">
        <f t="shared" si="480"/>
        <v/>
      </c>
      <c r="M2534" t="str" cm="1">
        <f t="array" ref="M2534">_xlfn.IFS(ISNUMBER(_xlfn.XLOOKUP(C2534,Tables!N:N,Tables!N:N)),IF(B2534=0,K2534,""),L2534&lt;&gt;"",L2534,TRUE,D2534)</f>
        <v>00</v>
      </c>
      <c r="N2534">
        <f t="shared" si="470"/>
        <v>0</v>
      </c>
    </row>
    <row r="2535" spans="1:14" x14ac:dyDescent="0.45">
      <c r="A2535" t="str">
        <f t="shared" si="473"/>
        <v>3CB5</v>
      </c>
      <c r="B2535" t="str">
        <f t="shared" si="474"/>
        <v>15</v>
      </c>
      <c r="C2535">
        <f>COUNTIF(B$2:B2535,"=0")</f>
        <v>37</v>
      </c>
      <c r="D2535" t="str">
        <f>MID('input-output'!$I$9,(ROW(D2535)-2)*2+1,2)</f>
        <v>00</v>
      </c>
      <c r="E2535" s="1" t="str">
        <f t="shared" si="475"/>
        <v/>
      </c>
      <c r="L2535" t="str">
        <f t="shared" si="480"/>
        <v/>
      </c>
      <c r="M2535" t="str" cm="1">
        <f t="array" ref="M2535">_xlfn.IFS(ISNUMBER(_xlfn.XLOOKUP(C2535,Tables!N:N,Tables!N:N)),IF(B2535=0,K2535,""),L2535&lt;&gt;"",L2535,TRUE,D2535)</f>
        <v>00</v>
      </c>
      <c r="N2535">
        <f t="shared" si="470"/>
        <v>0</v>
      </c>
    </row>
    <row r="2536" spans="1:14" x14ac:dyDescent="0.45">
      <c r="A2536" t="str">
        <f t="shared" si="473"/>
        <v>3CB6</v>
      </c>
      <c r="B2536" t="str">
        <f t="shared" si="474"/>
        <v>16</v>
      </c>
      <c r="C2536">
        <f>COUNTIF(B$2:B2536,"=0")</f>
        <v>37</v>
      </c>
      <c r="D2536" t="str">
        <f>MID('input-output'!$I$9,(ROW(D2536)-2)*2+1,2)</f>
        <v>90</v>
      </c>
      <c r="E2536" s="1" t="str">
        <f t="shared" si="475"/>
        <v/>
      </c>
      <c r="L2536" t="str">
        <f t="shared" si="480"/>
        <v/>
      </c>
      <c r="M2536" t="str" cm="1">
        <f t="array" ref="M2536">_xlfn.IFS(ISNUMBER(_xlfn.XLOOKUP(C2536,Tables!N:N,Tables!N:N)),IF(B2536=0,K2536,""),L2536&lt;&gt;"",L2536,TRUE,D2536)</f>
        <v>90</v>
      </c>
      <c r="N2536">
        <f t="shared" si="470"/>
        <v>0</v>
      </c>
    </row>
    <row r="2537" spans="1:14" x14ac:dyDescent="0.45">
      <c r="A2537" t="str">
        <f t="shared" si="473"/>
        <v>3CB7</v>
      </c>
      <c r="B2537" t="str">
        <f t="shared" si="474"/>
        <v>17</v>
      </c>
      <c r="C2537">
        <f>COUNTIF(B$2:B2537,"=0")</f>
        <v>37</v>
      </c>
      <c r="D2537" t="str">
        <f>MID('input-output'!$I$9,(ROW(D2537)-2)*2+1,2)</f>
        <v>01</v>
      </c>
      <c r="E2537" s="1" t="str">
        <f t="shared" si="475"/>
        <v/>
      </c>
      <c r="L2537" t="str">
        <f t="shared" si="480"/>
        <v/>
      </c>
      <c r="M2537" t="str" cm="1">
        <f t="array" ref="M2537">_xlfn.IFS(ISNUMBER(_xlfn.XLOOKUP(C2537,Tables!N:N,Tables!N:N)),IF(B2537=0,K2537,""),L2537&lt;&gt;"",L2537,TRUE,D2537)</f>
        <v>01</v>
      </c>
      <c r="N2537">
        <f t="shared" si="470"/>
        <v>0</v>
      </c>
    </row>
    <row r="2538" spans="1:14" x14ac:dyDescent="0.45">
      <c r="A2538" t="str">
        <f t="shared" si="473"/>
        <v>3CB8</v>
      </c>
      <c r="B2538" t="str">
        <f t="shared" si="474"/>
        <v>18</v>
      </c>
      <c r="C2538">
        <f>COUNTIF(B$2:B2538,"=0")</f>
        <v>37</v>
      </c>
      <c r="D2538" t="str">
        <f>MID('input-output'!$I$9,(ROW(D2538)-2)*2+1,2)</f>
        <v>00</v>
      </c>
      <c r="E2538" s="1" t="str">
        <f t="shared" si="475"/>
        <v>Name Letter 1</v>
      </c>
      <c r="F2538" t="str">
        <f>_xlfn.XLOOKUP(D2538,Tables!B:B,Tables!H:H,"")</f>
        <v/>
      </c>
      <c r="G2538" s="2"/>
      <c r="L2538" t="str">
        <f t="shared" si="480"/>
        <v/>
      </c>
      <c r="M2538" t="str" cm="1">
        <f t="array" ref="M2538">_xlfn.IFS(ISNUMBER(_xlfn.XLOOKUP(C2538,Tables!N:N,Tables!N:N)),IF(B2538=0,K2538,""),L2538&lt;&gt;"",L2538,TRUE,D2538)</f>
        <v>00</v>
      </c>
      <c r="N2538">
        <f t="shared" si="470"/>
        <v>0</v>
      </c>
    </row>
    <row r="2539" spans="1:14" x14ac:dyDescent="0.45">
      <c r="A2539" t="str">
        <f t="shared" si="473"/>
        <v>3CB9</v>
      </c>
      <c r="B2539" t="str">
        <f t="shared" si="474"/>
        <v>19</v>
      </c>
      <c r="C2539">
        <f>COUNTIF(B$2:B2539,"=0")</f>
        <v>37</v>
      </c>
      <c r="D2539" t="str">
        <f>MID('input-output'!$I$9,(ROW(D2539)-2)*2+1,2)</f>
        <v>00</v>
      </c>
      <c r="E2539" s="1" t="str">
        <f t="shared" si="475"/>
        <v/>
      </c>
      <c r="L2539" t="str">
        <f t="shared" si="480"/>
        <v/>
      </c>
      <c r="M2539" t="str" cm="1">
        <f t="array" ref="M2539">_xlfn.IFS(ISNUMBER(_xlfn.XLOOKUP(C2539,Tables!N:N,Tables!N:N)),IF(B2539=0,K2539,""),L2539&lt;&gt;"",L2539,TRUE,D2539)</f>
        <v>00</v>
      </c>
      <c r="N2539">
        <f t="shared" si="470"/>
        <v>0</v>
      </c>
    </row>
    <row r="2540" spans="1:14" x14ac:dyDescent="0.45">
      <c r="A2540" t="str">
        <f t="shared" si="473"/>
        <v>3CBA</v>
      </c>
      <c r="B2540" t="str">
        <f t="shared" si="474"/>
        <v>1A</v>
      </c>
      <c r="C2540">
        <f>COUNTIF(B$2:B2540,"=0")</f>
        <v>37</v>
      </c>
      <c r="D2540" t="str">
        <f>MID('input-output'!$I$9,(ROW(D2540)-2)*2+1,2)</f>
        <v>00</v>
      </c>
      <c r="E2540" s="1" t="str">
        <f t="shared" si="475"/>
        <v>Name Letter 2</v>
      </c>
      <c r="F2540" t="str">
        <f>_xlfn.XLOOKUP(D2540,Tables!B:B,Tables!H:H,"")</f>
        <v/>
      </c>
      <c r="G2540" s="2"/>
      <c r="L2540" t="str">
        <f t="shared" si="480"/>
        <v/>
      </c>
      <c r="M2540" t="str" cm="1">
        <f t="array" ref="M2540">_xlfn.IFS(ISNUMBER(_xlfn.XLOOKUP(C2540,Tables!N:N,Tables!N:N)),IF(B2540=0,K2540,""),L2540&lt;&gt;"",L2540,TRUE,D2540)</f>
        <v>00</v>
      </c>
      <c r="N2540">
        <f t="shared" si="470"/>
        <v>0</v>
      </c>
    </row>
    <row r="2541" spans="1:14" x14ac:dyDescent="0.45">
      <c r="A2541" t="str">
        <f t="shared" si="473"/>
        <v>3CBB</v>
      </c>
      <c r="B2541" t="str">
        <f t="shared" si="474"/>
        <v>1B</v>
      </c>
      <c r="C2541">
        <f>COUNTIF(B$2:B2541,"=0")</f>
        <v>37</v>
      </c>
      <c r="D2541" t="str">
        <f>MID('input-output'!$I$9,(ROW(D2541)-2)*2+1,2)</f>
        <v>00</v>
      </c>
      <c r="E2541" s="1" t="str">
        <f t="shared" si="475"/>
        <v/>
      </c>
      <c r="L2541" t="str">
        <f t="shared" si="480"/>
        <v/>
      </c>
      <c r="M2541" t="str" cm="1">
        <f t="array" ref="M2541">_xlfn.IFS(ISNUMBER(_xlfn.XLOOKUP(C2541,Tables!N:N,Tables!N:N)),IF(B2541=0,K2541,""),L2541&lt;&gt;"",L2541,TRUE,D2541)</f>
        <v>00</v>
      </c>
      <c r="N2541">
        <f t="shared" si="470"/>
        <v>0</v>
      </c>
    </row>
    <row r="2542" spans="1:14" x14ac:dyDescent="0.45">
      <c r="A2542" t="str">
        <f t="shared" si="473"/>
        <v>3CBC</v>
      </c>
      <c r="B2542" t="str">
        <f t="shared" si="474"/>
        <v>1C</v>
      </c>
      <c r="C2542">
        <f>COUNTIF(B$2:B2542,"=0")</f>
        <v>37</v>
      </c>
      <c r="D2542" t="str">
        <f>MID('input-output'!$I$9,(ROW(D2542)-2)*2+1,2)</f>
        <v>00</v>
      </c>
      <c r="E2542" s="1" t="str">
        <f t="shared" si="475"/>
        <v>Name Letter 3</v>
      </c>
      <c r="F2542" t="str">
        <f>_xlfn.XLOOKUP(D2542,Tables!B:B,Tables!H:H,"")</f>
        <v/>
      </c>
      <c r="G2542" s="2"/>
      <c r="L2542" t="str">
        <f t="shared" si="480"/>
        <v/>
      </c>
      <c r="M2542" t="str" cm="1">
        <f t="array" ref="M2542">_xlfn.IFS(ISNUMBER(_xlfn.XLOOKUP(C2542,Tables!N:N,Tables!N:N)),IF(B2542=0,K2542,""),L2542&lt;&gt;"",L2542,TRUE,D2542)</f>
        <v>00</v>
      </c>
      <c r="N2542">
        <f t="shared" si="470"/>
        <v>0</v>
      </c>
    </row>
    <row r="2543" spans="1:14" x14ac:dyDescent="0.45">
      <c r="A2543" t="str">
        <f t="shared" si="473"/>
        <v>3CBD</v>
      </c>
      <c r="B2543" t="str">
        <f t="shared" si="474"/>
        <v>1D</v>
      </c>
      <c r="C2543">
        <f>COUNTIF(B$2:B2543,"=0")</f>
        <v>37</v>
      </c>
      <c r="D2543" t="str">
        <f>MID('input-output'!$I$9,(ROW(D2543)-2)*2+1,2)</f>
        <v>00</v>
      </c>
      <c r="E2543" s="1" t="str">
        <f t="shared" si="475"/>
        <v/>
      </c>
      <c r="L2543" t="str">
        <f t="shared" si="480"/>
        <v/>
      </c>
      <c r="M2543" t="str" cm="1">
        <f t="array" ref="M2543">_xlfn.IFS(ISNUMBER(_xlfn.XLOOKUP(C2543,Tables!N:N,Tables!N:N)),IF(B2543=0,K2543,""),L2543&lt;&gt;"",L2543,TRUE,D2543)</f>
        <v>00</v>
      </c>
      <c r="N2543">
        <f t="shared" si="470"/>
        <v>0</v>
      </c>
    </row>
    <row r="2544" spans="1:14" x14ac:dyDescent="0.45">
      <c r="A2544" t="str">
        <f t="shared" si="473"/>
        <v>3CBE</v>
      </c>
      <c r="B2544" t="str">
        <f t="shared" si="474"/>
        <v>1E</v>
      </c>
      <c r="C2544">
        <f>COUNTIF(B$2:B2544,"=0")</f>
        <v>37</v>
      </c>
      <c r="D2544" t="str">
        <f>MID('input-output'!$I$9,(ROW(D2544)-2)*2+1,2)</f>
        <v>00</v>
      </c>
      <c r="E2544" s="1" t="str">
        <f t="shared" si="475"/>
        <v>Name Letter 4</v>
      </c>
      <c r="F2544" t="str">
        <f>_xlfn.XLOOKUP(D2544,Tables!B:B,Tables!H:H,"")</f>
        <v/>
      </c>
      <c r="G2544" s="2"/>
      <c r="L2544" t="str">
        <f t="shared" si="480"/>
        <v/>
      </c>
      <c r="M2544" t="str" cm="1">
        <f t="array" ref="M2544">_xlfn.IFS(ISNUMBER(_xlfn.XLOOKUP(C2544,Tables!N:N,Tables!N:N)),IF(B2544=0,K2544,""),L2544&lt;&gt;"",L2544,TRUE,D2544)</f>
        <v>00</v>
      </c>
      <c r="N2544">
        <f t="shared" si="470"/>
        <v>0</v>
      </c>
    </row>
    <row r="2545" spans="1:14" x14ac:dyDescent="0.45">
      <c r="A2545" t="str">
        <f t="shared" si="473"/>
        <v>3CBF</v>
      </c>
      <c r="B2545" t="str">
        <f t="shared" si="474"/>
        <v>1F</v>
      </c>
      <c r="C2545">
        <f>COUNTIF(B$2:B2545,"=0")</f>
        <v>37</v>
      </c>
      <c r="D2545" t="str">
        <f>MID('input-output'!$I$9,(ROW(D2545)-2)*2+1,2)</f>
        <v>00</v>
      </c>
      <c r="E2545" s="1" t="str">
        <f t="shared" si="475"/>
        <v/>
      </c>
      <c r="L2545" t="str">
        <f t="shared" si="480"/>
        <v/>
      </c>
      <c r="M2545" t="str" cm="1">
        <f t="array" ref="M2545">_xlfn.IFS(ISNUMBER(_xlfn.XLOOKUP(C2545,Tables!N:N,Tables!N:N)),IF(B2545=0,K2545,""),L2545&lt;&gt;"",L2545,TRUE,D2545)</f>
        <v>00</v>
      </c>
      <c r="N2545">
        <f t="shared" si="470"/>
        <v>0</v>
      </c>
    </row>
    <row r="2546" spans="1:14" x14ac:dyDescent="0.45">
      <c r="A2546" t="str">
        <f t="shared" si="473"/>
        <v>3CC0</v>
      </c>
      <c r="B2546" t="str">
        <f t="shared" si="474"/>
        <v>20</v>
      </c>
      <c r="C2546">
        <f>COUNTIF(B$2:B2546,"=0")</f>
        <v>37</v>
      </c>
      <c r="D2546" t="str">
        <f>MID('input-output'!$I$9,(ROW(D2546)-2)*2+1,2)</f>
        <v>00</v>
      </c>
      <c r="E2546" s="1" t="str">
        <f t="shared" si="475"/>
        <v>Name Letter 5</v>
      </c>
      <c r="F2546" t="str">
        <f>_xlfn.XLOOKUP(D2546,Tables!B:B,Tables!H:H,"")</f>
        <v/>
      </c>
      <c r="G2546" s="2"/>
      <c r="L2546" t="str">
        <f t="shared" si="480"/>
        <v/>
      </c>
      <c r="M2546" t="str" cm="1">
        <f t="array" ref="M2546">_xlfn.IFS(ISNUMBER(_xlfn.XLOOKUP(C2546,Tables!N:N,Tables!N:N)),IF(B2546=0,K2546,""),L2546&lt;&gt;"",L2546,TRUE,D2546)</f>
        <v>00</v>
      </c>
      <c r="N2546">
        <f t="shared" si="470"/>
        <v>0</v>
      </c>
    </row>
    <row r="2547" spans="1:14" x14ac:dyDescent="0.45">
      <c r="A2547" t="str">
        <f t="shared" si="473"/>
        <v>3CC1</v>
      </c>
      <c r="B2547" t="str">
        <f t="shared" si="474"/>
        <v>21</v>
      </c>
      <c r="C2547">
        <f>COUNTIF(B$2:B2547,"=0")</f>
        <v>37</v>
      </c>
      <c r="D2547" t="str">
        <f>MID('input-output'!$I$9,(ROW(D2547)-2)*2+1,2)</f>
        <v>00</v>
      </c>
      <c r="E2547" s="1" t="str">
        <f t="shared" si="475"/>
        <v/>
      </c>
      <c r="L2547" t="str">
        <f t="shared" si="480"/>
        <v/>
      </c>
      <c r="M2547" t="str" cm="1">
        <f t="array" ref="M2547">_xlfn.IFS(ISNUMBER(_xlfn.XLOOKUP(C2547,Tables!N:N,Tables!N:N)),IF(B2547=0,K2547,""),L2547&lt;&gt;"",L2547,TRUE,D2547)</f>
        <v>00</v>
      </c>
      <c r="N2547">
        <f t="shared" si="470"/>
        <v>0</v>
      </c>
    </row>
    <row r="2548" spans="1:14" x14ac:dyDescent="0.45">
      <c r="A2548" t="str">
        <f t="shared" si="473"/>
        <v>3CC2</v>
      </c>
      <c r="B2548" t="str">
        <f t="shared" si="474"/>
        <v>22</v>
      </c>
      <c r="C2548">
        <f>COUNTIF(B$2:B2548,"=0")</f>
        <v>37</v>
      </c>
      <c r="D2548" t="str">
        <f>MID('input-output'!$I$9,(ROW(D2548)-2)*2+1,2)</f>
        <v>00</v>
      </c>
      <c r="E2548" s="1" t="str">
        <f t="shared" si="475"/>
        <v>Name Letter 6</v>
      </c>
      <c r="F2548" t="str">
        <f>_xlfn.XLOOKUP(D2548,Tables!B:B,Tables!H:H,"")</f>
        <v/>
      </c>
      <c r="G2548" s="2"/>
      <c r="L2548" t="str">
        <f t="shared" si="480"/>
        <v/>
      </c>
      <c r="M2548" t="str" cm="1">
        <f t="array" ref="M2548">_xlfn.IFS(ISNUMBER(_xlfn.XLOOKUP(C2548,Tables!N:N,Tables!N:N)),IF(B2548=0,K2548,""),L2548&lt;&gt;"",L2548,TRUE,D2548)</f>
        <v>00</v>
      </c>
      <c r="N2548">
        <f t="shared" si="470"/>
        <v>0</v>
      </c>
    </row>
    <row r="2549" spans="1:14" x14ac:dyDescent="0.45">
      <c r="A2549" t="str">
        <f t="shared" si="473"/>
        <v>3CC3</v>
      </c>
      <c r="B2549" t="str">
        <f t="shared" si="474"/>
        <v>23</v>
      </c>
      <c r="C2549">
        <f>COUNTIF(B$2:B2549,"=0")</f>
        <v>37</v>
      </c>
      <c r="D2549" t="str">
        <f>MID('input-output'!$I$9,(ROW(D2549)-2)*2+1,2)</f>
        <v>00</v>
      </c>
      <c r="E2549" s="1" t="str">
        <f t="shared" si="475"/>
        <v/>
      </c>
      <c r="L2549" t="str">
        <f t="shared" si="480"/>
        <v/>
      </c>
      <c r="M2549" t="str" cm="1">
        <f t="array" ref="M2549">_xlfn.IFS(ISNUMBER(_xlfn.XLOOKUP(C2549,Tables!N:N,Tables!N:N)),IF(B2549=0,K2549,""),L2549&lt;&gt;"",L2549,TRUE,D2549)</f>
        <v>00</v>
      </c>
      <c r="N2549">
        <f t="shared" si="470"/>
        <v>0</v>
      </c>
    </row>
    <row r="2550" spans="1:14" x14ac:dyDescent="0.45">
      <c r="A2550" t="str">
        <f t="shared" si="473"/>
        <v>3CC4</v>
      </c>
      <c r="B2550" t="str">
        <f t="shared" si="474"/>
        <v>24</v>
      </c>
      <c r="C2550">
        <f>COUNTIF(B$2:B2550,"=0")</f>
        <v>37</v>
      </c>
      <c r="D2550" t="str">
        <f>MID('input-output'!$I$9,(ROW(D2550)-2)*2+1,2)</f>
        <v>00</v>
      </c>
      <c r="E2550" s="1" t="str">
        <f t="shared" si="475"/>
        <v>Name Letter 7</v>
      </c>
      <c r="F2550" t="str">
        <f>_xlfn.XLOOKUP(D2550,Tables!B:B,Tables!H:H,"")</f>
        <v/>
      </c>
      <c r="G2550" s="2"/>
      <c r="L2550" t="str">
        <f t="shared" si="480"/>
        <v/>
      </c>
      <c r="M2550" t="str" cm="1">
        <f t="array" ref="M2550">_xlfn.IFS(ISNUMBER(_xlfn.XLOOKUP(C2550,Tables!N:N,Tables!N:N)),IF(B2550=0,K2550,""),L2550&lt;&gt;"",L2550,TRUE,D2550)</f>
        <v>00</v>
      </c>
      <c r="N2550">
        <f t="shared" si="470"/>
        <v>0</v>
      </c>
    </row>
    <row r="2551" spans="1:14" x14ac:dyDescent="0.45">
      <c r="A2551" t="str">
        <f t="shared" si="473"/>
        <v>3CC5</v>
      </c>
      <c r="B2551" t="str">
        <f t="shared" si="474"/>
        <v>25</v>
      </c>
      <c r="C2551">
        <f>COUNTIF(B$2:B2551,"=0")</f>
        <v>37</v>
      </c>
      <c r="D2551" t="str">
        <f>MID('input-output'!$I$9,(ROW(D2551)-2)*2+1,2)</f>
        <v>00</v>
      </c>
      <c r="E2551" s="1" t="str">
        <f t="shared" si="475"/>
        <v/>
      </c>
      <c r="L2551" t="str">
        <f t="shared" si="480"/>
        <v/>
      </c>
      <c r="M2551" t="str" cm="1">
        <f t="array" ref="M2551">_xlfn.IFS(ISNUMBER(_xlfn.XLOOKUP(C2551,Tables!N:N,Tables!N:N)),IF(B2551=0,K2551,""),L2551&lt;&gt;"",L2551,TRUE,D2551)</f>
        <v>00</v>
      </c>
      <c r="N2551">
        <f t="shared" si="470"/>
        <v>0</v>
      </c>
    </row>
    <row r="2552" spans="1:14" x14ac:dyDescent="0.45">
      <c r="A2552" t="str">
        <f t="shared" si="473"/>
        <v>3CC6</v>
      </c>
      <c r="B2552" t="str">
        <f t="shared" si="474"/>
        <v>26</v>
      </c>
      <c r="C2552">
        <f>COUNTIF(B$2:B2552,"=0")</f>
        <v>37</v>
      </c>
      <c r="D2552" t="str">
        <f>MID('input-output'!$I$9,(ROW(D2552)-2)*2+1,2)</f>
        <v>00</v>
      </c>
      <c r="E2552" s="1" t="str">
        <f t="shared" si="475"/>
        <v>Name Letter 8</v>
      </c>
      <c r="F2552" t="str">
        <f>_xlfn.XLOOKUP(D2552,Tables!B:B,Tables!H:H,"")</f>
        <v/>
      </c>
      <c r="G2552" s="2"/>
      <c r="L2552" t="str">
        <f t="shared" si="480"/>
        <v/>
      </c>
      <c r="M2552" t="str" cm="1">
        <f t="array" ref="M2552">_xlfn.IFS(ISNUMBER(_xlfn.XLOOKUP(C2552,Tables!N:N,Tables!N:N)),IF(B2552=0,K2552,""),L2552&lt;&gt;"",L2552,TRUE,D2552)</f>
        <v>00</v>
      </c>
      <c r="N2552">
        <f t="shared" si="470"/>
        <v>0</v>
      </c>
    </row>
    <row r="2553" spans="1:14" x14ac:dyDescent="0.45">
      <c r="A2553" t="str">
        <f t="shared" si="473"/>
        <v>3CC7</v>
      </c>
      <c r="B2553" t="str">
        <f t="shared" si="474"/>
        <v>27</v>
      </c>
      <c r="C2553">
        <f>COUNTIF(B$2:B2553,"=0")</f>
        <v>37</v>
      </c>
      <c r="D2553" t="str">
        <f>MID('input-output'!$I$9,(ROW(D2553)-2)*2+1,2)</f>
        <v>00</v>
      </c>
      <c r="E2553" s="1" t="str">
        <f t="shared" si="475"/>
        <v/>
      </c>
      <c r="L2553" t="str">
        <f t="shared" si="480"/>
        <v/>
      </c>
      <c r="M2553" t="str" cm="1">
        <f t="array" ref="M2553">_xlfn.IFS(ISNUMBER(_xlfn.XLOOKUP(C2553,Tables!N:N,Tables!N:N)),IF(B2553=0,K2553,""),L2553&lt;&gt;"",L2553,TRUE,D2553)</f>
        <v>00</v>
      </c>
      <c r="N2553">
        <f t="shared" si="470"/>
        <v>0</v>
      </c>
    </row>
    <row r="2554" spans="1:14" x14ac:dyDescent="0.45">
      <c r="A2554" t="str">
        <f t="shared" si="473"/>
        <v>3CC8</v>
      </c>
      <c r="B2554" t="str">
        <f t="shared" si="474"/>
        <v>28</v>
      </c>
      <c r="C2554">
        <f>COUNTIF(B$2:B2554,"=0")</f>
        <v>37</v>
      </c>
      <c r="D2554" t="str">
        <f>MID('input-output'!$I$9,(ROW(D2554)-2)*2+1,2)</f>
        <v>01</v>
      </c>
      <c r="E2554" s="1" t="str">
        <f t="shared" si="475"/>
        <v>Monster Level 1</v>
      </c>
      <c r="G2554" s="2"/>
      <c r="L2554" t="str">
        <f t="shared" si="480"/>
        <v/>
      </c>
      <c r="M2554" t="str" cm="1">
        <f t="array" ref="M2554">_xlfn.IFS(ISNUMBER(_xlfn.XLOOKUP(C2554,Tables!N:N,Tables!N:N)),IF(B2554=0,K2554,""),L2554&lt;&gt;"",L2554,TRUE,D2554)</f>
        <v>01</v>
      </c>
      <c r="N2554">
        <f t="shared" si="470"/>
        <v>0</v>
      </c>
    </row>
    <row r="2555" spans="1:14" x14ac:dyDescent="0.45">
      <c r="A2555" t="str">
        <f t="shared" si="473"/>
        <v>3CC9</v>
      </c>
      <c r="B2555" t="str">
        <f t="shared" si="474"/>
        <v>29</v>
      </c>
      <c r="C2555">
        <f>COUNTIF(B$2:B2555,"=0")</f>
        <v>37</v>
      </c>
      <c r="D2555" t="str">
        <f>MID('input-output'!$I$9,(ROW(D2555)-2)*2+1,2)</f>
        <v>01</v>
      </c>
      <c r="E2555" s="1" t="str">
        <f t="shared" si="475"/>
        <v>Monster Level 2</v>
      </c>
      <c r="G2555" s="2"/>
      <c r="L2555" t="str">
        <f t="shared" si="480"/>
        <v/>
      </c>
      <c r="M2555" t="str" cm="1">
        <f t="array" ref="M2555">_xlfn.IFS(ISNUMBER(_xlfn.XLOOKUP(C2555,Tables!N:N,Tables!N:N)),IF(B2555=0,K2555,""),L2555&lt;&gt;"",L2555,TRUE,D2555)</f>
        <v>01</v>
      </c>
      <c r="N2555">
        <f t="shared" si="470"/>
        <v>0</v>
      </c>
    </row>
    <row r="2556" spans="1:14" x14ac:dyDescent="0.45">
      <c r="A2556" t="str">
        <f t="shared" si="473"/>
        <v>3CCA</v>
      </c>
      <c r="B2556" t="str">
        <f t="shared" si="474"/>
        <v>2A</v>
      </c>
      <c r="C2556">
        <f>COUNTIF(B$2:B2556,"=0")</f>
        <v>37</v>
      </c>
      <c r="D2556" t="str">
        <f>MID('input-output'!$I$9,(ROW(D2556)-2)*2+1,2)</f>
        <v>01</v>
      </c>
      <c r="E2556" s="1" t="str">
        <f t="shared" si="475"/>
        <v>Monster Level 3</v>
      </c>
      <c r="G2556" s="2"/>
      <c r="L2556" t="str">
        <f t="shared" si="480"/>
        <v/>
      </c>
      <c r="M2556" t="str" cm="1">
        <f t="array" ref="M2556">_xlfn.IFS(ISNUMBER(_xlfn.XLOOKUP(C2556,Tables!N:N,Tables!N:N)),IF(B2556=0,K2556,""),L2556&lt;&gt;"",L2556,TRUE,D2556)</f>
        <v>01</v>
      </c>
      <c r="N2556">
        <f t="shared" si="470"/>
        <v>0</v>
      </c>
    </row>
    <row r="2557" spans="1:14" x14ac:dyDescent="0.45">
      <c r="A2557" t="str">
        <f t="shared" si="473"/>
        <v>3CCB</v>
      </c>
      <c r="B2557" t="str">
        <f t="shared" si="474"/>
        <v>2B</v>
      </c>
      <c r="C2557">
        <f>COUNTIF(B$2:B2557,"=0")</f>
        <v>37</v>
      </c>
      <c r="D2557" t="str">
        <f>MID('input-output'!$I$9,(ROW(D2557)-2)*2+1,2)</f>
        <v>01</v>
      </c>
      <c r="E2557" s="1" t="str">
        <f t="shared" si="475"/>
        <v>Boss Level</v>
      </c>
      <c r="G2557" s="2"/>
      <c r="L2557" t="str">
        <f t="shared" si="480"/>
        <v/>
      </c>
      <c r="M2557" t="str" cm="1">
        <f t="array" ref="M2557">_xlfn.IFS(ISNUMBER(_xlfn.XLOOKUP(C2557,Tables!N:N,Tables!N:N)),IF(B2557=0,K2557,""),L2557&lt;&gt;"",L2557,TRUE,D2557)</f>
        <v>01</v>
      </c>
      <c r="N2557">
        <f t="shared" si="470"/>
        <v>0</v>
      </c>
    </row>
    <row r="2558" spans="1:14" x14ac:dyDescent="0.45">
      <c r="A2558" t="str">
        <f t="shared" si="473"/>
        <v>3CCC</v>
      </c>
      <c r="B2558" t="str">
        <f t="shared" si="474"/>
        <v>2C</v>
      </c>
      <c r="C2558">
        <f>COUNTIF(B$2:B2558,"=0")</f>
        <v>37</v>
      </c>
      <c r="D2558" t="str">
        <f>MID('input-output'!$I$9,(ROW(D2558)-2)*2+1,2)</f>
        <v>00</v>
      </c>
      <c r="E2558" s="1" t="str">
        <f t="shared" si="475"/>
        <v/>
      </c>
      <c r="L2558" t="str">
        <f t="shared" si="480"/>
        <v/>
      </c>
      <c r="M2558" t="str" cm="1">
        <f t="array" ref="M2558">_xlfn.IFS(ISNUMBER(_xlfn.XLOOKUP(C2558,Tables!N:N,Tables!N:N)),IF(B2558=0,K2558,""),L2558&lt;&gt;"",L2558,TRUE,D2558)</f>
        <v>00</v>
      </c>
      <c r="N2558">
        <f t="shared" si="470"/>
        <v>0</v>
      </c>
    </row>
    <row r="2559" spans="1:14" x14ac:dyDescent="0.45">
      <c r="A2559" t="str">
        <f t="shared" si="473"/>
        <v>3CCD</v>
      </c>
      <c r="B2559" t="str">
        <f t="shared" si="474"/>
        <v>2D</v>
      </c>
      <c r="C2559">
        <f>COUNTIF(B$2:B2559,"=0")</f>
        <v>37</v>
      </c>
      <c r="D2559" t="str">
        <f>MID('input-output'!$I$9,(ROW(D2559)-2)*2+1,2)</f>
        <v>3F</v>
      </c>
      <c r="E2559" s="1" t="str">
        <f t="shared" si="475"/>
        <v>Hobby</v>
      </c>
      <c r="F2559" t="str">
        <f>_xlfn.XLOOKUP(HEX2DEC(D2559),Tables!A:A,Tables!G:G)</f>
        <v>Volunteering</v>
      </c>
      <c r="G2559" s="2"/>
      <c r="L2559" t="str">
        <f t="shared" si="480"/>
        <v/>
      </c>
      <c r="M2559" t="str" cm="1">
        <f t="array" ref="M2559">_xlfn.IFS(ISNUMBER(_xlfn.XLOOKUP(C2559,Tables!N:N,Tables!N:N)),IF(B2559=0,K2559,""),L2559&lt;&gt;"",L2559,TRUE,D2559)</f>
        <v>3F</v>
      </c>
      <c r="N2559">
        <f t="shared" si="470"/>
        <v>0</v>
      </c>
    </row>
    <row r="2560" spans="1:14" x14ac:dyDescent="0.45">
      <c r="A2560" t="str">
        <f t="shared" si="473"/>
        <v>3CCE</v>
      </c>
      <c r="B2560" t="str">
        <f t="shared" si="474"/>
        <v>2E</v>
      </c>
      <c r="C2560">
        <f>COUNTIF(B$2:B2560,"=0")</f>
        <v>37</v>
      </c>
      <c r="D2560" t="str">
        <f>MID('input-output'!$I$9,(ROW(D2560)-2)*2+1,2)</f>
        <v>2C</v>
      </c>
      <c r="E2560" s="1" t="str">
        <f t="shared" si="475"/>
        <v>Title</v>
      </c>
      <c r="F2560" t="str">
        <f>_xlfn.XLOOKUP(HEX2DEC(D2560),Tables!A:A,Tables!F:F)</f>
        <v>Ally of Justice</v>
      </c>
      <c r="G2560" s="2"/>
      <c r="L2560" t="str">
        <f t="shared" si="480"/>
        <v/>
      </c>
      <c r="M2560" t="str" cm="1">
        <f t="array" ref="M2560">_xlfn.IFS(ISNUMBER(_xlfn.XLOOKUP(C2560,Tables!N:N,Tables!N:N)),IF(B2560=0,K2560,""),L2560&lt;&gt;"",L2560,TRUE,D2560)</f>
        <v>2C</v>
      </c>
      <c r="N2560">
        <f t="shared" si="470"/>
        <v>0</v>
      </c>
    </row>
    <row r="2561" spans="1:14" x14ac:dyDescent="0.45">
      <c r="A2561" t="str">
        <f t="shared" si="473"/>
        <v>3CCF</v>
      </c>
      <c r="B2561" t="str">
        <f t="shared" si="474"/>
        <v>2F</v>
      </c>
      <c r="C2561">
        <f>COUNTIF(B$2:B2561,"=0")</f>
        <v>37</v>
      </c>
      <c r="D2561" t="str">
        <f>MID('input-output'!$I$9,(ROW(D2561)-2)*2+1,2)</f>
        <v>36</v>
      </c>
      <c r="E2561" s="1" t="str">
        <f t="shared" si="475"/>
        <v>Personality</v>
      </c>
      <c r="F2561" t="str">
        <f>_xlfn.XLOOKUP(HEX2DEC(D2561),Tables!A:A,Tables!E:E)</f>
        <v>Brave</v>
      </c>
      <c r="G2561" s="2"/>
      <c r="L2561" t="str">
        <f t="shared" si="480"/>
        <v/>
      </c>
      <c r="M2561" t="str" cm="1">
        <f t="array" ref="M2561">_xlfn.IFS(ISNUMBER(_xlfn.XLOOKUP(C2561,Tables!N:N,Tables!N:N)),IF(B2561=0,K2561,""),L2561&lt;&gt;"",L2561,TRUE,D2561)</f>
        <v>36</v>
      </c>
      <c r="N2561">
        <f t="shared" si="470"/>
        <v>0</v>
      </c>
    </row>
    <row r="2562" spans="1:14" x14ac:dyDescent="0.45">
      <c r="A2562" t="str">
        <f t="shared" si="473"/>
        <v>3CD0</v>
      </c>
      <c r="B2562" t="str">
        <f t="shared" si="474"/>
        <v>30</v>
      </c>
      <c r="C2562">
        <f>COUNTIF(B$2:B2562,"=0")</f>
        <v>37</v>
      </c>
      <c r="D2562" t="str">
        <f>MID('input-output'!$I$9,(ROW(D2562)-2)*2+1,2)</f>
        <v>00</v>
      </c>
      <c r="E2562" s="1" t="str">
        <f t="shared" si="475"/>
        <v/>
      </c>
      <c r="L2562" t="str">
        <f t="shared" si="480"/>
        <v/>
      </c>
      <c r="M2562" t="str" cm="1">
        <f t="array" ref="M2562">_xlfn.IFS(ISNUMBER(_xlfn.XLOOKUP(C2562,Tables!N:N,Tables!N:N)),IF(B2562=0,K2562,""),L2562&lt;&gt;"",L2562,TRUE,D2562)</f>
        <v>00</v>
      </c>
      <c r="N2562">
        <f t="shared" si="470"/>
        <v>0</v>
      </c>
    </row>
    <row r="2563" spans="1:14" x14ac:dyDescent="0.45">
      <c r="A2563" t="str">
        <f t="shared" si="473"/>
        <v>3CD1</v>
      </c>
      <c r="B2563" t="str">
        <f t="shared" si="474"/>
        <v>31</v>
      </c>
      <c r="C2563">
        <f>COUNTIF(B$2:B2563,"=0")</f>
        <v>37</v>
      </c>
      <c r="D2563" t="str">
        <f>MID('input-output'!$I$9,(ROW(D2563)-2)*2+1,2)</f>
        <v>00</v>
      </c>
      <c r="E2563" s="1" t="str">
        <f t="shared" si="475"/>
        <v>Owner Level</v>
      </c>
      <c r="F2563">
        <f t="shared" ref="F2563:F2564" si="484">HEX2DEC(D2563)</f>
        <v>0</v>
      </c>
      <c r="G2563" s="2"/>
      <c r="J2563" t="str">
        <f t="shared" ref="J2563:J2564" si="485">IF(G2563&lt;&gt;"",DEC2HEX(G2563),"")</f>
        <v/>
      </c>
      <c r="L2563" t="str">
        <f t="shared" si="480"/>
        <v/>
      </c>
      <c r="M2563" t="str" cm="1">
        <f t="array" ref="M2563">_xlfn.IFS(ISNUMBER(_xlfn.XLOOKUP(C2563,Tables!N:N,Tables!N:N)),IF(B2563=0,K2563,""),L2563&lt;&gt;"",L2563,TRUE,D2563)</f>
        <v>00</v>
      </c>
      <c r="N2563">
        <f t="shared" si="470"/>
        <v>0</v>
      </c>
    </row>
    <row r="2564" spans="1:14" x14ac:dyDescent="0.45">
      <c r="A2564" t="str">
        <f t="shared" si="473"/>
        <v>3CD2</v>
      </c>
      <c r="B2564" t="str">
        <f t="shared" si="474"/>
        <v>32</v>
      </c>
      <c r="C2564">
        <f>COUNTIF(B$2:B2564,"=0")</f>
        <v>37</v>
      </c>
      <c r="D2564" t="str">
        <f>MID('input-output'!$I$9,(ROW(D2564)-2)*2+1,2)</f>
        <v>00</v>
      </c>
      <c r="E2564" s="1" t="str">
        <f t="shared" si="475"/>
        <v>Times Cleared</v>
      </c>
      <c r="F2564">
        <f t="shared" si="484"/>
        <v>0</v>
      </c>
      <c r="G2564" s="2"/>
      <c r="J2564" t="str">
        <f t="shared" si="485"/>
        <v/>
      </c>
      <c r="L2564" t="str">
        <f t="shared" si="480"/>
        <v/>
      </c>
      <c r="M2564" t="str" cm="1">
        <f t="array" ref="M2564">_xlfn.IFS(ISNUMBER(_xlfn.XLOOKUP(C2564,Tables!N:N,Tables!N:N)),IF(B2564=0,K2564,""),L2564&lt;&gt;"",L2564,TRUE,D2564)</f>
        <v>00</v>
      </c>
      <c r="N2564">
        <f t="shared" ref="N2564:N2627" si="486">IF(L2564="",0,_xlfn.LET(_xlpm.new,HEX2DEC(M2564),_xlpm.old,HEX2DEC(D2564),IF(_xlpm.new&lt;128,_xlpm.new,-128+_xlfn.BITAND(_xlpm.new,127))-IF(_xlpm.old&lt;128,_xlpm.old,-128+_xlfn.BITAND(_xlpm.old,127))))</f>
        <v>0</v>
      </c>
    </row>
    <row r="2565" spans="1:14" x14ac:dyDescent="0.45">
      <c r="A2565" t="str">
        <f t="shared" si="473"/>
        <v>3CD3</v>
      </c>
      <c r="B2565" t="str">
        <f t="shared" si="474"/>
        <v>33</v>
      </c>
      <c r="C2565">
        <f>COUNTIF(B$2:B2565,"=0")</f>
        <v>37</v>
      </c>
      <c r="D2565" t="str">
        <f>MID('input-output'!$I$9,(ROW(D2565)-2)*2+1,2)</f>
        <v>00</v>
      </c>
      <c r="E2565" s="1" t="str">
        <f t="shared" si="475"/>
        <v/>
      </c>
      <c r="L2565" t="str">
        <f t="shared" si="480"/>
        <v/>
      </c>
      <c r="M2565" t="str" cm="1">
        <f t="array" ref="M2565">_xlfn.IFS(ISNUMBER(_xlfn.XLOOKUP(C2565,Tables!N:N,Tables!N:N)),IF(B2565=0,K2565,""),L2565&lt;&gt;"",L2565,TRUE,D2565)</f>
        <v>00</v>
      </c>
      <c r="N2565">
        <f t="shared" si="486"/>
        <v>0</v>
      </c>
    </row>
    <row r="2566" spans="1:14" x14ac:dyDescent="0.45">
      <c r="A2566" t="str">
        <f t="shared" si="473"/>
        <v>3CD4</v>
      </c>
      <c r="B2566" t="str">
        <f t="shared" si="474"/>
        <v>34</v>
      </c>
      <c r="C2566">
        <f>COUNTIF(B$2:B2566,"=0")</f>
        <v>37</v>
      </c>
      <c r="D2566" t="str">
        <f>MID('input-output'!$I$9,(ROW(D2566)-2)*2+1,2)</f>
        <v>24</v>
      </c>
      <c r="E2566" s="1" t="str">
        <f t="shared" si="475"/>
        <v/>
      </c>
      <c r="L2566" t="str">
        <f t="shared" si="480"/>
        <v/>
      </c>
      <c r="M2566" t="str" cm="1">
        <f t="array" ref="M2566">_xlfn.IFS(ISNUMBER(_xlfn.XLOOKUP(C2566,Tables!N:N,Tables!N:N)),IF(B2566=0,K2566,""),L2566&lt;&gt;"",L2566,TRUE,D2566)</f>
        <v>24</v>
      </c>
      <c r="N2566">
        <f t="shared" si="486"/>
        <v>0</v>
      </c>
    </row>
    <row r="2567" spans="1:14" x14ac:dyDescent="0.45">
      <c r="A2567" t="str">
        <f t="shared" si="473"/>
        <v>3CD5</v>
      </c>
      <c r="B2567" t="str">
        <f t="shared" si="474"/>
        <v>35</v>
      </c>
      <c r="C2567">
        <f>COUNTIF(B$2:B2567,"=0")</f>
        <v>37</v>
      </c>
      <c r="D2567" t="str">
        <f>MID('input-output'!$I$9,(ROW(D2567)-2)*2+1,2)</f>
        <v>02</v>
      </c>
      <c r="E2567" s="1" t="str">
        <f t="shared" si="475"/>
        <v/>
      </c>
      <c r="L2567" t="str">
        <f t="shared" si="480"/>
        <v/>
      </c>
      <c r="M2567" t="str" cm="1">
        <f t="array" ref="M2567">_xlfn.IFS(ISNUMBER(_xlfn.XLOOKUP(C2567,Tables!N:N,Tables!N:N)),IF(B2567=0,K2567,""),L2567&lt;&gt;"",L2567,TRUE,D2567)</f>
        <v>02</v>
      </c>
      <c r="N2567">
        <f t="shared" si="486"/>
        <v>0</v>
      </c>
    </row>
    <row r="2568" spans="1:14" x14ac:dyDescent="0.45">
      <c r="A2568" t="str">
        <f t="shared" si="473"/>
        <v>3CD6</v>
      </c>
      <c r="B2568" t="str">
        <f t="shared" si="474"/>
        <v>36</v>
      </c>
      <c r="C2568">
        <f>COUNTIF(B$2:B2568,"=0")</f>
        <v>37</v>
      </c>
      <c r="D2568" t="str">
        <f>MID('input-output'!$I$9,(ROW(D2568)-2)*2+1,2)</f>
        <v>37</v>
      </c>
      <c r="E2568" s="1" t="str">
        <f t="shared" si="475"/>
        <v/>
      </c>
      <c r="L2568" t="str">
        <f t="shared" si="480"/>
        <v/>
      </c>
      <c r="M2568" t="str" cm="1">
        <f t="array" ref="M2568">_xlfn.IFS(ISNUMBER(_xlfn.XLOOKUP(C2568,Tables!N:N,Tables!N:N)),IF(B2568=0,K2568,""),L2568&lt;&gt;"",L2568,TRUE,D2568)</f>
        <v>37</v>
      </c>
      <c r="N2568">
        <f t="shared" si="486"/>
        <v>0</v>
      </c>
    </row>
    <row r="2569" spans="1:14" x14ac:dyDescent="0.45">
      <c r="A2569" t="str">
        <f t="shared" si="473"/>
        <v>3CD7</v>
      </c>
      <c r="B2569" t="str">
        <f t="shared" si="474"/>
        <v>37</v>
      </c>
      <c r="C2569">
        <f>COUNTIF(B$2:B2569,"=0")</f>
        <v>37</v>
      </c>
      <c r="D2569" t="str">
        <f>MID('input-output'!$I$9,(ROW(D2569)-2)*2+1,2)</f>
        <v>5F</v>
      </c>
      <c r="E2569" s="1" t="str">
        <f t="shared" si="475"/>
        <v/>
      </c>
      <c r="L2569" t="str">
        <f t="shared" si="480"/>
        <v/>
      </c>
      <c r="M2569" t="str" cm="1">
        <f t="array" ref="M2569">_xlfn.IFS(ISNUMBER(_xlfn.XLOOKUP(C2569,Tables!N:N,Tables!N:N)),IF(B2569=0,K2569,""),L2569&lt;&gt;"",L2569,TRUE,D2569)</f>
        <v>5F</v>
      </c>
      <c r="N2569">
        <f t="shared" si="486"/>
        <v>0</v>
      </c>
    </row>
    <row r="2570" spans="1:14" x14ac:dyDescent="0.45">
      <c r="A2570" t="str">
        <f t="shared" si="473"/>
        <v>3CD8</v>
      </c>
      <c r="B2570" t="str">
        <f t="shared" si="474"/>
        <v>38</v>
      </c>
      <c r="C2570">
        <f>COUNTIF(B$2:B2570,"=0")</f>
        <v>37</v>
      </c>
      <c r="D2570" t="str">
        <f>MID('input-output'!$I$9,(ROW(D2570)-2)*2+1,2)</f>
        <v>75</v>
      </c>
      <c r="E2570" s="1" t="str">
        <f t="shared" si="475"/>
        <v/>
      </c>
      <c r="L2570" t="str">
        <f t="shared" si="480"/>
        <v/>
      </c>
      <c r="M2570" t="str" cm="1">
        <f t="array" ref="M2570">_xlfn.IFS(ISNUMBER(_xlfn.XLOOKUP(C2570,Tables!N:N,Tables!N:N)),IF(B2570=0,K2570,""),L2570&lt;&gt;"",L2570,TRUE,D2570)</f>
        <v>75</v>
      </c>
      <c r="N2570">
        <f t="shared" si="486"/>
        <v>0</v>
      </c>
    </row>
    <row r="2571" spans="1:14" x14ac:dyDescent="0.45">
      <c r="A2571" t="str">
        <f t="shared" si="473"/>
        <v>3CD9</v>
      </c>
      <c r="B2571" t="str">
        <f t="shared" si="474"/>
        <v>39</v>
      </c>
      <c r="C2571">
        <f>COUNTIF(B$2:B2571,"=0")</f>
        <v>37</v>
      </c>
      <c r="D2571" t="str">
        <f>MID('input-output'!$I$9,(ROW(D2571)-2)*2+1,2)</f>
        <v>65</v>
      </c>
      <c r="E2571" s="1" t="str">
        <f t="shared" si="475"/>
        <v/>
      </c>
      <c r="L2571" t="str">
        <f t="shared" si="480"/>
        <v/>
      </c>
      <c r="M2571" t="str" cm="1">
        <f t="array" ref="M2571">_xlfn.IFS(ISNUMBER(_xlfn.XLOOKUP(C2571,Tables!N:N,Tables!N:N)),IF(B2571=0,K2571,""),L2571&lt;&gt;"",L2571,TRUE,D2571)</f>
        <v>65</v>
      </c>
      <c r="N2571">
        <f t="shared" si="486"/>
        <v>0</v>
      </c>
    </row>
    <row r="2572" spans="1:14" x14ac:dyDescent="0.45">
      <c r="A2572" t="str">
        <f t="shared" si="473"/>
        <v>3CDA</v>
      </c>
      <c r="B2572" t="str">
        <f t="shared" si="474"/>
        <v>3A</v>
      </c>
      <c r="C2572">
        <f>COUNTIF(B$2:B2572,"=0")</f>
        <v>37</v>
      </c>
      <c r="D2572" t="str">
        <f>MID('input-output'!$I$9,(ROW(D2572)-2)*2+1,2)</f>
        <v>12</v>
      </c>
      <c r="E2572" s="1" t="str">
        <f t="shared" si="475"/>
        <v/>
      </c>
      <c r="L2572" t="str">
        <f t="shared" si="480"/>
        <v/>
      </c>
      <c r="M2572" t="str" cm="1">
        <f t="array" ref="M2572">_xlfn.IFS(ISNUMBER(_xlfn.XLOOKUP(C2572,Tables!N:N,Tables!N:N)),IF(B2572=0,K2572,""),L2572&lt;&gt;"",L2572,TRUE,D2572)</f>
        <v>12</v>
      </c>
      <c r="N2572">
        <f t="shared" si="486"/>
        <v>0</v>
      </c>
    </row>
    <row r="2573" spans="1:14" x14ac:dyDescent="0.45">
      <c r="A2573" t="str">
        <f t="shared" si="473"/>
        <v>3CDB</v>
      </c>
      <c r="B2573" t="str">
        <f t="shared" si="474"/>
        <v>3B</v>
      </c>
      <c r="C2573">
        <f>COUNTIF(B$2:B2573,"=0")</f>
        <v>37</v>
      </c>
      <c r="D2573" t="str">
        <f>MID('input-output'!$I$9,(ROW(D2573)-2)*2+1,2)</f>
        <v>50</v>
      </c>
      <c r="E2573" s="1" t="str">
        <f t="shared" si="475"/>
        <v/>
      </c>
      <c r="L2573" t="str">
        <f t="shared" si="480"/>
        <v/>
      </c>
      <c r="M2573" t="str" cm="1">
        <f t="array" ref="M2573">_xlfn.IFS(ISNUMBER(_xlfn.XLOOKUP(C2573,Tables!N:N,Tables!N:N)),IF(B2573=0,K2573,""),L2573&lt;&gt;"",L2573,TRUE,D2573)</f>
        <v>50</v>
      </c>
      <c r="N2573">
        <f t="shared" si="486"/>
        <v>0</v>
      </c>
    </row>
    <row r="2574" spans="1:14" x14ac:dyDescent="0.45">
      <c r="A2574" t="str">
        <f t="shared" si="473"/>
        <v>3CDC</v>
      </c>
      <c r="B2574" t="str">
        <f t="shared" si="474"/>
        <v>3C</v>
      </c>
      <c r="C2574">
        <f>COUNTIF(B$2:B2574,"=0")</f>
        <v>37</v>
      </c>
      <c r="D2574" t="str">
        <f>MID('input-output'!$I$9,(ROW(D2574)-2)*2+1,2)</f>
        <v>57</v>
      </c>
      <c r="E2574" s="1" t="str">
        <f t="shared" si="475"/>
        <v/>
      </c>
      <c r="L2574" t="str">
        <f t="shared" si="480"/>
        <v/>
      </c>
      <c r="M2574" t="str" cm="1">
        <f t="array" ref="M2574">_xlfn.IFS(ISNUMBER(_xlfn.XLOOKUP(C2574,Tables!N:N,Tables!N:N)),IF(B2574=0,K2574,""),L2574&lt;&gt;"",L2574,TRUE,D2574)</f>
        <v>57</v>
      </c>
      <c r="N2574">
        <f t="shared" si="486"/>
        <v>0</v>
      </c>
    </row>
    <row r="2575" spans="1:14" x14ac:dyDescent="0.45">
      <c r="A2575" t="str">
        <f t="shared" si="473"/>
        <v>3CDD</v>
      </c>
      <c r="B2575" t="str">
        <f t="shared" si="474"/>
        <v>3D</v>
      </c>
      <c r="C2575">
        <f>COUNTIF(B$2:B2575,"=0")</f>
        <v>37</v>
      </c>
      <c r="D2575" t="str">
        <f>MID('input-output'!$I$9,(ROW(D2575)-2)*2+1,2)</f>
        <v>30</v>
      </c>
      <c r="E2575" s="1" t="str">
        <f t="shared" si="475"/>
        <v/>
      </c>
      <c r="L2575" t="str">
        <f t="shared" si="480"/>
        <v/>
      </c>
      <c r="M2575" t="str" cm="1">
        <f t="array" ref="M2575">_xlfn.IFS(ISNUMBER(_xlfn.XLOOKUP(C2575,Tables!N:N,Tables!N:N)),IF(B2575=0,K2575,""),L2575&lt;&gt;"",L2575,TRUE,D2575)</f>
        <v>30</v>
      </c>
      <c r="N2575">
        <f t="shared" si="486"/>
        <v>0</v>
      </c>
    </row>
    <row r="2576" spans="1:14" x14ac:dyDescent="0.45">
      <c r="A2576" t="str">
        <f t="shared" si="473"/>
        <v>3CDE</v>
      </c>
      <c r="B2576" t="str">
        <f t="shared" si="474"/>
        <v>3E</v>
      </c>
      <c r="C2576">
        <f>COUNTIF(B$2:B2576,"=0")</f>
        <v>37</v>
      </c>
      <c r="D2576" t="str">
        <f>MID('input-output'!$I$9,(ROW(D2576)-2)*2+1,2)</f>
        <v>66</v>
      </c>
      <c r="E2576" s="1" t="str">
        <f t="shared" si="475"/>
        <v/>
      </c>
      <c r="L2576" t="str">
        <f t="shared" si="480"/>
        <v/>
      </c>
      <c r="M2576" t="str" cm="1">
        <f t="array" ref="M2576">_xlfn.IFS(ISNUMBER(_xlfn.XLOOKUP(C2576,Tables!N:N,Tables!N:N)),IF(B2576=0,K2576,""),L2576&lt;&gt;"",L2576,TRUE,D2576)</f>
        <v>66</v>
      </c>
      <c r="N2576">
        <f t="shared" si="486"/>
        <v>0</v>
      </c>
    </row>
    <row r="2577" spans="1:14" x14ac:dyDescent="0.45">
      <c r="A2577" t="str">
        <f t="shared" si="473"/>
        <v>3CDF</v>
      </c>
      <c r="B2577" t="str">
        <f t="shared" si="474"/>
        <v>3F</v>
      </c>
      <c r="C2577">
        <f>COUNTIF(B$2:B2577,"=0")</f>
        <v>37</v>
      </c>
      <c r="D2577" t="str">
        <f>MID('input-output'!$I$9,(ROW(D2577)-2)*2+1,2)</f>
        <v>30</v>
      </c>
      <c r="E2577" s="1" t="str">
        <f t="shared" si="475"/>
        <v/>
      </c>
      <c r="L2577" t="str">
        <f t="shared" si="480"/>
        <v/>
      </c>
      <c r="M2577" t="str" cm="1">
        <f t="array" ref="M2577">_xlfn.IFS(ISNUMBER(_xlfn.XLOOKUP(C2577,Tables!N:N,Tables!N:N)),IF(B2577=0,K2577,""),L2577&lt;&gt;"",L2577,TRUE,D2577)</f>
        <v>30</v>
      </c>
      <c r="N2577">
        <f t="shared" si="486"/>
        <v>0</v>
      </c>
    </row>
    <row r="2578" spans="1:14" x14ac:dyDescent="0.45">
      <c r="A2578" t="str">
        <f t="shared" si="473"/>
        <v>3CE0</v>
      </c>
      <c r="B2578" t="str">
        <f t="shared" si="474"/>
        <v>40</v>
      </c>
      <c r="C2578">
        <f>COUNTIF(B$2:B2578,"=0")</f>
        <v>37</v>
      </c>
      <c r="D2578" t="str">
        <f>MID('input-output'!$I$9,(ROW(D2578)-2)*2+1,2)</f>
        <v>EC</v>
      </c>
      <c r="E2578" s="1" t="str">
        <f t="shared" si="475"/>
        <v/>
      </c>
      <c r="L2578" t="str">
        <f t="shared" si="480"/>
        <v/>
      </c>
      <c r="M2578" t="str" cm="1">
        <f t="array" ref="M2578">_xlfn.IFS(ISNUMBER(_xlfn.XLOOKUP(C2578,Tables!N:N,Tables!N:N)),IF(B2578=0,K2578,""),L2578&lt;&gt;"",L2578,TRUE,D2578)</f>
        <v>EC</v>
      </c>
      <c r="N2578">
        <f t="shared" si="486"/>
        <v>0</v>
      </c>
    </row>
    <row r="2579" spans="1:14" x14ac:dyDescent="0.45">
      <c r="A2579" t="str">
        <f t="shared" si="473"/>
        <v>3CE1</v>
      </c>
      <c r="B2579" t="str">
        <f t="shared" si="474"/>
        <v>41</v>
      </c>
      <c r="C2579">
        <f>COUNTIF(B$2:B2579,"=0")</f>
        <v>37</v>
      </c>
      <c r="D2579" t="str">
        <f>MID('input-output'!$I$9,(ROW(D2579)-2)*2+1,2)</f>
        <v>30</v>
      </c>
      <c r="E2579" s="1" t="str">
        <f t="shared" si="475"/>
        <v/>
      </c>
      <c r="L2579" t="str">
        <f t="shared" si="480"/>
        <v/>
      </c>
      <c r="M2579" t="str" cm="1">
        <f t="array" ref="M2579">_xlfn.IFS(ISNUMBER(_xlfn.XLOOKUP(C2579,Tables!N:N,Tables!N:N)),IF(B2579=0,K2579,""),L2579&lt;&gt;"",L2579,TRUE,D2579)</f>
        <v>30</v>
      </c>
      <c r="N2579">
        <f t="shared" si="486"/>
        <v>0</v>
      </c>
    </row>
    <row r="2580" spans="1:14" x14ac:dyDescent="0.45">
      <c r="A2580" t="str">
        <f t="shared" si="473"/>
        <v>3CE2</v>
      </c>
      <c r="B2580" t="str">
        <f t="shared" si="474"/>
        <v>42</v>
      </c>
      <c r="C2580">
        <f>COUNTIF(B$2:B2580,"=0")</f>
        <v>37</v>
      </c>
      <c r="D2580" t="str">
        <f>MID('input-output'!$I$9,(ROW(D2580)-2)*2+1,2)</f>
        <v>A2</v>
      </c>
      <c r="E2580" s="1" t="str">
        <f t="shared" si="475"/>
        <v/>
      </c>
      <c r="L2580" t="str">
        <f t="shared" si="480"/>
        <v/>
      </c>
      <c r="M2580" t="str" cm="1">
        <f t="array" ref="M2580">_xlfn.IFS(ISNUMBER(_xlfn.XLOOKUP(C2580,Tables!N:N,Tables!N:N)),IF(B2580=0,K2580,""),L2580&lt;&gt;"",L2580,TRUE,D2580)</f>
        <v>A2</v>
      </c>
      <c r="N2580">
        <f t="shared" si="486"/>
        <v>0</v>
      </c>
    </row>
    <row r="2581" spans="1:14" x14ac:dyDescent="0.45">
      <c r="A2581" t="str">
        <f t="shared" si="473"/>
        <v>3CE3</v>
      </c>
      <c r="B2581" t="str">
        <f t="shared" si="474"/>
        <v>43</v>
      </c>
      <c r="C2581">
        <f>COUNTIF(B$2:B2581,"=0")</f>
        <v>37</v>
      </c>
      <c r="D2581" t="str">
        <f>MID('input-output'!$I$9,(ROW(D2581)-2)*2+1,2)</f>
        <v>30</v>
      </c>
      <c r="E2581" s="1" t="str">
        <f t="shared" si="475"/>
        <v/>
      </c>
      <c r="L2581" t="str">
        <f t="shared" si="480"/>
        <v/>
      </c>
      <c r="M2581" t="str" cm="1">
        <f t="array" ref="M2581">_xlfn.IFS(ISNUMBER(_xlfn.XLOOKUP(C2581,Tables!N:N,Tables!N:N)),IF(B2581=0,K2581,""),L2581&lt;&gt;"",L2581,TRUE,D2581)</f>
        <v>30</v>
      </c>
      <c r="N2581">
        <f t="shared" si="486"/>
        <v>0</v>
      </c>
    </row>
    <row r="2582" spans="1:14" x14ac:dyDescent="0.45">
      <c r="A2582" t="str">
        <f t="shared" ref="A2582:A2645" si="487">DEC2HEX(1+HEX2DEC(A2581))</f>
        <v>3CE4</v>
      </c>
      <c r="B2582" t="str">
        <f t="shared" si="474"/>
        <v>44</v>
      </c>
      <c r="C2582">
        <f>COUNTIF(B$2:B2582,"=0")</f>
        <v>37</v>
      </c>
      <c r="D2582" t="str">
        <f>MID('input-output'!$I$9,(ROW(D2582)-2)*2+1,2)</f>
        <v>A2</v>
      </c>
      <c r="E2582" s="1" t="str">
        <f t="shared" si="475"/>
        <v/>
      </c>
      <c r="L2582" t="str">
        <f t="shared" si="480"/>
        <v/>
      </c>
      <c r="M2582" t="str" cm="1">
        <f t="array" ref="M2582">_xlfn.IFS(ISNUMBER(_xlfn.XLOOKUP(C2582,Tables!N:N,Tables!N:N)),IF(B2582=0,K2582,""),L2582&lt;&gt;"",L2582,TRUE,D2582)</f>
        <v>A2</v>
      </c>
      <c r="N2582">
        <f t="shared" si="486"/>
        <v>0</v>
      </c>
    </row>
    <row r="2583" spans="1:14" x14ac:dyDescent="0.45">
      <c r="A2583" t="str">
        <f t="shared" si="487"/>
        <v>3CE5</v>
      </c>
      <c r="B2583" t="str">
        <f t="shared" ref="B2583:B2646" si="488">B2499</f>
        <v>45</v>
      </c>
      <c r="C2583">
        <f>COUNTIF(B$2:B2583,"=0")</f>
        <v>37</v>
      </c>
      <c r="D2583" t="str">
        <f>MID('input-output'!$I$9,(ROW(D2583)-2)*2+1,2)</f>
        <v>30</v>
      </c>
      <c r="E2583" s="1" t="str">
        <f t="shared" ref="E2583:E2646" si="489">IF(E2499="","",E2499)</f>
        <v/>
      </c>
      <c r="L2583" t="str">
        <f t="shared" si="480"/>
        <v/>
      </c>
      <c r="M2583" t="str" cm="1">
        <f t="array" ref="M2583">_xlfn.IFS(ISNUMBER(_xlfn.XLOOKUP(C2583,Tables!N:N,Tables!N:N)),IF(B2583=0,K2583,""),L2583&lt;&gt;"",L2583,TRUE,D2583)</f>
        <v>30</v>
      </c>
      <c r="N2583">
        <f t="shared" si="486"/>
        <v>0</v>
      </c>
    </row>
    <row r="2584" spans="1:14" x14ac:dyDescent="0.45">
      <c r="A2584" t="str">
        <f t="shared" si="487"/>
        <v>3CE6</v>
      </c>
      <c r="B2584" t="str">
        <f t="shared" si="488"/>
        <v>46</v>
      </c>
      <c r="C2584">
        <f>COUNTIF(B$2:B2584,"=0")</f>
        <v>37</v>
      </c>
      <c r="D2584" t="str">
        <f>MID('input-output'!$I$9,(ROW(D2584)-2)*2+1,2)</f>
        <v>69</v>
      </c>
      <c r="E2584" s="1" t="str">
        <f t="shared" si="489"/>
        <v/>
      </c>
      <c r="L2584" t="str">
        <f t="shared" si="480"/>
        <v/>
      </c>
      <c r="M2584" t="str" cm="1">
        <f t="array" ref="M2584">_xlfn.IFS(ISNUMBER(_xlfn.XLOOKUP(C2584,Tables!N:N,Tables!N:N)),IF(B2584=0,K2584,""),L2584&lt;&gt;"",L2584,TRUE,D2584)</f>
        <v>69</v>
      </c>
      <c r="N2584">
        <f t="shared" si="486"/>
        <v>0</v>
      </c>
    </row>
    <row r="2585" spans="1:14" x14ac:dyDescent="0.45">
      <c r="A2585" t="str">
        <f t="shared" si="487"/>
        <v>3CE7</v>
      </c>
      <c r="B2585" t="str">
        <f t="shared" si="488"/>
        <v>47</v>
      </c>
      <c r="C2585">
        <f>COUNTIF(B$2:B2585,"=0")</f>
        <v>37</v>
      </c>
      <c r="D2585" t="str">
        <f>MID('input-output'!$I$9,(ROW(D2585)-2)*2+1,2)</f>
        <v>37</v>
      </c>
      <c r="E2585" s="1" t="str">
        <f t="shared" si="489"/>
        <v/>
      </c>
      <c r="L2585" t="str">
        <f t="shared" si="480"/>
        <v/>
      </c>
      <c r="M2585" t="str" cm="1">
        <f t="array" ref="M2585">_xlfn.IFS(ISNUMBER(_xlfn.XLOOKUP(C2585,Tables!N:N,Tables!N:N)),IF(B2585=0,K2585,""),L2585&lt;&gt;"",L2585,TRUE,D2585)</f>
        <v>37</v>
      </c>
      <c r="N2585">
        <f t="shared" si="486"/>
        <v>0</v>
      </c>
    </row>
    <row r="2586" spans="1:14" x14ac:dyDescent="0.45">
      <c r="A2586" t="str">
        <f t="shared" si="487"/>
        <v>3CE8</v>
      </c>
      <c r="B2586" t="str">
        <f t="shared" si="488"/>
        <v>48</v>
      </c>
      <c r="C2586">
        <f>COUNTIF(B$2:B2586,"=0")</f>
        <v>37</v>
      </c>
      <c r="D2586" t="str">
        <f>MID('input-output'!$I$9,(ROW(D2586)-2)*2+1,2)</f>
        <v>B7</v>
      </c>
      <c r="E2586" s="1" t="str">
        <f t="shared" si="489"/>
        <v>DLC Tablet Name</v>
      </c>
      <c r="F2586" t="str">
        <f>IF(_xlfn.CONCAT(D2520:D2521)="FFFF",_xlfn.XLOOKUP(_xlfn.CONCAT(D2520:D2521),Tables!B:B,Tables!K:K),IF(_xlfn.XLOOKUP(HEX2DEC(D2586),Tables!A:A,Tables!K:K,"")=0,"",_xlfn.XLOOKUP(HEX2DEC(D2586),Tables!A:A,Tables!K:K,"")))</f>
        <v>A Voice from On High</v>
      </c>
      <c r="G2586" s="2"/>
      <c r="L2586" t="str">
        <f t="shared" si="480"/>
        <v/>
      </c>
      <c r="M2586" t="str" cm="1">
        <f t="array" ref="M2586">_xlfn.IFS(ISNUMBER(_xlfn.XLOOKUP(C2586,Tables!N:N,Tables!N:N)),IF(B2586=0,K2586,""),L2586&lt;&gt;"",L2586,TRUE,D2586)</f>
        <v>B7</v>
      </c>
      <c r="N2586">
        <f t="shared" si="486"/>
        <v>0</v>
      </c>
    </row>
    <row r="2587" spans="1:14" x14ac:dyDescent="0.45">
      <c r="A2587" t="str">
        <f t="shared" si="487"/>
        <v>3CE9</v>
      </c>
      <c r="B2587" t="str">
        <f t="shared" si="488"/>
        <v>49</v>
      </c>
      <c r="C2587">
        <f>COUNTIF(B$2:B2587,"=0")</f>
        <v>37</v>
      </c>
      <c r="D2587" t="str">
        <f>MID('input-output'!$I$9,(ROW(D2587)-2)*2+1,2)</f>
        <v>B7</v>
      </c>
      <c r="E2587" s="1" t="str">
        <f t="shared" si="489"/>
        <v>DLC Tablet Name</v>
      </c>
      <c r="F2587" t="str">
        <f>IF(_xlfn.XLOOKUP(HEX2DEC(D2587),Tables!A:A,Tables!K:K,"")=0,"",_xlfn.XLOOKUP(HEX2DEC(D2587),Tables!A:A,Tables!K:K,""))</f>
        <v>A Voice from On High</v>
      </c>
      <c r="L2587" t="str">
        <f t="shared" si="480"/>
        <v/>
      </c>
      <c r="M2587" t="str" cm="1">
        <f t="array" ref="M2587">_xlfn.IFS(ISNUMBER(_xlfn.XLOOKUP(C2587,Tables!N:N,Tables!N:N)),IF(B2587=0,K2587,""),L2587&lt;&gt;"",L2587,TRUE,D2587)</f>
        <v>B7</v>
      </c>
      <c r="N2587">
        <f t="shared" si="486"/>
        <v>0</v>
      </c>
    </row>
    <row r="2588" spans="1:14" x14ac:dyDescent="0.45">
      <c r="A2588" t="str">
        <f t="shared" si="487"/>
        <v>3CEA</v>
      </c>
      <c r="B2588" t="str">
        <f t="shared" si="488"/>
        <v>4A</v>
      </c>
      <c r="C2588">
        <f>COUNTIF(B$2:B2588,"=0")</f>
        <v>37</v>
      </c>
      <c r="D2588" t="str">
        <f>MID('input-output'!$I$9,(ROW(D2588)-2)*2+1,2)</f>
        <v>00</v>
      </c>
      <c r="E2588" s="1" t="str">
        <f t="shared" si="489"/>
        <v/>
      </c>
      <c r="L2588" t="str">
        <f t="shared" si="480"/>
        <v/>
      </c>
      <c r="M2588" t="str" cm="1">
        <f t="array" ref="M2588">_xlfn.IFS(ISNUMBER(_xlfn.XLOOKUP(C2588,Tables!N:N,Tables!N:N)),IF(B2588=0,K2588,""),L2588&lt;&gt;"",L2588,TRUE,D2588)</f>
        <v>00</v>
      </c>
      <c r="N2588">
        <f t="shared" si="486"/>
        <v>0</v>
      </c>
    </row>
    <row r="2589" spans="1:14" x14ac:dyDescent="0.45">
      <c r="A2589" t="str">
        <f t="shared" si="487"/>
        <v>3CEB</v>
      </c>
      <c r="B2589" t="str">
        <f t="shared" si="488"/>
        <v>4B</v>
      </c>
      <c r="C2589">
        <f>COUNTIF(B$2:B2589,"=0")</f>
        <v>37</v>
      </c>
      <c r="D2589" t="str">
        <f>MID('input-output'!$I$9,(ROW(D2589)-2)*2+1,2)</f>
        <v>00</v>
      </c>
      <c r="E2589" s="1" t="str">
        <f t="shared" si="489"/>
        <v/>
      </c>
      <c r="L2589" t="str">
        <f t="shared" si="480"/>
        <v/>
      </c>
      <c r="M2589" t="str" cm="1">
        <f t="array" ref="M2589">_xlfn.IFS(ISNUMBER(_xlfn.XLOOKUP(C2589,Tables!N:N,Tables!N:N)),IF(B2589=0,K2589,""),L2589&lt;&gt;"",L2589,TRUE,D2589)</f>
        <v>00</v>
      </c>
      <c r="N2589">
        <f t="shared" si="486"/>
        <v>0</v>
      </c>
    </row>
    <row r="2590" spans="1:14" x14ac:dyDescent="0.45">
      <c r="A2590" t="str">
        <f t="shared" si="487"/>
        <v>3CEC</v>
      </c>
      <c r="B2590" t="str">
        <f t="shared" si="488"/>
        <v>4C</v>
      </c>
      <c r="C2590">
        <f>COUNTIF(B$2:B2590,"=0")</f>
        <v>37</v>
      </c>
      <c r="D2590" t="str">
        <f>MID('input-output'!$I$9,(ROW(D2590)-2)*2+1,2)</f>
        <v>00</v>
      </c>
      <c r="E2590" s="1" t="str">
        <f t="shared" si="489"/>
        <v/>
      </c>
      <c r="L2590" t="str">
        <f t="shared" ref="L2590:L2653" si="490">IF(OR(J2590&lt;&gt;"",LEN(J2589)&gt;2),_xlfn.LET(_xlpm.exp,IF(LEN(J2590)&gt;2,RIGHT(J2590,2),IF(LEN(J2589)&gt;2,LEFT(J2589,LEN(J2589)-2),J2590)),IF(LEN(_xlpm.exp)=1,"0"&amp;_xlpm.exp,_xlpm.exp)),IF(AND(J2589&lt;&gt;"",ISNUMBER(FIND("High",E2590))),"00",IF(J2590="","",J2590)))</f>
        <v/>
      </c>
      <c r="M2590" t="str" cm="1">
        <f t="array" ref="M2590">_xlfn.IFS(ISNUMBER(_xlfn.XLOOKUP(C2590,Tables!N:N,Tables!N:N)),IF(B2590=0,K2590,""),L2590&lt;&gt;"",L2590,TRUE,D2590)</f>
        <v>00</v>
      </c>
      <c r="N2590">
        <f t="shared" si="486"/>
        <v>0</v>
      </c>
    </row>
    <row r="2591" spans="1:14" x14ac:dyDescent="0.45">
      <c r="A2591" t="str">
        <f t="shared" si="487"/>
        <v>3CED</v>
      </c>
      <c r="B2591" t="str">
        <f t="shared" si="488"/>
        <v>4D</v>
      </c>
      <c r="C2591">
        <f>COUNTIF(B$2:B2591,"=0")</f>
        <v>37</v>
      </c>
      <c r="D2591" t="str">
        <f>MID('input-output'!$I$9,(ROW(D2591)-2)*2+1,2)</f>
        <v>32</v>
      </c>
      <c r="E2591" s="1" t="str">
        <f t="shared" si="489"/>
        <v>Disguise</v>
      </c>
      <c r="F2591" t="str">
        <f>_xlfn.XLOOKUP(HEX2DEC(D2591),Tables!A:A,Tables!I:I)</f>
        <v>Cirrus Man</v>
      </c>
      <c r="G2591" s="2"/>
      <c r="L2591" t="str">
        <f t="shared" si="490"/>
        <v/>
      </c>
      <c r="M2591" t="str" cm="1">
        <f t="array" ref="M2591">_xlfn.IFS(ISNUMBER(_xlfn.XLOOKUP(C2591,Tables!N:N,Tables!N:N)),IF(B2591=0,K2591,""),L2591&lt;&gt;"",L2591,TRUE,D2591)</f>
        <v>32</v>
      </c>
      <c r="N2591">
        <f t="shared" si="486"/>
        <v>0</v>
      </c>
    </row>
    <row r="2592" spans="1:14" x14ac:dyDescent="0.45">
      <c r="A2592" t="str">
        <f t="shared" si="487"/>
        <v>3CEE</v>
      </c>
      <c r="B2592" t="str">
        <f t="shared" si="488"/>
        <v>4E</v>
      </c>
      <c r="C2592">
        <f>COUNTIF(B$2:B2592,"=0")</f>
        <v>37</v>
      </c>
      <c r="D2592" t="str">
        <f>MID('input-output'!$I$9,(ROW(D2592)-2)*2+1,2)</f>
        <v>07</v>
      </c>
      <c r="E2592" s="1" t="str">
        <f t="shared" si="489"/>
        <v>Unk</v>
      </c>
      <c r="F2592">
        <f t="shared" ref="F2592" si="491">HEX2DEC(D2592)</f>
        <v>7</v>
      </c>
      <c r="L2592" t="str">
        <f t="shared" si="490"/>
        <v/>
      </c>
      <c r="M2592" t="str" cm="1">
        <f t="array" ref="M2592">_xlfn.IFS(ISNUMBER(_xlfn.XLOOKUP(C2592,Tables!N:N,Tables!N:N)),IF(B2592=0,K2592,""),L2592&lt;&gt;"",L2592,TRUE,D2592)</f>
        <v>07</v>
      </c>
      <c r="N2592">
        <f t="shared" si="486"/>
        <v>0</v>
      </c>
    </row>
    <row r="2593" spans="1:14" x14ac:dyDescent="0.45">
      <c r="A2593" t="str">
        <f t="shared" si="487"/>
        <v>3CEF</v>
      </c>
      <c r="B2593" t="str">
        <f t="shared" si="488"/>
        <v>4F</v>
      </c>
      <c r="C2593">
        <f>COUNTIF(B$2:B2593,"=0")</f>
        <v>37</v>
      </c>
      <c r="D2593" t="str">
        <f>MID('input-output'!$I$9,(ROW(D2593)-2)*2+1,2)</f>
        <v>00</v>
      </c>
      <c r="E2593" s="1" t="str">
        <f t="shared" si="489"/>
        <v/>
      </c>
      <c r="L2593" t="str">
        <f t="shared" si="490"/>
        <v/>
      </c>
      <c r="M2593" t="str" cm="1">
        <f t="array" ref="M2593">_xlfn.IFS(ISNUMBER(_xlfn.XLOOKUP(C2593,Tables!N:N,Tables!N:N)),IF(B2593=0,K2593,""),L2593&lt;&gt;"",L2593,TRUE,D2593)</f>
        <v>00</v>
      </c>
      <c r="N2593">
        <f t="shared" si="486"/>
        <v>0</v>
      </c>
    </row>
    <row r="2594" spans="1:14" x14ac:dyDescent="0.45">
      <c r="A2594" t="str">
        <f t="shared" si="487"/>
        <v>3CF0</v>
      </c>
      <c r="B2594" t="str">
        <f t="shared" si="488"/>
        <v>50</v>
      </c>
      <c r="C2594">
        <f>COUNTIF(B$2:B2594,"=0")</f>
        <v>37</v>
      </c>
      <c r="D2594" t="str">
        <f>MID('input-output'!$I$9,(ROW(D2594)-2)*2+1,2)</f>
        <v>35</v>
      </c>
      <c r="E2594" s="1" t="str">
        <f t="shared" si="489"/>
        <v>Unk</v>
      </c>
      <c r="F2594">
        <f t="shared" ref="F2594:F2597" si="492">HEX2DEC(D2594)</f>
        <v>53</v>
      </c>
      <c r="L2594" t="str">
        <f t="shared" si="490"/>
        <v/>
      </c>
      <c r="M2594" t="str" cm="1">
        <f t="array" ref="M2594">_xlfn.IFS(ISNUMBER(_xlfn.XLOOKUP(C2594,Tables!N:N,Tables!N:N)),IF(B2594=0,K2594,""),L2594&lt;&gt;"",L2594,TRUE,D2594)</f>
        <v>35</v>
      </c>
      <c r="N2594">
        <f t="shared" si="486"/>
        <v>0</v>
      </c>
    </row>
    <row r="2595" spans="1:14" x14ac:dyDescent="0.45">
      <c r="A2595" t="str">
        <f t="shared" si="487"/>
        <v>3CF1</v>
      </c>
      <c r="B2595" t="str">
        <f t="shared" si="488"/>
        <v>51</v>
      </c>
      <c r="C2595">
        <f>COUNTIF(B$2:B2595,"=0")</f>
        <v>37</v>
      </c>
      <c r="D2595" t="str">
        <f>MID('input-output'!$I$9,(ROW(D2595)-2)*2+1,2)</f>
        <v>00</v>
      </c>
      <c r="E2595" s="1" t="str">
        <f t="shared" si="489"/>
        <v>Unk</v>
      </c>
      <c r="F2595">
        <f t="shared" si="492"/>
        <v>0</v>
      </c>
      <c r="L2595" t="str">
        <f t="shared" si="490"/>
        <v/>
      </c>
      <c r="M2595" t="str" cm="1">
        <f t="array" ref="M2595">_xlfn.IFS(ISNUMBER(_xlfn.XLOOKUP(C2595,Tables!N:N,Tables!N:N)),IF(B2595=0,K2595,""),L2595&lt;&gt;"",L2595,TRUE,D2595)</f>
        <v>00</v>
      </c>
      <c r="N2595">
        <f t="shared" si="486"/>
        <v>0</v>
      </c>
    </row>
    <row r="2596" spans="1:14" x14ac:dyDescent="0.45">
      <c r="A2596" t="str">
        <f t="shared" si="487"/>
        <v>3CF2</v>
      </c>
      <c r="B2596" t="str">
        <f t="shared" si="488"/>
        <v>52</v>
      </c>
      <c r="C2596">
        <f>COUNTIF(B$2:B2596,"=0")</f>
        <v>37</v>
      </c>
      <c r="D2596" t="str">
        <f>MID('input-output'!$I$9,(ROW(D2596)-2)*2+1,2)</f>
        <v>00</v>
      </c>
      <c r="E2596" s="1" t="str">
        <f t="shared" si="489"/>
        <v>Unk</v>
      </c>
      <c r="F2596">
        <f t="shared" si="492"/>
        <v>0</v>
      </c>
      <c r="L2596" t="str">
        <f t="shared" si="490"/>
        <v/>
      </c>
      <c r="M2596" t="str" cm="1">
        <f t="array" ref="M2596">_xlfn.IFS(ISNUMBER(_xlfn.XLOOKUP(C2596,Tables!N:N,Tables!N:N)),IF(B2596=0,K2596,""),L2596&lt;&gt;"",L2596,TRUE,D2596)</f>
        <v>00</v>
      </c>
      <c r="N2596">
        <f t="shared" si="486"/>
        <v>0</v>
      </c>
    </row>
    <row r="2597" spans="1:14" x14ac:dyDescent="0.45">
      <c r="A2597" t="str">
        <f t="shared" si="487"/>
        <v>3CF3</v>
      </c>
      <c r="B2597" t="str">
        <f t="shared" si="488"/>
        <v>53</v>
      </c>
      <c r="C2597">
        <f>COUNTIF(B$2:B2597,"=0")</f>
        <v>37</v>
      </c>
      <c r="D2597" t="str">
        <f>MID('input-output'!$I$9,(ROW(D2597)-2)*2+1,2)</f>
        <v>00</v>
      </c>
      <c r="E2597" s="1" t="str">
        <f t="shared" si="489"/>
        <v>Unk</v>
      </c>
      <c r="F2597">
        <f t="shared" si="492"/>
        <v>0</v>
      </c>
      <c r="L2597" t="str">
        <f t="shared" si="490"/>
        <v/>
      </c>
      <c r="M2597" t="str" cm="1">
        <f t="array" ref="M2597">_xlfn.IFS(ISNUMBER(_xlfn.XLOOKUP(C2597,Tables!N:N,Tables!N:N)),IF(B2597=0,K2597,""),L2597&lt;&gt;"",L2597,TRUE,D2597)</f>
        <v>00</v>
      </c>
      <c r="N2597">
        <f t="shared" si="486"/>
        <v>0</v>
      </c>
    </row>
    <row r="2598" spans="1:14" x14ac:dyDescent="0.45">
      <c r="A2598" t="str">
        <f t="shared" si="487"/>
        <v>3CF4</v>
      </c>
      <c r="B2598">
        <f t="shared" si="488"/>
        <v>0</v>
      </c>
      <c r="C2598">
        <f>COUNTIF(B$2:B2598,"=0")</f>
        <v>38</v>
      </c>
      <c r="D2598" t="str">
        <f>MID('input-output'!$I$9,(ROW(D2598)-2)*2+1,2)</f>
        <v>00</v>
      </c>
      <c r="E2598" s="1" t="str">
        <f t="shared" si="489"/>
        <v>Name Low 1</v>
      </c>
      <c r="F2598">
        <f>_xlfn.XLOOKUP(HEX2DEC(D2599&amp;D2598),Tables!A:A,Tables!C:C)</f>
        <v>0</v>
      </c>
      <c r="G2598" s="2"/>
      <c r="J2598" t="str">
        <f>IF(G2598&lt;&gt;"",_xlfn.XLOOKUP(G2598,Tables!C:C,Tables!B:B),"")</f>
        <v/>
      </c>
      <c r="K2598" t="str">
        <f>IF(G2670&lt;&gt;"",_xlfn.XLOOKUP(G2670,'Tablet data'!A:A,'Tablet data'!B:B),"")</f>
        <v/>
      </c>
      <c r="L2598" t="str">
        <f t="shared" si="490"/>
        <v/>
      </c>
      <c r="M2598" t="str" cm="1">
        <f t="array" ref="M2598">_xlfn.IFS(ISNUMBER(_xlfn.XLOOKUP(C2598,Tables!N:N,Tables!N:N)),IF(B2598=0,K2598,""),L2598&lt;&gt;"",L2598,TRUE,D2598)</f>
        <v>00</v>
      </c>
      <c r="N2598">
        <f t="shared" si="486"/>
        <v>0</v>
      </c>
    </row>
    <row r="2599" spans="1:14" x14ac:dyDescent="0.45">
      <c r="A2599" t="str">
        <f t="shared" si="487"/>
        <v>3CF5</v>
      </c>
      <c r="B2599">
        <f t="shared" si="488"/>
        <v>1</v>
      </c>
      <c r="C2599">
        <f>COUNTIF(B$2:B2599,"=0")</f>
        <v>38</v>
      </c>
      <c r="D2599" t="str">
        <f>MID('input-output'!$I$9,(ROW(D2599)-2)*2+1,2)</f>
        <v>00</v>
      </c>
      <c r="E2599" s="1" t="str">
        <f t="shared" si="489"/>
        <v>Name High 1</v>
      </c>
      <c r="L2599" t="str">
        <f t="shared" si="490"/>
        <v/>
      </c>
      <c r="M2599" t="str" cm="1">
        <f t="array" ref="M2599">_xlfn.IFS(ISNUMBER(_xlfn.XLOOKUP(C2599,Tables!N:N,Tables!N:N)),IF(B2599=0,K2599,""),L2599&lt;&gt;"",L2599,TRUE,D2599)</f>
        <v>00</v>
      </c>
      <c r="N2599">
        <f t="shared" si="486"/>
        <v>0</v>
      </c>
    </row>
    <row r="2600" spans="1:14" x14ac:dyDescent="0.45">
      <c r="A2600" t="str">
        <f t="shared" si="487"/>
        <v>3CF6</v>
      </c>
      <c r="B2600">
        <f t="shared" si="488"/>
        <v>2</v>
      </c>
      <c r="C2600">
        <f>COUNTIF(B$2:B2600,"=0")</f>
        <v>38</v>
      </c>
      <c r="D2600" t="str">
        <f>MID('input-output'!$I$9,(ROW(D2600)-2)*2+1,2)</f>
        <v>00</v>
      </c>
      <c r="E2600" s="1" t="str">
        <f t="shared" si="489"/>
        <v>Name Low 2</v>
      </c>
      <c r="F2600">
        <f>_xlfn.XLOOKUP(HEX2DEC(D2601&amp;D2600),Tables!A:A,Tables!C:C)</f>
        <v>0</v>
      </c>
      <c r="G2600" s="2"/>
      <c r="J2600" t="str">
        <f>IF(G2600&lt;&gt;"",_xlfn.XLOOKUP(G2600,Tables!C:C,Tables!B:B),"")</f>
        <v/>
      </c>
      <c r="L2600" t="str">
        <f t="shared" si="490"/>
        <v/>
      </c>
      <c r="M2600" t="str" cm="1">
        <f t="array" ref="M2600">_xlfn.IFS(ISNUMBER(_xlfn.XLOOKUP(C2600,Tables!N:N,Tables!N:N)),IF(B2600=0,K2600,""),L2600&lt;&gt;"",L2600,TRUE,D2600)</f>
        <v>00</v>
      </c>
      <c r="N2600">
        <f t="shared" si="486"/>
        <v>0</v>
      </c>
    </row>
    <row r="2601" spans="1:14" x14ac:dyDescent="0.45">
      <c r="A2601" t="str">
        <f t="shared" si="487"/>
        <v>3CF7</v>
      </c>
      <c r="B2601" t="str">
        <f t="shared" si="488"/>
        <v>3</v>
      </c>
      <c r="C2601">
        <f>COUNTIF(B$2:B2601,"=0")</f>
        <v>38</v>
      </c>
      <c r="D2601" t="str">
        <f>MID('input-output'!$I$9,(ROW(D2601)-2)*2+1,2)</f>
        <v>00</v>
      </c>
      <c r="E2601" s="1" t="str">
        <f t="shared" si="489"/>
        <v>Name High 2</v>
      </c>
      <c r="L2601" t="str">
        <f t="shared" si="490"/>
        <v/>
      </c>
      <c r="M2601" t="str" cm="1">
        <f t="array" ref="M2601">_xlfn.IFS(ISNUMBER(_xlfn.XLOOKUP(C2601,Tables!N:N,Tables!N:N)),IF(B2601=0,K2601,""),L2601&lt;&gt;"",L2601,TRUE,D2601)</f>
        <v>00</v>
      </c>
      <c r="N2601">
        <f t="shared" si="486"/>
        <v>0</v>
      </c>
    </row>
    <row r="2602" spans="1:14" x14ac:dyDescent="0.45">
      <c r="A2602" t="str">
        <f t="shared" si="487"/>
        <v>3CF8</v>
      </c>
      <c r="B2602" t="str">
        <f t="shared" si="488"/>
        <v>4</v>
      </c>
      <c r="C2602">
        <f>COUNTIF(B$2:B2602,"=0")</f>
        <v>38</v>
      </c>
      <c r="D2602" t="str">
        <f>MID('input-output'!$I$9,(ROW(D2602)-2)*2+1,2)</f>
        <v>00</v>
      </c>
      <c r="E2602" s="1" t="str">
        <f t="shared" si="489"/>
        <v>Name Low 3</v>
      </c>
      <c r="F2602">
        <f>_xlfn.XLOOKUP(HEX2DEC(D2603&amp;D2602),Tables!A:A,Tables!C:C)</f>
        <v>0</v>
      </c>
      <c r="G2602" s="2"/>
      <c r="J2602" t="str">
        <f>IF(G2602&lt;&gt;"",_xlfn.XLOOKUP(G2602,Tables!C:C,Tables!B:B),"")</f>
        <v/>
      </c>
      <c r="L2602" t="str">
        <f t="shared" si="490"/>
        <v/>
      </c>
      <c r="M2602" t="str" cm="1">
        <f t="array" ref="M2602">_xlfn.IFS(ISNUMBER(_xlfn.XLOOKUP(C2602,Tables!N:N,Tables!N:N)),IF(B2602=0,K2602,""),L2602&lt;&gt;"",L2602,TRUE,D2602)</f>
        <v>00</v>
      </c>
      <c r="N2602">
        <f t="shared" si="486"/>
        <v>0</v>
      </c>
    </row>
    <row r="2603" spans="1:14" x14ac:dyDescent="0.45">
      <c r="A2603" t="str">
        <f t="shared" si="487"/>
        <v>3CF9</v>
      </c>
      <c r="B2603" t="str">
        <f t="shared" si="488"/>
        <v>5</v>
      </c>
      <c r="C2603">
        <f>COUNTIF(B$2:B2603,"=0")</f>
        <v>38</v>
      </c>
      <c r="D2603" t="str">
        <f>MID('input-output'!$I$9,(ROW(D2603)-2)*2+1,2)</f>
        <v>00</v>
      </c>
      <c r="E2603" s="1" t="str">
        <f t="shared" si="489"/>
        <v>Name High 3</v>
      </c>
      <c r="L2603" t="str">
        <f t="shared" si="490"/>
        <v/>
      </c>
      <c r="M2603" t="str" cm="1">
        <f t="array" ref="M2603">_xlfn.IFS(ISNUMBER(_xlfn.XLOOKUP(C2603,Tables!N:N,Tables!N:N)),IF(B2603=0,K2603,""),L2603&lt;&gt;"",L2603,TRUE,D2603)</f>
        <v>00</v>
      </c>
      <c r="N2603">
        <f t="shared" si="486"/>
        <v>0</v>
      </c>
    </row>
    <row r="2604" spans="1:14" x14ac:dyDescent="0.45">
      <c r="A2604" t="str">
        <f t="shared" si="487"/>
        <v>3CFA</v>
      </c>
      <c r="B2604" t="str">
        <f t="shared" si="488"/>
        <v>6</v>
      </c>
      <c r="C2604">
        <f>COUNTIF(B$2:B2604,"=0")</f>
        <v>38</v>
      </c>
      <c r="D2604" t="str">
        <f>MID('input-output'!$I$9,(ROW(D2604)-2)*2+1,2)</f>
        <v>00</v>
      </c>
      <c r="E2604" s="1" t="str">
        <f t="shared" si="489"/>
        <v>Primary Monster Low</v>
      </c>
      <c r="F2604">
        <f>_xlfn.XLOOKUP(HEX2DEC(D2605&amp;D2604),Tables!A:A,Tables!D:D)</f>
        <v>0</v>
      </c>
      <c r="G2604" s="2"/>
      <c r="J2604" t="str">
        <f>IF(G2604&lt;&gt;"",_xlfn.XLOOKUP(G2604,Tables!D:D,Tables!B:B),"")</f>
        <v/>
      </c>
      <c r="L2604" t="str">
        <f t="shared" si="490"/>
        <v/>
      </c>
      <c r="M2604" t="str" cm="1">
        <f t="array" ref="M2604">_xlfn.IFS(ISNUMBER(_xlfn.XLOOKUP(C2604,Tables!N:N,Tables!N:N)),IF(B2604=0,K2604,""),L2604&lt;&gt;"",L2604,TRUE,D2604)</f>
        <v>00</v>
      </c>
      <c r="N2604">
        <f t="shared" si="486"/>
        <v>0</v>
      </c>
    </row>
    <row r="2605" spans="1:14" x14ac:dyDescent="0.45">
      <c r="A2605" t="str">
        <f t="shared" si="487"/>
        <v>3CFB</v>
      </c>
      <c r="B2605" t="str">
        <f t="shared" si="488"/>
        <v>7</v>
      </c>
      <c r="C2605">
        <f>COUNTIF(B$2:B2605,"=0")</f>
        <v>38</v>
      </c>
      <c r="D2605" t="str">
        <f>MID('input-output'!$I$9,(ROW(D2605)-2)*2+1,2)</f>
        <v>00</v>
      </c>
      <c r="E2605" s="1" t="str">
        <f t="shared" si="489"/>
        <v>Primary Monster High</v>
      </c>
      <c r="L2605" t="str">
        <f t="shared" si="490"/>
        <v/>
      </c>
      <c r="M2605" t="str" cm="1">
        <f t="array" ref="M2605">_xlfn.IFS(ISNUMBER(_xlfn.XLOOKUP(C2605,Tables!N:N,Tables!N:N)),IF(B2605=0,K2605,""),L2605&lt;&gt;"",L2605,TRUE,D2605)</f>
        <v>00</v>
      </c>
      <c r="N2605">
        <f t="shared" si="486"/>
        <v>0</v>
      </c>
    </row>
    <row r="2606" spans="1:14" x14ac:dyDescent="0.45">
      <c r="A2606" t="str">
        <f t="shared" si="487"/>
        <v>3CFC</v>
      </c>
      <c r="B2606" t="str">
        <f t="shared" si="488"/>
        <v>8</v>
      </c>
      <c r="C2606">
        <f>COUNTIF(B$2:B2606,"=0")</f>
        <v>38</v>
      </c>
      <c r="D2606" t="str">
        <f>MID('input-output'!$I$9,(ROW(D2606)-2)*2+1,2)</f>
        <v>00</v>
      </c>
      <c r="E2606" s="1" t="str">
        <f t="shared" si="489"/>
        <v>Header Low</v>
      </c>
      <c r="F2606">
        <f t="shared" ref="F2606" si="493">HEX2DEC(D2607&amp;D2606)</f>
        <v>0</v>
      </c>
      <c r="G2606" s="2"/>
      <c r="J2606" t="str">
        <f t="shared" ref="J2606" si="494">IF(G2606&lt;&gt;"",DEC2HEX(G2606),"")</f>
        <v/>
      </c>
      <c r="L2606" t="str">
        <f t="shared" si="490"/>
        <v/>
      </c>
      <c r="M2606" t="str" cm="1">
        <f t="array" ref="M2606">_xlfn.IFS(ISNUMBER(_xlfn.XLOOKUP(C2606,Tables!N:N,Tables!N:N)),IF(B2606=0,K2606,""),L2606&lt;&gt;"",L2606,TRUE,D2606)</f>
        <v>00</v>
      </c>
      <c r="N2606">
        <f t="shared" si="486"/>
        <v>0</v>
      </c>
    </row>
    <row r="2607" spans="1:14" x14ac:dyDescent="0.45">
      <c r="A2607" t="str">
        <f t="shared" si="487"/>
        <v>3CFD</v>
      </c>
      <c r="B2607" t="str">
        <f t="shared" si="488"/>
        <v>9</v>
      </c>
      <c r="C2607">
        <f>COUNTIF(B$2:B2607,"=0")</f>
        <v>38</v>
      </c>
      <c r="D2607" t="str">
        <f>MID('input-output'!$I$9,(ROW(D2607)-2)*2+1,2)</f>
        <v>00</v>
      </c>
      <c r="E2607" s="1" t="str">
        <f t="shared" si="489"/>
        <v>Header High</v>
      </c>
      <c r="L2607" t="str">
        <f t="shared" si="490"/>
        <v/>
      </c>
      <c r="M2607" t="str" cm="1">
        <f t="array" ref="M2607">_xlfn.IFS(ISNUMBER(_xlfn.XLOOKUP(C2607,Tables!N:N,Tables!N:N)),IF(B2607=0,K2607,""),L2607&lt;&gt;"",L2607,TRUE,D2607)</f>
        <v>00</v>
      </c>
      <c r="N2607">
        <f t="shared" si="486"/>
        <v>0</v>
      </c>
    </row>
    <row r="2608" spans="1:14" x14ac:dyDescent="0.45">
      <c r="A2608" t="str">
        <f t="shared" si="487"/>
        <v>3CFE</v>
      </c>
      <c r="B2608" t="str">
        <f t="shared" si="488"/>
        <v>A</v>
      </c>
      <c r="C2608">
        <f>COUNTIF(B$2:B2608,"=0")</f>
        <v>38</v>
      </c>
      <c r="D2608" t="str">
        <f>MID('input-output'!$I$9,(ROW(D2608)-2)*2+1,2)</f>
        <v>00</v>
      </c>
      <c r="E2608" s="1" t="str">
        <f t="shared" si="489"/>
        <v>Footer Low</v>
      </c>
      <c r="F2608">
        <f t="shared" ref="F2608" si="495">HEX2DEC(D2609&amp;D2608)</f>
        <v>0</v>
      </c>
      <c r="G2608" s="2"/>
      <c r="J2608" t="str">
        <f t="shared" ref="J2608" si="496">IF(G2608&lt;&gt;"",DEC2HEX(G2608),"")</f>
        <v/>
      </c>
      <c r="L2608" t="str">
        <f t="shared" si="490"/>
        <v/>
      </c>
      <c r="M2608" t="str" cm="1">
        <f t="array" ref="M2608">_xlfn.IFS(ISNUMBER(_xlfn.XLOOKUP(C2608,Tables!N:N,Tables!N:N)),IF(B2608=0,K2608,""),L2608&lt;&gt;"",L2608,TRUE,D2608)</f>
        <v>00</v>
      </c>
      <c r="N2608">
        <f t="shared" si="486"/>
        <v>0</v>
      </c>
    </row>
    <row r="2609" spans="1:14" x14ac:dyDescent="0.45">
      <c r="A2609" t="str">
        <f t="shared" si="487"/>
        <v>3CFF</v>
      </c>
      <c r="B2609" t="str">
        <f t="shared" si="488"/>
        <v>B</v>
      </c>
      <c r="C2609">
        <f>COUNTIF(B$2:B2609,"=0")</f>
        <v>38</v>
      </c>
      <c r="D2609" t="str">
        <f>MID('input-output'!$I$9,(ROW(D2609)-2)*2+1,2)</f>
        <v>00</v>
      </c>
      <c r="E2609" s="1" t="str">
        <f t="shared" si="489"/>
        <v>Footer High</v>
      </c>
      <c r="L2609" t="str">
        <f t="shared" si="490"/>
        <v/>
      </c>
      <c r="M2609" t="str" cm="1">
        <f t="array" ref="M2609">_xlfn.IFS(ISNUMBER(_xlfn.XLOOKUP(C2609,Tables!N:N,Tables!N:N)),IF(B2609=0,K2609,""),L2609&lt;&gt;"",L2609,TRUE,D2609)</f>
        <v>00</v>
      </c>
      <c r="N2609">
        <f t="shared" si="486"/>
        <v>0</v>
      </c>
    </row>
    <row r="2610" spans="1:14" x14ac:dyDescent="0.45">
      <c r="A2610" t="str">
        <f t="shared" si="487"/>
        <v>3D00</v>
      </c>
      <c r="B2610" t="str">
        <f t="shared" si="488"/>
        <v>C</v>
      </c>
      <c r="C2610">
        <f>COUNTIF(B$2:B2610,"=0")</f>
        <v>38</v>
      </c>
      <c r="D2610" t="str">
        <f>MID('input-output'!$I$9,(ROW(D2610)-2)*2+1,2)</f>
        <v>34</v>
      </c>
      <c r="E2610" s="1" t="str">
        <f t="shared" si="489"/>
        <v/>
      </c>
      <c r="L2610" t="str">
        <f t="shared" si="490"/>
        <v/>
      </c>
      <c r="M2610" t="str" cm="1">
        <f t="array" ref="M2610">_xlfn.IFS(ISNUMBER(_xlfn.XLOOKUP(C2610,Tables!N:N,Tables!N:N)),IF(B2610=0,K2610,""),L2610&lt;&gt;"",L2610,TRUE,D2610)</f>
        <v>34</v>
      </c>
      <c r="N2610">
        <f t="shared" si="486"/>
        <v>0</v>
      </c>
    </row>
    <row r="2611" spans="1:14" x14ac:dyDescent="0.45">
      <c r="A2611" t="str">
        <f t="shared" si="487"/>
        <v>3D01</v>
      </c>
      <c r="B2611" t="str">
        <f t="shared" si="488"/>
        <v>D</v>
      </c>
      <c r="C2611">
        <f>COUNTIF(B$2:B2611,"=0")</f>
        <v>38</v>
      </c>
      <c r="D2611" t="str">
        <f>MID('input-output'!$I$9,(ROW(D2611)-2)*2+1,2)</f>
        <v>01</v>
      </c>
      <c r="E2611" s="1" t="str">
        <f t="shared" si="489"/>
        <v/>
      </c>
      <c r="L2611" t="str">
        <f t="shared" si="490"/>
        <v/>
      </c>
      <c r="M2611" t="str" cm="1">
        <f t="array" ref="M2611">_xlfn.IFS(ISNUMBER(_xlfn.XLOOKUP(C2611,Tables!N:N,Tables!N:N)),IF(B2611=0,K2611,""),L2611&lt;&gt;"",L2611,TRUE,D2611)</f>
        <v>01</v>
      </c>
      <c r="N2611">
        <f t="shared" si="486"/>
        <v>0</v>
      </c>
    </row>
    <row r="2612" spans="1:14" x14ac:dyDescent="0.45">
      <c r="A2612" t="str">
        <f t="shared" si="487"/>
        <v>3D02</v>
      </c>
      <c r="B2612" t="str">
        <f t="shared" si="488"/>
        <v>E</v>
      </c>
      <c r="C2612">
        <f>COUNTIF(B$2:B2612,"=0")</f>
        <v>38</v>
      </c>
      <c r="D2612" t="str">
        <f>MID('input-output'!$I$9,(ROW(D2612)-2)*2+1,2)</f>
        <v>00</v>
      </c>
      <c r="E2612" s="1" t="str">
        <f t="shared" si="489"/>
        <v>Times Cleared</v>
      </c>
      <c r="F2612">
        <f t="shared" ref="F2612" si="497">HEX2DEC(D2612)</f>
        <v>0</v>
      </c>
      <c r="G2612" s="2"/>
      <c r="J2612" t="str">
        <f t="shared" ref="J2612" si="498">IF(G2612&lt;&gt;"",DEC2HEX(G2612),"")</f>
        <v/>
      </c>
      <c r="L2612" t="str">
        <f t="shared" si="490"/>
        <v/>
      </c>
      <c r="M2612" t="str" cm="1">
        <f t="array" ref="M2612">_xlfn.IFS(ISNUMBER(_xlfn.XLOOKUP(C2612,Tables!N:N,Tables!N:N)),IF(B2612=0,K2612,""),L2612&lt;&gt;"",L2612,TRUE,D2612)</f>
        <v>00</v>
      </c>
      <c r="N2612">
        <f t="shared" si="486"/>
        <v>0</v>
      </c>
    </row>
    <row r="2613" spans="1:14" x14ac:dyDescent="0.45">
      <c r="A2613" t="str">
        <f t="shared" si="487"/>
        <v>3D03</v>
      </c>
      <c r="B2613" t="str">
        <f t="shared" si="488"/>
        <v>F</v>
      </c>
      <c r="C2613">
        <f>COUNTIF(B$2:B2613,"=0")</f>
        <v>38</v>
      </c>
      <c r="D2613" t="str">
        <f>MID('input-output'!$I$9,(ROW(D2613)-2)*2+1,2)</f>
        <v>00</v>
      </c>
      <c r="E2613" s="1" t="str">
        <f t="shared" si="489"/>
        <v/>
      </c>
      <c r="L2613" t="str">
        <f t="shared" si="490"/>
        <v/>
      </c>
      <c r="M2613" t="str" cm="1">
        <f t="array" ref="M2613">_xlfn.IFS(ISNUMBER(_xlfn.XLOOKUP(C2613,Tables!N:N,Tables!N:N)),IF(B2613=0,K2613,""),L2613&lt;&gt;"",L2613,TRUE,D2613)</f>
        <v>00</v>
      </c>
      <c r="N2613">
        <f t="shared" si="486"/>
        <v>0</v>
      </c>
    </row>
    <row r="2614" spans="1:14" x14ac:dyDescent="0.45">
      <c r="A2614" t="str">
        <f t="shared" si="487"/>
        <v>3D04</v>
      </c>
      <c r="B2614" t="str">
        <f t="shared" si="488"/>
        <v>10</v>
      </c>
      <c r="C2614">
        <f>COUNTIF(B$2:B2614,"=0")</f>
        <v>38</v>
      </c>
      <c r="D2614" t="str">
        <f>MID('input-output'!$I$9,(ROW(D2614)-2)*2+1,2)</f>
        <v>00</v>
      </c>
      <c r="E2614" s="1" t="str">
        <f t="shared" si="489"/>
        <v/>
      </c>
      <c r="L2614" t="str">
        <f t="shared" si="490"/>
        <v/>
      </c>
      <c r="M2614" t="str" cm="1">
        <f t="array" ref="M2614">_xlfn.IFS(ISNUMBER(_xlfn.XLOOKUP(C2614,Tables!N:N,Tables!N:N)),IF(B2614=0,K2614,""),L2614&lt;&gt;"",L2614,TRUE,D2614)</f>
        <v>00</v>
      </c>
      <c r="N2614">
        <f t="shared" si="486"/>
        <v>0</v>
      </c>
    </row>
    <row r="2615" spans="1:14" x14ac:dyDescent="0.45">
      <c r="A2615" t="str">
        <f t="shared" si="487"/>
        <v>3D05</v>
      </c>
      <c r="B2615" t="str">
        <f t="shared" si="488"/>
        <v>11</v>
      </c>
      <c r="C2615">
        <f>COUNTIF(B$2:B2615,"=0")</f>
        <v>38</v>
      </c>
      <c r="D2615" t="str">
        <f>MID('input-output'!$I$9,(ROW(D2615)-2)*2+1,2)</f>
        <v>00</v>
      </c>
      <c r="E2615" s="1" t="str">
        <f t="shared" si="489"/>
        <v/>
      </c>
      <c r="L2615" t="str">
        <f t="shared" si="490"/>
        <v/>
      </c>
      <c r="M2615" t="str" cm="1">
        <f t="array" ref="M2615">_xlfn.IFS(ISNUMBER(_xlfn.XLOOKUP(C2615,Tables!N:N,Tables!N:N)),IF(B2615=0,K2615,""),L2615&lt;&gt;"",L2615,TRUE,D2615)</f>
        <v>00</v>
      </c>
      <c r="N2615">
        <f t="shared" si="486"/>
        <v>0</v>
      </c>
    </row>
    <row r="2616" spans="1:14" x14ac:dyDescent="0.45">
      <c r="A2616" t="str">
        <f t="shared" si="487"/>
        <v>3D06</v>
      </c>
      <c r="B2616" t="str">
        <f t="shared" si="488"/>
        <v>12</v>
      </c>
      <c r="C2616">
        <f>COUNTIF(B$2:B2616,"=0")</f>
        <v>38</v>
      </c>
      <c r="D2616" t="str">
        <f>MID('input-output'!$I$9,(ROW(D2616)-2)*2+1,2)</f>
        <v>00</v>
      </c>
      <c r="E2616" s="1" t="str">
        <f t="shared" si="489"/>
        <v/>
      </c>
      <c r="L2616" t="str">
        <f t="shared" si="490"/>
        <v/>
      </c>
      <c r="M2616" t="str" cm="1">
        <f t="array" ref="M2616">_xlfn.IFS(ISNUMBER(_xlfn.XLOOKUP(C2616,Tables!N:N,Tables!N:N)),IF(B2616=0,K2616,""),L2616&lt;&gt;"",L2616,TRUE,D2616)</f>
        <v>00</v>
      </c>
      <c r="N2616">
        <f t="shared" si="486"/>
        <v>0</v>
      </c>
    </row>
    <row r="2617" spans="1:14" x14ac:dyDescent="0.45">
      <c r="A2617" t="str">
        <f t="shared" si="487"/>
        <v>3D07</v>
      </c>
      <c r="B2617" t="str">
        <f t="shared" si="488"/>
        <v>13</v>
      </c>
      <c r="C2617">
        <f>COUNTIF(B$2:B2617,"=0")</f>
        <v>38</v>
      </c>
      <c r="D2617" t="str">
        <f>MID('input-output'!$I$9,(ROW(D2617)-2)*2+1,2)</f>
        <v>00</v>
      </c>
      <c r="E2617" s="1" t="str">
        <f t="shared" si="489"/>
        <v/>
      </c>
      <c r="L2617" t="str">
        <f t="shared" si="490"/>
        <v/>
      </c>
      <c r="M2617" t="str" cm="1">
        <f t="array" ref="M2617">_xlfn.IFS(ISNUMBER(_xlfn.XLOOKUP(C2617,Tables!N:N,Tables!N:N)),IF(B2617=0,K2617,""),L2617&lt;&gt;"",L2617,TRUE,D2617)</f>
        <v>00</v>
      </c>
      <c r="N2617">
        <f t="shared" si="486"/>
        <v>0</v>
      </c>
    </row>
    <row r="2618" spans="1:14" x14ac:dyDescent="0.45">
      <c r="A2618" t="str">
        <f t="shared" si="487"/>
        <v>3D08</v>
      </c>
      <c r="B2618" t="str">
        <f t="shared" si="488"/>
        <v>14</v>
      </c>
      <c r="C2618">
        <f>COUNTIF(B$2:B2618,"=0")</f>
        <v>38</v>
      </c>
      <c r="D2618" t="str">
        <f>MID('input-output'!$I$9,(ROW(D2618)-2)*2+1,2)</f>
        <v>00</v>
      </c>
      <c r="E2618" s="1" t="str">
        <f t="shared" si="489"/>
        <v>Unk</v>
      </c>
      <c r="F2618">
        <f t="shared" ref="F2618" si="499">HEX2DEC(D2618)</f>
        <v>0</v>
      </c>
      <c r="L2618" t="str">
        <f t="shared" si="490"/>
        <v/>
      </c>
      <c r="M2618" t="str" cm="1">
        <f t="array" ref="M2618">_xlfn.IFS(ISNUMBER(_xlfn.XLOOKUP(C2618,Tables!N:N,Tables!N:N)),IF(B2618=0,K2618,""),L2618&lt;&gt;"",L2618,TRUE,D2618)</f>
        <v>00</v>
      </c>
      <c r="N2618">
        <f t="shared" si="486"/>
        <v>0</v>
      </c>
    </row>
    <row r="2619" spans="1:14" x14ac:dyDescent="0.45">
      <c r="A2619" t="str">
        <f t="shared" si="487"/>
        <v>3D09</v>
      </c>
      <c r="B2619" t="str">
        <f t="shared" si="488"/>
        <v>15</v>
      </c>
      <c r="C2619">
        <f>COUNTIF(B$2:B2619,"=0")</f>
        <v>38</v>
      </c>
      <c r="D2619" t="str">
        <f>MID('input-output'!$I$9,(ROW(D2619)-2)*2+1,2)</f>
        <v>00</v>
      </c>
      <c r="E2619" s="1" t="str">
        <f t="shared" si="489"/>
        <v/>
      </c>
      <c r="L2619" t="str">
        <f t="shared" si="490"/>
        <v/>
      </c>
      <c r="M2619" t="str" cm="1">
        <f t="array" ref="M2619">_xlfn.IFS(ISNUMBER(_xlfn.XLOOKUP(C2619,Tables!N:N,Tables!N:N)),IF(B2619=0,K2619,""),L2619&lt;&gt;"",L2619,TRUE,D2619)</f>
        <v>00</v>
      </c>
      <c r="N2619">
        <f t="shared" si="486"/>
        <v>0</v>
      </c>
    </row>
    <row r="2620" spans="1:14" x14ac:dyDescent="0.45">
      <c r="A2620" t="str">
        <f t="shared" si="487"/>
        <v>3D0A</v>
      </c>
      <c r="B2620" t="str">
        <f t="shared" si="488"/>
        <v>16</v>
      </c>
      <c r="C2620">
        <f>COUNTIF(B$2:B2620,"=0")</f>
        <v>38</v>
      </c>
      <c r="D2620" t="str">
        <f>MID('input-output'!$I$9,(ROW(D2620)-2)*2+1,2)</f>
        <v>BD</v>
      </c>
      <c r="E2620" s="1" t="str">
        <f t="shared" si="489"/>
        <v/>
      </c>
      <c r="L2620" t="str">
        <f t="shared" si="490"/>
        <v/>
      </c>
      <c r="M2620" t="str" cm="1">
        <f t="array" ref="M2620">_xlfn.IFS(ISNUMBER(_xlfn.XLOOKUP(C2620,Tables!N:N,Tables!N:N)),IF(B2620=0,K2620,""),L2620&lt;&gt;"",L2620,TRUE,D2620)</f>
        <v>BD</v>
      </c>
      <c r="N2620">
        <f t="shared" si="486"/>
        <v>0</v>
      </c>
    </row>
    <row r="2621" spans="1:14" x14ac:dyDescent="0.45">
      <c r="A2621" t="str">
        <f t="shared" si="487"/>
        <v>3D0B</v>
      </c>
      <c r="B2621" t="str">
        <f t="shared" si="488"/>
        <v>17</v>
      </c>
      <c r="C2621">
        <f>COUNTIF(B$2:B2621,"=0")</f>
        <v>38</v>
      </c>
      <c r="D2621" t="str">
        <f>MID('input-output'!$I$9,(ROW(D2621)-2)*2+1,2)</f>
        <v>01</v>
      </c>
      <c r="E2621" s="1" t="str">
        <f t="shared" si="489"/>
        <v/>
      </c>
      <c r="L2621" t="str">
        <f t="shared" si="490"/>
        <v/>
      </c>
      <c r="M2621" t="str" cm="1">
        <f t="array" ref="M2621">_xlfn.IFS(ISNUMBER(_xlfn.XLOOKUP(C2621,Tables!N:N,Tables!N:N)),IF(B2621=0,K2621,""),L2621&lt;&gt;"",L2621,TRUE,D2621)</f>
        <v>01</v>
      </c>
      <c r="N2621">
        <f t="shared" si="486"/>
        <v>0</v>
      </c>
    </row>
    <row r="2622" spans="1:14" x14ac:dyDescent="0.45">
      <c r="A2622" t="str">
        <f t="shared" si="487"/>
        <v>3D0C</v>
      </c>
      <c r="B2622" t="str">
        <f t="shared" si="488"/>
        <v>18</v>
      </c>
      <c r="C2622">
        <f>COUNTIF(B$2:B2622,"=0")</f>
        <v>38</v>
      </c>
      <c r="D2622" t="str">
        <f>MID('input-output'!$I$9,(ROW(D2622)-2)*2+1,2)</f>
        <v>00</v>
      </c>
      <c r="E2622" s="1" t="str">
        <f t="shared" si="489"/>
        <v>Name Letter 1</v>
      </c>
      <c r="F2622" t="str">
        <f>_xlfn.XLOOKUP(D2622,Tables!B:B,Tables!H:H,"")</f>
        <v/>
      </c>
      <c r="G2622" s="2"/>
      <c r="L2622" t="str">
        <f t="shared" si="490"/>
        <v/>
      </c>
      <c r="M2622" t="str" cm="1">
        <f t="array" ref="M2622">_xlfn.IFS(ISNUMBER(_xlfn.XLOOKUP(C2622,Tables!N:N,Tables!N:N)),IF(B2622=0,K2622,""),L2622&lt;&gt;"",L2622,TRUE,D2622)</f>
        <v>00</v>
      </c>
      <c r="N2622">
        <f t="shared" si="486"/>
        <v>0</v>
      </c>
    </row>
    <row r="2623" spans="1:14" x14ac:dyDescent="0.45">
      <c r="A2623" t="str">
        <f t="shared" si="487"/>
        <v>3D0D</v>
      </c>
      <c r="B2623" t="str">
        <f t="shared" si="488"/>
        <v>19</v>
      </c>
      <c r="C2623">
        <f>COUNTIF(B$2:B2623,"=0")</f>
        <v>38</v>
      </c>
      <c r="D2623" t="str">
        <f>MID('input-output'!$I$9,(ROW(D2623)-2)*2+1,2)</f>
        <v>00</v>
      </c>
      <c r="E2623" s="1" t="str">
        <f t="shared" si="489"/>
        <v/>
      </c>
      <c r="L2623" t="str">
        <f t="shared" si="490"/>
        <v/>
      </c>
      <c r="M2623" t="str" cm="1">
        <f t="array" ref="M2623">_xlfn.IFS(ISNUMBER(_xlfn.XLOOKUP(C2623,Tables!N:N,Tables!N:N)),IF(B2623=0,K2623,""),L2623&lt;&gt;"",L2623,TRUE,D2623)</f>
        <v>00</v>
      </c>
      <c r="N2623">
        <f t="shared" si="486"/>
        <v>0</v>
      </c>
    </row>
    <row r="2624" spans="1:14" x14ac:dyDescent="0.45">
      <c r="A2624" t="str">
        <f t="shared" si="487"/>
        <v>3D0E</v>
      </c>
      <c r="B2624" t="str">
        <f t="shared" si="488"/>
        <v>1A</v>
      </c>
      <c r="C2624">
        <f>COUNTIF(B$2:B2624,"=0")</f>
        <v>38</v>
      </c>
      <c r="D2624" t="str">
        <f>MID('input-output'!$I$9,(ROW(D2624)-2)*2+1,2)</f>
        <v>00</v>
      </c>
      <c r="E2624" s="1" t="str">
        <f t="shared" si="489"/>
        <v>Name Letter 2</v>
      </c>
      <c r="F2624" t="str">
        <f>_xlfn.XLOOKUP(D2624,Tables!B:B,Tables!H:H,"")</f>
        <v/>
      </c>
      <c r="G2624" s="2"/>
      <c r="L2624" t="str">
        <f t="shared" si="490"/>
        <v/>
      </c>
      <c r="M2624" t="str" cm="1">
        <f t="array" ref="M2624">_xlfn.IFS(ISNUMBER(_xlfn.XLOOKUP(C2624,Tables!N:N,Tables!N:N)),IF(B2624=0,K2624,""),L2624&lt;&gt;"",L2624,TRUE,D2624)</f>
        <v>00</v>
      </c>
      <c r="N2624">
        <f t="shared" si="486"/>
        <v>0</v>
      </c>
    </row>
    <row r="2625" spans="1:14" x14ac:dyDescent="0.45">
      <c r="A2625" t="str">
        <f t="shared" si="487"/>
        <v>3D0F</v>
      </c>
      <c r="B2625" t="str">
        <f t="shared" si="488"/>
        <v>1B</v>
      </c>
      <c r="C2625">
        <f>COUNTIF(B$2:B2625,"=0")</f>
        <v>38</v>
      </c>
      <c r="D2625" t="str">
        <f>MID('input-output'!$I$9,(ROW(D2625)-2)*2+1,2)</f>
        <v>00</v>
      </c>
      <c r="E2625" s="1" t="str">
        <f t="shared" si="489"/>
        <v/>
      </c>
      <c r="L2625" t="str">
        <f t="shared" si="490"/>
        <v/>
      </c>
      <c r="M2625" t="str" cm="1">
        <f t="array" ref="M2625">_xlfn.IFS(ISNUMBER(_xlfn.XLOOKUP(C2625,Tables!N:N,Tables!N:N)),IF(B2625=0,K2625,""),L2625&lt;&gt;"",L2625,TRUE,D2625)</f>
        <v>00</v>
      </c>
      <c r="N2625">
        <f t="shared" si="486"/>
        <v>0</v>
      </c>
    </row>
    <row r="2626" spans="1:14" x14ac:dyDescent="0.45">
      <c r="A2626" t="str">
        <f t="shared" si="487"/>
        <v>3D10</v>
      </c>
      <c r="B2626" t="str">
        <f t="shared" si="488"/>
        <v>1C</v>
      </c>
      <c r="C2626">
        <f>COUNTIF(B$2:B2626,"=0")</f>
        <v>38</v>
      </c>
      <c r="D2626" t="str">
        <f>MID('input-output'!$I$9,(ROW(D2626)-2)*2+1,2)</f>
        <v>00</v>
      </c>
      <c r="E2626" s="1" t="str">
        <f t="shared" si="489"/>
        <v>Name Letter 3</v>
      </c>
      <c r="F2626" t="str">
        <f>_xlfn.XLOOKUP(D2626,Tables!B:B,Tables!H:H,"")</f>
        <v/>
      </c>
      <c r="G2626" s="2"/>
      <c r="L2626" t="str">
        <f t="shared" si="490"/>
        <v/>
      </c>
      <c r="M2626" t="str" cm="1">
        <f t="array" ref="M2626">_xlfn.IFS(ISNUMBER(_xlfn.XLOOKUP(C2626,Tables!N:N,Tables!N:N)),IF(B2626=0,K2626,""),L2626&lt;&gt;"",L2626,TRUE,D2626)</f>
        <v>00</v>
      </c>
      <c r="N2626">
        <f t="shared" si="486"/>
        <v>0</v>
      </c>
    </row>
    <row r="2627" spans="1:14" x14ac:dyDescent="0.45">
      <c r="A2627" t="str">
        <f t="shared" si="487"/>
        <v>3D11</v>
      </c>
      <c r="B2627" t="str">
        <f t="shared" si="488"/>
        <v>1D</v>
      </c>
      <c r="C2627">
        <f>COUNTIF(B$2:B2627,"=0")</f>
        <v>38</v>
      </c>
      <c r="D2627" t="str">
        <f>MID('input-output'!$I$9,(ROW(D2627)-2)*2+1,2)</f>
        <v>00</v>
      </c>
      <c r="E2627" s="1" t="str">
        <f t="shared" si="489"/>
        <v/>
      </c>
      <c r="L2627" t="str">
        <f t="shared" si="490"/>
        <v/>
      </c>
      <c r="M2627" t="str" cm="1">
        <f t="array" ref="M2627">_xlfn.IFS(ISNUMBER(_xlfn.XLOOKUP(C2627,Tables!N:N,Tables!N:N)),IF(B2627=0,K2627,""),L2627&lt;&gt;"",L2627,TRUE,D2627)</f>
        <v>00</v>
      </c>
      <c r="N2627">
        <f t="shared" si="486"/>
        <v>0</v>
      </c>
    </row>
    <row r="2628" spans="1:14" x14ac:dyDescent="0.45">
      <c r="A2628" t="str">
        <f t="shared" si="487"/>
        <v>3D12</v>
      </c>
      <c r="B2628" t="str">
        <f t="shared" si="488"/>
        <v>1E</v>
      </c>
      <c r="C2628">
        <f>COUNTIF(B$2:B2628,"=0")</f>
        <v>38</v>
      </c>
      <c r="D2628" t="str">
        <f>MID('input-output'!$I$9,(ROW(D2628)-2)*2+1,2)</f>
        <v>00</v>
      </c>
      <c r="E2628" s="1" t="str">
        <f t="shared" si="489"/>
        <v>Name Letter 4</v>
      </c>
      <c r="F2628" t="str">
        <f>_xlfn.XLOOKUP(D2628,Tables!B:B,Tables!H:H,"")</f>
        <v/>
      </c>
      <c r="G2628" s="2"/>
      <c r="L2628" t="str">
        <f t="shared" si="490"/>
        <v/>
      </c>
      <c r="M2628" t="str" cm="1">
        <f t="array" ref="M2628">_xlfn.IFS(ISNUMBER(_xlfn.XLOOKUP(C2628,Tables!N:N,Tables!N:N)),IF(B2628=0,K2628,""),L2628&lt;&gt;"",L2628,TRUE,D2628)</f>
        <v>00</v>
      </c>
      <c r="N2628">
        <f t="shared" ref="N2628:N2691" si="500">IF(L2628="",0,_xlfn.LET(_xlpm.new,HEX2DEC(M2628),_xlpm.old,HEX2DEC(D2628),IF(_xlpm.new&lt;128,_xlpm.new,-128+_xlfn.BITAND(_xlpm.new,127))-IF(_xlpm.old&lt;128,_xlpm.old,-128+_xlfn.BITAND(_xlpm.old,127))))</f>
        <v>0</v>
      </c>
    </row>
    <row r="2629" spans="1:14" x14ac:dyDescent="0.45">
      <c r="A2629" t="str">
        <f t="shared" si="487"/>
        <v>3D13</v>
      </c>
      <c r="B2629" t="str">
        <f t="shared" si="488"/>
        <v>1F</v>
      </c>
      <c r="C2629">
        <f>COUNTIF(B$2:B2629,"=0")</f>
        <v>38</v>
      </c>
      <c r="D2629" t="str">
        <f>MID('input-output'!$I$9,(ROW(D2629)-2)*2+1,2)</f>
        <v>00</v>
      </c>
      <c r="E2629" s="1" t="str">
        <f t="shared" si="489"/>
        <v/>
      </c>
      <c r="L2629" t="str">
        <f t="shared" si="490"/>
        <v/>
      </c>
      <c r="M2629" t="str" cm="1">
        <f t="array" ref="M2629">_xlfn.IFS(ISNUMBER(_xlfn.XLOOKUP(C2629,Tables!N:N,Tables!N:N)),IF(B2629=0,K2629,""),L2629&lt;&gt;"",L2629,TRUE,D2629)</f>
        <v>00</v>
      </c>
      <c r="N2629">
        <f t="shared" si="500"/>
        <v>0</v>
      </c>
    </row>
    <row r="2630" spans="1:14" x14ac:dyDescent="0.45">
      <c r="A2630" t="str">
        <f t="shared" si="487"/>
        <v>3D14</v>
      </c>
      <c r="B2630" t="str">
        <f t="shared" si="488"/>
        <v>20</v>
      </c>
      <c r="C2630">
        <f>COUNTIF(B$2:B2630,"=0")</f>
        <v>38</v>
      </c>
      <c r="D2630" t="str">
        <f>MID('input-output'!$I$9,(ROW(D2630)-2)*2+1,2)</f>
        <v>00</v>
      </c>
      <c r="E2630" s="1" t="str">
        <f t="shared" si="489"/>
        <v>Name Letter 5</v>
      </c>
      <c r="F2630" t="str">
        <f>_xlfn.XLOOKUP(D2630,Tables!B:B,Tables!H:H,"")</f>
        <v/>
      </c>
      <c r="G2630" s="2"/>
      <c r="L2630" t="str">
        <f t="shared" si="490"/>
        <v/>
      </c>
      <c r="M2630" t="str" cm="1">
        <f t="array" ref="M2630">_xlfn.IFS(ISNUMBER(_xlfn.XLOOKUP(C2630,Tables!N:N,Tables!N:N)),IF(B2630=0,K2630,""),L2630&lt;&gt;"",L2630,TRUE,D2630)</f>
        <v>00</v>
      </c>
      <c r="N2630">
        <f t="shared" si="500"/>
        <v>0</v>
      </c>
    </row>
    <row r="2631" spans="1:14" x14ac:dyDescent="0.45">
      <c r="A2631" t="str">
        <f t="shared" si="487"/>
        <v>3D15</v>
      </c>
      <c r="B2631" t="str">
        <f t="shared" si="488"/>
        <v>21</v>
      </c>
      <c r="C2631">
        <f>COUNTIF(B$2:B2631,"=0")</f>
        <v>38</v>
      </c>
      <c r="D2631" t="str">
        <f>MID('input-output'!$I$9,(ROW(D2631)-2)*2+1,2)</f>
        <v>00</v>
      </c>
      <c r="E2631" s="1" t="str">
        <f t="shared" si="489"/>
        <v/>
      </c>
      <c r="L2631" t="str">
        <f t="shared" si="490"/>
        <v/>
      </c>
      <c r="M2631" t="str" cm="1">
        <f t="array" ref="M2631">_xlfn.IFS(ISNUMBER(_xlfn.XLOOKUP(C2631,Tables!N:N,Tables!N:N)),IF(B2631=0,K2631,""),L2631&lt;&gt;"",L2631,TRUE,D2631)</f>
        <v>00</v>
      </c>
      <c r="N2631">
        <f t="shared" si="500"/>
        <v>0</v>
      </c>
    </row>
    <row r="2632" spans="1:14" x14ac:dyDescent="0.45">
      <c r="A2632" t="str">
        <f t="shared" si="487"/>
        <v>3D16</v>
      </c>
      <c r="B2632" t="str">
        <f t="shared" si="488"/>
        <v>22</v>
      </c>
      <c r="C2632">
        <f>COUNTIF(B$2:B2632,"=0")</f>
        <v>38</v>
      </c>
      <c r="D2632" t="str">
        <f>MID('input-output'!$I$9,(ROW(D2632)-2)*2+1,2)</f>
        <v>00</v>
      </c>
      <c r="E2632" s="1" t="str">
        <f t="shared" si="489"/>
        <v>Name Letter 6</v>
      </c>
      <c r="F2632" t="str">
        <f>_xlfn.XLOOKUP(D2632,Tables!B:B,Tables!H:H,"")</f>
        <v/>
      </c>
      <c r="G2632" s="2"/>
      <c r="L2632" t="str">
        <f t="shared" si="490"/>
        <v/>
      </c>
      <c r="M2632" t="str" cm="1">
        <f t="array" ref="M2632">_xlfn.IFS(ISNUMBER(_xlfn.XLOOKUP(C2632,Tables!N:N,Tables!N:N)),IF(B2632=0,K2632,""),L2632&lt;&gt;"",L2632,TRUE,D2632)</f>
        <v>00</v>
      </c>
      <c r="N2632">
        <f t="shared" si="500"/>
        <v>0</v>
      </c>
    </row>
    <row r="2633" spans="1:14" x14ac:dyDescent="0.45">
      <c r="A2633" t="str">
        <f t="shared" si="487"/>
        <v>3D17</v>
      </c>
      <c r="B2633" t="str">
        <f t="shared" si="488"/>
        <v>23</v>
      </c>
      <c r="C2633">
        <f>COUNTIF(B$2:B2633,"=0")</f>
        <v>38</v>
      </c>
      <c r="D2633" t="str">
        <f>MID('input-output'!$I$9,(ROW(D2633)-2)*2+1,2)</f>
        <v>00</v>
      </c>
      <c r="E2633" s="1" t="str">
        <f t="shared" si="489"/>
        <v/>
      </c>
      <c r="L2633" t="str">
        <f t="shared" si="490"/>
        <v/>
      </c>
      <c r="M2633" t="str" cm="1">
        <f t="array" ref="M2633">_xlfn.IFS(ISNUMBER(_xlfn.XLOOKUP(C2633,Tables!N:N,Tables!N:N)),IF(B2633=0,K2633,""),L2633&lt;&gt;"",L2633,TRUE,D2633)</f>
        <v>00</v>
      </c>
      <c r="N2633">
        <f t="shared" si="500"/>
        <v>0</v>
      </c>
    </row>
    <row r="2634" spans="1:14" x14ac:dyDescent="0.45">
      <c r="A2634" t="str">
        <f t="shared" si="487"/>
        <v>3D18</v>
      </c>
      <c r="B2634" t="str">
        <f t="shared" si="488"/>
        <v>24</v>
      </c>
      <c r="C2634">
        <f>COUNTIF(B$2:B2634,"=0")</f>
        <v>38</v>
      </c>
      <c r="D2634" t="str">
        <f>MID('input-output'!$I$9,(ROW(D2634)-2)*2+1,2)</f>
        <v>00</v>
      </c>
      <c r="E2634" s="1" t="str">
        <f t="shared" si="489"/>
        <v>Name Letter 7</v>
      </c>
      <c r="F2634" t="str">
        <f>_xlfn.XLOOKUP(D2634,Tables!B:B,Tables!H:H,"")</f>
        <v/>
      </c>
      <c r="G2634" s="2"/>
      <c r="L2634" t="str">
        <f t="shared" si="490"/>
        <v/>
      </c>
      <c r="M2634" t="str" cm="1">
        <f t="array" ref="M2634">_xlfn.IFS(ISNUMBER(_xlfn.XLOOKUP(C2634,Tables!N:N,Tables!N:N)),IF(B2634=0,K2634,""),L2634&lt;&gt;"",L2634,TRUE,D2634)</f>
        <v>00</v>
      </c>
      <c r="N2634">
        <f t="shared" si="500"/>
        <v>0</v>
      </c>
    </row>
    <row r="2635" spans="1:14" x14ac:dyDescent="0.45">
      <c r="A2635" t="str">
        <f t="shared" si="487"/>
        <v>3D19</v>
      </c>
      <c r="B2635" t="str">
        <f t="shared" si="488"/>
        <v>25</v>
      </c>
      <c r="C2635">
        <f>COUNTIF(B$2:B2635,"=0")</f>
        <v>38</v>
      </c>
      <c r="D2635" t="str">
        <f>MID('input-output'!$I$9,(ROW(D2635)-2)*2+1,2)</f>
        <v>00</v>
      </c>
      <c r="E2635" s="1" t="str">
        <f t="shared" si="489"/>
        <v/>
      </c>
      <c r="L2635" t="str">
        <f t="shared" si="490"/>
        <v/>
      </c>
      <c r="M2635" t="str" cm="1">
        <f t="array" ref="M2635">_xlfn.IFS(ISNUMBER(_xlfn.XLOOKUP(C2635,Tables!N:N,Tables!N:N)),IF(B2635=0,K2635,""),L2635&lt;&gt;"",L2635,TRUE,D2635)</f>
        <v>00</v>
      </c>
      <c r="N2635">
        <f t="shared" si="500"/>
        <v>0</v>
      </c>
    </row>
    <row r="2636" spans="1:14" x14ac:dyDescent="0.45">
      <c r="A2636" t="str">
        <f t="shared" si="487"/>
        <v>3D1A</v>
      </c>
      <c r="B2636" t="str">
        <f t="shared" si="488"/>
        <v>26</v>
      </c>
      <c r="C2636">
        <f>COUNTIF(B$2:B2636,"=0")</f>
        <v>38</v>
      </c>
      <c r="D2636" t="str">
        <f>MID('input-output'!$I$9,(ROW(D2636)-2)*2+1,2)</f>
        <v>00</v>
      </c>
      <c r="E2636" s="1" t="str">
        <f t="shared" si="489"/>
        <v>Name Letter 8</v>
      </c>
      <c r="F2636" t="str">
        <f>_xlfn.XLOOKUP(D2636,Tables!B:B,Tables!H:H,"")</f>
        <v/>
      </c>
      <c r="G2636" s="2"/>
      <c r="L2636" t="str">
        <f t="shared" si="490"/>
        <v/>
      </c>
      <c r="M2636" t="str" cm="1">
        <f t="array" ref="M2636">_xlfn.IFS(ISNUMBER(_xlfn.XLOOKUP(C2636,Tables!N:N,Tables!N:N)),IF(B2636=0,K2636,""),L2636&lt;&gt;"",L2636,TRUE,D2636)</f>
        <v>00</v>
      </c>
      <c r="N2636">
        <f t="shared" si="500"/>
        <v>0</v>
      </c>
    </row>
    <row r="2637" spans="1:14" x14ac:dyDescent="0.45">
      <c r="A2637" t="str">
        <f t="shared" si="487"/>
        <v>3D1B</v>
      </c>
      <c r="B2637" t="str">
        <f t="shared" si="488"/>
        <v>27</v>
      </c>
      <c r="C2637">
        <f>COUNTIF(B$2:B2637,"=0")</f>
        <v>38</v>
      </c>
      <c r="D2637" t="str">
        <f>MID('input-output'!$I$9,(ROW(D2637)-2)*2+1,2)</f>
        <v>00</v>
      </c>
      <c r="E2637" s="1" t="str">
        <f t="shared" si="489"/>
        <v/>
      </c>
      <c r="L2637" t="str">
        <f t="shared" si="490"/>
        <v/>
      </c>
      <c r="M2637" t="str" cm="1">
        <f t="array" ref="M2637">_xlfn.IFS(ISNUMBER(_xlfn.XLOOKUP(C2637,Tables!N:N,Tables!N:N)),IF(B2637=0,K2637,""),L2637&lt;&gt;"",L2637,TRUE,D2637)</f>
        <v>00</v>
      </c>
      <c r="N2637">
        <f t="shared" si="500"/>
        <v>0</v>
      </c>
    </row>
    <row r="2638" spans="1:14" x14ac:dyDescent="0.45">
      <c r="A2638" t="str">
        <f t="shared" si="487"/>
        <v>3D1C</v>
      </c>
      <c r="B2638" t="str">
        <f t="shared" si="488"/>
        <v>28</v>
      </c>
      <c r="C2638">
        <f>COUNTIF(B$2:B2638,"=0")</f>
        <v>38</v>
      </c>
      <c r="D2638" t="str">
        <f>MID('input-output'!$I$9,(ROW(D2638)-2)*2+1,2)</f>
        <v>01</v>
      </c>
      <c r="E2638" s="1" t="str">
        <f t="shared" si="489"/>
        <v>Monster Level 1</v>
      </c>
      <c r="G2638" s="2"/>
      <c r="L2638" t="str">
        <f t="shared" si="490"/>
        <v/>
      </c>
      <c r="M2638" t="str" cm="1">
        <f t="array" ref="M2638">_xlfn.IFS(ISNUMBER(_xlfn.XLOOKUP(C2638,Tables!N:N,Tables!N:N)),IF(B2638=0,K2638,""),L2638&lt;&gt;"",L2638,TRUE,D2638)</f>
        <v>01</v>
      </c>
      <c r="N2638">
        <f t="shared" si="500"/>
        <v>0</v>
      </c>
    </row>
    <row r="2639" spans="1:14" x14ac:dyDescent="0.45">
      <c r="A2639" t="str">
        <f t="shared" si="487"/>
        <v>3D1D</v>
      </c>
      <c r="B2639" t="str">
        <f t="shared" si="488"/>
        <v>29</v>
      </c>
      <c r="C2639">
        <f>COUNTIF(B$2:B2639,"=0")</f>
        <v>38</v>
      </c>
      <c r="D2639" t="str">
        <f>MID('input-output'!$I$9,(ROW(D2639)-2)*2+1,2)</f>
        <v>01</v>
      </c>
      <c r="E2639" s="1" t="str">
        <f t="shared" si="489"/>
        <v>Monster Level 2</v>
      </c>
      <c r="G2639" s="2"/>
      <c r="L2639" t="str">
        <f t="shared" si="490"/>
        <v/>
      </c>
      <c r="M2639" t="str" cm="1">
        <f t="array" ref="M2639">_xlfn.IFS(ISNUMBER(_xlfn.XLOOKUP(C2639,Tables!N:N,Tables!N:N)),IF(B2639=0,K2639,""),L2639&lt;&gt;"",L2639,TRUE,D2639)</f>
        <v>01</v>
      </c>
      <c r="N2639">
        <f t="shared" si="500"/>
        <v>0</v>
      </c>
    </row>
    <row r="2640" spans="1:14" x14ac:dyDescent="0.45">
      <c r="A2640" t="str">
        <f t="shared" si="487"/>
        <v>3D1E</v>
      </c>
      <c r="B2640" t="str">
        <f t="shared" si="488"/>
        <v>2A</v>
      </c>
      <c r="C2640">
        <f>COUNTIF(B$2:B2640,"=0")</f>
        <v>38</v>
      </c>
      <c r="D2640" t="str">
        <f>MID('input-output'!$I$9,(ROW(D2640)-2)*2+1,2)</f>
        <v>01</v>
      </c>
      <c r="E2640" s="1" t="str">
        <f t="shared" si="489"/>
        <v>Monster Level 3</v>
      </c>
      <c r="G2640" s="2"/>
      <c r="L2640" t="str">
        <f t="shared" si="490"/>
        <v/>
      </c>
      <c r="M2640" t="str" cm="1">
        <f t="array" ref="M2640">_xlfn.IFS(ISNUMBER(_xlfn.XLOOKUP(C2640,Tables!N:N,Tables!N:N)),IF(B2640=0,K2640,""),L2640&lt;&gt;"",L2640,TRUE,D2640)</f>
        <v>01</v>
      </c>
      <c r="N2640">
        <f t="shared" si="500"/>
        <v>0</v>
      </c>
    </row>
    <row r="2641" spans="1:14" x14ac:dyDescent="0.45">
      <c r="A2641" t="str">
        <f t="shared" si="487"/>
        <v>3D1F</v>
      </c>
      <c r="B2641" t="str">
        <f t="shared" si="488"/>
        <v>2B</v>
      </c>
      <c r="C2641">
        <f>COUNTIF(B$2:B2641,"=0")</f>
        <v>38</v>
      </c>
      <c r="D2641" t="str">
        <f>MID('input-output'!$I$9,(ROW(D2641)-2)*2+1,2)</f>
        <v>01</v>
      </c>
      <c r="E2641" s="1" t="str">
        <f t="shared" si="489"/>
        <v>Boss Level</v>
      </c>
      <c r="G2641" s="2"/>
      <c r="L2641" t="str">
        <f t="shared" si="490"/>
        <v/>
      </c>
      <c r="M2641" t="str" cm="1">
        <f t="array" ref="M2641">_xlfn.IFS(ISNUMBER(_xlfn.XLOOKUP(C2641,Tables!N:N,Tables!N:N)),IF(B2641=0,K2641,""),L2641&lt;&gt;"",L2641,TRUE,D2641)</f>
        <v>01</v>
      </c>
      <c r="N2641">
        <f t="shared" si="500"/>
        <v>0</v>
      </c>
    </row>
    <row r="2642" spans="1:14" x14ac:dyDescent="0.45">
      <c r="A2642" t="str">
        <f t="shared" si="487"/>
        <v>3D20</v>
      </c>
      <c r="B2642" t="str">
        <f t="shared" si="488"/>
        <v>2C</v>
      </c>
      <c r="C2642">
        <f>COUNTIF(B$2:B2642,"=0")</f>
        <v>38</v>
      </c>
      <c r="D2642" t="str">
        <f>MID('input-output'!$I$9,(ROW(D2642)-2)*2+1,2)</f>
        <v>00</v>
      </c>
      <c r="E2642" s="1" t="str">
        <f t="shared" si="489"/>
        <v/>
      </c>
      <c r="L2642" t="str">
        <f t="shared" si="490"/>
        <v/>
      </c>
      <c r="M2642" t="str" cm="1">
        <f t="array" ref="M2642">_xlfn.IFS(ISNUMBER(_xlfn.XLOOKUP(C2642,Tables!N:N,Tables!N:N)),IF(B2642=0,K2642,""),L2642&lt;&gt;"",L2642,TRUE,D2642)</f>
        <v>00</v>
      </c>
      <c r="N2642">
        <f t="shared" si="500"/>
        <v>0</v>
      </c>
    </row>
    <row r="2643" spans="1:14" x14ac:dyDescent="0.45">
      <c r="A2643" t="str">
        <f t="shared" si="487"/>
        <v>3D21</v>
      </c>
      <c r="B2643" t="str">
        <f t="shared" si="488"/>
        <v>2D</v>
      </c>
      <c r="C2643">
        <f>COUNTIF(B$2:B2643,"=0")</f>
        <v>38</v>
      </c>
      <c r="D2643" t="str">
        <f>MID('input-output'!$I$9,(ROW(D2643)-2)*2+1,2)</f>
        <v>40</v>
      </c>
      <c r="E2643" s="1" t="str">
        <f t="shared" si="489"/>
        <v>Hobby</v>
      </c>
      <c r="F2643" t="str">
        <f>_xlfn.XLOOKUP(HEX2DEC(D2643),Tables!A:A,Tables!G:G)</f>
        <v>Writing</v>
      </c>
      <c r="G2643" s="2"/>
      <c r="L2643" t="str">
        <f t="shared" si="490"/>
        <v/>
      </c>
      <c r="M2643" t="str" cm="1">
        <f t="array" ref="M2643">_xlfn.IFS(ISNUMBER(_xlfn.XLOOKUP(C2643,Tables!N:N,Tables!N:N)),IF(B2643=0,K2643,""),L2643&lt;&gt;"",L2643,TRUE,D2643)</f>
        <v>40</v>
      </c>
      <c r="N2643">
        <f t="shared" si="500"/>
        <v>0</v>
      </c>
    </row>
    <row r="2644" spans="1:14" x14ac:dyDescent="0.45">
      <c r="A2644" t="str">
        <f t="shared" si="487"/>
        <v>3D22</v>
      </c>
      <c r="B2644" t="str">
        <f t="shared" si="488"/>
        <v>2E</v>
      </c>
      <c r="C2644">
        <f>COUNTIF(B$2:B2644,"=0")</f>
        <v>38</v>
      </c>
      <c r="D2644" t="str">
        <f>MID('input-output'!$I$9,(ROW(D2644)-2)*2+1,2)</f>
        <v>0A</v>
      </c>
      <c r="E2644" s="1" t="str">
        <f t="shared" si="489"/>
        <v>Title</v>
      </c>
      <c r="F2644" t="str">
        <f>_xlfn.XLOOKUP(HEX2DEC(D2644),Tables!A:A,Tables!F:F)</f>
        <v>Unemployed</v>
      </c>
      <c r="G2644" s="2"/>
      <c r="L2644" t="str">
        <f t="shared" si="490"/>
        <v/>
      </c>
      <c r="M2644" t="str" cm="1">
        <f t="array" ref="M2644">_xlfn.IFS(ISNUMBER(_xlfn.XLOOKUP(C2644,Tables!N:N,Tables!N:N)),IF(B2644=0,K2644,""),L2644&lt;&gt;"",L2644,TRUE,D2644)</f>
        <v>0A</v>
      </c>
      <c r="N2644">
        <f t="shared" si="500"/>
        <v>0</v>
      </c>
    </row>
    <row r="2645" spans="1:14" x14ac:dyDescent="0.45">
      <c r="A2645" t="str">
        <f t="shared" si="487"/>
        <v>3D23</v>
      </c>
      <c r="B2645" t="str">
        <f t="shared" si="488"/>
        <v>2F</v>
      </c>
      <c r="C2645">
        <f>COUNTIF(B$2:B2645,"=0")</f>
        <v>38</v>
      </c>
      <c r="D2645" t="str">
        <f>MID('input-output'!$I$9,(ROW(D2645)-2)*2+1,2)</f>
        <v>14</v>
      </c>
      <c r="E2645" s="1" t="str">
        <f t="shared" si="489"/>
        <v>Personality</v>
      </c>
      <c r="F2645" t="str">
        <f>_xlfn.XLOOKUP(HEX2DEC(D2645),Tables!A:A,Tables!E:E)</f>
        <v>Precocious</v>
      </c>
      <c r="G2645" s="2"/>
      <c r="L2645" t="str">
        <f t="shared" si="490"/>
        <v/>
      </c>
      <c r="M2645" t="str" cm="1">
        <f t="array" ref="M2645">_xlfn.IFS(ISNUMBER(_xlfn.XLOOKUP(C2645,Tables!N:N,Tables!N:N)),IF(B2645=0,K2645,""),L2645&lt;&gt;"",L2645,TRUE,D2645)</f>
        <v>14</v>
      </c>
      <c r="N2645">
        <f t="shared" si="500"/>
        <v>0</v>
      </c>
    </row>
    <row r="2646" spans="1:14" x14ac:dyDescent="0.45">
      <c r="A2646" t="str">
        <f t="shared" ref="A2646:A2709" si="501">DEC2HEX(1+HEX2DEC(A2645))</f>
        <v>3D24</v>
      </c>
      <c r="B2646" t="str">
        <f t="shared" si="488"/>
        <v>30</v>
      </c>
      <c r="C2646">
        <f>COUNTIF(B$2:B2646,"=0")</f>
        <v>38</v>
      </c>
      <c r="D2646" t="str">
        <f>MID('input-output'!$I$9,(ROW(D2646)-2)*2+1,2)</f>
        <v>00</v>
      </c>
      <c r="E2646" s="1" t="str">
        <f t="shared" si="489"/>
        <v/>
      </c>
      <c r="L2646" t="str">
        <f t="shared" si="490"/>
        <v/>
      </c>
      <c r="M2646" t="str" cm="1">
        <f t="array" ref="M2646">_xlfn.IFS(ISNUMBER(_xlfn.XLOOKUP(C2646,Tables!N:N,Tables!N:N)),IF(B2646=0,K2646,""),L2646&lt;&gt;"",L2646,TRUE,D2646)</f>
        <v>00</v>
      </c>
      <c r="N2646">
        <f t="shared" si="500"/>
        <v>0</v>
      </c>
    </row>
    <row r="2647" spans="1:14" x14ac:dyDescent="0.45">
      <c r="A2647" t="str">
        <f t="shared" si="501"/>
        <v>3D25</v>
      </c>
      <c r="B2647" t="str">
        <f t="shared" ref="B2647:B2710" si="502">B2563</f>
        <v>31</v>
      </c>
      <c r="C2647">
        <f>COUNTIF(B$2:B2647,"=0")</f>
        <v>38</v>
      </c>
      <c r="D2647" t="str">
        <f>MID('input-output'!$I$9,(ROW(D2647)-2)*2+1,2)</f>
        <v>00</v>
      </c>
      <c r="E2647" s="1" t="str">
        <f t="shared" ref="E2647:E2710" si="503">IF(E2563="","",E2563)</f>
        <v>Owner Level</v>
      </c>
      <c r="F2647">
        <f t="shared" ref="F2647:F2648" si="504">HEX2DEC(D2647)</f>
        <v>0</v>
      </c>
      <c r="G2647" s="2"/>
      <c r="J2647" t="str">
        <f t="shared" ref="J2647:J2648" si="505">IF(G2647&lt;&gt;"",DEC2HEX(G2647),"")</f>
        <v/>
      </c>
      <c r="L2647" t="str">
        <f t="shared" si="490"/>
        <v/>
      </c>
      <c r="M2647" t="str" cm="1">
        <f t="array" ref="M2647">_xlfn.IFS(ISNUMBER(_xlfn.XLOOKUP(C2647,Tables!N:N,Tables!N:N)),IF(B2647=0,K2647,""),L2647&lt;&gt;"",L2647,TRUE,D2647)</f>
        <v>00</v>
      </c>
      <c r="N2647">
        <f t="shared" si="500"/>
        <v>0</v>
      </c>
    </row>
    <row r="2648" spans="1:14" x14ac:dyDescent="0.45">
      <c r="A2648" t="str">
        <f t="shared" si="501"/>
        <v>3D26</v>
      </c>
      <c r="B2648" t="str">
        <f t="shared" si="502"/>
        <v>32</v>
      </c>
      <c r="C2648">
        <f>COUNTIF(B$2:B2648,"=0")</f>
        <v>38</v>
      </c>
      <c r="D2648" t="str">
        <f>MID('input-output'!$I$9,(ROW(D2648)-2)*2+1,2)</f>
        <v>00</v>
      </c>
      <c r="E2648" s="1" t="str">
        <f t="shared" si="503"/>
        <v>Times Cleared</v>
      </c>
      <c r="F2648">
        <f t="shared" si="504"/>
        <v>0</v>
      </c>
      <c r="G2648" s="2"/>
      <c r="J2648" t="str">
        <f t="shared" si="505"/>
        <v/>
      </c>
      <c r="L2648" t="str">
        <f t="shared" si="490"/>
        <v/>
      </c>
      <c r="M2648" t="str" cm="1">
        <f t="array" ref="M2648">_xlfn.IFS(ISNUMBER(_xlfn.XLOOKUP(C2648,Tables!N:N,Tables!N:N)),IF(B2648=0,K2648,""),L2648&lt;&gt;"",L2648,TRUE,D2648)</f>
        <v>00</v>
      </c>
      <c r="N2648">
        <f t="shared" si="500"/>
        <v>0</v>
      </c>
    </row>
    <row r="2649" spans="1:14" x14ac:dyDescent="0.45">
      <c r="A2649" t="str">
        <f t="shared" si="501"/>
        <v>3D27</v>
      </c>
      <c r="B2649" t="str">
        <f t="shared" si="502"/>
        <v>33</v>
      </c>
      <c r="C2649">
        <f>COUNTIF(B$2:B2649,"=0")</f>
        <v>38</v>
      </c>
      <c r="D2649" t="str">
        <f>MID('input-output'!$I$9,(ROW(D2649)-2)*2+1,2)</f>
        <v>00</v>
      </c>
      <c r="E2649" s="1" t="str">
        <f t="shared" si="503"/>
        <v/>
      </c>
      <c r="L2649" t="str">
        <f t="shared" si="490"/>
        <v/>
      </c>
      <c r="M2649" t="str" cm="1">
        <f t="array" ref="M2649">_xlfn.IFS(ISNUMBER(_xlfn.XLOOKUP(C2649,Tables!N:N,Tables!N:N)),IF(B2649=0,K2649,""),L2649&lt;&gt;"",L2649,TRUE,D2649)</f>
        <v>00</v>
      </c>
      <c r="N2649">
        <f t="shared" si="500"/>
        <v>0</v>
      </c>
    </row>
    <row r="2650" spans="1:14" x14ac:dyDescent="0.45">
      <c r="A2650" t="str">
        <f t="shared" si="501"/>
        <v>3D28</v>
      </c>
      <c r="B2650" t="str">
        <f t="shared" si="502"/>
        <v>34</v>
      </c>
      <c r="C2650">
        <f>COUNTIF(B$2:B2650,"=0")</f>
        <v>38</v>
      </c>
      <c r="D2650" t="str">
        <f>MID('input-output'!$I$9,(ROW(D2650)-2)*2+1,2)</f>
        <v>EC</v>
      </c>
      <c r="E2650" s="1" t="str">
        <f t="shared" si="503"/>
        <v/>
      </c>
      <c r="L2650" t="str">
        <f t="shared" si="490"/>
        <v/>
      </c>
      <c r="M2650" t="str" cm="1">
        <f t="array" ref="M2650">_xlfn.IFS(ISNUMBER(_xlfn.XLOOKUP(C2650,Tables!N:N,Tables!N:N)),IF(B2650=0,K2650,""),L2650&lt;&gt;"",L2650,TRUE,D2650)</f>
        <v>EC</v>
      </c>
      <c r="N2650">
        <f t="shared" si="500"/>
        <v>0</v>
      </c>
    </row>
    <row r="2651" spans="1:14" x14ac:dyDescent="0.45">
      <c r="A2651" t="str">
        <f t="shared" si="501"/>
        <v>3D29</v>
      </c>
      <c r="B2651" t="str">
        <f t="shared" si="502"/>
        <v>35</v>
      </c>
      <c r="C2651">
        <f>COUNTIF(B$2:B2651,"=0")</f>
        <v>38</v>
      </c>
      <c r="D2651" t="str">
        <f>MID('input-output'!$I$9,(ROW(D2651)-2)*2+1,2)</f>
        <v>01</v>
      </c>
      <c r="E2651" s="1" t="str">
        <f t="shared" si="503"/>
        <v/>
      </c>
      <c r="L2651" t="str">
        <f t="shared" si="490"/>
        <v/>
      </c>
      <c r="M2651" t="str" cm="1">
        <f t="array" ref="M2651">_xlfn.IFS(ISNUMBER(_xlfn.XLOOKUP(C2651,Tables!N:N,Tables!N:N)),IF(B2651=0,K2651,""),L2651&lt;&gt;"",L2651,TRUE,D2651)</f>
        <v>01</v>
      </c>
      <c r="N2651">
        <f t="shared" si="500"/>
        <v>0</v>
      </c>
    </row>
    <row r="2652" spans="1:14" x14ac:dyDescent="0.45">
      <c r="A2652" t="str">
        <f t="shared" si="501"/>
        <v>3D2A</v>
      </c>
      <c r="B2652" t="str">
        <f t="shared" si="502"/>
        <v>36</v>
      </c>
      <c r="C2652">
        <f>COUNTIF(B$2:B2652,"=0")</f>
        <v>38</v>
      </c>
      <c r="D2652" t="str">
        <f>MID('input-output'!$I$9,(ROW(D2652)-2)*2+1,2)</f>
        <v>85</v>
      </c>
      <c r="E2652" s="1" t="str">
        <f t="shared" si="503"/>
        <v/>
      </c>
      <c r="L2652" t="str">
        <f t="shared" si="490"/>
        <v/>
      </c>
      <c r="M2652" t="str" cm="1">
        <f t="array" ref="M2652">_xlfn.IFS(ISNUMBER(_xlfn.XLOOKUP(C2652,Tables!N:N,Tables!N:N)),IF(B2652=0,K2652,""),L2652&lt;&gt;"",L2652,TRUE,D2652)</f>
        <v>85</v>
      </c>
      <c r="N2652">
        <f t="shared" si="500"/>
        <v>0</v>
      </c>
    </row>
    <row r="2653" spans="1:14" x14ac:dyDescent="0.45">
      <c r="A2653" t="str">
        <f t="shared" si="501"/>
        <v>3D2B</v>
      </c>
      <c r="B2653" t="str">
        <f t="shared" si="502"/>
        <v>37</v>
      </c>
      <c r="C2653">
        <f>COUNTIF(B$2:B2653,"=0")</f>
        <v>38</v>
      </c>
      <c r="D2653" t="str">
        <f>MID('input-output'!$I$9,(ROW(D2653)-2)*2+1,2)</f>
        <v>5F</v>
      </c>
      <c r="E2653" s="1" t="str">
        <f t="shared" si="503"/>
        <v/>
      </c>
      <c r="L2653" t="str">
        <f t="shared" si="490"/>
        <v/>
      </c>
      <c r="M2653" t="str" cm="1">
        <f t="array" ref="M2653">_xlfn.IFS(ISNUMBER(_xlfn.XLOOKUP(C2653,Tables!N:N,Tables!N:N)),IF(B2653=0,K2653,""),L2653&lt;&gt;"",L2653,TRUE,D2653)</f>
        <v>5F</v>
      </c>
      <c r="N2653">
        <f t="shared" si="500"/>
        <v>0</v>
      </c>
    </row>
    <row r="2654" spans="1:14" x14ac:dyDescent="0.45">
      <c r="A2654" t="str">
        <f t="shared" si="501"/>
        <v>3D2C</v>
      </c>
      <c r="B2654" t="str">
        <f t="shared" si="502"/>
        <v>38</v>
      </c>
      <c r="C2654">
        <f>COUNTIF(B$2:B2654,"=0")</f>
        <v>38</v>
      </c>
      <c r="D2654" t="str">
        <f>MID('input-output'!$I$9,(ROW(D2654)-2)*2+1,2)</f>
        <v>5F</v>
      </c>
      <c r="E2654" s="1" t="str">
        <f t="shared" si="503"/>
        <v/>
      </c>
      <c r="L2654" t="str">
        <f t="shared" ref="L2654:L2717" si="506">IF(OR(J2654&lt;&gt;"",LEN(J2653)&gt;2),_xlfn.LET(_xlpm.exp,IF(LEN(J2654)&gt;2,RIGHT(J2654,2),IF(LEN(J2653)&gt;2,LEFT(J2653,LEN(J2653)-2),J2654)),IF(LEN(_xlpm.exp)=1,"0"&amp;_xlpm.exp,_xlpm.exp)),IF(AND(J2653&lt;&gt;"",ISNUMBER(FIND("High",E2654))),"00",IF(J2654="","",J2654)))</f>
        <v/>
      </c>
      <c r="M2654" t="str" cm="1">
        <f t="array" ref="M2654">_xlfn.IFS(ISNUMBER(_xlfn.XLOOKUP(C2654,Tables!N:N,Tables!N:N)),IF(B2654=0,K2654,""),L2654&lt;&gt;"",L2654,TRUE,D2654)</f>
        <v>5F</v>
      </c>
      <c r="N2654">
        <f t="shared" si="500"/>
        <v>0</v>
      </c>
    </row>
    <row r="2655" spans="1:14" x14ac:dyDescent="0.45">
      <c r="A2655" t="str">
        <f t="shared" si="501"/>
        <v>3D2D</v>
      </c>
      <c r="B2655" t="str">
        <f t="shared" si="502"/>
        <v>39</v>
      </c>
      <c r="C2655">
        <f>COUNTIF(B$2:B2655,"=0")</f>
        <v>38</v>
      </c>
      <c r="D2655" t="str">
        <f>MID('input-output'!$I$9,(ROW(D2655)-2)*2+1,2)</f>
        <v>30</v>
      </c>
      <c r="E2655" s="1" t="str">
        <f t="shared" si="503"/>
        <v/>
      </c>
      <c r="L2655" t="str">
        <f t="shared" si="506"/>
        <v/>
      </c>
      <c r="M2655" t="str" cm="1">
        <f t="array" ref="M2655">_xlfn.IFS(ISNUMBER(_xlfn.XLOOKUP(C2655,Tables!N:N,Tables!N:N)),IF(B2655=0,K2655,""),L2655&lt;&gt;"",L2655,TRUE,D2655)</f>
        <v>30</v>
      </c>
      <c r="N2655">
        <f t="shared" si="500"/>
        <v>0</v>
      </c>
    </row>
    <row r="2656" spans="1:14" x14ac:dyDescent="0.45">
      <c r="A2656" t="str">
        <f t="shared" si="501"/>
        <v>3D2E</v>
      </c>
      <c r="B2656" t="str">
        <f t="shared" si="502"/>
        <v>3A</v>
      </c>
      <c r="C2656">
        <f>COUNTIF(B$2:B2656,"=0")</f>
        <v>38</v>
      </c>
      <c r="D2656" t="str">
        <f>MID('input-output'!$I$9,(ROW(D2656)-2)*2+1,2)</f>
        <v>5B</v>
      </c>
      <c r="E2656" s="1" t="str">
        <f t="shared" si="503"/>
        <v/>
      </c>
      <c r="L2656" t="str">
        <f t="shared" si="506"/>
        <v/>
      </c>
      <c r="M2656" t="str" cm="1">
        <f t="array" ref="M2656">_xlfn.IFS(ISNUMBER(_xlfn.XLOOKUP(C2656,Tables!N:N,Tables!N:N)),IF(B2656=0,K2656,""),L2656&lt;&gt;"",L2656,TRUE,D2656)</f>
        <v>5B</v>
      </c>
      <c r="N2656">
        <f t="shared" si="500"/>
        <v>0</v>
      </c>
    </row>
    <row r="2657" spans="1:14" x14ac:dyDescent="0.45">
      <c r="A2657" t="str">
        <f t="shared" si="501"/>
        <v>3D2F</v>
      </c>
      <c r="B2657" t="str">
        <f t="shared" si="502"/>
        <v>3B</v>
      </c>
      <c r="C2657">
        <f>COUNTIF(B$2:B2657,"=0")</f>
        <v>38</v>
      </c>
      <c r="D2657" t="str">
        <f>MID('input-output'!$I$9,(ROW(D2657)-2)*2+1,2)</f>
        <v>30</v>
      </c>
      <c r="E2657" s="1" t="str">
        <f t="shared" si="503"/>
        <v/>
      </c>
      <c r="L2657" t="str">
        <f t="shared" si="506"/>
        <v/>
      </c>
      <c r="M2657" t="str" cm="1">
        <f t="array" ref="M2657">_xlfn.IFS(ISNUMBER(_xlfn.XLOOKUP(C2657,Tables!N:N,Tables!N:N)),IF(B2657=0,K2657,""),L2657&lt;&gt;"",L2657,TRUE,D2657)</f>
        <v>30</v>
      </c>
      <c r="N2657">
        <f t="shared" si="500"/>
        <v>0</v>
      </c>
    </row>
    <row r="2658" spans="1:14" x14ac:dyDescent="0.45">
      <c r="A2658" t="str">
        <f t="shared" si="501"/>
        <v>3D30</v>
      </c>
      <c r="B2658" t="str">
        <f t="shared" si="502"/>
        <v>3C</v>
      </c>
      <c r="C2658">
        <f>COUNTIF(B$2:B2658,"=0")</f>
        <v>38</v>
      </c>
      <c r="D2658" t="str">
        <f>MID('input-output'!$I$9,(ROW(D2658)-2)*2+1,2)</f>
        <v>5F</v>
      </c>
      <c r="E2658" s="1" t="str">
        <f t="shared" si="503"/>
        <v/>
      </c>
      <c r="L2658" t="str">
        <f t="shared" si="506"/>
        <v/>
      </c>
      <c r="M2658" t="str" cm="1">
        <f t="array" ref="M2658">_xlfn.IFS(ISNUMBER(_xlfn.XLOOKUP(C2658,Tables!N:N,Tables!N:N)),IF(B2658=0,K2658,""),L2658&lt;&gt;"",L2658,TRUE,D2658)</f>
        <v>5F</v>
      </c>
      <c r="N2658">
        <f t="shared" si="500"/>
        <v>0</v>
      </c>
    </row>
    <row r="2659" spans="1:14" x14ac:dyDescent="0.45">
      <c r="A2659" t="str">
        <f t="shared" si="501"/>
        <v>3D31</v>
      </c>
      <c r="B2659" t="str">
        <f t="shared" si="502"/>
        <v>3D</v>
      </c>
      <c r="C2659">
        <f>COUNTIF(B$2:B2659,"=0")</f>
        <v>38</v>
      </c>
      <c r="D2659" t="str">
        <f>MID('input-output'!$I$9,(ROW(D2659)-2)*2+1,2)</f>
        <v>30</v>
      </c>
      <c r="E2659" s="1" t="str">
        <f t="shared" si="503"/>
        <v/>
      </c>
      <c r="L2659" t="str">
        <f t="shared" si="506"/>
        <v/>
      </c>
      <c r="M2659" t="str" cm="1">
        <f t="array" ref="M2659">_xlfn.IFS(ISNUMBER(_xlfn.XLOOKUP(C2659,Tables!N:N,Tables!N:N)),IF(B2659=0,K2659,""),L2659&lt;&gt;"",L2659,TRUE,D2659)</f>
        <v>30</v>
      </c>
      <c r="N2659">
        <f t="shared" si="500"/>
        <v>0</v>
      </c>
    </row>
    <row r="2660" spans="1:14" x14ac:dyDescent="0.45">
      <c r="A2660" t="str">
        <f t="shared" si="501"/>
        <v>3D32</v>
      </c>
      <c r="B2660" t="str">
        <f t="shared" si="502"/>
        <v>3E</v>
      </c>
      <c r="C2660">
        <f>COUNTIF(B$2:B2660,"=0")</f>
        <v>38</v>
      </c>
      <c r="D2660" t="str">
        <f>MID('input-output'!$I$9,(ROW(D2660)-2)*2+1,2)</f>
        <v>6A</v>
      </c>
      <c r="E2660" s="1" t="str">
        <f t="shared" si="503"/>
        <v/>
      </c>
      <c r="L2660" t="str">
        <f t="shared" si="506"/>
        <v/>
      </c>
      <c r="M2660" t="str" cm="1">
        <f t="array" ref="M2660">_xlfn.IFS(ISNUMBER(_xlfn.XLOOKUP(C2660,Tables!N:N,Tables!N:N)),IF(B2660=0,K2660,""),L2660&lt;&gt;"",L2660,TRUE,D2660)</f>
        <v>6A</v>
      </c>
      <c r="N2660">
        <f t="shared" si="500"/>
        <v>0</v>
      </c>
    </row>
    <row r="2661" spans="1:14" x14ac:dyDescent="0.45">
      <c r="A2661" t="str">
        <f t="shared" si="501"/>
        <v>3D33</v>
      </c>
      <c r="B2661" t="str">
        <f t="shared" si="502"/>
        <v>3F</v>
      </c>
      <c r="C2661">
        <f>COUNTIF(B$2:B2661,"=0")</f>
        <v>38</v>
      </c>
      <c r="D2661" t="str">
        <f>MID('input-output'!$I$9,(ROW(D2661)-2)*2+1,2)</f>
        <v>30</v>
      </c>
      <c r="E2661" s="1" t="str">
        <f t="shared" si="503"/>
        <v/>
      </c>
      <c r="L2661" t="str">
        <f t="shared" si="506"/>
        <v/>
      </c>
      <c r="M2661" t="str" cm="1">
        <f t="array" ref="M2661">_xlfn.IFS(ISNUMBER(_xlfn.XLOOKUP(C2661,Tables!N:N,Tables!N:N)),IF(B2661=0,K2661,""),L2661&lt;&gt;"",L2661,TRUE,D2661)</f>
        <v>30</v>
      </c>
      <c r="N2661">
        <f t="shared" si="500"/>
        <v>0</v>
      </c>
    </row>
    <row r="2662" spans="1:14" x14ac:dyDescent="0.45">
      <c r="A2662" t="str">
        <f t="shared" si="501"/>
        <v>3D34</v>
      </c>
      <c r="B2662" t="str">
        <f t="shared" si="502"/>
        <v>40</v>
      </c>
      <c r="C2662">
        <f>COUNTIF(B$2:B2662,"=0")</f>
        <v>38</v>
      </c>
      <c r="D2662" t="str">
        <f>MID('input-output'!$I$9,(ROW(D2662)-2)*2+1,2)</f>
        <v>01</v>
      </c>
      <c r="E2662" s="1" t="str">
        <f t="shared" si="503"/>
        <v/>
      </c>
      <c r="L2662" t="str">
        <f t="shared" si="506"/>
        <v/>
      </c>
      <c r="M2662" t="str" cm="1">
        <f t="array" ref="M2662">_xlfn.IFS(ISNUMBER(_xlfn.XLOOKUP(C2662,Tables!N:N,Tables!N:N)),IF(B2662=0,K2662,""),L2662&lt;&gt;"",L2662,TRUE,D2662)</f>
        <v>01</v>
      </c>
      <c r="N2662">
        <f t="shared" si="500"/>
        <v>0</v>
      </c>
    </row>
    <row r="2663" spans="1:14" x14ac:dyDescent="0.45">
      <c r="A2663" t="str">
        <f t="shared" si="501"/>
        <v>3D35</v>
      </c>
      <c r="B2663" t="str">
        <f t="shared" si="502"/>
        <v>41</v>
      </c>
      <c r="C2663">
        <f>COUNTIF(B$2:B2663,"=0")</f>
        <v>38</v>
      </c>
      <c r="D2663" t="str">
        <f>MID('input-output'!$I$9,(ROW(D2663)-2)*2+1,2)</f>
        <v>FF</v>
      </c>
      <c r="E2663" s="1" t="str">
        <f t="shared" si="503"/>
        <v/>
      </c>
      <c r="L2663" t="str">
        <f t="shared" si="506"/>
        <v/>
      </c>
      <c r="M2663" t="str" cm="1">
        <f t="array" ref="M2663">_xlfn.IFS(ISNUMBER(_xlfn.XLOOKUP(C2663,Tables!N:N,Tables!N:N)),IF(B2663=0,K2663,""),L2663&lt;&gt;"",L2663,TRUE,D2663)</f>
        <v>FF</v>
      </c>
      <c r="N2663">
        <f t="shared" si="500"/>
        <v>0</v>
      </c>
    </row>
    <row r="2664" spans="1:14" x14ac:dyDescent="0.45">
      <c r="A2664" t="str">
        <f t="shared" si="501"/>
        <v>3D36</v>
      </c>
      <c r="B2664" t="str">
        <f t="shared" si="502"/>
        <v>42</v>
      </c>
      <c r="C2664">
        <f>COUNTIF(B$2:B2664,"=0")</f>
        <v>38</v>
      </c>
      <c r="D2664" t="str">
        <f>MID('input-output'!$I$9,(ROW(D2664)-2)*2+1,2)</f>
        <v>00</v>
      </c>
      <c r="E2664" s="1" t="str">
        <f t="shared" si="503"/>
        <v/>
      </c>
      <c r="L2664" t="str">
        <f t="shared" si="506"/>
        <v/>
      </c>
      <c r="M2664" t="str" cm="1">
        <f t="array" ref="M2664">_xlfn.IFS(ISNUMBER(_xlfn.XLOOKUP(C2664,Tables!N:N,Tables!N:N)),IF(B2664=0,K2664,""),L2664&lt;&gt;"",L2664,TRUE,D2664)</f>
        <v>00</v>
      </c>
      <c r="N2664">
        <f t="shared" si="500"/>
        <v>0</v>
      </c>
    </row>
    <row r="2665" spans="1:14" x14ac:dyDescent="0.45">
      <c r="A2665" t="str">
        <f t="shared" si="501"/>
        <v>3D37</v>
      </c>
      <c r="B2665" t="str">
        <f t="shared" si="502"/>
        <v>43</v>
      </c>
      <c r="C2665">
        <f>COUNTIF(B$2:B2665,"=0")</f>
        <v>38</v>
      </c>
      <c r="D2665" t="str">
        <f>MID('input-output'!$I$9,(ROW(D2665)-2)*2+1,2)</f>
        <v>30</v>
      </c>
      <c r="E2665" s="1" t="str">
        <f t="shared" si="503"/>
        <v/>
      </c>
      <c r="L2665" t="str">
        <f t="shared" si="506"/>
        <v/>
      </c>
      <c r="M2665" t="str" cm="1">
        <f t="array" ref="M2665">_xlfn.IFS(ISNUMBER(_xlfn.XLOOKUP(C2665,Tables!N:N,Tables!N:N)),IF(B2665=0,K2665,""),L2665&lt;&gt;"",L2665,TRUE,D2665)</f>
        <v>30</v>
      </c>
      <c r="N2665">
        <f t="shared" si="500"/>
        <v>0</v>
      </c>
    </row>
    <row r="2666" spans="1:14" x14ac:dyDescent="0.45">
      <c r="A2666" t="str">
        <f t="shared" si="501"/>
        <v>3D38</v>
      </c>
      <c r="B2666" t="str">
        <f t="shared" si="502"/>
        <v>44</v>
      </c>
      <c r="C2666">
        <f>COUNTIF(B$2:B2666,"=0")</f>
        <v>38</v>
      </c>
      <c r="D2666" t="str">
        <f>MID('input-output'!$I$9,(ROW(D2666)-2)*2+1,2)</f>
        <v>09</v>
      </c>
      <c r="E2666" s="1" t="str">
        <f t="shared" si="503"/>
        <v/>
      </c>
      <c r="L2666" t="str">
        <f t="shared" si="506"/>
        <v/>
      </c>
      <c r="M2666" t="str" cm="1">
        <f t="array" ref="M2666">_xlfn.IFS(ISNUMBER(_xlfn.XLOOKUP(C2666,Tables!N:N,Tables!N:N)),IF(B2666=0,K2666,""),L2666&lt;&gt;"",L2666,TRUE,D2666)</f>
        <v>09</v>
      </c>
      <c r="N2666">
        <f t="shared" si="500"/>
        <v>0</v>
      </c>
    </row>
    <row r="2667" spans="1:14" x14ac:dyDescent="0.45">
      <c r="A2667" t="str">
        <f t="shared" si="501"/>
        <v>3D39</v>
      </c>
      <c r="B2667" t="str">
        <f t="shared" si="502"/>
        <v>45</v>
      </c>
      <c r="C2667">
        <f>COUNTIF(B$2:B2667,"=0")</f>
        <v>38</v>
      </c>
      <c r="D2667" t="str">
        <f>MID('input-output'!$I$9,(ROW(D2667)-2)*2+1,2)</f>
        <v>59</v>
      </c>
      <c r="E2667" s="1" t="str">
        <f t="shared" si="503"/>
        <v/>
      </c>
      <c r="L2667" t="str">
        <f t="shared" si="506"/>
        <v/>
      </c>
      <c r="M2667" t="str" cm="1">
        <f t="array" ref="M2667">_xlfn.IFS(ISNUMBER(_xlfn.XLOOKUP(C2667,Tables!N:N,Tables!N:N)),IF(B2667=0,K2667,""),L2667&lt;&gt;"",L2667,TRUE,D2667)</f>
        <v>59</v>
      </c>
      <c r="N2667">
        <f t="shared" si="500"/>
        <v>0</v>
      </c>
    </row>
    <row r="2668" spans="1:14" x14ac:dyDescent="0.45">
      <c r="A2668" t="str">
        <f t="shared" si="501"/>
        <v>3D3A</v>
      </c>
      <c r="B2668" t="str">
        <f t="shared" si="502"/>
        <v>46</v>
      </c>
      <c r="C2668">
        <f>COUNTIF(B$2:B2668,"=0")</f>
        <v>38</v>
      </c>
      <c r="D2668" t="str">
        <f>MID('input-output'!$I$9,(ROW(D2668)-2)*2+1,2)</f>
        <v>6A</v>
      </c>
      <c r="E2668" s="1" t="str">
        <f t="shared" si="503"/>
        <v/>
      </c>
      <c r="L2668" t="str">
        <f t="shared" si="506"/>
        <v/>
      </c>
      <c r="M2668" t="str" cm="1">
        <f t="array" ref="M2668">_xlfn.IFS(ISNUMBER(_xlfn.XLOOKUP(C2668,Tables!N:N,Tables!N:N)),IF(B2668=0,K2668,""),L2668&lt;&gt;"",L2668,TRUE,D2668)</f>
        <v>6A</v>
      </c>
      <c r="N2668">
        <f t="shared" si="500"/>
        <v>0</v>
      </c>
    </row>
    <row r="2669" spans="1:14" x14ac:dyDescent="0.45">
      <c r="A2669" t="str">
        <f t="shared" si="501"/>
        <v>3D3B</v>
      </c>
      <c r="B2669" t="str">
        <f t="shared" si="502"/>
        <v>47</v>
      </c>
      <c r="C2669">
        <f>COUNTIF(B$2:B2669,"=0")</f>
        <v>38</v>
      </c>
      <c r="D2669" t="str">
        <f>MID('input-output'!$I$9,(ROW(D2669)-2)*2+1,2)</f>
        <v>29</v>
      </c>
      <c r="E2669" s="1" t="str">
        <f t="shared" si="503"/>
        <v/>
      </c>
      <c r="L2669" t="str">
        <f t="shared" si="506"/>
        <v/>
      </c>
      <c r="M2669" t="str" cm="1">
        <f t="array" ref="M2669">_xlfn.IFS(ISNUMBER(_xlfn.XLOOKUP(C2669,Tables!N:N,Tables!N:N)),IF(B2669=0,K2669,""),L2669&lt;&gt;"",L2669,TRUE,D2669)</f>
        <v>29</v>
      </c>
      <c r="N2669">
        <f t="shared" si="500"/>
        <v>0</v>
      </c>
    </row>
    <row r="2670" spans="1:14" x14ac:dyDescent="0.45">
      <c r="A2670" t="str">
        <f t="shared" si="501"/>
        <v>3D3C</v>
      </c>
      <c r="B2670" t="str">
        <f t="shared" si="502"/>
        <v>48</v>
      </c>
      <c r="C2670">
        <f>COUNTIF(B$2:B2670,"=0")</f>
        <v>38</v>
      </c>
      <c r="D2670" t="str">
        <f>MID('input-output'!$I$9,(ROW(D2670)-2)*2+1,2)</f>
        <v>A9</v>
      </c>
      <c r="E2670" s="1" t="str">
        <f t="shared" si="503"/>
        <v>DLC Tablet Name</v>
      </c>
      <c r="F2670" t="str">
        <f>IF(_xlfn.CONCAT(D2604:D2605)="FFFF",_xlfn.XLOOKUP(_xlfn.CONCAT(D2604:D2605),Tables!B:B,Tables!K:K),IF(_xlfn.XLOOKUP(HEX2DEC(D2670),Tables!A:A,Tables!K:K,"")=0,"",_xlfn.XLOOKUP(HEX2DEC(D2670),Tables!A:A,Tables!K:K,"")))</f>
        <v>To the Victor the Spoils!</v>
      </c>
      <c r="G2670" s="2"/>
      <c r="L2670" t="str">
        <f t="shared" si="506"/>
        <v/>
      </c>
      <c r="M2670" t="str" cm="1">
        <f t="array" ref="M2670">_xlfn.IFS(ISNUMBER(_xlfn.XLOOKUP(C2670,Tables!N:N,Tables!N:N)),IF(B2670=0,K2670,""),L2670&lt;&gt;"",L2670,TRUE,D2670)</f>
        <v>A9</v>
      </c>
      <c r="N2670">
        <f t="shared" si="500"/>
        <v>0</v>
      </c>
    </row>
    <row r="2671" spans="1:14" x14ac:dyDescent="0.45">
      <c r="A2671" t="str">
        <f t="shared" si="501"/>
        <v>3D3D</v>
      </c>
      <c r="B2671" t="str">
        <f t="shared" si="502"/>
        <v>49</v>
      </c>
      <c r="C2671">
        <f>COUNTIF(B$2:B2671,"=0")</f>
        <v>38</v>
      </c>
      <c r="D2671" t="str">
        <f>MID('input-output'!$I$9,(ROW(D2671)-2)*2+1,2)</f>
        <v>A9</v>
      </c>
      <c r="E2671" s="1" t="str">
        <f t="shared" si="503"/>
        <v>DLC Tablet Name</v>
      </c>
      <c r="F2671" t="str">
        <f>IF(_xlfn.XLOOKUP(HEX2DEC(D2671),Tables!A:A,Tables!K:K,"")=0,"",_xlfn.XLOOKUP(HEX2DEC(D2671),Tables!A:A,Tables!K:K,""))</f>
        <v>To the Victor the Spoils!</v>
      </c>
      <c r="L2671" t="str">
        <f t="shared" si="506"/>
        <v/>
      </c>
      <c r="M2671" t="str" cm="1">
        <f t="array" ref="M2671">_xlfn.IFS(ISNUMBER(_xlfn.XLOOKUP(C2671,Tables!N:N,Tables!N:N)),IF(B2671=0,K2671,""),L2671&lt;&gt;"",L2671,TRUE,D2671)</f>
        <v>A9</v>
      </c>
      <c r="N2671">
        <f t="shared" si="500"/>
        <v>0</v>
      </c>
    </row>
    <row r="2672" spans="1:14" x14ac:dyDescent="0.45">
      <c r="A2672" t="str">
        <f t="shared" si="501"/>
        <v>3D3E</v>
      </c>
      <c r="B2672" t="str">
        <f t="shared" si="502"/>
        <v>4A</v>
      </c>
      <c r="C2672">
        <f>COUNTIF(B$2:B2672,"=0")</f>
        <v>38</v>
      </c>
      <c r="D2672" t="str">
        <f>MID('input-output'!$I$9,(ROW(D2672)-2)*2+1,2)</f>
        <v>00</v>
      </c>
      <c r="E2672" s="1" t="str">
        <f t="shared" si="503"/>
        <v/>
      </c>
      <c r="L2672" t="str">
        <f t="shared" si="506"/>
        <v/>
      </c>
      <c r="M2672" t="str" cm="1">
        <f t="array" ref="M2672">_xlfn.IFS(ISNUMBER(_xlfn.XLOOKUP(C2672,Tables!N:N,Tables!N:N)),IF(B2672=0,K2672,""),L2672&lt;&gt;"",L2672,TRUE,D2672)</f>
        <v>00</v>
      </c>
      <c r="N2672">
        <f t="shared" si="500"/>
        <v>0</v>
      </c>
    </row>
    <row r="2673" spans="1:14" x14ac:dyDescent="0.45">
      <c r="A2673" t="str">
        <f t="shared" si="501"/>
        <v>3D3F</v>
      </c>
      <c r="B2673" t="str">
        <f t="shared" si="502"/>
        <v>4B</v>
      </c>
      <c r="C2673">
        <f>COUNTIF(B$2:B2673,"=0")</f>
        <v>38</v>
      </c>
      <c r="D2673" t="str">
        <f>MID('input-output'!$I$9,(ROW(D2673)-2)*2+1,2)</f>
        <v>00</v>
      </c>
      <c r="E2673" s="1" t="str">
        <f t="shared" si="503"/>
        <v/>
      </c>
      <c r="L2673" t="str">
        <f t="shared" si="506"/>
        <v/>
      </c>
      <c r="M2673" t="str" cm="1">
        <f t="array" ref="M2673">_xlfn.IFS(ISNUMBER(_xlfn.XLOOKUP(C2673,Tables!N:N,Tables!N:N)),IF(B2673=0,K2673,""),L2673&lt;&gt;"",L2673,TRUE,D2673)</f>
        <v>00</v>
      </c>
      <c r="N2673">
        <f t="shared" si="500"/>
        <v>0</v>
      </c>
    </row>
    <row r="2674" spans="1:14" x14ac:dyDescent="0.45">
      <c r="A2674" t="str">
        <f t="shared" si="501"/>
        <v>3D40</v>
      </c>
      <c r="B2674" t="str">
        <f t="shared" si="502"/>
        <v>4C</v>
      </c>
      <c r="C2674">
        <f>COUNTIF(B$2:B2674,"=0")</f>
        <v>38</v>
      </c>
      <c r="D2674" t="str">
        <f>MID('input-output'!$I$9,(ROW(D2674)-2)*2+1,2)</f>
        <v>00</v>
      </c>
      <c r="E2674" s="1" t="str">
        <f t="shared" si="503"/>
        <v/>
      </c>
      <c r="L2674" t="str">
        <f t="shared" si="506"/>
        <v/>
      </c>
      <c r="M2674" t="str" cm="1">
        <f t="array" ref="M2674">_xlfn.IFS(ISNUMBER(_xlfn.XLOOKUP(C2674,Tables!N:N,Tables!N:N)),IF(B2674=0,K2674,""),L2674&lt;&gt;"",L2674,TRUE,D2674)</f>
        <v>00</v>
      </c>
      <c r="N2674">
        <f t="shared" si="500"/>
        <v>0</v>
      </c>
    </row>
    <row r="2675" spans="1:14" x14ac:dyDescent="0.45">
      <c r="A2675" t="str">
        <f t="shared" si="501"/>
        <v>3D41</v>
      </c>
      <c r="B2675" t="str">
        <f t="shared" si="502"/>
        <v>4D</v>
      </c>
      <c r="C2675">
        <f>COUNTIF(B$2:B2675,"=0")</f>
        <v>38</v>
      </c>
      <c r="D2675" t="str">
        <f>MID('input-output'!$I$9,(ROW(D2675)-2)*2+1,2)</f>
        <v>01</v>
      </c>
      <c r="E2675" s="1" t="str">
        <f t="shared" si="503"/>
        <v>Disguise</v>
      </c>
      <c r="F2675" t="str">
        <f>_xlfn.XLOOKUP(HEX2DEC(D2675),Tables!A:A,Tables!I:I)</f>
        <v>Young Man</v>
      </c>
      <c r="G2675" s="2"/>
      <c r="L2675" t="str">
        <f t="shared" si="506"/>
        <v/>
      </c>
      <c r="M2675" t="str" cm="1">
        <f t="array" ref="M2675">_xlfn.IFS(ISNUMBER(_xlfn.XLOOKUP(C2675,Tables!N:N,Tables!N:N)),IF(B2675=0,K2675,""),L2675&lt;&gt;"",L2675,TRUE,D2675)</f>
        <v>01</v>
      </c>
      <c r="N2675">
        <f t="shared" si="500"/>
        <v>0</v>
      </c>
    </row>
    <row r="2676" spans="1:14" x14ac:dyDescent="0.45">
      <c r="A2676" t="str">
        <f t="shared" si="501"/>
        <v>3D42</v>
      </c>
      <c r="B2676" t="str">
        <f t="shared" si="502"/>
        <v>4E</v>
      </c>
      <c r="C2676">
        <f>COUNTIF(B$2:B2676,"=0")</f>
        <v>38</v>
      </c>
      <c r="D2676" t="str">
        <f>MID('input-output'!$I$9,(ROW(D2676)-2)*2+1,2)</f>
        <v>0B</v>
      </c>
      <c r="E2676" s="1" t="str">
        <f t="shared" si="503"/>
        <v>Unk</v>
      </c>
      <c r="F2676">
        <f t="shared" ref="F2676" si="507">HEX2DEC(D2676)</f>
        <v>11</v>
      </c>
      <c r="L2676" t="str">
        <f t="shared" si="506"/>
        <v/>
      </c>
      <c r="M2676" t="str" cm="1">
        <f t="array" ref="M2676">_xlfn.IFS(ISNUMBER(_xlfn.XLOOKUP(C2676,Tables!N:N,Tables!N:N)),IF(B2676=0,K2676,""),L2676&lt;&gt;"",L2676,TRUE,D2676)</f>
        <v>0B</v>
      </c>
      <c r="N2676">
        <f t="shared" si="500"/>
        <v>0</v>
      </c>
    </row>
    <row r="2677" spans="1:14" x14ac:dyDescent="0.45">
      <c r="A2677" t="str">
        <f t="shared" si="501"/>
        <v>3D43</v>
      </c>
      <c r="B2677" t="str">
        <f t="shared" si="502"/>
        <v>4F</v>
      </c>
      <c r="C2677">
        <f>COUNTIF(B$2:B2677,"=0")</f>
        <v>38</v>
      </c>
      <c r="D2677" t="str">
        <f>MID('input-output'!$I$9,(ROW(D2677)-2)*2+1,2)</f>
        <v>00</v>
      </c>
      <c r="E2677" s="1" t="str">
        <f t="shared" si="503"/>
        <v/>
      </c>
      <c r="L2677" t="str">
        <f t="shared" si="506"/>
        <v/>
      </c>
      <c r="M2677" t="str" cm="1">
        <f t="array" ref="M2677">_xlfn.IFS(ISNUMBER(_xlfn.XLOOKUP(C2677,Tables!N:N,Tables!N:N)),IF(B2677=0,K2677,""),L2677&lt;&gt;"",L2677,TRUE,D2677)</f>
        <v>00</v>
      </c>
      <c r="N2677">
        <f t="shared" si="500"/>
        <v>0</v>
      </c>
    </row>
    <row r="2678" spans="1:14" x14ac:dyDescent="0.45">
      <c r="A2678" t="str">
        <f t="shared" si="501"/>
        <v>3D44</v>
      </c>
      <c r="B2678" t="str">
        <f t="shared" si="502"/>
        <v>50</v>
      </c>
      <c r="C2678">
        <f>COUNTIF(B$2:B2678,"=0")</f>
        <v>38</v>
      </c>
      <c r="D2678" t="str">
        <f>MID('input-output'!$I$9,(ROW(D2678)-2)*2+1,2)</f>
        <v>27</v>
      </c>
      <c r="E2678" s="1" t="str">
        <f t="shared" si="503"/>
        <v>Unk</v>
      </c>
      <c r="F2678">
        <f t="shared" ref="F2678:F2681" si="508">HEX2DEC(D2678)</f>
        <v>39</v>
      </c>
      <c r="L2678" t="str">
        <f t="shared" si="506"/>
        <v/>
      </c>
      <c r="M2678" t="str" cm="1">
        <f t="array" ref="M2678">_xlfn.IFS(ISNUMBER(_xlfn.XLOOKUP(C2678,Tables!N:N,Tables!N:N)),IF(B2678=0,K2678,""),L2678&lt;&gt;"",L2678,TRUE,D2678)</f>
        <v>27</v>
      </c>
      <c r="N2678">
        <f t="shared" si="500"/>
        <v>0</v>
      </c>
    </row>
    <row r="2679" spans="1:14" x14ac:dyDescent="0.45">
      <c r="A2679" t="str">
        <f t="shared" si="501"/>
        <v>3D45</v>
      </c>
      <c r="B2679" t="str">
        <f t="shared" si="502"/>
        <v>51</v>
      </c>
      <c r="C2679">
        <f>COUNTIF(B$2:B2679,"=0")</f>
        <v>38</v>
      </c>
      <c r="D2679" t="str">
        <f>MID('input-output'!$I$9,(ROW(D2679)-2)*2+1,2)</f>
        <v>00</v>
      </c>
      <c r="E2679" s="1" t="str">
        <f t="shared" si="503"/>
        <v>Unk</v>
      </c>
      <c r="F2679">
        <f t="shared" si="508"/>
        <v>0</v>
      </c>
      <c r="L2679" t="str">
        <f t="shared" si="506"/>
        <v/>
      </c>
      <c r="M2679" t="str" cm="1">
        <f t="array" ref="M2679">_xlfn.IFS(ISNUMBER(_xlfn.XLOOKUP(C2679,Tables!N:N,Tables!N:N)),IF(B2679=0,K2679,""),L2679&lt;&gt;"",L2679,TRUE,D2679)</f>
        <v>00</v>
      </c>
      <c r="N2679">
        <f t="shared" si="500"/>
        <v>0</v>
      </c>
    </row>
    <row r="2680" spans="1:14" x14ac:dyDescent="0.45">
      <c r="A2680" t="str">
        <f t="shared" si="501"/>
        <v>3D46</v>
      </c>
      <c r="B2680" t="str">
        <f t="shared" si="502"/>
        <v>52</v>
      </c>
      <c r="C2680">
        <f>COUNTIF(B$2:B2680,"=0")</f>
        <v>38</v>
      </c>
      <c r="D2680" t="str">
        <f>MID('input-output'!$I$9,(ROW(D2680)-2)*2+1,2)</f>
        <v>00</v>
      </c>
      <c r="E2680" s="1" t="str">
        <f t="shared" si="503"/>
        <v>Unk</v>
      </c>
      <c r="F2680">
        <f t="shared" si="508"/>
        <v>0</v>
      </c>
      <c r="L2680" t="str">
        <f t="shared" si="506"/>
        <v/>
      </c>
      <c r="M2680" t="str" cm="1">
        <f t="array" ref="M2680">_xlfn.IFS(ISNUMBER(_xlfn.XLOOKUP(C2680,Tables!N:N,Tables!N:N)),IF(B2680=0,K2680,""),L2680&lt;&gt;"",L2680,TRUE,D2680)</f>
        <v>00</v>
      </c>
      <c r="N2680">
        <f t="shared" si="500"/>
        <v>0</v>
      </c>
    </row>
    <row r="2681" spans="1:14" x14ac:dyDescent="0.45">
      <c r="A2681" t="str">
        <f t="shared" si="501"/>
        <v>3D47</v>
      </c>
      <c r="B2681" t="str">
        <f t="shared" si="502"/>
        <v>53</v>
      </c>
      <c r="C2681">
        <f>COUNTIF(B$2:B2681,"=0")</f>
        <v>38</v>
      </c>
      <c r="D2681" t="str">
        <f>MID('input-output'!$I$9,(ROW(D2681)-2)*2+1,2)</f>
        <v>00</v>
      </c>
      <c r="E2681" s="1" t="str">
        <f t="shared" si="503"/>
        <v>Unk</v>
      </c>
      <c r="F2681">
        <f t="shared" si="508"/>
        <v>0</v>
      </c>
      <c r="L2681" t="str">
        <f t="shared" si="506"/>
        <v/>
      </c>
      <c r="M2681" t="str" cm="1">
        <f t="array" ref="M2681">_xlfn.IFS(ISNUMBER(_xlfn.XLOOKUP(C2681,Tables!N:N,Tables!N:N)),IF(B2681=0,K2681,""),L2681&lt;&gt;"",L2681,TRUE,D2681)</f>
        <v>00</v>
      </c>
      <c r="N2681">
        <f t="shared" si="500"/>
        <v>0</v>
      </c>
    </row>
    <row r="2682" spans="1:14" x14ac:dyDescent="0.45">
      <c r="A2682" t="str">
        <f t="shared" si="501"/>
        <v>3D48</v>
      </c>
      <c r="B2682">
        <f t="shared" si="502"/>
        <v>0</v>
      </c>
      <c r="C2682">
        <f>COUNTIF(B$2:B2682,"=0")</f>
        <v>39</v>
      </c>
      <c r="D2682" t="str">
        <f>MID('input-output'!$I$9,(ROW(D2682)-2)*2+1,2)</f>
        <v>00</v>
      </c>
      <c r="E2682" s="1" t="str">
        <f t="shared" si="503"/>
        <v>Name Low 1</v>
      </c>
      <c r="F2682">
        <f>_xlfn.XLOOKUP(HEX2DEC(D2683&amp;D2682),Tables!A:A,Tables!C:C)</f>
        <v>0</v>
      </c>
      <c r="G2682" s="2"/>
      <c r="J2682" t="str">
        <f>IF(G2682&lt;&gt;"",_xlfn.XLOOKUP(G2682,Tables!C:C,Tables!B:B),"")</f>
        <v/>
      </c>
      <c r="K2682" t="str">
        <f>IF(G2754&lt;&gt;"",_xlfn.XLOOKUP(G2754,'Tablet data'!A:A,'Tablet data'!B:B),"")</f>
        <v/>
      </c>
      <c r="L2682" t="str">
        <f t="shared" si="506"/>
        <v/>
      </c>
      <c r="M2682" t="str" cm="1">
        <f t="array" ref="M2682">_xlfn.IFS(ISNUMBER(_xlfn.XLOOKUP(C2682,Tables!N:N,Tables!N:N)),IF(B2682=0,K2682,""),L2682&lt;&gt;"",L2682,TRUE,D2682)</f>
        <v>00</v>
      </c>
      <c r="N2682">
        <f t="shared" si="500"/>
        <v>0</v>
      </c>
    </row>
    <row r="2683" spans="1:14" x14ac:dyDescent="0.45">
      <c r="A2683" t="str">
        <f t="shared" si="501"/>
        <v>3D49</v>
      </c>
      <c r="B2683">
        <f t="shared" si="502"/>
        <v>1</v>
      </c>
      <c r="C2683">
        <f>COUNTIF(B$2:B2683,"=0")</f>
        <v>39</v>
      </c>
      <c r="D2683" t="str">
        <f>MID('input-output'!$I$9,(ROW(D2683)-2)*2+1,2)</f>
        <v>00</v>
      </c>
      <c r="E2683" s="1" t="str">
        <f t="shared" si="503"/>
        <v>Name High 1</v>
      </c>
      <c r="L2683" t="str">
        <f t="shared" si="506"/>
        <v/>
      </c>
      <c r="M2683" t="str" cm="1">
        <f t="array" ref="M2683">_xlfn.IFS(ISNUMBER(_xlfn.XLOOKUP(C2683,Tables!N:N,Tables!N:N)),IF(B2683=0,K2683,""),L2683&lt;&gt;"",L2683,TRUE,D2683)</f>
        <v>00</v>
      </c>
      <c r="N2683">
        <f t="shared" si="500"/>
        <v>0</v>
      </c>
    </row>
    <row r="2684" spans="1:14" x14ac:dyDescent="0.45">
      <c r="A2684" t="str">
        <f t="shared" si="501"/>
        <v>3D4A</v>
      </c>
      <c r="B2684">
        <f t="shared" si="502"/>
        <v>2</v>
      </c>
      <c r="C2684">
        <f>COUNTIF(B$2:B2684,"=0")</f>
        <v>39</v>
      </c>
      <c r="D2684" t="str">
        <f>MID('input-output'!$I$9,(ROW(D2684)-2)*2+1,2)</f>
        <v>00</v>
      </c>
      <c r="E2684" s="1" t="str">
        <f t="shared" si="503"/>
        <v>Name Low 2</v>
      </c>
      <c r="F2684">
        <f>_xlfn.XLOOKUP(HEX2DEC(D2685&amp;D2684),Tables!A:A,Tables!C:C)</f>
        <v>0</v>
      </c>
      <c r="G2684" s="2"/>
      <c r="J2684" t="str">
        <f>IF(G2684&lt;&gt;"",_xlfn.XLOOKUP(G2684,Tables!C:C,Tables!B:B),"")</f>
        <v/>
      </c>
      <c r="L2684" t="str">
        <f t="shared" si="506"/>
        <v/>
      </c>
      <c r="M2684" t="str" cm="1">
        <f t="array" ref="M2684">_xlfn.IFS(ISNUMBER(_xlfn.XLOOKUP(C2684,Tables!N:N,Tables!N:N)),IF(B2684=0,K2684,""),L2684&lt;&gt;"",L2684,TRUE,D2684)</f>
        <v>00</v>
      </c>
      <c r="N2684">
        <f t="shared" si="500"/>
        <v>0</v>
      </c>
    </row>
    <row r="2685" spans="1:14" x14ac:dyDescent="0.45">
      <c r="A2685" t="str">
        <f t="shared" si="501"/>
        <v>3D4B</v>
      </c>
      <c r="B2685" t="str">
        <f t="shared" si="502"/>
        <v>3</v>
      </c>
      <c r="C2685">
        <f>COUNTIF(B$2:B2685,"=0")</f>
        <v>39</v>
      </c>
      <c r="D2685" t="str">
        <f>MID('input-output'!$I$9,(ROW(D2685)-2)*2+1,2)</f>
        <v>00</v>
      </c>
      <c r="E2685" s="1" t="str">
        <f t="shared" si="503"/>
        <v>Name High 2</v>
      </c>
      <c r="L2685" t="str">
        <f t="shared" si="506"/>
        <v/>
      </c>
      <c r="M2685" t="str" cm="1">
        <f t="array" ref="M2685">_xlfn.IFS(ISNUMBER(_xlfn.XLOOKUP(C2685,Tables!N:N,Tables!N:N)),IF(B2685=0,K2685,""),L2685&lt;&gt;"",L2685,TRUE,D2685)</f>
        <v>00</v>
      </c>
      <c r="N2685">
        <f t="shared" si="500"/>
        <v>0</v>
      </c>
    </row>
    <row r="2686" spans="1:14" x14ac:dyDescent="0.45">
      <c r="A2686" t="str">
        <f t="shared" si="501"/>
        <v>3D4C</v>
      </c>
      <c r="B2686" t="str">
        <f t="shared" si="502"/>
        <v>4</v>
      </c>
      <c r="C2686">
        <f>COUNTIF(B$2:B2686,"=0")</f>
        <v>39</v>
      </c>
      <c r="D2686" t="str">
        <f>MID('input-output'!$I$9,(ROW(D2686)-2)*2+1,2)</f>
        <v>00</v>
      </c>
      <c r="E2686" s="1" t="str">
        <f t="shared" si="503"/>
        <v>Name Low 3</v>
      </c>
      <c r="F2686">
        <f>_xlfn.XLOOKUP(HEX2DEC(D2687&amp;D2686),Tables!A:A,Tables!C:C)</f>
        <v>0</v>
      </c>
      <c r="G2686" s="2"/>
      <c r="J2686" t="str">
        <f>IF(G2686&lt;&gt;"",_xlfn.XLOOKUP(G2686,Tables!C:C,Tables!B:B),"")</f>
        <v/>
      </c>
      <c r="L2686" t="str">
        <f t="shared" si="506"/>
        <v/>
      </c>
      <c r="M2686" t="str" cm="1">
        <f t="array" ref="M2686">_xlfn.IFS(ISNUMBER(_xlfn.XLOOKUP(C2686,Tables!N:N,Tables!N:N)),IF(B2686=0,K2686,""),L2686&lt;&gt;"",L2686,TRUE,D2686)</f>
        <v>00</v>
      </c>
      <c r="N2686">
        <f t="shared" si="500"/>
        <v>0</v>
      </c>
    </row>
    <row r="2687" spans="1:14" x14ac:dyDescent="0.45">
      <c r="A2687" t="str">
        <f t="shared" si="501"/>
        <v>3D4D</v>
      </c>
      <c r="B2687" t="str">
        <f t="shared" si="502"/>
        <v>5</v>
      </c>
      <c r="C2687">
        <f>COUNTIF(B$2:B2687,"=0")</f>
        <v>39</v>
      </c>
      <c r="D2687" t="str">
        <f>MID('input-output'!$I$9,(ROW(D2687)-2)*2+1,2)</f>
        <v>00</v>
      </c>
      <c r="E2687" s="1" t="str">
        <f t="shared" si="503"/>
        <v>Name High 3</v>
      </c>
      <c r="L2687" t="str">
        <f t="shared" si="506"/>
        <v/>
      </c>
      <c r="M2687" t="str" cm="1">
        <f t="array" ref="M2687">_xlfn.IFS(ISNUMBER(_xlfn.XLOOKUP(C2687,Tables!N:N,Tables!N:N)),IF(B2687=0,K2687,""),L2687&lt;&gt;"",L2687,TRUE,D2687)</f>
        <v>00</v>
      </c>
      <c r="N2687">
        <f t="shared" si="500"/>
        <v>0</v>
      </c>
    </row>
    <row r="2688" spans="1:14" x14ac:dyDescent="0.45">
      <c r="A2688" t="str">
        <f t="shared" si="501"/>
        <v>3D4E</v>
      </c>
      <c r="B2688" t="str">
        <f t="shared" si="502"/>
        <v>6</v>
      </c>
      <c r="C2688">
        <f>COUNTIF(B$2:B2688,"=0")</f>
        <v>39</v>
      </c>
      <c r="D2688" t="str">
        <f>MID('input-output'!$I$9,(ROW(D2688)-2)*2+1,2)</f>
        <v>00</v>
      </c>
      <c r="E2688" s="1" t="str">
        <f t="shared" si="503"/>
        <v>Primary Monster Low</v>
      </c>
      <c r="F2688">
        <f>_xlfn.XLOOKUP(HEX2DEC(D2689&amp;D2688),Tables!A:A,Tables!D:D)</f>
        <v>0</v>
      </c>
      <c r="G2688" s="2"/>
      <c r="J2688" t="str">
        <f>IF(G2688&lt;&gt;"",_xlfn.XLOOKUP(G2688,Tables!D:D,Tables!B:B),"")</f>
        <v/>
      </c>
      <c r="L2688" t="str">
        <f t="shared" si="506"/>
        <v/>
      </c>
      <c r="M2688" t="str" cm="1">
        <f t="array" ref="M2688">_xlfn.IFS(ISNUMBER(_xlfn.XLOOKUP(C2688,Tables!N:N,Tables!N:N)),IF(B2688=0,K2688,""),L2688&lt;&gt;"",L2688,TRUE,D2688)</f>
        <v>00</v>
      </c>
      <c r="N2688">
        <f t="shared" si="500"/>
        <v>0</v>
      </c>
    </row>
    <row r="2689" spans="1:14" x14ac:dyDescent="0.45">
      <c r="A2689" t="str">
        <f t="shared" si="501"/>
        <v>3D4F</v>
      </c>
      <c r="B2689" t="str">
        <f t="shared" si="502"/>
        <v>7</v>
      </c>
      <c r="C2689">
        <f>COUNTIF(B$2:B2689,"=0")</f>
        <v>39</v>
      </c>
      <c r="D2689" t="str">
        <f>MID('input-output'!$I$9,(ROW(D2689)-2)*2+1,2)</f>
        <v>00</v>
      </c>
      <c r="E2689" s="1" t="str">
        <f t="shared" si="503"/>
        <v>Primary Monster High</v>
      </c>
      <c r="L2689" t="str">
        <f t="shared" si="506"/>
        <v/>
      </c>
      <c r="M2689" t="str" cm="1">
        <f t="array" ref="M2689">_xlfn.IFS(ISNUMBER(_xlfn.XLOOKUP(C2689,Tables!N:N,Tables!N:N)),IF(B2689=0,K2689,""),L2689&lt;&gt;"",L2689,TRUE,D2689)</f>
        <v>00</v>
      </c>
      <c r="N2689">
        <f t="shared" si="500"/>
        <v>0</v>
      </c>
    </row>
    <row r="2690" spans="1:14" x14ac:dyDescent="0.45">
      <c r="A2690" t="str">
        <f t="shared" si="501"/>
        <v>3D50</v>
      </c>
      <c r="B2690" t="str">
        <f t="shared" si="502"/>
        <v>8</v>
      </c>
      <c r="C2690">
        <f>COUNTIF(B$2:B2690,"=0")</f>
        <v>39</v>
      </c>
      <c r="D2690" t="str">
        <f>MID('input-output'!$I$9,(ROW(D2690)-2)*2+1,2)</f>
        <v>00</v>
      </c>
      <c r="E2690" s="1" t="str">
        <f t="shared" si="503"/>
        <v>Header Low</v>
      </c>
      <c r="F2690">
        <f t="shared" ref="F2690" si="509">HEX2DEC(D2691&amp;D2690)</f>
        <v>0</v>
      </c>
      <c r="G2690" s="2"/>
      <c r="J2690" t="str">
        <f t="shared" ref="J2690" si="510">IF(G2690&lt;&gt;"",DEC2HEX(G2690),"")</f>
        <v/>
      </c>
      <c r="L2690" t="str">
        <f t="shared" si="506"/>
        <v/>
      </c>
      <c r="M2690" t="str" cm="1">
        <f t="array" ref="M2690">_xlfn.IFS(ISNUMBER(_xlfn.XLOOKUP(C2690,Tables!N:N,Tables!N:N)),IF(B2690=0,K2690,""),L2690&lt;&gt;"",L2690,TRUE,D2690)</f>
        <v>00</v>
      </c>
      <c r="N2690">
        <f t="shared" si="500"/>
        <v>0</v>
      </c>
    </row>
    <row r="2691" spans="1:14" x14ac:dyDescent="0.45">
      <c r="A2691" t="str">
        <f t="shared" si="501"/>
        <v>3D51</v>
      </c>
      <c r="B2691" t="str">
        <f t="shared" si="502"/>
        <v>9</v>
      </c>
      <c r="C2691">
        <f>COUNTIF(B$2:B2691,"=0")</f>
        <v>39</v>
      </c>
      <c r="D2691" t="str">
        <f>MID('input-output'!$I$9,(ROW(D2691)-2)*2+1,2)</f>
        <v>00</v>
      </c>
      <c r="E2691" s="1" t="str">
        <f t="shared" si="503"/>
        <v>Header High</v>
      </c>
      <c r="L2691" t="str">
        <f t="shared" si="506"/>
        <v/>
      </c>
      <c r="M2691" t="str" cm="1">
        <f t="array" ref="M2691">_xlfn.IFS(ISNUMBER(_xlfn.XLOOKUP(C2691,Tables!N:N,Tables!N:N)),IF(B2691=0,K2691,""),L2691&lt;&gt;"",L2691,TRUE,D2691)</f>
        <v>00</v>
      </c>
      <c r="N2691">
        <f t="shared" si="500"/>
        <v>0</v>
      </c>
    </row>
    <row r="2692" spans="1:14" x14ac:dyDescent="0.45">
      <c r="A2692" t="str">
        <f t="shared" si="501"/>
        <v>3D52</v>
      </c>
      <c r="B2692" t="str">
        <f t="shared" si="502"/>
        <v>A</v>
      </c>
      <c r="C2692">
        <f>COUNTIF(B$2:B2692,"=0")</f>
        <v>39</v>
      </c>
      <c r="D2692" t="str">
        <f>MID('input-output'!$I$9,(ROW(D2692)-2)*2+1,2)</f>
        <v>00</v>
      </c>
      <c r="E2692" s="1" t="str">
        <f t="shared" si="503"/>
        <v>Footer Low</v>
      </c>
      <c r="F2692">
        <f t="shared" ref="F2692" si="511">HEX2DEC(D2693&amp;D2692)</f>
        <v>0</v>
      </c>
      <c r="G2692" s="2"/>
      <c r="J2692" t="str">
        <f t="shared" ref="J2692" si="512">IF(G2692&lt;&gt;"",DEC2HEX(G2692),"")</f>
        <v/>
      </c>
      <c r="L2692" t="str">
        <f t="shared" si="506"/>
        <v/>
      </c>
      <c r="M2692" t="str" cm="1">
        <f t="array" ref="M2692">_xlfn.IFS(ISNUMBER(_xlfn.XLOOKUP(C2692,Tables!N:N,Tables!N:N)),IF(B2692=0,K2692,""),L2692&lt;&gt;"",L2692,TRUE,D2692)</f>
        <v>00</v>
      </c>
      <c r="N2692">
        <f t="shared" ref="N2692:N2755" si="513">IF(L2692="",0,_xlfn.LET(_xlpm.new,HEX2DEC(M2692),_xlpm.old,HEX2DEC(D2692),IF(_xlpm.new&lt;128,_xlpm.new,-128+_xlfn.BITAND(_xlpm.new,127))-IF(_xlpm.old&lt;128,_xlpm.old,-128+_xlfn.BITAND(_xlpm.old,127))))</f>
        <v>0</v>
      </c>
    </row>
    <row r="2693" spans="1:14" x14ac:dyDescent="0.45">
      <c r="A2693" t="str">
        <f t="shared" si="501"/>
        <v>3D53</v>
      </c>
      <c r="B2693" t="str">
        <f t="shared" si="502"/>
        <v>B</v>
      </c>
      <c r="C2693">
        <f>COUNTIF(B$2:B2693,"=0")</f>
        <v>39</v>
      </c>
      <c r="D2693" t="str">
        <f>MID('input-output'!$I$9,(ROW(D2693)-2)*2+1,2)</f>
        <v>00</v>
      </c>
      <c r="E2693" s="1" t="str">
        <f t="shared" si="503"/>
        <v>Footer High</v>
      </c>
      <c r="L2693" t="str">
        <f t="shared" si="506"/>
        <v/>
      </c>
      <c r="M2693" t="str" cm="1">
        <f t="array" ref="M2693">_xlfn.IFS(ISNUMBER(_xlfn.XLOOKUP(C2693,Tables!N:N,Tables!N:N)),IF(B2693=0,K2693,""),L2693&lt;&gt;"",L2693,TRUE,D2693)</f>
        <v>00</v>
      </c>
      <c r="N2693">
        <f t="shared" si="513"/>
        <v>0</v>
      </c>
    </row>
    <row r="2694" spans="1:14" x14ac:dyDescent="0.45">
      <c r="A2694" t="str">
        <f t="shared" si="501"/>
        <v>3D54</v>
      </c>
      <c r="B2694" t="str">
        <f t="shared" si="502"/>
        <v>C</v>
      </c>
      <c r="C2694">
        <f>COUNTIF(B$2:B2694,"=0")</f>
        <v>39</v>
      </c>
      <c r="D2694" t="str">
        <f>MID('input-output'!$I$9,(ROW(D2694)-2)*2+1,2)</f>
        <v>43</v>
      </c>
      <c r="E2694" s="1" t="str">
        <f t="shared" si="503"/>
        <v/>
      </c>
      <c r="L2694" t="str">
        <f t="shared" si="506"/>
        <v/>
      </c>
      <c r="M2694" t="str" cm="1">
        <f t="array" ref="M2694">_xlfn.IFS(ISNUMBER(_xlfn.XLOOKUP(C2694,Tables!N:N,Tables!N:N)),IF(B2694=0,K2694,""),L2694&lt;&gt;"",L2694,TRUE,D2694)</f>
        <v>43</v>
      </c>
      <c r="N2694">
        <f t="shared" si="513"/>
        <v>0</v>
      </c>
    </row>
    <row r="2695" spans="1:14" x14ac:dyDescent="0.45">
      <c r="A2695" t="str">
        <f t="shared" si="501"/>
        <v>3D55</v>
      </c>
      <c r="B2695" t="str">
        <f t="shared" si="502"/>
        <v>D</v>
      </c>
      <c r="C2695">
        <f>COUNTIF(B$2:B2695,"=0")</f>
        <v>39</v>
      </c>
      <c r="D2695" t="str">
        <f>MID('input-output'!$I$9,(ROW(D2695)-2)*2+1,2)</f>
        <v>01</v>
      </c>
      <c r="E2695" s="1" t="str">
        <f t="shared" si="503"/>
        <v/>
      </c>
      <c r="L2695" t="str">
        <f t="shared" si="506"/>
        <v/>
      </c>
      <c r="M2695" t="str" cm="1">
        <f t="array" ref="M2695">_xlfn.IFS(ISNUMBER(_xlfn.XLOOKUP(C2695,Tables!N:N,Tables!N:N)),IF(B2695=0,K2695,""),L2695&lt;&gt;"",L2695,TRUE,D2695)</f>
        <v>01</v>
      </c>
      <c r="N2695">
        <f t="shared" si="513"/>
        <v>0</v>
      </c>
    </row>
    <row r="2696" spans="1:14" x14ac:dyDescent="0.45">
      <c r="A2696" t="str">
        <f t="shared" si="501"/>
        <v>3D56</v>
      </c>
      <c r="B2696" t="str">
        <f t="shared" si="502"/>
        <v>E</v>
      </c>
      <c r="C2696">
        <f>COUNTIF(B$2:B2696,"=0")</f>
        <v>39</v>
      </c>
      <c r="D2696" t="str">
        <f>MID('input-output'!$I$9,(ROW(D2696)-2)*2+1,2)</f>
        <v>00</v>
      </c>
      <c r="E2696" s="1" t="str">
        <f t="shared" si="503"/>
        <v>Times Cleared</v>
      </c>
      <c r="F2696">
        <f t="shared" ref="F2696" si="514">HEX2DEC(D2696)</f>
        <v>0</v>
      </c>
      <c r="G2696" s="2"/>
      <c r="J2696" t="str">
        <f t="shared" ref="J2696" si="515">IF(G2696&lt;&gt;"",DEC2HEX(G2696),"")</f>
        <v/>
      </c>
      <c r="L2696" t="str">
        <f t="shared" si="506"/>
        <v/>
      </c>
      <c r="M2696" t="str" cm="1">
        <f t="array" ref="M2696">_xlfn.IFS(ISNUMBER(_xlfn.XLOOKUP(C2696,Tables!N:N,Tables!N:N)),IF(B2696=0,K2696,""),L2696&lt;&gt;"",L2696,TRUE,D2696)</f>
        <v>00</v>
      </c>
      <c r="N2696">
        <f t="shared" si="513"/>
        <v>0</v>
      </c>
    </row>
    <row r="2697" spans="1:14" x14ac:dyDescent="0.45">
      <c r="A2697" t="str">
        <f t="shared" si="501"/>
        <v>3D57</v>
      </c>
      <c r="B2697" t="str">
        <f t="shared" si="502"/>
        <v>F</v>
      </c>
      <c r="C2697">
        <f>COUNTIF(B$2:B2697,"=0")</f>
        <v>39</v>
      </c>
      <c r="D2697" t="str">
        <f>MID('input-output'!$I$9,(ROW(D2697)-2)*2+1,2)</f>
        <v>00</v>
      </c>
      <c r="E2697" s="1" t="str">
        <f t="shared" si="503"/>
        <v/>
      </c>
      <c r="L2697" t="str">
        <f t="shared" si="506"/>
        <v/>
      </c>
      <c r="M2697" t="str" cm="1">
        <f t="array" ref="M2697">_xlfn.IFS(ISNUMBER(_xlfn.XLOOKUP(C2697,Tables!N:N,Tables!N:N)),IF(B2697=0,K2697,""),L2697&lt;&gt;"",L2697,TRUE,D2697)</f>
        <v>00</v>
      </c>
      <c r="N2697">
        <f t="shared" si="513"/>
        <v>0</v>
      </c>
    </row>
    <row r="2698" spans="1:14" x14ac:dyDescent="0.45">
      <c r="A2698" t="str">
        <f t="shared" si="501"/>
        <v>3D58</v>
      </c>
      <c r="B2698" t="str">
        <f t="shared" si="502"/>
        <v>10</v>
      </c>
      <c r="C2698">
        <f>COUNTIF(B$2:B2698,"=0")</f>
        <v>39</v>
      </c>
      <c r="D2698" t="str">
        <f>MID('input-output'!$I$9,(ROW(D2698)-2)*2+1,2)</f>
        <v>00</v>
      </c>
      <c r="E2698" s="1" t="str">
        <f t="shared" si="503"/>
        <v/>
      </c>
      <c r="L2698" t="str">
        <f t="shared" si="506"/>
        <v/>
      </c>
      <c r="M2698" t="str" cm="1">
        <f t="array" ref="M2698">_xlfn.IFS(ISNUMBER(_xlfn.XLOOKUP(C2698,Tables!N:N,Tables!N:N)),IF(B2698=0,K2698,""),L2698&lt;&gt;"",L2698,TRUE,D2698)</f>
        <v>00</v>
      </c>
      <c r="N2698">
        <f t="shared" si="513"/>
        <v>0</v>
      </c>
    </row>
    <row r="2699" spans="1:14" x14ac:dyDescent="0.45">
      <c r="A2699" t="str">
        <f t="shared" si="501"/>
        <v>3D59</v>
      </c>
      <c r="B2699" t="str">
        <f t="shared" si="502"/>
        <v>11</v>
      </c>
      <c r="C2699">
        <f>COUNTIF(B$2:B2699,"=0")</f>
        <v>39</v>
      </c>
      <c r="D2699" t="str">
        <f>MID('input-output'!$I$9,(ROW(D2699)-2)*2+1,2)</f>
        <v>00</v>
      </c>
      <c r="E2699" s="1" t="str">
        <f t="shared" si="503"/>
        <v/>
      </c>
      <c r="L2699" t="str">
        <f t="shared" si="506"/>
        <v/>
      </c>
      <c r="M2699" t="str" cm="1">
        <f t="array" ref="M2699">_xlfn.IFS(ISNUMBER(_xlfn.XLOOKUP(C2699,Tables!N:N,Tables!N:N)),IF(B2699=0,K2699,""),L2699&lt;&gt;"",L2699,TRUE,D2699)</f>
        <v>00</v>
      </c>
      <c r="N2699">
        <f t="shared" si="513"/>
        <v>0</v>
      </c>
    </row>
    <row r="2700" spans="1:14" x14ac:dyDescent="0.45">
      <c r="A2700" t="str">
        <f t="shared" si="501"/>
        <v>3D5A</v>
      </c>
      <c r="B2700" t="str">
        <f t="shared" si="502"/>
        <v>12</v>
      </c>
      <c r="C2700">
        <f>COUNTIF(B$2:B2700,"=0")</f>
        <v>39</v>
      </c>
      <c r="D2700" t="str">
        <f>MID('input-output'!$I$9,(ROW(D2700)-2)*2+1,2)</f>
        <v>00</v>
      </c>
      <c r="E2700" s="1" t="str">
        <f t="shared" si="503"/>
        <v/>
      </c>
      <c r="L2700" t="str">
        <f t="shared" si="506"/>
        <v/>
      </c>
      <c r="M2700" t="str" cm="1">
        <f t="array" ref="M2700">_xlfn.IFS(ISNUMBER(_xlfn.XLOOKUP(C2700,Tables!N:N,Tables!N:N)),IF(B2700=0,K2700,""),L2700&lt;&gt;"",L2700,TRUE,D2700)</f>
        <v>00</v>
      </c>
      <c r="N2700">
        <f t="shared" si="513"/>
        <v>0</v>
      </c>
    </row>
    <row r="2701" spans="1:14" x14ac:dyDescent="0.45">
      <c r="A2701" t="str">
        <f t="shared" si="501"/>
        <v>3D5B</v>
      </c>
      <c r="B2701" t="str">
        <f t="shared" si="502"/>
        <v>13</v>
      </c>
      <c r="C2701">
        <f>COUNTIF(B$2:B2701,"=0")</f>
        <v>39</v>
      </c>
      <c r="D2701" t="str">
        <f>MID('input-output'!$I$9,(ROW(D2701)-2)*2+1,2)</f>
        <v>00</v>
      </c>
      <c r="E2701" s="1" t="str">
        <f t="shared" si="503"/>
        <v/>
      </c>
      <c r="L2701" t="str">
        <f t="shared" si="506"/>
        <v/>
      </c>
      <c r="M2701" t="str" cm="1">
        <f t="array" ref="M2701">_xlfn.IFS(ISNUMBER(_xlfn.XLOOKUP(C2701,Tables!N:N,Tables!N:N)),IF(B2701=0,K2701,""),L2701&lt;&gt;"",L2701,TRUE,D2701)</f>
        <v>00</v>
      </c>
      <c r="N2701">
        <f t="shared" si="513"/>
        <v>0</v>
      </c>
    </row>
    <row r="2702" spans="1:14" x14ac:dyDescent="0.45">
      <c r="A2702" t="str">
        <f t="shared" si="501"/>
        <v>3D5C</v>
      </c>
      <c r="B2702" t="str">
        <f t="shared" si="502"/>
        <v>14</v>
      </c>
      <c r="C2702">
        <f>COUNTIF(B$2:B2702,"=0")</f>
        <v>39</v>
      </c>
      <c r="D2702" t="str">
        <f>MID('input-output'!$I$9,(ROW(D2702)-2)*2+1,2)</f>
        <v>00</v>
      </c>
      <c r="E2702" s="1" t="str">
        <f t="shared" si="503"/>
        <v>Unk</v>
      </c>
      <c r="F2702">
        <f t="shared" ref="F2702" si="516">HEX2DEC(D2702)</f>
        <v>0</v>
      </c>
      <c r="L2702" t="str">
        <f t="shared" si="506"/>
        <v/>
      </c>
      <c r="M2702" t="str" cm="1">
        <f t="array" ref="M2702">_xlfn.IFS(ISNUMBER(_xlfn.XLOOKUP(C2702,Tables!N:N,Tables!N:N)),IF(B2702=0,K2702,""),L2702&lt;&gt;"",L2702,TRUE,D2702)</f>
        <v>00</v>
      </c>
      <c r="N2702">
        <f t="shared" si="513"/>
        <v>0</v>
      </c>
    </row>
    <row r="2703" spans="1:14" x14ac:dyDescent="0.45">
      <c r="A2703" t="str">
        <f t="shared" si="501"/>
        <v>3D5D</v>
      </c>
      <c r="B2703" t="str">
        <f t="shared" si="502"/>
        <v>15</v>
      </c>
      <c r="C2703">
        <f>COUNTIF(B$2:B2703,"=0")</f>
        <v>39</v>
      </c>
      <c r="D2703" t="str">
        <f>MID('input-output'!$I$9,(ROW(D2703)-2)*2+1,2)</f>
        <v>00</v>
      </c>
      <c r="E2703" s="1" t="str">
        <f t="shared" si="503"/>
        <v/>
      </c>
      <c r="L2703" t="str">
        <f t="shared" si="506"/>
        <v/>
      </c>
      <c r="M2703" t="str" cm="1">
        <f t="array" ref="M2703">_xlfn.IFS(ISNUMBER(_xlfn.XLOOKUP(C2703,Tables!N:N,Tables!N:N)),IF(B2703=0,K2703,""),L2703&lt;&gt;"",L2703,TRUE,D2703)</f>
        <v>00</v>
      </c>
      <c r="N2703">
        <f t="shared" si="513"/>
        <v>0</v>
      </c>
    </row>
    <row r="2704" spans="1:14" x14ac:dyDescent="0.45">
      <c r="A2704" t="str">
        <f t="shared" si="501"/>
        <v>3D5E</v>
      </c>
      <c r="B2704" t="str">
        <f t="shared" si="502"/>
        <v>16</v>
      </c>
      <c r="C2704">
        <f>COUNTIF(B$2:B2704,"=0")</f>
        <v>39</v>
      </c>
      <c r="D2704" t="str">
        <f>MID('input-output'!$I$9,(ROW(D2704)-2)*2+1,2)</f>
        <v>9E</v>
      </c>
      <c r="E2704" s="1" t="str">
        <f t="shared" si="503"/>
        <v/>
      </c>
      <c r="L2704" t="str">
        <f t="shared" si="506"/>
        <v/>
      </c>
      <c r="M2704" t="str" cm="1">
        <f t="array" ref="M2704">_xlfn.IFS(ISNUMBER(_xlfn.XLOOKUP(C2704,Tables!N:N,Tables!N:N)),IF(B2704=0,K2704,""),L2704&lt;&gt;"",L2704,TRUE,D2704)</f>
        <v>9E</v>
      </c>
      <c r="N2704">
        <f t="shared" si="513"/>
        <v>0</v>
      </c>
    </row>
    <row r="2705" spans="1:14" x14ac:dyDescent="0.45">
      <c r="A2705" t="str">
        <f t="shared" si="501"/>
        <v>3D5F</v>
      </c>
      <c r="B2705" t="str">
        <f t="shared" si="502"/>
        <v>17</v>
      </c>
      <c r="C2705">
        <f>COUNTIF(B$2:B2705,"=0")</f>
        <v>39</v>
      </c>
      <c r="D2705" t="str">
        <f>MID('input-output'!$I$9,(ROW(D2705)-2)*2+1,2)</f>
        <v>01</v>
      </c>
      <c r="E2705" s="1" t="str">
        <f t="shared" si="503"/>
        <v/>
      </c>
      <c r="L2705" t="str">
        <f t="shared" si="506"/>
        <v/>
      </c>
      <c r="M2705" t="str" cm="1">
        <f t="array" ref="M2705">_xlfn.IFS(ISNUMBER(_xlfn.XLOOKUP(C2705,Tables!N:N,Tables!N:N)),IF(B2705=0,K2705,""),L2705&lt;&gt;"",L2705,TRUE,D2705)</f>
        <v>01</v>
      </c>
      <c r="N2705">
        <f t="shared" si="513"/>
        <v>0</v>
      </c>
    </row>
    <row r="2706" spans="1:14" x14ac:dyDescent="0.45">
      <c r="A2706" t="str">
        <f t="shared" si="501"/>
        <v>3D60</v>
      </c>
      <c r="B2706" t="str">
        <f t="shared" si="502"/>
        <v>18</v>
      </c>
      <c r="C2706">
        <f>COUNTIF(B$2:B2706,"=0")</f>
        <v>39</v>
      </c>
      <c r="D2706" t="str">
        <f>MID('input-output'!$I$9,(ROW(D2706)-2)*2+1,2)</f>
        <v>00</v>
      </c>
      <c r="E2706" s="1" t="str">
        <f t="shared" si="503"/>
        <v>Name Letter 1</v>
      </c>
      <c r="F2706" t="str">
        <f>_xlfn.XLOOKUP(D2706,Tables!B:B,Tables!H:H,"")</f>
        <v/>
      </c>
      <c r="G2706" s="2"/>
      <c r="L2706" t="str">
        <f t="shared" si="506"/>
        <v/>
      </c>
      <c r="M2706" t="str" cm="1">
        <f t="array" ref="M2706">_xlfn.IFS(ISNUMBER(_xlfn.XLOOKUP(C2706,Tables!N:N,Tables!N:N)),IF(B2706=0,K2706,""),L2706&lt;&gt;"",L2706,TRUE,D2706)</f>
        <v>00</v>
      </c>
      <c r="N2706">
        <f t="shared" si="513"/>
        <v>0</v>
      </c>
    </row>
    <row r="2707" spans="1:14" x14ac:dyDescent="0.45">
      <c r="A2707" t="str">
        <f t="shared" si="501"/>
        <v>3D61</v>
      </c>
      <c r="B2707" t="str">
        <f t="shared" si="502"/>
        <v>19</v>
      </c>
      <c r="C2707">
        <f>COUNTIF(B$2:B2707,"=0")</f>
        <v>39</v>
      </c>
      <c r="D2707" t="str">
        <f>MID('input-output'!$I$9,(ROW(D2707)-2)*2+1,2)</f>
        <v>00</v>
      </c>
      <c r="E2707" s="1" t="str">
        <f t="shared" si="503"/>
        <v/>
      </c>
      <c r="L2707" t="str">
        <f t="shared" si="506"/>
        <v/>
      </c>
      <c r="M2707" t="str" cm="1">
        <f t="array" ref="M2707">_xlfn.IFS(ISNUMBER(_xlfn.XLOOKUP(C2707,Tables!N:N,Tables!N:N)),IF(B2707=0,K2707,""),L2707&lt;&gt;"",L2707,TRUE,D2707)</f>
        <v>00</v>
      </c>
      <c r="N2707">
        <f t="shared" si="513"/>
        <v>0</v>
      </c>
    </row>
    <row r="2708" spans="1:14" x14ac:dyDescent="0.45">
      <c r="A2708" t="str">
        <f t="shared" si="501"/>
        <v>3D62</v>
      </c>
      <c r="B2708" t="str">
        <f t="shared" si="502"/>
        <v>1A</v>
      </c>
      <c r="C2708">
        <f>COUNTIF(B$2:B2708,"=0")</f>
        <v>39</v>
      </c>
      <c r="D2708" t="str">
        <f>MID('input-output'!$I$9,(ROW(D2708)-2)*2+1,2)</f>
        <v>00</v>
      </c>
      <c r="E2708" s="1" t="str">
        <f t="shared" si="503"/>
        <v>Name Letter 2</v>
      </c>
      <c r="F2708" t="str">
        <f>_xlfn.XLOOKUP(D2708,Tables!B:B,Tables!H:H,"")</f>
        <v/>
      </c>
      <c r="G2708" s="2"/>
      <c r="L2708" t="str">
        <f t="shared" si="506"/>
        <v/>
      </c>
      <c r="M2708" t="str" cm="1">
        <f t="array" ref="M2708">_xlfn.IFS(ISNUMBER(_xlfn.XLOOKUP(C2708,Tables!N:N,Tables!N:N)),IF(B2708=0,K2708,""),L2708&lt;&gt;"",L2708,TRUE,D2708)</f>
        <v>00</v>
      </c>
      <c r="N2708">
        <f t="shared" si="513"/>
        <v>0</v>
      </c>
    </row>
    <row r="2709" spans="1:14" x14ac:dyDescent="0.45">
      <c r="A2709" t="str">
        <f t="shared" si="501"/>
        <v>3D63</v>
      </c>
      <c r="B2709" t="str">
        <f t="shared" si="502"/>
        <v>1B</v>
      </c>
      <c r="C2709">
        <f>COUNTIF(B$2:B2709,"=0")</f>
        <v>39</v>
      </c>
      <c r="D2709" t="str">
        <f>MID('input-output'!$I$9,(ROW(D2709)-2)*2+1,2)</f>
        <v>00</v>
      </c>
      <c r="E2709" s="1" t="str">
        <f t="shared" si="503"/>
        <v/>
      </c>
      <c r="L2709" t="str">
        <f t="shared" si="506"/>
        <v/>
      </c>
      <c r="M2709" t="str" cm="1">
        <f t="array" ref="M2709">_xlfn.IFS(ISNUMBER(_xlfn.XLOOKUP(C2709,Tables!N:N,Tables!N:N)),IF(B2709=0,K2709,""),L2709&lt;&gt;"",L2709,TRUE,D2709)</f>
        <v>00</v>
      </c>
      <c r="N2709">
        <f t="shared" si="513"/>
        <v>0</v>
      </c>
    </row>
    <row r="2710" spans="1:14" x14ac:dyDescent="0.45">
      <c r="A2710" t="str">
        <f t="shared" ref="A2710:A2758" si="517">DEC2HEX(1+HEX2DEC(A2709))</f>
        <v>3D64</v>
      </c>
      <c r="B2710" t="str">
        <f t="shared" si="502"/>
        <v>1C</v>
      </c>
      <c r="C2710">
        <f>COUNTIF(B$2:B2710,"=0")</f>
        <v>39</v>
      </c>
      <c r="D2710" t="str">
        <f>MID('input-output'!$I$9,(ROW(D2710)-2)*2+1,2)</f>
        <v>00</v>
      </c>
      <c r="E2710" s="1" t="str">
        <f t="shared" si="503"/>
        <v>Name Letter 3</v>
      </c>
      <c r="F2710" t="str">
        <f>_xlfn.XLOOKUP(D2710,Tables!B:B,Tables!H:H,"")</f>
        <v/>
      </c>
      <c r="G2710" s="2"/>
      <c r="L2710" t="str">
        <f t="shared" si="506"/>
        <v/>
      </c>
      <c r="M2710" t="str" cm="1">
        <f t="array" ref="M2710">_xlfn.IFS(ISNUMBER(_xlfn.XLOOKUP(C2710,Tables!N:N,Tables!N:N)),IF(B2710=0,K2710,""),L2710&lt;&gt;"",L2710,TRUE,D2710)</f>
        <v>00</v>
      </c>
      <c r="N2710">
        <f t="shared" si="513"/>
        <v>0</v>
      </c>
    </row>
    <row r="2711" spans="1:14" x14ac:dyDescent="0.45">
      <c r="A2711" t="str">
        <f t="shared" si="517"/>
        <v>3D65</v>
      </c>
      <c r="B2711" t="str">
        <f t="shared" ref="B2711:B2774" si="518">B2627</f>
        <v>1D</v>
      </c>
      <c r="C2711">
        <f>COUNTIF(B$2:B2711,"=0")</f>
        <v>39</v>
      </c>
      <c r="D2711" t="str">
        <f>MID('input-output'!$I$9,(ROW(D2711)-2)*2+1,2)</f>
        <v>00</v>
      </c>
      <c r="E2711" s="1" t="str">
        <f t="shared" ref="E2711:E2774" si="519">IF(E2627="","",E2627)</f>
        <v/>
      </c>
      <c r="L2711" t="str">
        <f t="shared" si="506"/>
        <v/>
      </c>
      <c r="M2711" t="str" cm="1">
        <f t="array" ref="M2711">_xlfn.IFS(ISNUMBER(_xlfn.XLOOKUP(C2711,Tables!N:N,Tables!N:N)),IF(B2711=0,K2711,""),L2711&lt;&gt;"",L2711,TRUE,D2711)</f>
        <v>00</v>
      </c>
      <c r="N2711">
        <f t="shared" si="513"/>
        <v>0</v>
      </c>
    </row>
    <row r="2712" spans="1:14" x14ac:dyDescent="0.45">
      <c r="A2712" t="str">
        <f t="shared" si="517"/>
        <v>3D66</v>
      </c>
      <c r="B2712" t="str">
        <f t="shared" si="518"/>
        <v>1E</v>
      </c>
      <c r="C2712">
        <f>COUNTIF(B$2:B2712,"=0")</f>
        <v>39</v>
      </c>
      <c r="D2712" t="str">
        <f>MID('input-output'!$I$9,(ROW(D2712)-2)*2+1,2)</f>
        <v>00</v>
      </c>
      <c r="E2712" s="1" t="str">
        <f t="shared" si="519"/>
        <v>Name Letter 4</v>
      </c>
      <c r="F2712" t="str">
        <f>_xlfn.XLOOKUP(D2712,Tables!B:B,Tables!H:H,"")</f>
        <v/>
      </c>
      <c r="G2712" s="2"/>
      <c r="L2712" t="str">
        <f t="shared" si="506"/>
        <v/>
      </c>
      <c r="M2712" t="str" cm="1">
        <f t="array" ref="M2712">_xlfn.IFS(ISNUMBER(_xlfn.XLOOKUP(C2712,Tables!N:N,Tables!N:N)),IF(B2712=0,K2712,""),L2712&lt;&gt;"",L2712,TRUE,D2712)</f>
        <v>00</v>
      </c>
      <c r="N2712">
        <f t="shared" si="513"/>
        <v>0</v>
      </c>
    </row>
    <row r="2713" spans="1:14" x14ac:dyDescent="0.45">
      <c r="A2713" t="str">
        <f t="shared" si="517"/>
        <v>3D67</v>
      </c>
      <c r="B2713" t="str">
        <f t="shared" si="518"/>
        <v>1F</v>
      </c>
      <c r="C2713">
        <f>COUNTIF(B$2:B2713,"=0")</f>
        <v>39</v>
      </c>
      <c r="D2713" t="str">
        <f>MID('input-output'!$I$9,(ROW(D2713)-2)*2+1,2)</f>
        <v>00</v>
      </c>
      <c r="E2713" s="1" t="str">
        <f t="shared" si="519"/>
        <v/>
      </c>
      <c r="L2713" t="str">
        <f t="shared" si="506"/>
        <v/>
      </c>
      <c r="M2713" t="str" cm="1">
        <f t="array" ref="M2713">_xlfn.IFS(ISNUMBER(_xlfn.XLOOKUP(C2713,Tables!N:N,Tables!N:N)),IF(B2713=0,K2713,""),L2713&lt;&gt;"",L2713,TRUE,D2713)</f>
        <v>00</v>
      </c>
      <c r="N2713">
        <f t="shared" si="513"/>
        <v>0</v>
      </c>
    </row>
    <row r="2714" spans="1:14" x14ac:dyDescent="0.45">
      <c r="A2714" t="str">
        <f t="shared" si="517"/>
        <v>3D68</v>
      </c>
      <c r="B2714" t="str">
        <f t="shared" si="518"/>
        <v>20</v>
      </c>
      <c r="C2714">
        <f>COUNTIF(B$2:B2714,"=0")</f>
        <v>39</v>
      </c>
      <c r="D2714" t="str">
        <f>MID('input-output'!$I$9,(ROW(D2714)-2)*2+1,2)</f>
        <v>00</v>
      </c>
      <c r="E2714" s="1" t="str">
        <f t="shared" si="519"/>
        <v>Name Letter 5</v>
      </c>
      <c r="F2714" t="str">
        <f>_xlfn.XLOOKUP(D2714,Tables!B:B,Tables!H:H,"")</f>
        <v/>
      </c>
      <c r="G2714" s="2"/>
      <c r="L2714" t="str">
        <f t="shared" si="506"/>
        <v/>
      </c>
      <c r="M2714" t="str" cm="1">
        <f t="array" ref="M2714">_xlfn.IFS(ISNUMBER(_xlfn.XLOOKUP(C2714,Tables!N:N,Tables!N:N)),IF(B2714=0,K2714,""),L2714&lt;&gt;"",L2714,TRUE,D2714)</f>
        <v>00</v>
      </c>
      <c r="N2714">
        <f t="shared" si="513"/>
        <v>0</v>
      </c>
    </row>
    <row r="2715" spans="1:14" x14ac:dyDescent="0.45">
      <c r="A2715" t="str">
        <f t="shared" si="517"/>
        <v>3D69</v>
      </c>
      <c r="B2715" t="str">
        <f t="shared" si="518"/>
        <v>21</v>
      </c>
      <c r="C2715">
        <f>COUNTIF(B$2:B2715,"=0")</f>
        <v>39</v>
      </c>
      <c r="D2715" t="str">
        <f>MID('input-output'!$I$9,(ROW(D2715)-2)*2+1,2)</f>
        <v>00</v>
      </c>
      <c r="E2715" s="1" t="str">
        <f t="shared" si="519"/>
        <v/>
      </c>
      <c r="L2715" t="str">
        <f t="shared" si="506"/>
        <v/>
      </c>
      <c r="M2715" t="str" cm="1">
        <f t="array" ref="M2715">_xlfn.IFS(ISNUMBER(_xlfn.XLOOKUP(C2715,Tables!N:N,Tables!N:N)),IF(B2715=0,K2715,""),L2715&lt;&gt;"",L2715,TRUE,D2715)</f>
        <v>00</v>
      </c>
      <c r="N2715">
        <f t="shared" si="513"/>
        <v>0</v>
      </c>
    </row>
    <row r="2716" spans="1:14" x14ac:dyDescent="0.45">
      <c r="A2716" t="str">
        <f t="shared" si="517"/>
        <v>3D6A</v>
      </c>
      <c r="B2716" t="str">
        <f t="shared" si="518"/>
        <v>22</v>
      </c>
      <c r="C2716">
        <f>COUNTIF(B$2:B2716,"=0")</f>
        <v>39</v>
      </c>
      <c r="D2716" t="str">
        <f>MID('input-output'!$I$9,(ROW(D2716)-2)*2+1,2)</f>
        <v>00</v>
      </c>
      <c r="E2716" s="1" t="str">
        <f t="shared" si="519"/>
        <v>Name Letter 6</v>
      </c>
      <c r="F2716" t="str">
        <f>_xlfn.XLOOKUP(D2716,Tables!B:B,Tables!H:H,"")</f>
        <v/>
      </c>
      <c r="G2716" s="2"/>
      <c r="L2716" t="str">
        <f t="shared" si="506"/>
        <v/>
      </c>
      <c r="M2716" t="str" cm="1">
        <f t="array" ref="M2716">_xlfn.IFS(ISNUMBER(_xlfn.XLOOKUP(C2716,Tables!N:N,Tables!N:N)),IF(B2716=0,K2716,""),L2716&lt;&gt;"",L2716,TRUE,D2716)</f>
        <v>00</v>
      </c>
      <c r="N2716">
        <f t="shared" si="513"/>
        <v>0</v>
      </c>
    </row>
    <row r="2717" spans="1:14" x14ac:dyDescent="0.45">
      <c r="A2717" t="str">
        <f t="shared" si="517"/>
        <v>3D6B</v>
      </c>
      <c r="B2717" t="str">
        <f t="shared" si="518"/>
        <v>23</v>
      </c>
      <c r="C2717">
        <f>COUNTIF(B$2:B2717,"=0")</f>
        <v>39</v>
      </c>
      <c r="D2717" t="str">
        <f>MID('input-output'!$I$9,(ROW(D2717)-2)*2+1,2)</f>
        <v>00</v>
      </c>
      <c r="E2717" s="1" t="str">
        <f t="shared" si="519"/>
        <v/>
      </c>
      <c r="L2717" t="str">
        <f t="shared" si="506"/>
        <v/>
      </c>
      <c r="M2717" t="str" cm="1">
        <f t="array" ref="M2717">_xlfn.IFS(ISNUMBER(_xlfn.XLOOKUP(C2717,Tables!N:N,Tables!N:N)),IF(B2717=0,K2717,""),L2717&lt;&gt;"",L2717,TRUE,D2717)</f>
        <v>00</v>
      </c>
      <c r="N2717">
        <f t="shared" si="513"/>
        <v>0</v>
      </c>
    </row>
    <row r="2718" spans="1:14" x14ac:dyDescent="0.45">
      <c r="A2718" t="str">
        <f t="shared" si="517"/>
        <v>3D6C</v>
      </c>
      <c r="B2718" t="str">
        <f t="shared" si="518"/>
        <v>24</v>
      </c>
      <c r="C2718">
        <f>COUNTIF(B$2:B2718,"=0")</f>
        <v>39</v>
      </c>
      <c r="D2718" t="str">
        <f>MID('input-output'!$I$9,(ROW(D2718)-2)*2+1,2)</f>
        <v>00</v>
      </c>
      <c r="E2718" s="1" t="str">
        <f t="shared" si="519"/>
        <v>Name Letter 7</v>
      </c>
      <c r="F2718" t="str">
        <f>_xlfn.XLOOKUP(D2718,Tables!B:B,Tables!H:H,"")</f>
        <v/>
      </c>
      <c r="G2718" s="2"/>
      <c r="L2718" t="str">
        <f t="shared" ref="L2718:L2781" si="520">IF(OR(J2718&lt;&gt;"",LEN(J2717)&gt;2),_xlfn.LET(_xlpm.exp,IF(LEN(J2718)&gt;2,RIGHT(J2718,2),IF(LEN(J2717)&gt;2,LEFT(J2717,LEN(J2717)-2),J2718)),IF(LEN(_xlpm.exp)=1,"0"&amp;_xlpm.exp,_xlpm.exp)),IF(AND(J2717&lt;&gt;"",ISNUMBER(FIND("High",E2718))),"00",IF(J2718="","",J2718)))</f>
        <v/>
      </c>
      <c r="M2718" t="str" cm="1">
        <f t="array" ref="M2718">_xlfn.IFS(ISNUMBER(_xlfn.XLOOKUP(C2718,Tables!N:N,Tables!N:N)),IF(B2718=0,K2718,""),L2718&lt;&gt;"",L2718,TRUE,D2718)</f>
        <v>00</v>
      </c>
      <c r="N2718">
        <f t="shared" si="513"/>
        <v>0</v>
      </c>
    </row>
    <row r="2719" spans="1:14" x14ac:dyDescent="0.45">
      <c r="A2719" t="str">
        <f t="shared" si="517"/>
        <v>3D6D</v>
      </c>
      <c r="B2719" t="str">
        <f t="shared" si="518"/>
        <v>25</v>
      </c>
      <c r="C2719">
        <f>COUNTIF(B$2:B2719,"=0")</f>
        <v>39</v>
      </c>
      <c r="D2719" t="str">
        <f>MID('input-output'!$I$9,(ROW(D2719)-2)*2+1,2)</f>
        <v>00</v>
      </c>
      <c r="E2719" s="1" t="str">
        <f t="shared" si="519"/>
        <v/>
      </c>
      <c r="L2719" t="str">
        <f t="shared" si="520"/>
        <v/>
      </c>
      <c r="M2719" t="str" cm="1">
        <f t="array" ref="M2719">_xlfn.IFS(ISNUMBER(_xlfn.XLOOKUP(C2719,Tables!N:N,Tables!N:N)),IF(B2719=0,K2719,""),L2719&lt;&gt;"",L2719,TRUE,D2719)</f>
        <v>00</v>
      </c>
      <c r="N2719">
        <f t="shared" si="513"/>
        <v>0</v>
      </c>
    </row>
    <row r="2720" spans="1:14" x14ac:dyDescent="0.45">
      <c r="A2720" t="str">
        <f t="shared" si="517"/>
        <v>3D6E</v>
      </c>
      <c r="B2720" t="str">
        <f t="shared" si="518"/>
        <v>26</v>
      </c>
      <c r="C2720">
        <f>COUNTIF(B$2:B2720,"=0")</f>
        <v>39</v>
      </c>
      <c r="D2720" t="str">
        <f>MID('input-output'!$I$9,(ROW(D2720)-2)*2+1,2)</f>
        <v>00</v>
      </c>
      <c r="E2720" s="1" t="str">
        <f t="shared" si="519"/>
        <v>Name Letter 8</v>
      </c>
      <c r="F2720" t="str">
        <f>_xlfn.XLOOKUP(D2720,Tables!B:B,Tables!H:H,"")</f>
        <v/>
      </c>
      <c r="G2720" s="2"/>
      <c r="L2720" t="str">
        <f t="shared" si="520"/>
        <v/>
      </c>
      <c r="M2720" t="str" cm="1">
        <f t="array" ref="M2720">_xlfn.IFS(ISNUMBER(_xlfn.XLOOKUP(C2720,Tables!N:N,Tables!N:N)),IF(B2720=0,K2720,""),L2720&lt;&gt;"",L2720,TRUE,D2720)</f>
        <v>00</v>
      </c>
      <c r="N2720">
        <f t="shared" si="513"/>
        <v>0</v>
      </c>
    </row>
    <row r="2721" spans="1:14" x14ac:dyDescent="0.45">
      <c r="A2721" t="str">
        <f t="shared" si="517"/>
        <v>3D6F</v>
      </c>
      <c r="B2721" t="str">
        <f t="shared" si="518"/>
        <v>27</v>
      </c>
      <c r="C2721">
        <f>COUNTIF(B$2:B2721,"=0")</f>
        <v>39</v>
      </c>
      <c r="D2721" t="str">
        <f>MID('input-output'!$I$9,(ROW(D2721)-2)*2+1,2)</f>
        <v>00</v>
      </c>
      <c r="E2721" s="1" t="str">
        <f t="shared" si="519"/>
        <v/>
      </c>
      <c r="L2721" t="str">
        <f t="shared" si="520"/>
        <v/>
      </c>
      <c r="M2721" t="str" cm="1">
        <f t="array" ref="M2721">_xlfn.IFS(ISNUMBER(_xlfn.XLOOKUP(C2721,Tables!N:N,Tables!N:N)),IF(B2721=0,K2721,""),L2721&lt;&gt;"",L2721,TRUE,D2721)</f>
        <v>00</v>
      </c>
      <c r="N2721">
        <f t="shared" si="513"/>
        <v>0</v>
      </c>
    </row>
    <row r="2722" spans="1:14" x14ac:dyDescent="0.45">
      <c r="A2722" t="str">
        <f t="shared" si="517"/>
        <v>3D70</v>
      </c>
      <c r="B2722" t="str">
        <f t="shared" si="518"/>
        <v>28</v>
      </c>
      <c r="C2722">
        <f>COUNTIF(B$2:B2722,"=0")</f>
        <v>39</v>
      </c>
      <c r="D2722" t="str">
        <f>MID('input-output'!$I$9,(ROW(D2722)-2)*2+1,2)</f>
        <v>01</v>
      </c>
      <c r="E2722" s="1" t="str">
        <f t="shared" si="519"/>
        <v>Monster Level 1</v>
      </c>
      <c r="G2722" s="2"/>
      <c r="L2722" t="str">
        <f t="shared" si="520"/>
        <v/>
      </c>
      <c r="M2722" t="str" cm="1">
        <f t="array" ref="M2722">_xlfn.IFS(ISNUMBER(_xlfn.XLOOKUP(C2722,Tables!N:N,Tables!N:N)),IF(B2722=0,K2722,""),L2722&lt;&gt;"",L2722,TRUE,D2722)</f>
        <v>01</v>
      </c>
      <c r="N2722">
        <f t="shared" si="513"/>
        <v>0</v>
      </c>
    </row>
    <row r="2723" spans="1:14" x14ac:dyDescent="0.45">
      <c r="A2723" t="str">
        <f t="shared" si="517"/>
        <v>3D71</v>
      </c>
      <c r="B2723" t="str">
        <f t="shared" si="518"/>
        <v>29</v>
      </c>
      <c r="C2723">
        <f>COUNTIF(B$2:B2723,"=0")</f>
        <v>39</v>
      </c>
      <c r="D2723" t="str">
        <f>MID('input-output'!$I$9,(ROW(D2723)-2)*2+1,2)</f>
        <v>01</v>
      </c>
      <c r="E2723" s="1" t="str">
        <f t="shared" si="519"/>
        <v>Monster Level 2</v>
      </c>
      <c r="G2723" s="2"/>
      <c r="L2723" t="str">
        <f t="shared" si="520"/>
        <v/>
      </c>
      <c r="M2723" t="str" cm="1">
        <f t="array" ref="M2723">_xlfn.IFS(ISNUMBER(_xlfn.XLOOKUP(C2723,Tables!N:N,Tables!N:N)),IF(B2723=0,K2723,""),L2723&lt;&gt;"",L2723,TRUE,D2723)</f>
        <v>01</v>
      </c>
      <c r="N2723">
        <f t="shared" si="513"/>
        <v>0</v>
      </c>
    </row>
    <row r="2724" spans="1:14" x14ac:dyDescent="0.45">
      <c r="A2724" t="str">
        <f t="shared" si="517"/>
        <v>3D72</v>
      </c>
      <c r="B2724" t="str">
        <f t="shared" si="518"/>
        <v>2A</v>
      </c>
      <c r="C2724">
        <f>COUNTIF(B$2:B2724,"=0")</f>
        <v>39</v>
      </c>
      <c r="D2724" t="str">
        <f>MID('input-output'!$I$9,(ROW(D2724)-2)*2+1,2)</f>
        <v>01</v>
      </c>
      <c r="E2724" s="1" t="str">
        <f t="shared" si="519"/>
        <v>Monster Level 3</v>
      </c>
      <c r="G2724" s="2"/>
      <c r="L2724" t="str">
        <f t="shared" si="520"/>
        <v/>
      </c>
      <c r="M2724" t="str" cm="1">
        <f t="array" ref="M2724">_xlfn.IFS(ISNUMBER(_xlfn.XLOOKUP(C2724,Tables!N:N,Tables!N:N)),IF(B2724=0,K2724,""),L2724&lt;&gt;"",L2724,TRUE,D2724)</f>
        <v>01</v>
      </c>
      <c r="N2724">
        <f t="shared" si="513"/>
        <v>0</v>
      </c>
    </row>
    <row r="2725" spans="1:14" x14ac:dyDescent="0.45">
      <c r="A2725" t="str">
        <f t="shared" si="517"/>
        <v>3D73</v>
      </c>
      <c r="B2725" t="str">
        <f t="shared" si="518"/>
        <v>2B</v>
      </c>
      <c r="C2725">
        <f>COUNTIF(B$2:B2725,"=0")</f>
        <v>39</v>
      </c>
      <c r="D2725" t="str">
        <f>MID('input-output'!$I$9,(ROW(D2725)-2)*2+1,2)</f>
        <v>01</v>
      </c>
      <c r="E2725" s="1" t="str">
        <f t="shared" si="519"/>
        <v>Boss Level</v>
      </c>
      <c r="G2725" s="2"/>
      <c r="L2725" t="str">
        <f t="shared" si="520"/>
        <v/>
      </c>
      <c r="M2725" t="str" cm="1">
        <f t="array" ref="M2725">_xlfn.IFS(ISNUMBER(_xlfn.XLOOKUP(C2725,Tables!N:N,Tables!N:N)),IF(B2725=0,K2725,""),L2725&lt;&gt;"",L2725,TRUE,D2725)</f>
        <v>01</v>
      </c>
      <c r="N2725">
        <f t="shared" si="513"/>
        <v>0</v>
      </c>
    </row>
    <row r="2726" spans="1:14" x14ac:dyDescent="0.45">
      <c r="A2726" t="str">
        <f t="shared" si="517"/>
        <v>3D74</v>
      </c>
      <c r="B2726" t="str">
        <f t="shared" si="518"/>
        <v>2C</v>
      </c>
      <c r="C2726">
        <f>COUNTIF(B$2:B2726,"=0")</f>
        <v>39</v>
      </c>
      <c r="D2726" t="str">
        <f>MID('input-output'!$I$9,(ROW(D2726)-2)*2+1,2)</f>
        <v>00</v>
      </c>
      <c r="E2726" s="1" t="str">
        <f t="shared" si="519"/>
        <v/>
      </c>
      <c r="L2726" t="str">
        <f t="shared" si="520"/>
        <v/>
      </c>
      <c r="M2726" t="str" cm="1">
        <f t="array" ref="M2726">_xlfn.IFS(ISNUMBER(_xlfn.XLOOKUP(C2726,Tables!N:N,Tables!N:N)),IF(B2726=0,K2726,""),L2726&lt;&gt;"",L2726,TRUE,D2726)</f>
        <v>00</v>
      </c>
      <c r="N2726">
        <f t="shared" si="513"/>
        <v>0</v>
      </c>
    </row>
    <row r="2727" spans="1:14" x14ac:dyDescent="0.45">
      <c r="A2727" t="str">
        <f t="shared" si="517"/>
        <v>3D75</v>
      </c>
      <c r="B2727" t="str">
        <f t="shared" si="518"/>
        <v>2D</v>
      </c>
      <c r="C2727">
        <f>COUNTIF(B$2:B2727,"=0")</f>
        <v>39</v>
      </c>
      <c r="D2727" t="str">
        <f>MID('input-output'!$I$9,(ROW(D2727)-2)*2+1,2)</f>
        <v>40</v>
      </c>
      <c r="E2727" s="1" t="str">
        <f t="shared" si="519"/>
        <v>Hobby</v>
      </c>
      <c r="F2727" t="str">
        <f>_xlfn.XLOOKUP(HEX2DEC(D2727),Tables!A:A,Tables!G:G)</f>
        <v>Writing</v>
      </c>
      <c r="G2727" s="2"/>
      <c r="L2727" t="str">
        <f t="shared" si="520"/>
        <v/>
      </c>
      <c r="M2727" t="str" cm="1">
        <f t="array" ref="M2727">_xlfn.IFS(ISNUMBER(_xlfn.XLOOKUP(C2727,Tables!N:N,Tables!N:N)),IF(B2727=0,K2727,""),L2727&lt;&gt;"",L2727,TRUE,D2727)</f>
        <v>40</v>
      </c>
      <c r="N2727">
        <f t="shared" si="513"/>
        <v>0</v>
      </c>
    </row>
    <row r="2728" spans="1:14" x14ac:dyDescent="0.45">
      <c r="A2728" t="str">
        <f t="shared" si="517"/>
        <v>3D76</v>
      </c>
      <c r="B2728" t="str">
        <f t="shared" si="518"/>
        <v>2E</v>
      </c>
      <c r="C2728">
        <f>COUNTIF(B$2:B2728,"=0")</f>
        <v>39</v>
      </c>
      <c r="D2728" t="str">
        <f>MID('input-output'!$I$9,(ROW(D2728)-2)*2+1,2)</f>
        <v>0D</v>
      </c>
      <c r="E2728" s="1" t="str">
        <f t="shared" si="519"/>
        <v>Title</v>
      </c>
      <c r="F2728" t="str">
        <f>_xlfn.XLOOKUP(HEX2DEC(D2728),Tables!A:A,Tables!F:F)</f>
        <v>Producer</v>
      </c>
      <c r="G2728" s="2"/>
      <c r="L2728" t="str">
        <f t="shared" si="520"/>
        <v/>
      </c>
      <c r="M2728" t="str" cm="1">
        <f t="array" ref="M2728">_xlfn.IFS(ISNUMBER(_xlfn.XLOOKUP(C2728,Tables!N:N,Tables!N:N)),IF(B2728=0,K2728,""),L2728&lt;&gt;"",L2728,TRUE,D2728)</f>
        <v>0D</v>
      </c>
      <c r="N2728">
        <f t="shared" si="513"/>
        <v>0</v>
      </c>
    </row>
    <row r="2729" spans="1:14" x14ac:dyDescent="0.45">
      <c r="A2729" t="str">
        <f t="shared" si="517"/>
        <v>3D77</v>
      </c>
      <c r="B2729" t="str">
        <f t="shared" si="518"/>
        <v>2F</v>
      </c>
      <c r="C2729">
        <f>COUNTIF(B$2:B2729,"=0")</f>
        <v>39</v>
      </c>
      <c r="D2729" t="str">
        <f>MID('input-output'!$I$9,(ROW(D2729)-2)*2+1,2)</f>
        <v>38</v>
      </c>
      <c r="E2729" s="1" t="str">
        <f t="shared" si="519"/>
        <v>Personality</v>
      </c>
      <c r="F2729" t="str">
        <f>_xlfn.XLOOKUP(HEX2DEC(D2729),Tables!A:A,Tables!E:E)</f>
        <v>Naughty</v>
      </c>
      <c r="G2729" s="2"/>
      <c r="L2729" t="str">
        <f t="shared" si="520"/>
        <v/>
      </c>
      <c r="M2729" t="str" cm="1">
        <f t="array" ref="M2729">_xlfn.IFS(ISNUMBER(_xlfn.XLOOKUP(C2729,Tables!N:N,Tables!N:N)),IF(B2729=0,K2729,""),L2729&lt;&gt;"",L2729,TRUE,D2729)</f>
        <v>38</v>
      </c>
      <c r="N2729">
        <f t="shared" si="513"/>
        <v>0</v>
      </c>
    </row>
    <row r="2730" spans="1:14" x14ac:dyDescent="0.45">
      <c r="A2730" t="str">
        <f t="shared" si="517"/>
        <v>3D78</v>
      </c>
      <c r="B2730" t="str">
        <f t="shared" si="518"/>
        <v>30</v>
      </c>
      <c r="C2730">
        <f>COUNTIF(B$2:B2730,"=0")</f>
        <v>39</v>
      </c>
      <c r="D2730" t="str">
        <f>MID('input-output'!$I$9,(ROW(D2730)-2)*2+1,2)</f>
        <v>00</v>
      </c>
      <c r="E2730" s="1" t="str">
        <f t="shared" si="519"/>
        <v/>
      </c>
      <c r="L2730" t="str">
        <f t="shared" si="520"/>
        <v/>
      </c>
      <c r="M2730" t="str" cm="1">
        <f t="array" ref="M2730">_xlfn.IFS(ISNUMBER(_xlfn.XLOOKUP(C2730,Tables!N:N,Tables!N:N)),IF(B2730=0,K2730,""),L2730&lt;&gt;"",L2730,TRUE,D2730)</f>
        <v>00</v>
      </c>
      <c r="N2730">
        <f t="shared" si="513"/>
        <v>0</v>
      </c>
    </row>
    <row r="2731" spans="1:14" x14ac:dyDescent="0.45">
      <c r="A2731" t="str">
        <f t="shared" si="517"/>
        <v>3D79</v>
      </c>
      <c r="B2731" t="str">
        <f t="shared" si="518"/>
        <v>31</v>
      </c>
      <c r="C2731">
        <f>COUNTIF(B$2:B2731,"=0")</f>
        <v>39</v>
      </c>
      <c r="D2731" t="str">
        <f>MID('input-output'!$I$9,(ROW(D2731)-2)*2+1,2)</f>
        <v>00</v>
      </c>
      <c r="E2731" s="1" t="str">
        <f t="shared" si="519"/>
        <v>Owner Level</v>
      </c>
      <c r="F2731">
        <f t="shared" ref="F2731:F2732" si="521">HEX2DEC(D2731)</f>
        <v>0</v>
      </c>
      <c r="G2731" s="2"/>
      <c r="J2731" t="str">
        <f t="shared" ref="J2731:J2732" si="522">IF(G2731&lt;&gt;"",DEC2HEX(G2731),"")</f>
        <v/>
      </c>
      <c r="L2731" t="str">
        <f t="shared" si="520"/>
        <v/>
      </c>
      <c r="M2731" t="str" cm="1">
        <f t="array" ref="M2731">_xlfn.IFS(ISNUMBER(_xlfn.XLOOKUP(C2731,Tables!N:N,Tables!N:N)),IF(B2731=0,K2731,""),L2731&lt;&gt;"",L2731,TRUE,D2731)</f>
        <v>00</v>
      </c>
      <c r="N2731">
        <f t="shared" si="513"/>
        <v>0</v>
      </c>
    </row>
    <row r="2732" spans="1:14" x14ac:dyDescent="0.45">
      <c r="A2732" t="str">
        <f t="shared" si="517"/>
        <v>3D7A</v>
      </c>
      <c r="B2732" t="str">
        <f t="shared" si="518"/>
        <v>32</v>
      </c>
      <c r="C2732">
        <f>COUNTIF(B$2:B2732,"=0")</f>
        <v>39</v>
      </c>
      <c r="D2732" t="str">
        <f>MID('input-output'!$I$9,(ROW(D2732)-2)*2+1,2)</f>
        <v>00</v>
      </c>
      <c r="E2732" s="1" t="str">
        <f t="shared" si="519"/>
        <v>Times Cleared</v>
      </c>
      <c r="F2732">
        <f t="shared" si="521"/>
        <v>0</v>
      </c>
      <c r="G2732" s="2"/>
      <c r="J2732" t="str">
        <f t="shared" si="522"/>
        <v/>
      </c>
      <c r="L2732" t="str">
        <f t="shared" si="520"/>
        <v/>
      </c>
      <c r="M2732" t="str" cm="1">
        <f t="array" ref="M2732">_xlfn.IFS(ISNUMBER(_xlfn.XLOOKUP(C2732,Tables!N:N,Tables!N:N)),IF(B2732=0,K2732,""),L2732&lt;&gt;"",L2732,TRUE,D2732)</f>
        <v>00</v>
      </c>
      <c r="N2732">
        <f t="shared" si="513"/>
        <v>0</v>
      </c>
    </row>
    <row r="2733" spans="1:14" x14ac:dyDescent="0.45">
      <c r="A2733" t="str">
        <f t="shared" si="517"/>
        <v>3D7B</v>
      </c>
      <c r="B2733" t="str">
        <f t="shared" si="518"/>
        <v>33</v>
      </c>
      <c r="C2733">
        <f>COUNTIF(B$2:B2733,"=0")</f>
        <v>39</v>
      </c>
      <c r="D2733" t="str">
        <f>MID('input-output'!$I$9,(ROW(D2733)-2)*2+1,2)</f>
        <v>00</v>
      </c>
      <c r="E2733" s="1" t="str">
        <f t="shared" si="519"/>
        <v/>
      </c>
      <c r="L2733" t="str">
        <f t="shared" si="520"/>
        <v/>
      </c>
      <c r="M2733" t="str" cm="1">
        <f t="array" ref="M2733">_xlfn.IFS(ISNUMBER(_xlfn.XLOOKUP(C2733,Tables!N:N,Tables!N:N)),IF(B2733=0,K2733,""),L2733&lt;&gt;"",L2733,TRUE,D2733)</f>
        <v>00</v>
      </c>
      <c r="N2733">
        <f t="shared" si="513"/>
        <v>0</v>
      </c>
    </row>
    <row r="2734" spans="1:14" x14ac:dyDescent="0.45">
      <c r="A2734" t="str">
        <f t="shared" si="517"/>
        <v>3D7C</v>
      </c>
      <c r="B2734" t="str">
        <f t="shared" si="518"/>
        <v>34</v>
      </c>
      <c r="C2734">
        <f>COUNTIF(B$2:B2734,"=0")</f>
        <v>39</v>
      </c>
      <c r="D2734" t="str">
        <f>MID('input-output'!$I$9,(ROW(D2734)-2)*2+1,2)</f>
        <v>2A</v>
      </c>
      <c r="E2734" s="1" t="str">
        <f t="shared" si="519"/>
        <v/>
      </c>
      <c r="L2734" t="str">
        <f t="shared" si="520"/>
        <v/>
      </c>
      <c r="M2734" t="str" cm="1">
        <f t="array" ref="M2734">_xlfn.IFS(ISNUMBER(_xlfn.XLOOKUP(C2734,Tables!N:N,Tables!N:N)),IF(B2734=0,K2734,""),L2734&lt;&gt;"",L2734,TRUE,D2734)</f>
        <v>2A</v>
      </c>
      <c r="N2734">
        <f t="shared" si="513"/>
        <v>0</v>
      </c>
    </row>
    <row r="2735" spans="1:14" x14ac:dyDescent="0.45">
      <c r="A2735" t="str">
        <f t="shared" si="517"/>
        <v>3D7D</v>
      </c>
      <c r="B2735" t="str">
        <f t="shared" si="518"/>
        <v>35</v>
      </c>
      <c r="C2735">
        <f>COUNTIF(B$2:B2735,"=0")</f>
        <v>39</v>
      </c>
      <c r="D2735" t="str">
        <f>MID('input-output'!$I$9,(ROW(D2735)-2)*2+1,2)</f>
        <v>02</v>
      </c>
      <c r="E2735" s="1" t="str">
        <f t="shared" si="519"/>
        <v/>
      </c>
      <c r="L2735" t="str">
        <f t="shared" si="520"/>
        <v/>
      </c>
      <c r="M2735" t="str" cm="1">
        <f t="array" ref="M2735">_xlfn.IFS(ISNUMBER(_xlfn.XLOOKUP(C2735,Tables!N:N,Tables!N:N)),IF(B2735=0,K2735,""),L2735&lt;&gt;"",L2735,TRUE,D2735)</f>
        <v>02</v>
      </c>
      <c r="N2735">
        <f t="shared" si="513"/>
        <v>0</v>
      </c>
    </row>
    <row r="2736" spans="1:14" x14ac:dyDescent="0.45">
      <c r="A2736" t="str">
        <f t="shared" si="517"/>
        <v>3D7E</v>
      </c>
      <c r="B2736" t="str">
        <f t="shared" si="518"/>
        <v>36</v>
      </c>
      <c r="C2736">
        <f>COUNTIF(B$2:B2736,"=0")</f>
        <v>39</v>
      </c>
      <c r="D2736" t="str">
        <f>MID('input-output'!$I$9,(ROW(D2736)-2)*2+1,2)</f>
        <v>72</v>
      </c>
      <c r="E2736" s="1" t="str">
        <f t="shared" si="519"/>
        <v/>
      </c>
      <c r="L2736" t="str">
        <f t="shared" si="520"/>
        <v/>
      </c>
      <c r="M2736" t="str" cm="1">
        <f t="array" ref="M2736">_xlfn.IFS(ISNUMBER(_xlfn.XLOOKUP(C2736,Tables!N:N,Tables!N:N)),IF(B2736=0,K2736,""),L2736&lt;&gt;"",L2736,TRUE,D2736)</f>
        <v>72</v>
      </c>
      <c r="N2736">
        <f t="shared" si="513"/>
        <v>0</v>
      </c>
    </row>
    <row r="2737" spans="1:14" x14ac:dyDescent="0.45">
      <c r="A2737" t="str">
        <f t="shared" si="517"/>
        <v>3D7F</v>
      </c>
      <c r="B2737" t="str">
        <f t="shared" si="518"/>
        <v>37</v>
      </c>
      <c r="C2737">
        <f>COUNTIF(B$2:B2737,"=0")</f>
        <v>39</v>
      </c>
      <c r="D2737" t="str">
        <f>MID('input-output'!$I$9,(ROW(D2737)-2)*2+1,2)</f>
        <v>30</v>
      </c>
      <c r="E2737" s="1" t="str">
        <f t="shared" si="519"/>
        <v/>
      </c>
      <c r="L2737" t="str">
        <f t="shared" si="520"/>
        <v/>
      </c>
      <c r="M2737" t="str" cm="1">
        <f t="array" ref="M2737">_xlfn.IFS(ISNUMBER(_xlfn.XLOOKUP(C2737,Tables!N:N,Tables!N:N)),IF(B2737=0,K2737,""),L2737&lt;&gt;"",L2737,TRUE,D2737)</f>
        <v>30</v>
      </c>
      <c r="N2737">
        <f t="shared" si="513"/>
        <v>0</v>
      </c>
    </row>
    <row r="2738" spans="1:14" x14ac:dyDescent="0.45">
      <c r="A2738" t="str">
        <f t="shared" si="517"/>
        <v>3D80</v>
      </c>
      <c r="B2738" t="str">
        <f t="shared" si="518"/>
        <v>38</v>
      </c>
      <c r="C2738">
        <f>COUNTIF(B$2:B2738,"=0")</f>
        <v>39</v>
      </c>
      <c r="D2738" t="str">
        <f>MID('input-output'!$I$9,(ROW(D2738)-2)*2+1,2)</f>
        <v>68</v>
      </c>
      <c r="E2738" s="1" t="str">
        <f t="shared" si="519"/>
        <v/>
      </c>
      <c r="L2738" t="str">
        <f t="shared" si="520"/>
        <v/>
      </c>
      <c r="M2738" t="str" cm="1">
        <f t="array" ref="M2738">_xlfn.IFS(ISNUMBER(_xlfn.XLOOKUP(C2738,Tables!N:N,Tables!N:N)),IF(B2738=0,K2738,""),L2738&lt;&gt;"",L2738,TRUE,D2738)</f>
        <v>68</v>
      </c>
      <c r="N2738">
        <f t="shared" si="513"/>
        <v>0</v>
      </c>
    </row>
    <row r="2739" spans="1:14" x14ac:dyDescent="0.45">
      <c r="A2739" t="str">
        <f t="shared" si="517"/>
        <v>3D81</v>
      </c>
      <c r="B2739" t="str">
        <f t="shared" si="518"/>
        <v>39</v>
      </c>
      <c r="C2739">
        <f>COUNTIF(B$2:B2739,"=0")</f>
        <v>39</v>
      </c>
      <c r="D2739" t="str">
        <f>MID('input-output'!$I$9,(ROW(D2739)-2)*2+1,2)</f>
        <v>30</v>
      </c>
      <c r="E2739" s="1" t="str">
        <f t="shared" si="519"/>
        <v/>
      </c>
      <c r="L2739" t="str">
        <f t="shared" si="520"/>
        <v/>
      </c>
      <c r="M2739" t="str" cm="1">
        <f t="array" ref="M2739">_xlfn.IFS(ISNUMBER(_xlfn.XLOOKUP(C2739,Tables!N:N,Tables!N:N)),IF(B2739=0,K2739,""),L2739&lt;&gt;"",L2739,TRUE,D2739)</f>
        <v>30</v>
      </c>
      <c r="N2739">
        <f t="shared" si="513"/>
        <v>0</v>
      </c>
    </row>
    <row r="2740" spans="1:14" x14ac:dyDescent="0.45">
      <c r="A2740" t="str">
        <f t="shared" si="517"/>
        <v>3D82</v>
      </c>
      <c r="B2740" t="str">
        <f t="shared" si="518"/>
        <v>3A</v>
      </c>
      <c r="C2740">
        <f>COUNTIF(B$2:B2740,"=0")</f>
        <v>39</v>
      </c>
      <c r="D2740" t="str">
        <f>MID('input-output'!$I$9,(ROW(D2740)-2)*2+1,2)</f>
        <v>6F</v>
      </c>
      <c r="E2740" s="1" t="str">
        <f t="shared" si="519"/>
        <v/>
      </c>
      <c r="L2740" t="str">
        <f t="shared" si="520"/>
        <v/>
      </c>
      <c r="M2740" t="str" cm="1">
        <f t="array" ref="M2740">_xlfn.IFS(ISNUMBER(_xlfn.XLOOKUP(C2740,Tables!N:N,Tables!N:N)),IF(B2740=0,K2740,""),L2740&lt;&gt;"",L2740,TRUE,D2740)</f>
        <v>6F</v>
      </c>
      <c r="N2740">
        <f t="shared" si="513"/>
        <v>0</v>
      </c>
    </row>
    <row r="2741" spans="1:14" x14ac:dyDescent="0.45">
      <c r="A2741" t="str">
        <f t="shared" si="517"/>
        <v>3D83</v>
      </c>
      <c r="B2741" t="str">
        <f t="shared" si="518"/>
        <v>3B</v>
      </c>
      <c r="C2741">
        <f>COUNTIF(B$2:B2741,"=0")</f>
        <v>39</v>
      </c>
      <c r="D2741" t="str">
        <f>MID('input-output'!$I$9,(ROW(D2741)-2)*2+1,2)</f>
        <v>30</v>
      </c>
      <c r="E2741" s="1" t="str">
        <f t="shared" si="519"/>
        <v/>
      </c>
      <c r="L2741" t="str">
        <f t="shared" si="520"/>
        <v/>
      </c>
      <c r="M2741" t="str" cm="1">
        <f t="array" ref="M2741">_xlfn.IFS(ISNUMBER(_xlfn.XLOOKUP(C2741,Tables!N:N,Tables!N:N)),IF(B2741=0,K2741,""),L2741&lt;&gt;"",L2741,TRUE,D2741)</f>
        <v>30</v>
      </c>
      <c r="N2741">
        <f t="shared" si="513"/>
        <v>0</v>
      </c>
    </row>
    <row r="2742" spans="1:14" x14ac:dyDescent="0.45">
      <c r="A2742" t="str">
        <f t="shared" si="517"/>
        <v>3D84</v>
      </c>
      <c r="B2742" t="str">
        <f t="shared" si="518"/>
        <v>3C</v>
      </c>
      <c r="C2742">
        <f>COUNTIF(B$2:B2742,"=0")</f>
        <v>39</v>
      </c>
      <c r="D2742" t="str">
        <f>MID('input-output'!$I$9,(ROW(D2742)-2)*2+1,2)</f>
        <v>00</v>
      </c>
      <c r="E2742" s="1" t="str">
        <f t="shared" si="519"/>
        <v/>
      </c>
      <c r="L2742" t="str">
        <f t="shared" si="520"/>
        <v/>
      </c>
      <c r="M2742" t="str" cm="1">
        <f t="array" ref="M2742">_xlfn.IFS(ISNUMBER(_xlfn.XLOOKUP(C2742,Tables!N:N,Tables!N:N)),IF(B2742=0,K2742,""),L2742&lt;&gt;"",L2742,TRUE,D2742)</f>
        <v>00</v>
      </c>
      <c r="N2742">
        <f t="shared" si="513"/>
        <v>0</v>
      </c>
    </row>
    <row r="2743" spans="1:14" x14ac:dyDescent="0.45">
      <c r="A2743" t="str">
        <f t="shared" si="517"/>
        <v>3D85</v>
      </c>
      <c r="B2743" t="str">
        <f t="shared" si="518"/>
        <v>3D</v>
      </c>
      <c r="C2743">
        <f>COUNTIF(B$2:B2743,"=0")</f>
        <v>39</v>
      </c>
      <c r="D2743" t="str">
        <f>MID('input-output'!$I$9,(ROW(D2743)-2)*2+1,2)</f>
        <v>30</v>
      </c>
      <c r="E2743" s="1" t="str">
        <f t="shared" si="519"/>
        <v/>
      </c>
      <c r="L2743" t="str">
        <f t="shared" si="520"/>
        <v/>
      </c>
      <c r="M2743" t="str" cm="1">
        <f t="array" ref="M2743">_xlfn.IFS(ISNUMBER(_xlfn.XLOOKUP(C2743,Tables!N:N,Tables!N:N)),IF(B2743=0,K2743,""),L2743&lt;&gt;"",L2743,TRUE,D2743)</f>
        <v>30</v>
      </c>
      <c r="N2743">
        <f t="shared" si="513"/>
        <v>0</v>
      </c>
    </row>
    <row r="2744" spans="1:14" x14ac:dyDescent="0.45">
      <c r="A2744" t="str">
        <f t="shared" si="517"/>
        <v>3D86</v>
      </c>
      <c r="B2744" t="str">
        <f t="shared" si="518"/>
        <v>3E</v>
      </c>
      <c r="C2744">
        <f>COUNTIF(B$2:B2744,"=0")</f>
        <v>39</v>
      </c>
      <c r="D2744" t="str">
        <f>MID('input-output'!$I$9,(ROW(D2744)-2)*2+1,2)</f>
        <v>C7</v>
      </c>
      <c r="E2744" s="1" t="str">
        <f t="shared" si="519"/>
        <v/>
      </c>
      <c r="L2744" t="str">
        <f t="shared" si="520"/>
        <v/>
      </c>
      <c r="M2744" t="str" cm="1">
        <f t="array" ref="M2744">_xlfn.IFS(ISNUMBER(_xlfn.XLOOKUP(C2744,Tables!N:N,Tables!N:N)),IF(B2744=0,K2744,""),L2744&lt;&gt;"",L2744,TRUE,D2744)</f>
        <v>C7</v>
      </c>
      <c r="N2744">
        <f t="shared" si="513"/>
        <v>0</v>
      </c>
    </row>
    <row r="2745" spans="1:14" x14ac:dyDescent="0.45">
      <c r="A2745" t="str">
        <f t="shared" si="517"/>
        <v>3D87</v>
      </c>
      <c r="B2745" t="str">
        <f t="shared" si="518"/>
        <v>3F</v>
      </c>
      <c r="C2745">
        <f>COUNTIF(B$2:B2745,"=0")</f>
        <v>39</v>
      </c>
      <c r="D2745" t="str">
        <f>MID('input-output'!$I$9,(ROW(D2745)-2)*2+1,2)</f>
        <v>52</v>
      </c>
      <c r="E2745" s="1" t="str">
        <f t="shared" si="519"/>
        <v/>
      </c>
      <c r="L2745" t="str">
        <f t="shared" si="520"/>
        <v/>
      </c>
      <c r="M2745" t="str" cm="1">
        <f t="array" ref="M2745">_xlfn.IFS(ISNUMBER(_xlfn.XLOOKUP(C2745,Tables!N:N,Tables!N:N)),IF(B2745=0,K2745,""),L2745&lt;&gt;"",L2745,TRUE,D2745)</f>
        <v>52</v>
      </c>
      <c r="N2745">
        <f t="shared" si="513"/>
        <v>0</v>
      </c>
    </row>
    <row r="2746" spans="1:14" x14ac:dyDescent="0.45">
      <c r="A2746" t="str">
        <f t="shared" si="517"/>
        <v>3D88</v>
      </c>
      <c r="B2746" t="str">
        <f t="shared" si="518"/>
        <v>40</v>
      </c>
      <c r="C2746">
        <f>COUNTIF(B$2:B2746,"=0")</f>
        <v>39</v>
      </c>
      <c r="D2746" t="str">
        <f>MID('input-output'!$I$9,(ROW(D2746)-2)*2+1,2)</f>
        <v>05</v>
      </c>
      <c r="E2746" s="1" t="str">
        <f t="shared" si="519"/>
        <v/>
      </c>
      <c r="L2746" t="str">
        <f t="shared" si="520"/>
        <v/>
      </c>
      <c r="M2746" t="str" cm="1">
        <f t="array" ref="M2746">_xlfn.IFS(ISNUMBER(_xlfn.XLOOKUP(C2746,Tables!N:N,Tables!N:N)),IF(B2746=0,K2746,""),L2746&lt;&gt;"",L2746,TRUE,D2746)</f>
        <v>05</v>
      </c>
      <c r="N2746">
        <f t="shared" si="513"/>
        <v>0</v>
      </c>
    </row>
    <row r="2747" spans="1:14" x14ac:dyDescent="0.45">
      <c r="A2747" t="str">
        <f t="shared" si="517"/>
        <v>3D89</v>
      </c>
      <c r="B2747" t="str">
        <f t="shared" si="518"/>
        <v>41</v>
      </c>
      <c r="C2747">
        <f>COUNTIF(B$2:B2747,"=0")</f>
        <v>39</v>
      </c>
      <c r="D2747" t="str">
        <f>MID('input-output'!$I$9,(ROW(D2747)-2)*2+1,2)</f>
        <v>80</v>
      </c>
      <c r="E2747" s="1" t="str">
        <f t="shared" si="519"/>
        <v/>
      </c>
      <c r="L2747" t="str">
        <f t="shared" si="520"/>
        <v/>
      </c>
      <c r="M2747" t="str" cm="1">
        <f t="array" ref="M2747">_xlfn.IFS(ISNUMBER(_xlfn.XLOOKUP(C2747,Tables!N:N,Tables!N:N)),IF(B2747=0,K2747,""),L2747&lt;&gt;"",L2747,TRUE,D2747)</f>
        <v>80</v>
      </c>
      <c r="N2747">
        <f t="shared" si="513"/>
        <v>0</v>
      </c>
    </row>
    <row r="2748" spans="1:14" x14ac:dyDescent="0.45">
      <c r="A2748" t="str">
        <f t="shared" si="517"/>
        <v>3D8A</v>
      </c>
      <c r="B2748" t="str">
        <f t="shared" si="518"/>
        <v>42</v>
      </c>
      <c r="C2748">
        <f>COUNTIF(B$2:B2748,"=0")</f>
        <v>39</v>
      </c>
      <c r="D2748" t="str">
        <f>MID('input-output'!$I$9,(ROW(D2748)-2)*2+1,2)</f>
        <v>6B</v>
      </c>
      <c r="E2748" s="1" t="str">
        <f t="shared" si="519"/>
        <v/>
      </c>
      <c r="L2748" t="str">
        <f t="shared" si="520"/>
        <v/>
      </c>
      <c r="M2748" t="str" cm="1">
        <f t="array" ref="M2748">_xlfn.IFS(ISNUMBER(_xlfn.XLOOKUP(C2748,Tables!N:N,Tables!N:N)),IF(B2748=0,K2748,""),L2748&lt;&gt;"",L2748,TRUE,D2748)</f>
        <v>6B</v>
      </c>
      <c r="N2748">
        <f t="shared" si="513"/>
        <v>0</v>
      </c>
    </row>
    <row r="2749" spans="1:14" x14ac:dyDescent="0.45">
      <c r="A2749" t="str">
        <f t="shared" si="517"/>
        <v>3D8B</v>
      </c>
      <c r="B2749" t="str">
        <f t="shared" si="518"/>
        <v>43</v>
      </c>
      <c r="C2749">
        <f>COUNTIF(B$2:B2749,"=0")</f>
        <v>39</v>
      </c>
      <c r="D2749" t="str">
        <f>MID('input-output'!$I$9,(ROW(D2749)-2)*2+1,2)</f>
        <v>30</v>
      </c>
      <c r="E2749" s="1" t="str">
        <f t="shared" si="519"/>
        <v/>
      </c>
      <c r="L2749" t="str">
        <f t="shared" si="520"/>
        <v/>
      </c>
      <c r="M2749" t="str" cm="1">
        <f t="array" ref="M2749">_xlfn.IFS(ISNUMBER(_xlfn.XLOOKUP(C2749,Tables!N:N,Tables!N:N)),IF(B2749=0,K2749,""),L2749&lt;&gt;"",L2749,TRUE,D2749)</f>
        <v>30</v>
      </c>
      <c r="N2749">
        <f t="shared" si="513"/>
        <v>0</v>
      </c>
    </row>
    <row r="2750" spans="1:14" x14ac:dyDescent="0.45">
      <c r="A2750" t="str">
        <f t="shared" si="517"/>
        <v>3D8C</v>
      </c>
      <c r="B2750" t="str">
        <f t="shared" si="518"/>
        <v>44</v>
      </c>
      <c r="C2750">
        <f>COUNTIF(B$2:B2750,"=0")</f>
        <v>39</v>
      </c>
      <c r="D2750" t="str">
        <f>MID('input-output'!$I$9,(ROW(D2750)-2)*2+1,2)</f>
        <v>60</v>
      </c>
      <c r="E2750" s="1" t="str">
        <f t="shared" si="519"/>
        <v/>
      </c>
      <c r="L2750" t="str">
        <f t="shared" si="520"/>
        <v/>
      </c>
      <c r="M2750" t="str" cm="1">
        <f t="array" ref="M2750">_xlfn.IFS(ISNUMBER(_xlfn.XLOOKUP(C2750,Tables!N:N,Tables!N:N)),IF(B2750=0,K2750,""),L2750&lt;&gt;"",L2750,TRUE,D2750)</f>
        <v>60</v>
      </c>
      <c r="N2750">
        <f t="shared" si="513"/>
        <v>0</v>
      </c>
    </row>
    <row r="2751" spans="1:14" x14ac:dyDescent="0.45">
      <c r="A2751" t="str">
        <f t="shared" si="517"/>
        <v>3D8D</v>
      </c>
      <c r="B2751" t="str">
        <f t="shared" si="518"/>
        <v>45</v>
      </c>
      <c r="C2751">
        <f>COUNTIF(B$2:B2751,"=0")</f>
        <v>39</v>
      </c>
      <c r="D2751" t="str">
        <f>MID('input-output'!$I$9,(ROW(D2751)-2)*2+1,2)</f>
        <v>30</v>
      </c>
      <c r="E2751" s="1" t="str">
        <f t="shared" si="519"/>
        <v/>
      </c>
      <c r="L2751" t="str">
        <f t="shared" si="520"/>
        <v/>
      </c>
      <c r="M2751" t="str" cm="1">
        <f t="array" ref="M2751">_xlfn.IFS(ISNUMBER(_xlfn.XLOOKUP(C2751,Tables!N:N,Tables!N:N)),IF(B2751=0,K2751,""),L2751&lt;&gt;"",L2751,TRUE,D2751)</f>
        <v>30</v>
      </c>
      <c r="N2751">
        <f t="shared" si="513"/>
        <v>0</v>
      </c>
    </row>
    <row r="2752" spans="1:14" x14ac:dyDescent="0.45">
      <c r="A2752" t="str">
        <f t="shared" si="517"/>
        <v>3D8E</v>
      </c>
      <c r="B2752" t="str">
        <f t="shared" si="518"/>
        <v>46</v>
      </c>
      <c r="C2752">
        <f>COUNTIF(B$2:B2752,"=0")</f>
        <v>39</v>
      </c>
      <c r="D2752" t="str">
        <f>MID('input-output'!$I$9,(ROW(D2752)-2)*2+1,2)</f>
        <v>6A</v>
      </c>
      <c r="E2752" s="1" t="str">
        <f t="shared" si="519"/>
        <v/>
      </c>
      <c r="L2752" t="str">
        <f t="shared" si="520"/>
        <v/>
      </c>
      <c r="M2752" t="str" cm="1">
        <f t="array" ref="M2752">_xlfn.IFS(ISNUMBER(_xlfn.XLOOKUP(C2752,Tables!N:N,Tables!N:N)),IF(B2752=0,K2752,""),L2752&lt;&gt;"",L2752,TRUE,D2752)</f>
        <v>6A</v>
      </c>
      <c r="N2752">
        <f t="shared" si="513"/>
        <v>0</v>
      </c>
    </row>
    <row r="2753" spans="1:14" x14ac:dyDescent="0.45">
      <c r="A2753" t="str">
        <f t="shared" si="517"/>
        <v>3D8F</v>
      </c>
      <c r="B2753" t="str">
        <f t="shared" si="518"/>
        <v>47</v>
      </c>
      <c r="C2753">
        <f>COUNTIF(B$2:B2753,"=0")</f>
        <v>39</v>
      </c>
      <c r="D2753" t="str">
        <f>MID('input-output'!$I$9,(ROW(D2753)-2)*2+1,2)</f>
        <v>38</v>
      </c>
      <c r="E2753" s="1" t="str">
        <f t="shared" si="519"/>
        <v/>
      </c>
      <c r="L2753" t="str">
        <f t="shared" si="520"/>
        <v/>
      </c>
      <c r="M2753" t="str" cm="1">
        <f t="array" ref="M2753">_xlfn.IFS(ISNUMBER(_xlfn.XLOOKUP(C2753,Tables!N:N,Tables!N:N)),IF(B2753=0,K2753,""),L2753&lt;&gt;"",L2753,TRUE,D2753)</f>
        <v>38</v>
      </c>
      <c r="N2753">
        <f t="shared" si="513"/>
        <v>0</v>
      </c>
    </row>
    <row r="2754" spans="1:14" x14ac:dyDescent="0.45">
      <c r="A2754" t="str">
        <f t="shared" si="517"/>
        <v>3D90</v>
      </c>
      <c r="B2754" t="str">
        <f t="shared" si="518"/>
        <v>48</v>
      </c>
      <c r="C2754">
        <f>COUNTIF(B$2:B2754,"=0")</f>
        <v>39</v>
      </c>
      <c r="D2754" t="str">
        <f>MID('input-output'!$I$9,(ROW(D2754)-2)*2+1,2)</f>
        <v>B8</v>
      </c>
      <c r="E2754" s="1" t="str">
        <f t="shared" si="519"/>
        <v>DLC Tablet Name</v>
      </c>
      <c r="F2754" t="str">
        <f>IF(_xlfn.CONCAT(D2688:D2689)="FFFF",_xlfn.XLOOKUP(_xlfn.CONCAT(D2688:D2689),Tables!B:B,Tables!K:K),IF(_xlfn.XLOOKUP(HEX2DEC(D2754),Tables!A:A,Tables!K:K,"")=0,"",_xlfn.XLOOKUP(HEX2DEC(D2754),Tables!A:A,Tables!K:K,"")))</f>
        <v>Tower of Terrible Trials</v>
      </c>
      <c r="G2754" s="2"/>
      <c r="L2754" t="str">
        <f t="shared" si="520"/>
        <v/>
      </c>
      <c r="M2754" t="str" cm="1">
        <f t="array" ref="M2754">_xlfn.IFS(ISNUMBER(_xlfn.XLOOKUP(C2754,Tables!N:N,Tables!N:N)),IF(B2754=0,K2754,""),L2754&lt;&gt;"",L2754,TRUE,D2754)</f>
        <v>B8</v>
      </c>
      <c r="N2754">
        <f t="shared" si="513"/>
        <v>0</v>
      </c>
    </row>
    <row r="2755" spans="1:14" x14ac:dyDescent="0.45">
      <c r="A2755" t="str">
        <f t="shared" si="517"/>
        <v>3D91</v>
      </c>
      <c r="B2755" t="str">
        <f t="shared" si="518"/>
        <v>49</v>
      </c>
      <c r="C2755">
        <f>COUNTIF(B$2:B2755,"=0")</f>
        <v>39</v>
      </c>
      <c r="D2755" t="str">
        <f>MID('input-output'!$I$9,(ROW(D2755)-2)*2+1,2)</f>
        <v>B8</v>
      </c>
      <c r="E2755" s="1" t="str">
        <f t="shared" si="519"/>
        <v>DLC Tablet Name</v>
      </c>
      <c r="F2755" t="str">
        <f>IF(_xlfn.XLOOKUP(HEX2DEC(D2755),Tables!A:A,Tables!K:K,"")=0,"",_xlfn.XLOOKUP(HEX2DEC(D2755),Tables!A:A,Tables!K:K,""))</f>
        <v>Tower of Terrible Trials</v>
      </c>
      <c r="L2755" t="str">
        <f t="shared" si="520"/>
        <v/>
      </c>
      <c r="M2755" t="str" cm="1">
        <f t="array" ref="M2755">_xlfn.IFS(ISNUMBER(_xlfn.XLOOKUP(C2755,Tables!N:N,Tables!N:N)),IF(B2755=0,K2755,""),L2755&lt;&gt;"",L2755,TRUE,D2755)</f>
        <v>B8</v>
      </c>
      <c r="N2755">
        <f t="shared" si="513"/>
        <v>0</v>
      </c>
    </row>
    <row r="2756" spans="1:14" x14ac:dyDescent="0.45">
      <c r="A2756" t="str">
        <f t="shared" si="517"/>
        <v>3D92</v>
      </c>
      <c r="B2756" t="str">
        <f t="shared" si="518"/>
        <v>4A</v>
      </c>
      <c r="C2756">
        <f>COUNTIF(B$2:B2756,"=0")</f>
        <v>39</v>
      </c>
      <c r="D2756" t="str">
        <f>MID('input-output'!$I$9,(ROW(D2756)-2)*2+1,2)</f>
        <v>00</v>
      </c>
      <c r="E2756" s="1" t="str">
        <f t="shared" si="519"/>
        <v/>
      </c>
      <c r="L2756" t="str">
        <f t="shared" si="520"/>
        <v/>
      </c>
      <c r="M2756" t="str" cm="1">
        <f t="array" ref="M2756">_xlfn.IFS(ISNUMBER(_xlfn.XLOOKUP(C2756,Tables!N:N,Tables!N:N)),IF(B2756=0,K2756,""),L2756&lt;&gt;"",L2756,TRUE,D2756)</f>
        <v>00</v>
      </c>
      <c r="N2756">
        <f t="shared" ref="N2756:N2819" si="523">IF(L2756="",0,_xlfn.LET(_xlpm.new,HEX2DEC(M2756),_xlpm.old,HEX2DEC(D2756),IF(_xlpm.new&lt;128,_xlpm.new,-128+_xlfn.BITAND(_xlpm.new,127))-IF(_xlpm.old&lt;128,_xlpm.old,-128+_xlfn.BITAND(_xlpm.old,127))))</f>
        <v>0</v>
      </c>
    </row>
    <row r="2757" spans="1:14" x14ac:dyDescent="0.45">
      <c r="A2757" t="str">
        <f t="shared" si="517"/>
        <v>3D93</v>
      </c>
      <c r="B2757" t="str">
        <f t="shared" si="518"/>
        <v>4B</v>
      </c>
      <c r="C2757">
        <f>COUNTIF(B$2:B2757,"=0")</f>
        <v>39</v>
      </c>
      <c r="D2757" t="str">
        <f>MID('input-output'!$I$9,(ROW(D2757)-2)*2+1,2)</f>
        <v>00</v>
      </c>
      <c r="E2757" s="1" t="str">
        <f t="shared" si="519"/>
        <v/>
      </c>
      <c r="L2757" t="str">
        <f t="shared" si="520"/>
        <v/>
      </c>
      <c r="M2757" t="str" cm="1">
        <f t="array" ref="M2757">_xlfn.IFS(ISNUMBER(_xlfn.XLOOKUP(C2757,Tables!N:N,Tables!N:N)),IF(B2757=0,K2757,""),L2757&lt;&gt;"",L2757,TRUE,D2757)</f>
        <v>00</v>
      </c>
      <c r="N2757">
        <f t="shared" si="523"/>
        <v>0</v>
      </c>
    </row>
    <row r="2758" spans="1:14" x14ac:dyDescent="0.45">
      <c r="A2758" t="str">
        <f t="shared" si="517"/>
        <v>3D94</v>
      </c>
      <c r="B2758" t="str">
        <f t="shared" si="518"/>
        <v>4C</v>
      </c>
      <c r="C2758">
        <f>COUNTIF(B$2:B2758,"=0")</f>
        <v>39</v>
      </c>
      <c r="D2758" t="str">
        <f>MID('input-output'!$I$9,(ROW(D2758)-2)*2+1,2)</f>
        <v>00</v>
      </c>
      <c r="E2758" s="1" t="str">
        <f t="shared" si="519"/>
        <v/>
      </c>
      <c r="L2758" t="str">
        <f t="shared" si="520"/>
        <v/>
      </c>
      <c r="M2758" t="str" cm="1">
        <f t="array" ref="M2758">_xlfn.IFS(ISNUMBER(_xlfn.XLOOKUP(C2758,Tables!N:N,Tables!N:N)),IF(B2758=0,K2758,""),L2758&lt;&gt;"",L2758,TRUE,D2758)</f>
        <v>00</v>
      </c>
      <c r="N2758">
        <f t="shared" si="523"/>
        <v>0</v>
      </c>
    </row>
    <row r="2759" spans="1:14" x14ac:dyDescent="0.45">
      <c r="A2759" t="str">
        <f t="shared" ref="A2759:A2822" si="524">DEC2HEX(1+HEX2DEC(A2758))</f>
        <v>3D95</v>
      </c>
      <c r="B2759" t="str">
        <f t="shared" si="518"/>
        <v>4D</v>
      </c>
      <c r="C2759">
        <f>COUNTIF(B$2:B2759,"=0")</f>
        <v>39</v>
      </c>
      <c r="D2759" t="str">
        <f>MID('input-output'!$I$9,(ROW(D2759)-2)*2+1,2)</f>
        <v>22</v>
      </c>
      <c r="E2759" s="1" t="str">
        <f t="shared" si="519"/>
        <v>Disguise</v>
      </c>
      <c r="F2759" t="str">
        <f>_xlfn.XLOOKUP(HEX2DEC(D2759),Tables!A:A,Tables!I:I)</f>
        <v>Young King</v>
      </c>
      <c r="G2759" s="2"/>
      <c r="L2759" t="str">
        <f t="shared" si="520"/>
        <v/>
      </c>
      <c r="M2759" t="str" cm="1">
        <f t="array" ref="M2759">_xlfn.IFS(ISNUMBER(_xlfn.XLOOKUP(C2759,Tables!N:N,Tables!N:N)),IF(B2759=0,K2759,""),L2759&lt;&gt;"",L2759,TRUE,D2759)</f>
        <v>22</v>
      </c>
      <c r="N2759">
        <f t="shared" si="523"/>
        <v>0</v>
      </c>
    </row>
    <row r="2760" spans="1:14" x14ac:dyDescent="0.45">
      <c r="A2760" t="str">
        <f t="shared" si="524"/>
        <v>3D96</v>
      </c>
      <c r="B2760" t="str">
        <f t="shared" si="518"/>
        <v>4E</v>
      </c>
      <c r="C2760">
        <f>COUNTIF(B$2:B2760,"=0")</f>
        <v>39</v>
      </c>
      <c r="D2760" t="str">
        <f>MID('input-output'!$I$9,(ROW(D2760)-2)*2+1,2)</f>
        <v>11</v>
      </c>
      <c r="E2760" s="1" t="str">
        <f t="shared" si="519"/>
        <v>Unk</v>
      </c>
      <c r="F2760">
        <f t="shared" ref="F2760" si="525">HEX2DEC(D2760)</f>
        <v>17</v>
      </c>
      <c r="L2760" t="str">
        <f t="shared" si="520"/>
        <v/>
      </c>
      <c r="M2760" t="str" cm="1">
        <f t="array" ref="M2760">_xlfn.IFS(ISNUMBER(_xlfn.XLOOKUP(C2760,Tables!N:N,Tables!N:N)),IF(B2760=0,K2760,""),L2760&lt;&gt;"",L2760,TRUE,D2760)</f>
        <v>11</v>
      </c>
      <c r="N2760">
        <f t="shared" si="523"/>
        <v>0</v>
      </c>
    </row>
    <row r="2761" spans="1:14" x14ac:dyDescent="0.45">
      <c r="A2761" t="str">
        <f t="shared" si="524"/>
        <v>3D97</v>
      </c>
      <c r="B2761" t="str">
        <f t="shared" si="518"/>
        <v>4F</v>
      </c>
      <c r="C2761">
        <f>COUNTIF(B$2:B2761,"=0")</f>
        <v>39</v>
      </c>
      <c r="D2761" t="str">
        <f>MID('input-output'!$I$9,(ROW(D2761)-2)*2+1,2)</f>
        <v>00</v>
      </c>
      <c r="E2761" s="1" t="str">
        <f t="shared" si="519"/>
        <v/>
      </c>
      <c r="L2761" t="str">
        <f t="shared" si="520"/>
        <v/>
      </c>
      <c r="M2761" t="str" cm="1">
        <f t="array" ref="M2761">_xlfn.IFS(ISNUMBER(_xlfn.XLOOKUP(C2761,Tables!N:N,Tables!N:N)),IF(B2761=0,K2761,""),L2761&lt;&gt;"",L2761,TRUE,D2761)</f>
        <v>00</v>
      </c>
      <c r="N2761">
        <f t="shared" si="523"/>
        <v>0</v>
      </c>
    </row>
    <row r="2762" spans="1:14" x14ac:dyDescent="0.45">
      <c r="A2762" t="str">
        <f t="shared" si="524"/>
        <v>3D98</v>
      </c>
      <c r="B2762" t="str">
        <f t="shared" si="518"/>
        <v>50</v>
      </c>
      <c r="C2762">
        <f>COUNTIF(B$2:B2762,"=0")</f>
        <v>39</v>
      </c>
      <c r="D2762" t="str">
        <f>MID('input-output'!$I$9,(ROW(D2762)-2)*2+1,2)</f>
        <v>36</v>
      </c>
      <c r="E2762" s="1" t="str">
        <f t="shared" si="519"/>
        <v>Unk</v>
      </c>
      <c r="F2762">
        <f t="shared" ref="F2762:F2765" si="526">HEX2DEC(D2762)</f>
        <v>54</v>
      </c>
      <c r="L2762" t="str">
        <f t="shared" si="520"/>
        <v/>
      </c>
      <c r="M2762" t="str" cm="1">
        <f t="array" ref="M2762">_xlfn.IFS(ISNUMBER(_xlfn.XLOOKUP(C2762,Tables!N:N,Tables!N:N)),IF(B2762=0,K2762,""),L2762&lt;&gt;"",L2762,TRUE,D2762)</f>
        <v>36</v>
      </c>
      <c r="N2762">
        <f t="shared" si="523"/>
        <v>0</v>
      </c>
    </row>
    <row r="2763" spans="1:14" x14ac:dyDescent="0.45">
      <c r="A2763" t="str">
        <f t="shared" si="524"/>
        <v>3D99</v>
      </c>
      <c r="B2763" t="str">
        <f t="shared" si="518"/>
        <v>51</v>
      </c>
      <c r="C2763">
        <f>COUNTIF(B$2:B2763,"=0")</f>
        <v>39</v>
      </c>
      <c r="D2763" t="str">
        <f>MID('input-output'!$I$9,(ROW(D2763)-2)*2+1,2)</f>
        <v>00</v>
      </c>
      <c r="E2763" s="1" t="str">
        <f t="shared" si="519"/>
        <v>Unk</v>
      </c>
      <c r="F2763">
        <f t="shared" si="526"/>
        <v>0</v>
      </c>
      <c r="L2763" t="str">
        <f t="shared" si="520"/>
        <v/>
      </c>
      <c r="M2763" t="str" cm="1">
        <f t="array" ref="M2763">_xlfn.IFS(ISNUMBER(_xlfn.XLOOKUP(C2763,Tables!N:N,Tables!N:N)),IF(B2763=0,K2763,""),L2763&lt;&gt;"",L2763,TRUE,D2763)</f>
        <v>00</v>
      </c>
      <c r="N2763">
        <f t="shared" si="523"/>
        <v>0</v>
      </c>
    </row>
    <row r="2764" spans="1:14" x14ac:dyDescent="0.45">
      <c r="A2764" t="str">
        <f t="shared" si="524"/>
        <v>3D9A</v>
      </c>
      <c r="B2764" t="str">
        <f t="shared" si="518"/>
        <v>52</v>
      </c>
      <c r="C2764">
        <f>COUNTIF(B$2:B2764,"=0")</f>
        <v>39</v>
      </c>
      <c r="D2764" t="str">
        <f>MID('input-output'!$I$9,(ROW(D2764)-2)*2+1,2)</f>
        <v>00</v>
      </c>
      <c r="E2764" s="1" t="str">
        <f t="shared" si="519"/>
        <v>Unk</v>
      </c>
      <c r="F2764">
        <f t="shared" si="526"/>
        <v>0</v>
      </c>
      <c r="L2764" t="str">
        <f t="shared" si="520"/>
        <v/>
      </c>
      <c r="M2764" t="str" cm="1">
        <f t="array" ref="M2764">_xlfn.IFS(ISNUMBER(_xlfn.XLOOKUP(C2764,Tables!N:N,Tables!N:N)),IF(B2764=0,K2764,""),L2764&lt;&gt;"",L2764,TRUE,D2764)</f>
        <v>00</v>
      </c>
      <c r="N2764">
        <f t="shared" si="523"/>
        <v>0</v>
      </c>
    </row>
    <row r="2765" spans="1:14" x14ac:dyDescent="0.45">
      <c r="A2765" t="str">
        <f t="shared" si="524"/>
        <v>3D9B</v>
      </c>
      <c r="B2765" t="str">
        <f t="shared" si="518"/>
        <v>53</v>
      </c>
      <c r="C2765">
        <f>COUNTIF(B$2:B2765,"=0")</f>
        <v>39</v>
      </c>
      <c r="D2765" t="str">
        <f>MID('input-output'!$I$9,(ROW(D2765)-2)*2+1,2)</f>
        <v>00</v>
      </c>
      <c r="E2765" s="1" t="str">
        <f t="shared" si="519"/>
        <v>Unk</v>
      </c>
      <c r="F2765">
        <f t="shared" si="526"/>
        <v>0</v>
      </c>
      <c r="L2765" t="str">
        <f t="shared" si="520"/>
        <v/>
      </c>
      <c r="M2765" t="str" cm="1">
        <f t="array" ref="M2765">_xlfn.IFS(ISNUMBER(_xlfn.XLOOKUP(C2765,Tables!N:N,Tables!N:N)),IF(B2765=0,K2765,""),L2765&lt;&gt;"",L2765,TRUE,D2765)</f>
        <v>00</v>
      </c>
      <c r="N2765">
        <f t="shared" si="523"/>
        <v>0</v>
      </c>
    </row>
    <row r="2766" spans="1:14" x14ac:dyDescent="0.45">
      <c r="A2766" t="str">
        <f t="shared" si="524"/>
        <v>3D9C</v>
      </c>
      <c r="B2766">
        <f t="shared" si="518"/>
        <v>0</v>
      </c>
      <c r="C2766">
        <f>COUNTIF(B$2:B2766,"=0")</f>
        <v>40</v>
      </c>
      <c r="D2766" t="str">
        <f>MID('input-output'!$I$9,(ROW(D2766)-2)*2+1,2)</f>
        <v>00</v>
      </c>
      <c r="E2766" s="1" t="str">
        <f t="shared" si="519"/>
        <v>Name Low 1</v>
      </c>
      <c r="F2766">
        <f>_xlfn.XLOOKUP(HEX2DEC(D2767&amp;D2766),Tables!A:A,Tables!C:C)</f>
        <v>0</v>
      </c>
      <c r="G2766" s="2"/>
      <c r="J2766" t="str">
        <f>IF(G2766&lt;&gt;"",_xlfn.XLOOKUP(G2766,Tables!C:C,Tables!B:B),"")</f>
        <v/>
      </c>
      <c r="K2766" t="str">
        <f>IF(G2838&lt;&gt;"",_xlfn.XLOOKUP(G2838,'Tablet data'!A:A,'Tablet data'!B:B),"")</f>
        <v/>
      </c>
      <c r="L2766" t="str">
        <f t="shared" si="520"/>
        <v/>
      </c>
      <c r="M2766" t="str" cm="1">
        <f t="array" ref="M2766">_xlfn.IFS(ISNUMBER(_xlfn.XLOOKUP(C2766,Tables!N:N,Tables!N:N)),IF(B2766=0,K2766,""),L2766&lt;&gt;"",L2766,TRUE,D2766)</f>
        <v>00</v>
      </c>
      <c r="N2766">
        <f t="shared" si="523"/>
        <v>0</v>
      </c>
    </row>
    <row r="2767" spans="1:14" x14ac:dyDescent="0.45">
      <c r="A2767" t="str">
        <f t="shared" si="524"/>
        <v>3D9D</v>
      </c>
      <c r="B2767">
        <f t="shared" si="518"/>
        <v>1</v>
      </c>
      <c r="C2767">
        <f>COUNTIF(B$2:B2767,"=0")</f>
        <v>40</v>
      </c>
      <c r="D2767" t="str">
        <f>MID('input-output'!$I$9,(ROW(D2767)-2)*2+1,2)</f>
        <v>00</v>
      </c>
      <c r="E2767" s="1" t="str">
        <f t="shared" si="519"/>
        <v>Name High 1</v>
      </c>
      <c r="L2767" t="str">
        <f t="shared" si="520"/>
        <v/>
      </c>
      <c r="M2767" t="str" cm="1">
        <f t="array" ref="M2767">_xlfn.IFS(ISNUMBER(_xlfn.XLOOKUP(C2767,Tables!N:N,Tables!N:N)),IF(B2767=0,K2767,""),L2767&lt;&gt;"",L2767,TRUE,D2767)</f>
        <v>00</v>
      </c>
      <c r="N2767">
        <f t="shared" si="523"/>
        <v>0</v>
      </c>
    </row>
    <row r="2768" spans="1:14" x14ac:dyDescent="0.45">
      <c r="A2768" t="str">
        <f t="shared" si="524"/>
        <v>3D9E</v>
      </c>
      <c r="B2768">
        <f t="shared" si="518"/>
        <v>2</v>
      </c>
      <c r="C2768">
        <f>COUNTIF(B$2:B2768,"=0")</f>
        <v>40</v>
      </c>
      <c r="D2768" t="str">
        <f>MID('input-output'!$I$9,(ROW(D2768)-2)*2+1,2)</f>
        <v>00</v>
      </c>
      <c r="E2768" s="1" t="str">
        <f t="shared" si="519"/>
        <v>Name Low 2</v>
      </c>
      <c r="F2768">
        <f>_xlfn.XLOOKUP(HEX2DEC(D2769&amp;D2768),Tables!A:A,Tables!C:C)</f>
        <v>0</v>
      </c>
      <c r="G2768" s="2"/>
      <c r="J2768" t="str">
        <f>IF(G2768&lt;&gt;"",_xlfn.XLOOKUP(G2768,Tables!C:C,Tables!B:B),"")</f>
        <v/>
      </c>
      <c r="L2768" t="str">
        <f t="shared" si="520"/>
        <v/>
      </c>
      <c r="M2768" t="str" cm="1">
        <f t="array" ref="M2768">_xlfn.IFS(ISNUMBER(_xlfn.XLOOKUP(C2768,Tables!N:N,Tables!N:N)),IF(B2768=0,K2768,""),L2768&lt;&gt;"",L2768,TRUE,D2768)</f>
        <v>00</v>
      </c>
      <c r="N2768">
        <f t="shared" si="523"/>
        <v>0</v>
      </c>
    </row>
    <row r="2769" spans="1:14" x14ac:dyDescent="0.45">
      <c r="A2769" t="str">
        <f t="shared" si="524"/>
        <v>3D9F</v>
      </c>
      <c r="B2769" t="str">
        <f t="shared" si="518"/>
        <v>3</v>
      </c>
      <c r="C2769">
        <f>COUNTIF(B$2:B2769,"=0")</f>
        <v>40</v>
      </c>
      <c r="D2769" t="str">
        <f>MID('input-output'!$I$9,(ROW(D2769)-2)*2+1,2)</f>
        <v>00</v>
      </c>
      <c r="E2769" s="1" t="str">
        <f t="shared" si="519"/>
        <v>Name High 2</v>
      </c>
      <c r="L2769" t="str">
        <f t="shared" si="520"/>
        <v/>
      </c>
      <c r="M2769" t="str" cm="1">
        <f t="array" ref="M2769">_xlfn.IFS(ISNUMBER(_xlfn.XLOOKUP(C2769,Tables!N:N,Tables!N:N)),IF(B2769=0,K2769,""),L2769&lt;&gt;"",L2769,TRUE,D2769)</f>
        <v>00</v>
      </c>
      <c r="N2769">
        <f t="shared" si="523"/>
        <v>0</v>
      </c>
    </row>
    <row r="2770" spans="1:14" x14ac:dyDescent="0.45">
      <c r="A2770" t="str">
        <f t="shared" si="524"/>
        <v>3DA0</v>
      </c>
      <c r="B2770" t="str">
        <f t="shared" si="518"/>
        <v>4</v>
      </c>
      <c r="C2770">
        <f>COUNTIF(B$2:B2770,"=0")</f>
        <v>40</v>
      </c>
      <c r="D2770" t="str">
        <f>MID('input-output'!$I$9,(ROW(D2770)-2)*2+1,2)</f>
        <v>00</v>
      </c>
      <c r="E2770" s="1" t="str">
        <f t="shared" si="519"/>
        <v>Name Low 3</v>
      </c>
      <c r="F2770">
        <f>_xlfn.XLOOKUP(HEX2DEC(D2771&amp;D2770),Tables!A:A,Tables!C:C)</f>
        <v>0</v>
      </c>
      <c r="G2770" s="2"/>
      <c r="J2770" t="str">
        <f>IF(G2770&lt;&gt;"",_xlfn.XLOOKUP(G2770,Tables!C:C,Tables!B:B),"")</f>
        <v/>
      </c>
      <c r="L2770" t="str">
        <f t="shared" si="520"/>
        <v/>
      </c>
      <c r="M2770" t="str" cm="1">
        <f t="array" ref="M2770">_xlfn.IFS(ISNUMBER(_xlfn.XLOOKUP(C2770,Tables!N:N,Tables!N:N)),IF(B2770=0,K2770,""),L2770&lt;&gt;"",L2770,TRUE,D2770)</f>
        <v>00</v>
      </c>
      <c r="N2770">
        <f t="shared" si="523"/>
        <v>0</v>
      </c>
    </row>
    <row r="2771" spans="1:14" x14ac:dyDescent="0.45">
      <c r="A2771" t="str">
        <f t="shared" si="524"/>
        <v>3DA1</v>
      </c>
      <c r="B2771" t="str">
        <f t="shared" si="518"/>
        <v>5</v>
      </c>
      <c r="C2771">
        <f>COUNTIF(B$2:B2771,"=0")</f>
        <v>40</v>
      </c>
      <c r="D2771" t="str">
        <f>MID('input-output'!$I$9,(ROW(D2771)-2)*2+1,2)</f>
        <v>00</v>
      </c>
      <c r="E2771" s="1" t="str">
        <f t="shared" si="519"/>
        <v>Name High 3</v>
      </c>
      <c r="L2771" t="str">
        <f t="shared" si="520"/>
        <v/>
      </c>
      <c r="M2771" t="str" cm="1">
        <f t="array" ref="M2771">_xlfn.IFS(ISNUMBER(_xlfn.XLOOKUP(C2771,Tables!N:N,Tables!N:N)),IF(B2771=0,K2771,""),L2771&lt;&gt;"",L2771,TRUE,D2771)</f>
        <v>00</v>
      </c>
      <c r="N2771">
        <f t="shared" si="523"/>
        <v>0</v>
      </c>
    </row>
    <row r="2772" spans="1:14" x14ac:dyDescent="0.45">
      <c r="A2772" t="str">
        <f t="shared" si="524"/>
        <v>3DA2</v>
      </c>
      <c r="B2772" t="str">
        <f t="shared" si="518"/>
        <v>6</v>
      </c>
      <c r="C2772">
        <f>COUNTIF(B$2:B2772,"=0")</f>
        <v>40</v>
      </c>
      <c r="D2772" t="str">
        <f>MID('input-output'!$I$9,(ROW(D2772)-2)*2+1,2)</f>
        <v>00</v>
      </c>
      <c r="E2772" s="1" t="str">
        <f t="shared" si="519"/>
        <v>Primary Monster Low</v>
      </c>
      <c r="F2772">
        <f>_xlfn.XLOOKUP(HEX2DEC(D2773&amp;D2772),Tables!A:A,Tables!D:D)</f>
        <v>0</v>
      </c>
      <c r="G2772" s="2"/>
      <c r="J2772" t="str">
        <f>IF(G2772&lt;&gt;"",_xlfn.XLOOKUP(G2772,Tables!D:D,Tables!B:B),"")</f>
        <v/>
      </c>
      <c r="L2772" t="str">
        <f t="shared" si="520"/>
        <v/>
      </c>
      <c r="M2772" t="str" cm="1">
        <f t="array" ref="M2772">_xlfn.IFS(ISNUMBER(_xlfn.XLOOKUP(C2772,Tables!N:N,Tables!N:N)),IF(B2772=0,K2772,""),L2772&lt;&gt;"",L2772,TRUE,D2772)</f>
        <v>00</v>
      </c>
      <c r="N2772">
        <f t="shared" si="523"/>
        <v>0</v>
      </c>
    </row>
    <row r="2773" spans="1:14" x14ac:dyDescent="0.45">
      <c r="A2773" t="str">
        <f t="shared" si="524"/>
        <v>3DA3</v>
      </c>
      <c r="B2773" t="str">
        <f t="shared" si="518"/>
        <v>7</v>
      </c>
      <c r="C2773">
        <f>COUNTIF(B$2:B2773,"=0")</f>
        <v>40</v>
      </c>
      <c r="D2773" t="str">
        <f>MID('input-output'!$I$9,(ROW(D2773)-2)*2+1,2)</f>
        <v>00</v>
      </c>
      <c r="E2773" s="1" t="str">
        <f t="shared" si="519"/>
        <v>Primary Monster High</v>
      </c>
      <c r="L2773" t="str">
        <f t="shared" si="520"/>
        <v/>
      </c>
      <c r="M2773" t="str" cm="1">
        <f t="array" ref="M2773">_xlfn.IFS(ISNUMBER(_xlfn.XLOOKUP(C2773,Tables!N:N,Tables!N:N)),IF(B2773=0,K2773,""),L2773&lt;&gt;"",L2773,TRUE,D2773)</f>
        <v>00</v>
      </c>
      <c r="N2773">
        <f t="shared" si="523"/>
        <v>0</v>
      </c>
    </row>
    <row r="2774" spans="1:14" x14ac:dyDescent="0.45">
      <c r="A2774" t="str">
        <f t="shared" si="524"/>
        <v>3DA4</v>
      </c>
      <c r="B2774" t="str">
        <f t="shared" si="518"/>
        <v>8</v>
      </c>
      <c r="C2774">
        <f>COUNTIF(B$2:B2774,"=0")</f>
        <v>40</v>
      </c>
      <c r="D2774" t="str">
        <f>MID('input-output'!$I$9,(ROW(D2774)-2)*2+1,2)</f>
        <v>00</v>
      </c>
      <c r="E2774" s="1" t="str">
        <f t="shared" si="519"/>
        <v>Header Low</v>
      </c>
      <c r="F2774">
        <f t="shared" ref="F2774" si="527">HEX2DEC(D2775&amp;D2774)</f>
        <v>0</v>
      </c>
      <c r="G2774" s="2"/>
      <c r="J2774" t="str">
        <f t="shared" ref="J2774" si="528">IF(G2774&lt;&gt;"",DEC2HEX(G2774),"")</f>
        <v/>
      </c>
      <c r="L2774" t="str">
        <f t="shared" si="520"/>
        <v/>
      </c>
      <c r="M2774" t="str" cm="1">
        <f t="array" ref="M2774">_xlfn.IFS(ISNUMBER(_xlfn.XLOOKUP(C2774,Tables!N:N,Tables!N:N)),IF(B2774=0,K2774,""),L2774&lt;&gt;"",L2774,TRUE,D2774)</f>
        <v>00</v>
      </c>
      <c r="N2774">
        <f t="shared" si="523"/>
        <v>0</v>
      </c>
    </row>
    <row r="2775" spans="1:14" x14ac:dyDescent="0.45">
      <c r="A2775" t="str">
        <f t="shared" si="524"/>
        <v>3DA5</v>
      </c>
      <c r="B2775" t="str">
        <f t="shared" ref="B2775:B2838" si="529">B2691</f>
        <v>9</v>
      </c>
      <c r="C2775">
        <f>COUNTIF(B$2:B2775,"=0")</f>
        <v>40</v>
      </c>
      <c r="D2775" t="str">
        <f>MID('input-output'!$I$9,(ROW(D2775)-2)*2+1,2)</f>
        <v>00</v>
      </c>
      <c r="E2775" s="1" t="str">
        <f t="shared" ref="E2775:E2838" si="530">IF(E2691="","",E2691)</f>
        <v>Header High</v>
      </c>
      <c r="L2775" t="str">
        <f t="shared" si="520"/>
        <v/>
      </c>
      <c r="M2775" t="str" cm="1">
        <f t="array" ref="M2775">_xlfn.IFS(ISNUMBER(_xlfn.XLOOKUP(C2775,Tables!N:N,Tables!N:N)),IF(B2775=0,K2775,""),L2775&lt;&gt;"",L2775,TRUE,D2775)</f>
        <v>00</v>
      </c>
      <c r="N2775">
        <f t="shared" si="523"/>
        <v>0</v>
      </c>
    </row>
    <row r="2776" spans="1:14" x14ac:dyDescent="0.45">
      <c r="A2776" t="str">
        <f t="shared" si="524"/>
        <v>3DA6</v>
      </c>
      <c r="B2776" t="str">
        <f t="shared" si="529"/>
        <v>A</v>
      </c>
      <c r="C2776">
        <f>COUNTIF(B$2:B2776,"=0")</f>
        <v>40</v>
      </c>
      <c r="D2776" t="str">
        <f>MID('input-output'!$I$9,(ROW(D2776)-2)*2+1,2)</f>
        <v>00</v>
      </c>
      <c r="E2776" s="1" t="str">
        <f t="shared" si="530"/>
        <v>Footer Low</v>
      </c>
      <c r="F2776">
        <f t="shared" ref="F2776" si="531">HEX2DEC(D2777&amp;D2776)</f>
        <v>0</v>
      </c>
      <c r="G2776" s="2"/>
      <c r="J2776" t="str">
        <f t="shared" ref="J2776" si="532">IF(G2776&lt;&gt;"",DEC2HEX(G2776),"")</f>
        <v/>
      </c>
      <c r="L2776" t="str">
        <f t="shared" si="520"/>
        <v/>
      </c>
      <c r="M2776" t="str" cm="1">
        <f t="array" ref="M2776">_xlfn.IFS(ISNUMBER(_xlfn.XLOOKUP(C2776,Tables!N:N,Tables!N:N)),IF(B2776=0,K2776,""),L2776&lt;&gt;"",L2776,TRUE,D2776)</f>
        <v>00</v>
      </c>
      <c r="N2776">
        <f t="shared" si="523"/>
        <v>0</v>
      </c>
    </row>
    <row r="2777" spans="1:14" x14ac:dyDescent="0.45">
      <c r="A2777" t="str">
        <f t="shared" si="524"/>
        <v>3DA7</v>
      </c>
      <c r="B2777" t="str">
        <f t="shared" si="529"/>
        <v>B</v>
      </c>
      <c r="C2777">
        <f>COUNTIF(B$2:B2777,"=0")</f>
        <v>40</v>
      </c>
      <c r="D2777" t="str">
        <f>MID('input-output'!$I$9,(ROW(D2777)-2)*2+1,2)</f>
        <v>00</v>
      </c>
      <c r="E2777" s="1" t="str">
        <f t="shared" si="530"/>
        <v>Footer High</v>
      </c>
      <c r="L2777" t="str">
        <f t="shared" si="520"/>
        <v/>
      </c>
      <c r="M2777" t="str" cm="1">
        <f t="array" ref="M2777">_xlfn.IFS(ISNUMBER(_xlfn.XLOOKUP(C2777,Tables!N:N,Tables!N:N)),IF(B2777=0,K2777,""),L2777&lt;&gt;"",L2777,TRUE,D2777)</f>
        <v>00</v>
      </c>
      <c r="N2777">
        <f t="shared" si="523"/>
        <v>0</v>
      </c>
    </row>
    <row r="2778" spans="1:14" x14ac:dyDescent="0.45">
      <c r="A2778" t="str">
        <f t="shared" si="524"/>
        <v>3DA8</v>
      </c>
      <c r="B2778" t="str">
        <f t="shared" si="529"/>
        <v>C</v>
      </c>
      <c r="C2778">
        <f>COUNTIF(B$2:B2778,"=0")</f>
        <v>40</v>
      </c>
      <c r="D2778" t="str">
        <f>MID('input-output'!$I$9,(ROW(D2778)-2)*2+1,2)</f>
        <v>32</v>
      </c>
      <c r="E2778" s="1" t="str">
        <f t="shared" si="530"/>
        <v/>
      </c>
      <c r="L2778" t="str">
        <f t="shared" si="520"/>
        <v/>
      </c>
      <c r="M2778" t="str" cm="1">
        <f t="array" ref="M2778">_xlfn.IFS(ISNUMBER(_xlfn.XLOOKUP(C2778,Tables!N:N,Tables!N:N)),IF(B2778=0,K2778,""),L2778&lt;&gt;"",L2778,TRUE,D2778)</f>
        <v>32</v>
      </c>
      <c r="N2778">
        <f t="shared" si="523"/>
        <v>0</v>
      </c>
    </row>
    <row r="2779" spans="1:14" x14ac:dyDescent="0.45">
      <c r="A2779" t="str">
        <f t="shared" si="524"/>
        <v>3DA9</v>
      </c>
      <c r="B2779" t="str">
        <f t="shared" si="529"/>
        <v>D</v>
      </c>
      <c r="C2779">
        <f>COUNTIF(B$2:B2779,"=0")</f>
        <v>40</v>
      </c>
      <c r="D2779" t="str">
        <f>MID('input-output'!$I$9,(ROW(D2779)-2)*2+1,2)</f>
        <v>01</v>
      </c>
      <c r="E2779" s="1" t="str">
        <f t="shared" si="530"/>
        <v/>
      </c>
      <c r="L2779" t="str">
        <f t="shared" si="520"/>
        <v/>
      </c>
      <c r="M2779" t="str" cm="1">
        <f t="array" ref="M2779">_xlfn.IFS(ISNUMBER(_xlfn.XLOOKUP(C2779,Tables!N:N,Tables!N:N)),IF(B2779=0,K2779,""),L2779&lt;&gt;"",L2779,TRUE,D2779)</f>
        <v>01</v>
      </c>
      <c r="N2779">
        <f t="shared" si="523"/>
        <v>0</v>
      </c>
    </row>
    <row r="2780" spans="1:14" x14ac:dyDescent="0.45">
      <c r="A2780" t="str">
        <f t="shared" si="524"/>
        <v>3DAA</v>
      </c>
      <c r="B2780" t="str">
        <f t="shared" si="529"/>
        <v>E</v>
      </c>
      <c r="C2780">
        <f>COUNTIF(B$2:B2780,"=0")</f>
        <v>40</v>
      </c>
      <c r="D2780" t="str">
        <f>MID('input-output'!$I$9,(ROW(D2780)-2)*2+1,2)</f>
        <v>00</v>
      </c>
      <c r="E2780" s="1" t="str">
        <f t="shared" si="530"/>
        <v>Times Cleared</v>
      </c>
      <c r="F2780">
        <f t="shared" ref="F2780" si="533">HEX2DEC(D2780)</f>
        <v>0</v>
      </c>
      <c r="G2780" s="2"/>
      <c r="J2780" t="str">
        <f t="shared" ref="J2780" si="534">IF(G2780&lt;&gt;"",DEC2HEX(G2780),"")</f>
        <v/>
      </c>
      <c r="L2780" t="str">
        <f t="shared" si="520"/>
        <v/>
      </c>
      <c r="M2780" t="str" cm="1">
        <f t="array" ref="M2780">_xlfn.IFS(ISNUMBER(_xlfn.XLOOKUP(C2780,Tables!N:N,Tables!N:N)),IF(B2780=0,K2780,""),L2780&lt;&gt;"",L2780,TRUE,D2780)</f>
        <v>00</v>
      </c>
      <c r="N2780">
        <f t="shared" si="523"/>
        <v>0</v>
      </c>
    </row>
    <row r="2781" spans="1:14" x14ac:dyDescent="0.45">
      <c r="A2781" t="str">
        <f t="shared" si="524"/>
        <v>3DAB</v>
      </c>
      <c r="B2781" t="str">
        <f t="shared" si="529"/>
        <v>F</v>
      </c>
      <c r="C2781">
        <f>COUNTIF(B$2:B2781,"=0")</f>
        <v>40</v>
      </c>
      <c r="D2781" t="str">
        <f>MID('input-output'!$I$9,(ROW(D2781)-2)*2+1,2)</f>
        <v>00</v>
      </c>
      <c r="E2781" s="1" t="str">
        <f t="shared" si="530"/>
        <v/>
      </c>
      <c r="L2781" t="str">
        <f t="shared" si="520"/>
        <v/>
      </c>
      <c r="M2781" t="str" cm="1">
        <f t="array" ref="M2781">_xlfn.IFS(ISNUMBER(_xlfn.XLOOKUP(C2781,Tables!N:N,Tables!N:N)),IF(B2781=0,K2781,""),L2781&lt;&gt;"",L2781,TRUE,D2781)</f>
        <v>00</v>
      </c>
      <c r="N2781">
        <f t="shared" si="523"/>
        <v>0</v>
      </c>
    </row>
    <row r="2782" spans="1:14" x14ac:dyDescent="0.45">
      <c r="A2782" t="str">
        <f t="shared" si="524"/>
        <v>3DAC</v>
      </c>
      <c r="B2782" t="str">
        <f t="shared" si="529"/>
        <v>10</v>
      </c>
      <c r="C2782">
        <f>COUNTIF(B$2:B2782,"=0")</f>
        <v>40</v>
      </c>
      <c r="D2782" t="str">
        <f>MID('input-output'!$I$9,(ROW(D2782)-2)*2+1,2)</f>
        <v>00</v>
      </c>
      <c r="E2782" s="1" t="str">
        <f t="shared" si="530"/>
        <v/>
      </c>
      <c r="L2782" t="str">
        <f t="shared" ref="L2782:L2845" si="535">IF(OR(J2782&lt;&gt;"",LEN(J2781)&gt;2),_xlfn.LET(_xlpm.exp,IF(LEN(J2782)&gt;2,RIGHT(J2782,2),IF(LEN(J2781)&gt;2,LEFT(J2781,LEN(J2781)-2),J2782)),IF(LEN(_xlpm.exp)=1,"0"&amp;_xlpm.exp,_xlpm.exp)),IF(AND(J2781&lt;&gt;"",ISNUMBER(FIND("High",E2782))),"00",IF(J2782="","",J2782)))</f>
        <v/>
      </c>
      <c r="M2782" t="str" cm="1">
        <f t="array" ref="M2782">_xlfn.IFS(ISNUMBER(_xlfn.XLOOKUP(C2782,Tables!N:N,Tables!N:N)),IF(B2782=0,K2782,""),L2782&lt;&gt;"",L2782,TRUE,D2782)</f>
        <v>00</v>
      </c>
      <c r="N2782">
        <f t="shared" si="523"/>
        <v>0</v>
      </c>
    </row>
    <row r="2783" spans="1:14" x14ac:dyDescent="0.45">
      <c r="A2783" t="str">
        <f t="shared" si="524"/>
        <v>3DAD</v>
      </c>
      <c r="B2783" t="str">
        <f t="shared" si="529"/>
        <v>11</v>
      </c>
      <c r="C2783">
        <f>COUNTIF(B$2:B2783,"=0")</f>
        <v>40</v>
      </c>
      <c r="D2783" t="str">
        <f>MID('input-output'!$I$9,(ROW(D2783)-2)*2+1,2)</f>
        <v>00</v>
      </c>
      <c r="E2783" s="1" t="str">
        <f t="shared" si="530"/>
        <v/>
      </c>
      <c r="L2783" t="str">
        <f t="shared" si="535"/>
        <v/>
      </c>
      <c r="M2783" t="str" cm="1">
        <f t="array" ref="M2783">_xlfn.IFS(ISNUMBER(_xlfn.XLOOKUP(C2783,Tables!N:N,Tables!N:N)),IF(B2783=0,K2783,""),L2783&lt;&gt;"",L2783,TRUE,D2783)</f>
        <v>00</v>
      </c>
      <c r="N2783">
        <f t="shared" si="523"/>
        <v>0</v>
      </c>
    </row>
    <row r="2784" spans="1:14" x14ac:dyDescent="0.45">
      <c r="A2784" t="str">
        <f t="shared" si="524"/>
        <v>3DAE</v>
      </c>
      <c r="B2784" t="str">
        <f t="shared" si="529"/>
        <v>12</v>
      </c>
      <c r="C2784">
        <f>COUNTIF(B$2:B2784,"=0")</f>
        <v>40</v>
      </c>
      <c r="D2784" t="str">
        <f>MID('input-output'!$I$9,(ROW(D2784)-2)*2+1,2)</f>
        <v>00</v>
      </c>
      <c r="E2784" s="1" t="str">
        <f t="shared" si="530"/>
        <v/>
      </c>
      <c r="L2784" t="str">
        <f t="shared" si="535"/>
        <v/>
      </c>
      <c r="M2784" t="str" cm="1">
        <f t="array" ref="M2784">_xlfn.IFS(ISNUMBER(_xlfn.XLOOKUP(C2784,Tables!N:N,Tables!N:N)),IF(B2784=0,K2784,""),L2784&lt;&gt;"",L2784,TRUE,D2784)</f>
        <v>00</v>
      </c>
      <c r="N2784">
        <f t="shared" si="523"/>
        <v>0</v>
      </c>
    </row>
    <row r="2785" spans="1:14" x14ac:dyDescent="0.45">
      <c r="A2785" t="str">
        <f t="shared" si="524"/>
        <v>3DAF</v>
      </c>
      <c r="B2785" t="str">
        <f t="shared" si="529"/>
        <v>13</v>
      </c>
      <c r="C2785">
        <f>COUNTIF(B$2:B2785,"=0")</f>
        <v>40</v>
      </c>
      <c r="D2785" t="str">
        <f>MID('input-output'!$I$9,(ROW(D2785)-2)*2+1,2)</f>
        <v>00</v>
      </c>
      <c r="E2785" s="1" t="str">
        <f t="shared" si="530"/>
        <v/>
      </c>
      <c r="L2785" t="str">
        <f t="shared" si="535"/>
        <v/>
      </c>
      <c r="M2785" t="str" cm="1">
        <f t="array" ref="M2785">_xlfn.IFS(ISNUMBER(_xlfn.XLOOKUP(C2785,Tables!N:N,Tables!N:N)),IF(B2785=0,K2785,""),L2785&lt;&gt;"",L2785,TRUE,D2785)</f>
        <v>00</v>
      </c>
      <c r="N2785">
        <f t="shared" si="523"/>
        <v>0</v>
      </c>
    </row>
    <row r="2786" spans="1:14" x14ac:dyDescent="0.45">
      <c r="A2786" t="str">
        <f t="shared" si="524"/>
        <v>3DB0</v>
      </c>
      <c r="B2786" t="str">
        <f t="shared" si="529"/>
        <v>14</v>
      </c>
      <c r="C2786">
        <f>COUNTIF(B$2:B2786,"=0")</f>
        <v>40</v>
      </c>
      <c r="D2786" t="str">
        <f>MID('input-output'!$I$9,(ROW(D2786)-2)*2+1,2)</f>
        <v>00</v>
      </c>
      <c r="E2786" s="1" t="str">
        <f t="shared" si="530"/>
        <v>Unk</v>
      </c>
      <c r="F2786">
        <f t="shared" ref="F2786" si="536">HEX2DEC(D2786)</f>
        <v>0</v>
      </c>
      <c r="L2786" t="str">
        <f t="shared" si="535"/>
        <v/>
      </c>
      <c r="M2786" t="str" cm="1">
        <f t="array" ref="M2786">_xlfn.IFS(ISNUMBER(_xlfn.XLOOKUP(C2786,Tables!N:N,Tables!N:N)),IF(B2786=0,K2786,""),L2786&lt;&gt;"",L2786,TRUE,D2786)</f>
        <v>00</v>
      </c>
      <c r="N2786">
        <f t="shared" si="523"/>
        <v>0</v>
      </c>
    </row>
    <row r="2787" spans="1:14" x14ac:dyDescent="0.45">
      <c r="A2787" t="str">
        <f t="shared" si="524"/>
        <v>3DB1</v>
      </c>
      <c r="B2787" t="str">
        <f t="shared" si="529"/>
        <v>15</v>
      </c>
      <c r="C2787">
        <f>COUNTIF(B$2:B2787,"=0")</f>
        <v>40</v>
      </c>
      <c r="D2787" t="str">
        <f>MID('input-output'!$I$9,(ROW(D2787)-2)*2+1,2)</f>
        <v>00</v>
      </c>
      <c r="E2787" s="1" t="str">
        <f t="shared" si="530"/>
        <v/>
      </c>
      <c r="L2787" t="str">
        <f t="shared" si="535"/>
        <v/>
      </c>
      <c r="M2787" t="str" cm="1">
        <f t="array" ref="M2787">_xlfn.IFS(ISNUMBER(_xlfn.XLOOKUP(C2787,Tables!N:N,Tables!N:N)),IF(B2787=0,K2787,""),L2787&lt;&gt;"",L2787,TRUE,D2787)</f>
        <v>00</v>
      </c>
      <c r="N2787">
        <f t="shared" si="523"/>
        <v>0</v>
      </c>
    </row>
    <row r="2788" spans="1:14" x14ac:dyDescent="0.45">
      <c r="A2788" t="str">
        <f t="shared" si="524"/>
        <v>3DB2</v>
      </c>
      <c r="B2788" t="str">
        <f t="shared" si="529"/>
        <v>16</v>
      </c>
      <c r="C2788">
        <f>COUNTIF(B$2:B2788,"=0")</f>
        <v>40</v>
      </c>
      <c r="D2788" t="str">
        <f>MID('input-output'!$I$9,(ROW(D2788)-2)*2+1,2)</f>
        <v>B5</v>
      </c>
      <c r="E2788" s="1" t="str">
        <f t="shared" si="530"/>
        <v/>
      </c>
      <c r="L2788" t="str">
        <f t="shared" si="535"/>
        <v/>
      </c>
      <c r="M2788" t="str" cm="1">
        <f t="array" ref="M2788">_xlfn.IFS(ISNUMBER(_xlfn.XLOOKUP(C2788,Tables!N:N,Tables!N:N)),IF(B2788=0,K2788,""),L2788&lt;&gt;"",L2788,TRUE,D2788)</f>
        <v>B5</v>
      </c>
      <c r="N2788">
        <f t="shared" si="523"/>
        <v>0</v>
      </c>
    </row>
    <row r="2789" spans="1:14" x14ac:dyDescent="0.45">
      <c r="A2789" t="str">
        <f t="shared" si="524"/>
        <v>3DB3</v>
      </c>
      <c r="B2789" t="str">
        <f t="shared" si="529"/>
        <v>17</v>
      </c>
      <c r="C2789">
        <f>COUNTIF(B$2:B2789,"=0")</f>
        <v>40</v>
      </c>
      <c r="D2789" t="str">
        <f>MID('input-output'!$I$9,(ROW(D2789)-2)*2+1,2)</f>
        <v>01</v>
      </c>
      <c r="E2789" s="1" t="str">
        <f t="shared" si="530"/>
        <v/>
      </c>
      <c r="L2789" t="str">
        <f t="shared" si="535"/>
        <v/>
      </c>
      <c r="M2789" t="str" cm="1">
        <f t="array" ref="M2789">_xlfn.IFS(ISNUMBER(_xlfn.XLOOKUP(C2789,Tables!N:N,Tables!N:N)),IF(B2789=0,K2789,""),L2789&lt;&gt;"",L2789,TRUE,D2789)</f>
        <v>01</v>
      </c>
      <c r="N2789">
        <f t="shared" si="523"/>
        <v>0</v>
      </c>
    </row>
    <row r="2790" spans="1:14" x14ac:dyDescent="0.45">
      <c r="A2790" t="str">
        <f t="shared" si="524"/>
        <v>3DB4</v>
      </c>
      <c r="B2790" t="str">
        <f t="shared" si="529"/>
        <v>18</v>
      </c>
      <c r="C2790">
        <f>COUNTIF(B$2:B2790,"=0")</f>
        <v>40</v>
      </c>
      <c r="D2790" t="str">
        <f>MID('input-output'!$I$9,(ROW(D2790)-2)*2+1,2)</f>
        <v>00</v>
      </c>
      <c r="E2790" s="1" t="str">
        <f t="shared" si="530"/>
        <v>Name Letter 1</v>
      </c>
      <c r="F2790" t="str">
        <f>_xlfn.XLOOKUP(D2790,Tables!B:B,Tables!H:H,"")</f>
        <v/>
      </c>
      <c r="G2790" s="2"/>
      <c r="L2790" t="str">
        <f t="shared" si="535"/>
        <v/>
      </c>
      <c r="M2790" t="str" cm="1">
        <f t="array" ref="M2790">_xlfn.IFS(ISNUMBER(_xlfn.XLOOKUP(C2790,Tables!N:N,Tables!N:N)),IF(B2790=0,K2790,""),L2790&lt;&gt;"",L2790,TRUE,D2790)</f>
        <v>00</v>
      </c>
      <c r="N2790">
        <f t="shared" si="523"/>
        <v>0</v>
      </c>
    </row>
    <row r="2791" spans="1:14" x14ac:dyDescent="0.45">
      <c r="A2791" t="str">
        <f t="shared" si="524"/>
        <v>3DB5</v>
      </c>
      <c r="B2791" t="str">
        <f t="shared" si="529"/>
        <v>19</v>
      </c>
      <c r="C2791">
        <f>COUNTIF(B$2:B2791,"=0")</f>
        <v>40</v>
      </c>
      <c r="D2791" t="str">
        <f>MID('input-output'!$I$9,(ROW(D2791)-2)*2+1,2)</f>
        <v>00</v>
      </c>
      <c r="E2791" s="1" t="str">
        <f t="shared" si="530"/>
        <v/>
      </c>
      <c r="L2791" t="str">
        <f t="shared" si="535"/>
        <v/>
      </c>
      <c r="M2791" t="str" cm="1">
        <f t="array" ref="M2791">_xlfn.IFS(ISNUMBER(_xlfn.XLOOKUP(C2791,Tables!N:N,Tables!N:N)),IF(B2791=0,K2791,""),L2791&lt;&gt;"",L2791,TRUE,D2791)</f>
        <v>00</v>
      </c>
      <c r="N2791">
        <f t="shared" si="523"/>
        <v>0</v>
      </c>
    </row>
    <row r="2792" spans="1:14" x14ac:dyDescent="0.45">
      <c r="A2792" t="str">
        <f t="shared" si="524"/>
        <v>3DB6</v>
      </c>
      <c r="B2792" t="str">
        <f t="shared" si="529"/>
        <v>1A</v>
      </c>
      <c r="C2792">
        <f>COUNTIF(B$2:B2792,"=0")</f>
        <v>40</v>
      </c>
      <c r="D2792" t="str">
        <f>MID('input-output'!$I$9,(ROW(D2792)-2)*2+1,2)</f>
        <v>00</v>
      </c>
      <c r="E2792" s="1" t="str">
        <f t="shared" si="530"/>
        <v>Name Letter 2</v>
      </c>
      <c r="F2792" t="str">
        <f>_xlfn.XLOOKUP(D2792,Tables!B:B,Tables!H:H,"")</f>
        <v/>
      </c>
      <c r="G2792" s="2"/>
      <c r="L2792" t="str">
        <f t="shared" si="535"/>
        <v/>
      </c>
      <c r="M2792" t="str" cm="1">
        <f t="array" ref="M2792">_xlfn.IFS(ISNUMBER(_xlfn.XLOOKUP(C2792,Tables!N:N,Tables!N:N)),IF(B2792=0,K2792,""),L2792&lt;&gt;"",L2792,TRUE,D2792)</f>
        <v>00</v>
      </c>
      <c r="N2792">
        <f t="shared" si="523"/>
        <v>0</v>
      </c>
    </row>
    <row r="2793" spans="1:14" x14ac:dyDescent="0.45">
      <c r="A2793" t="str">
        <f t="shared" si="524"/>
        <v>3DB7</v>
      </c>
      <c r="B2793" t="str">
        <f t="shared" si="529"/>
        <v>1B</v>
      </c>
      <c r="C2793">
        <f>COUNTIF(B$2:B2793,"=0")</f>
        <v>40</v>
      </c>
      <c r="D2793" t="str">
        <f>MID('input-output'!$I$9,(ROW(D2793)-2)*2+1,2)</f>
        <v>00</v>
      </c>
      <c r="E2793" s="1" t="str">
        <f t="shared" si="530"/>
        <v/>
      </c>
      <c r="L2793" t="str">
        <f t="shared" si="535"/>
        <v/>
      </c>
      <c r="M2793" t="str" cm="1">
        <f t="array" ref="M2793">_xlfn.IFS(ISNUMBER(_xlfn.XLOOKUP(C2793,Tables!N:N,Tables!N:N)),IF(B2793=0,K2793,""),L2793&lt;&gt;"",L2793,TRUE,D2793)</f>
        <v>00</v>
      </c>
      <c r="N2793">
        <f t="shared" si="523"/>
        <v>0</v>
      </c>
    </row>
    <row r="2794" spans="1:14" x14ac:dyDescent="0.45">
      <c r="A2794" t="str">
        <f t="shared" si="524"/>
        <v>3DB8</v>
      </c>
      <c r="B2794" t="str">
        <f t="shared" si="529"/>
        <v>1C</v>
      </c>
      <c r="C2794">
        <f>COUNTIF(B$2:B2794,"=0")</f>
        <v>40</v>
      </c>
      <c r="D2794" t="str">
        <f>MID('input-output'!$I$9,(ROW(D2794)-2)*2+1,2)</f>
        <v>00</v>
      </c>
      <c r="E2794" s="1" t="str">
        <f t="shared" si="530"/>
        <v>Name Letter 3</v>
      </c>
      <c r="F2794" t="str">
        <f>_xlfn.XLOOKUP(D2794,Tables!B:B,Tables!H:H,"")</f>
        <v/>
      </c>
      <c r="G2794" s="2"/>
      <c r="L2794" t="str">
        <f t="shared" si="535"/>
        <v/>
      </c>
      <c r="M2794" t="str" cm="1">
        <f t="array" ref="M2794">_xlfn.IFS(ISNUMBER(_xlfn.XLOOKUP(C2794,Tables!N:N,Tables!N:N)),IF(B2794=0,K2794,""),L2794&lt;&gt;"",L2794,TRUE,D2794)</f>
        <v>00</v>
      </c>
      <c r="N2794">
        <f t="shared" si="523"/>
        <v>0</v>
      </c>
    </row>
    <row r="2795" spans="1:14" x14ac:dyDescent="0.45">
      <c r="A2795" t="str">
        <f t="shared" si="524"/>
        <v>3DB9</v>
      </c>
      <c r="B2795" t="str">
        <f t="shared" si="529"/>
        <v>1D</v>
      </c>
      <c r="C2795">
        <f>COUNTIF(B$2:B2795,"=0")</f>
        <v>40</v>
      </c>
      <c r="D2795" t="str">
        <f>MID('input-output'!$I$9,(ROW(D2795)-2)*2+1,2)</f>
        <v>00</v>
      </c>
      <c r="E2795" s="1" t="str">
        <f t="shared" si="530"/>
        <v/>
      </c>
      <c r="L2795" t="str">
        <f t="shared" si="535"/>
        <v/>
      </c>
      <c r="M2795" t="str" cm="1">
        <f t="array" ref="M2795">_xlfn.IFS(ISNUMBER(_xlfn.XLOOKUP(C2795,Tables!N:N,Tables!N:N)),IF(B2795=0,K2795,""),L2795&lt;&gt;"",L2795,TRUE,D2795)</f>
        <v>00</v>
      </c>
      <c r="N2795">
        <f t="shared" si="523"/>
        <v>0</v>
      </c>
    </row>
    <row r="2796" spans="1:14" x14ac:dyDescent="0.45">
      <c r="A2796" t="str">
        <f t="shared" si="524"/>
        <v>3DBA</v>
      </c>
      <c r="B2796" t="str">
        <f t="shared" si="529"/>
        <v>1E</v>
      </c>
      <c r="C2796">
        <f>COUNTIF(B$2:B2796,"=0")</f>
        <v>40</v>
      </c>
      <c r="D2796" t="str">
        <f>MID('input-output'!$I$9,(ROW(D2796)-2)*2+1,2)</f>
        <v>00</v>
      </c>
      <c r="E2796" s="1" t="str">
        <f t="shared" si="530"/>
        <v>Name Letter 4</v>
      </c>
      <c r="F2796" t="str">
        <f>_xlfn.XLOOKUP(D2796,Tables!B:B,Tables!H:H,"")</f>
        <v/>
      </c>
      <c r="G2796" s="2"/>
      <c r="L2796" t="str">
        <f t="shared" si="535"/>
        <v/>
      </c>
      <c r="M2796" t="str" cm="1">
        <f t="array" ref="M2796">_xlfn.IFS(ISNUMBER(_xlfn.XLOOKUP(C2796,Tables!N:N,Tables!N:N)),IF(B2796=0,K2796,""),L2796&lt;&gt;"",L2796,TRUE,D2796)</f>
        <v>00</v>
      </c>
      <c r="N2796">
        <f t="shared" si="523"/>
        <v>0</v>
      </c>
    </row>
    <row r="2797" spans="1:14" x14ac:dyDescent="0.45">
      <c r="A2797" t="str">
        <f t="shared" si="524"/>
        <v>3DBB</v>
      </c>
      <c r="B2797" t="str">
        <f t="shared" si="529"/>
        <v>1F</v>
      </c>
      <c r="C2797">
        <f>COUNTIF(B$2:B2797,"=0")</f>
        <v>40</v>
      </c>
      <c r="D2797" t="str">
        <f>MID('input-output'!$I$9,(ROW(D2797)-2)*2+1,2)</f>
        <v>00</v>
      </c>
      <c r="E2797" s="1" t="str">
        <f t="shared" si="530"/>
        <v/>
      </c>
      <c r="L2797" t="str">
        <f t="shared" si="535"/>
        <v/>
      </c>
      <c r="M2797" t="str" cm="1">
        <f t="array" ref="M2797">_xlfn.IFS(ISNUMBER(_xlfn.XLOOKUP(C2797,Tables!N:N,Tables!N:N)),IF(B2797=0,K2797,""),L2797&lt;&gt;"",L2797,TRUE,D2797)</f>
        <v>00</v>
      </c>
      <c r="N2797">
        <f t="shared" si="523"/>
        <v>0</v>
      </c>
    </row>
    <row r="2798" spans="1:14" x14ac:dyDescent="0.45">
      <c r="A2798" t="str">
        <f t="shared" si="524"/>
        <v>3DBC</v>
      </c>
      <c r="B2798" t="str">
        <f t="shared" si="529"/>
        <v>20</v>
      </c>
      <c r="C2798">
        <f>COUNTIF(B$2:B2798,"=0")</f>
        <v>40</v>
      </c>
      <c r="D2798" t="str">
        <f>MID('input-output'!$I$9,(ROW(D2798)-2)*2+1,2)</f>
        <v>00</v>
      </c>
      <c r="E2798" s="1" t="str">
        <f t="shared" si="530"/>
        <v>Name Letter 5</v>
      </c>
      <c r="F2798" t="str">
        <f>_xlfn.XLOOKUP(D2798,Tables!B:B,Tables!H:H,"")</f>
        <v/>
      </c>
      <c r="G2798" s="2"/>
      <c r="L2798" t="str">
        <f t="shared" si="535"/>
        <v/>
      </c>
      <c r="M2798" t="str" cm="1">
        <f t="array" ref="M2798">_xlfn.IFS(ISNUMBER(_xlfn.XLOOKUP(C2798,Tables!N:N,Tables!N:N)),IF(B2798=0,K2798,""),L2798&lt;&gt;"",L2798,TRUE,D2798)</f>
        <v>00</v>
      </c>
      <c r="N2798">
        <f t="shared" si="523"/>
        <v>0</v>
      </c>
    </row>
    <row r="2799" spans="1:14" x14ac:dyDescent="0.45">
      <c r="A2799" t="str">
        <f t="shared" si="524"/>
        <v>3DBD</v>
      </c>
      <c r="B2799" t="str">
        <f t="shared" si="529"/>
        <v>21</v>
      </c>
      <c r="C2799">
        <f>COUNTIF(B$2:B2799,"=0")</f>
        <v>40</v>
      </c>
      <c r="D2799" t="str">
        <f>MID('input-output'!$I$9,(ROW(D2799)-2)*2+1,2)</f>
        <v>00</v>
      </c>
      <c r="E2799" s="1" t="str">
        <f t="shared" si="530"/>
        <v/>
      </c>
      <c r="L2799" t="str">
        <f t="shared" si="535"/>
        <v/>
      </c>
      <c r="M2799" t="str" cm="1">
        <f t="array" ref="M2799">_xlfn.IFS(ISNUMBER(_xlfn.XLOOKUP(C2799,Tables!N:N,Tables!N:N)),IF(B2799=0,K2799,""),L2799&lt;&gt;"",L2799,TRUE,D2799)</f>
        <v>00</v>
      </c>
      <c r="N2799">
        <f t="shared" si="523"/>
        <v>0</v>
      </c>
    </row>
    <row r="2800" spans="1:14" x14ac:dyDescent="0.45">
      <c r="A2800" t="str">
        <f t="shared" si="524"/>
        <v>3DBE</v>
      </c>
      <c r="B2800" t="str">
        <f t="shared" si="529"/>
        <v>22</v>
      </c>
      <c r="C2800">
        <f>COUNTIF(B$2:B2800,"=0")</f>
        <v>40</v>
      </c>
      <c r="D2800" t="str">
        <f>MID('input-output'!$I$9,(ROW(D2800)-2)*2+1,2)</f>
        <v>00</v>
      </c>
      <c r="E2800" s="1" t="str">
        <f t="shared" si="530"/>
        <v>Name Letter 6</v>
      </c>
      <c r="F2800" t="str">
        <f>_xlfn.XLOOKUP(D2800,Tables!B:B,Tables!H:H,"")</f>
        <v/>
      </c>
      <c r="G2800" s="2"/>
      <c r="L2800" t="str">
        <f t="shared" si="535"/>
        <v/>
      </c>
      <c r="M2800" t="str" cm="1">
        <f t="array" ref="M2800">_xlfn.IFS(ISNUMBER(_xlfn.XLOOKUP(C2800,Tables!N:N,Tables!N:N)),IF(B2800=0,K2800,""),L2800&lt;&gt;"",L2800,TRUE,D2800)</f>
        <v>00</v>
      </c>
      <c r="N2800">
        <f t="shared" si="523"/>
        <v>0</v>
      </c>
    </row>
    <row r="2801" spans="1:14" x14ac:dyDescent="0.45">
      <c r="A2801" t="str">
        <f t="shared" si="524"/>
        <v>3DBF</v>
      </c>
      <c r="B2801" t="str">
        <f t="shared" si="529"/>
        <v>23</v>
      </c>
      <c r="C2801">
        <f>COUNTIF(B$2:B2801,"=0")</f>
        <v>40</v>
      </c>
      <c r="D2801" t="str">
        <f>MID('input-output'!$I$9,(ROW(D2801)-2)*2+1,2)</f>
        <v>00</v>
      </c>
      <c r="E2801" s="1" t="str">
        <f t="shared" si="530"/>
        <v/>
      </c>
      <c r="L2801" t="str">
        <f t="shared" si="535"/>
        <v/>
      </c>
      <c r="M2801" t="str" cm="1">
        <f t="array" ref="M2801">_xlfn.IFS(ISNUMBER(_xlfn.XLOOKUP(C2801,Tables!N:N,Tables!N:N)),IF(B2801=0,K2801,""),L2801&lt;&gt;"",L2801,TRUE,D2801)</f>
        <v>00</v>
      </c>
      <c r="N2801">
        <f t="shared" si="523"/>
        <v>0</v>
      </c>
    </row>
    <row r="2802" spans="1:14" x14ac:dyDescent="0.45">
      <c r="A2802" t="str">
        <f t="shared" si="524"/>
        <v>3DC0</v>
      </c>
      <c r="B2802" t="str">
        <f t="shared" si="529"/>
        <v>24</v>
      </c>
      <c r="C2802">
        <f>COUNTIF(B$2:B2802,"=0")</f>
        <v>40</v>
      </c>
      <c r="D2802" t="str">
        <f>MID('input-output'!$I$9,(ROW(D2802)-2)*2+1,2)</f>
        <v>00</v>
      </c>
      <c r="E2802" s="1" t="str">
        <f t="shared" si="530"/>
        <v>Name Letter 7</v>
      </c>
      <c r="F2802" t="str">
        <f>_xlfn.XLOOKUP(D2802,Tables!B:B,Tables!H:H,"")</f>
        <v/>
      </c>
      <c r="G2802" s="2"/>
      <c r="L2802" t="str">
        <f t="shared" si="535"/>
        <v/>
      </c>
      <c r="M2802" t="str" cm="1">
        <f t="array" ref="M2802">_xlfn.IFS(ISNUMBER(_xlfn.XLOOKUP(C2802,Tables!N:N,Tables!N:N)),IF(B2802=0,K2802,""),L2802&lt;&gt;"",L2802,TRUE,D2802)</f>
        <v>00</v>
      </c>
      <c r="N2802">
        <f t="shared" si="523"/>
        <v>0</v>
      </c>
    </row>
    <row r="2803" spans="1:14" x14ac:dyDescent="0.45">
      <c r="A2803" t="str">
        <f t="shared" si="524"/>
        <v>3DC1</v>
      </c>
      <c r="B2803" t="str">
        <f t="shared" si="529"/>
        <v>25</v>
      </c>
      <c r="C2803">
        <f>COUNTIF(B$2:B2803,"=0")</f>
        <v>40</v>
      </c>
      <c r="D2803" t="str">
        <f>MID('input-output'!$I$9,(ROW(D2803)-2)*2+1,2)</f>
        <v>00</v>
      </c>
      <c r="E2803" s="1" t="str">
        <f t="shared" si="530"/>
        <v/>
      </c>
      <c r="L2803" t="str">
        <f t="shared" si="535"/>
        <v/>
      </c>
      <c r="M2803" t="str" cm="1">
        <f t="array" ref="M2803">_xlfn.IFS(ISNUMBER(_xlfn.XLOOKUP(C2803,Tables!N:N,Tables!N:N)),IF(B2803=0,K2803,""),L2803&lt;&gt;"",L2803,TRUE,D2803)</f>
        <v>00</v>
      </c>
      <c r="N2803">
        <f t="shared" si="523"/>
        <v>0</v>
      </c>
    </row>
    <row r="2804" spans="1:14" x14ac:dyDescent="0.45">
      <c r="A2804" t="str">
        <f t="shared" si="524"/>
        <v>3DC2</v>
      </c>
      <c r="B2804" t="str">
        <f t="shared" si="529"/>
        <v>26</v>
      </c>
      <c r="C2804">
        <f>COUNTIF(B$2:B2804,"=0")</f>
        <v>40</v>
      </c>
      <c r="D2804" t="str">
        <f>MID('input-output'!$I$9,(ROW(D2804)-2)*2+1,2)</f>
        <v>00</v>
      </c>
      <c r="E2804" s="1" t="str">
        <f t="shared" si="530"/>
        <v>Name Letter 8</v>
      </c>
      <c r="F2804" t="str">
        <f>_xlfn.XLOOKUP(D2804,Tables!B:B,Tables!H:H,"")</f>
        <v/>
      </c>
      <c r="G2804" s="2"/>
      <c r="L2804" t="str">
        <f t="shared" si="535"/>
        <v/>
      </c>
      <c r="M2804" t="str" cm="1">
        <f t="array" ref="M2804">_xlfn.IFS(ISNUMBER(_xlfn.XLOOKUP(C2804,Tables!N:N,Tables!N:N)),IF(B2804=0,K2804,""),L2804&lt;&gt;"",L2804,TRUE,D2804)</f>
        <v>00</v>
      </c>
      <c r="N2804">
        <f t="shared" si="523"/>
        <v>0</v>
      </c>
    </row>
    <row r="2805" spans="1:14" x14ac:dyDescent="0.45">
      <c r="A2805" t="str">
        <f t="shared" si="524"/>
        <v>3DC3</v>
      </c>
      <c r="B2805" t="str">
        <f t="shared" si="529"/>
        <v>27</v>
      </c>
      <c r="C2805">
        <f>COUNTIF(B$2:B2805,"=0")</f>
        <v>40</v>
      </c>
      <c r="D2805" t="str">
        <f>MID('input-output'!$I$9,(ROW(D2805)-2)*2+1,2)</f>
        <v>00</v>
      </c>
      <c r="E2805" s="1" t="str">
        <f t="shared" si="530"/>
        <v/>
      </c>
      <c r="L2805" t="str">
        <f t="shared" si="535"/>
        <v/>
      </c>
      <c r="M2805" t="str" cm="1">
        <f t="array" ref="M2805">_xlfn.IFS(ISNUMBER(_xlfn.XLOOKUP(C2805,Tables!N:N,Tables!N:N)),IF(B2805=0,K2805,""),L2805&lt;&gt;"",L2805,TRUE,D2805)</f>
        <v>00</v>
      </c>
      <c r="N2805">
        <f t="shared" si="523"/>
        <v>0</v>
      </c>
    </row>
    <row r="2806" spans="1:14" x14ac:dyDescent="0.45">
      <c r="A2806" t="str">
        <f t="shared" si="524"/>
        <v>3DC4</v>
      </c>
      <c r="B2806" t="str">
        <f t="shared" si="529"/>
        <v>28</v>
      </c>
      <c r="C2806">
        <f>COUNTIF(B$2:B2806,"=0")</f>
        <v>40</v>
      </c>
      <c r="D2806" t="str">
        <f>MID('input-output'!$I$9,(ROW(D2806)-2)*2+1,2)</f>
        <v>01</v>
      </c>
      <c r="E2806" s="1" t="str">
        <f t="shared" si="530"/>
        <v>Monster Level 1</v>
      </c>
      <c r="G2806" s="2"/>
      <c r="L2806" t="str">
        <f t="shared" si="535"/>
        <v/>
      </c>
      <c r="M2806" t="str" cm="1">
        <f t="array" ref="M2806">_xlfn.IFS(ISNUMBER(_xlfn.XLOOKUP(C2806,Tables!N:N,Tables!N:N)),IF(B2806=0,K2806,""),L2806&lt;&gt;"",L2806,TRUE,D2806)</f>
        <v>01</v>
      </c>
      <c r="N2806">
        <f t="shared" si="523"/>
        <v>0</v>
      </c>
    </row>
    <row r="2807" spans="1:14" x14ac:dyDescent="0.45">
      <c r="A2807" t="str">
        <f t="shared" si="524"/>
        <v>3DC5</v>
      </c>
      <c r="B2807" t="str">
        <f t="shared" si="529"/>
        <v>29</v>
      </c>
      <c r="C2807">
        <f>COUNTIF(B$2:B2807,"=0")</f>
        <v>40</v>
      </c>
      <c r="D2807" t="str">
        <f>MID('input-output'!$I$9,(ROW(D2807)-2)*2+1,2)</f>
        <v>01</v>
      </c>
      <c r="E2807" s="1" t="str">
        <f t="shared" si="530"/>
        <v>Monster Level 2</v>
      </c>
      <c r="G2807" s="2"/>
      <c r="L2807" t="str">
        <f t="shared" si="535"/>
        <v/>
      </c>
      <c r="M2807" t="str" cm="1">
        <f t="array" ref="M2807">_xlfn.IFS(ISNUMBER(_xlfn.XLOOKUP(C2807,Tables!N:N,Tables!N:N)),IF(B2807=0,K2807,""),L2807&lt;&gt;"",L2807,TRUE,D2807)</f>
        <v>01</v>
      </c>
      <c r="N2807">
        <f t="shared" si="523"/>
        <v>0</v>
      </c>
    </row>
    <row r="2808" spans="1:14" x14ac:dyDescent="0.45">
      <c r="A2808" t="str">
        <f t="shared" si="524"/>
        <v>3DC6</v>
      </c>
      <c r="B2808" t="str">
        <f t="shared" si="529"/>
        <v>2A</v>
      </c>
      <c r="C2808">
        <f>COUNTIF(B$2:B2808,"=0")</f>
        <v>40</v>
      </c>
      <c r="D2808" t="str">
        <f>MID('input-output'!$I$9,(ROW(D2808)-2)*2+1,2)</f>
        <v>01</v>
      </c>
      <c r="E2808" s="1" t="str">
        <f t="shared" si="530"/>
        <v>Monster Level 3</v>
      </c>
      <c r="G2808" s="2"/>
      <c r="L2808" t="str">
        <f t="shared" si="535"/>
        <v/>
      </c>
      <c r="M2808" t="str" cm="1">
        <f t="array" ref="M2808">_xlfn.IFS(ISNUMBER(_xlfn.XLOOKUP(C2808,Tables!N:N,Tables!N:N)),IF(B2808=0,K2808,""),L2808&lt;&gt;"",L2808,TRUE,D2808)</f>
        <v>01</v>
      </c>
      <c r="N2808">
        <f t="shared" si="523"/>
        <v>0</v>
      </c>
    </row>
    <row r="2809" spans="1:14" x14ac:dyDescent="0.45">
      <c r="A2809" t="str">
        <f t="shared" si="524"/>
        <v>3DC7</v>
      </c>
      <c r="B2809" t="str">
        <f t="shared" si="529"/>
        <v>2B</v>
      </c>
      <c r="C2809">
        <f>COUNTIF(B$2:B2809,"=0")</f>
        <v>40</v>
      </c>
      <c r="D2809" t="str">
        <f>MID('input-output'!$I$9,(ROW(D2809)-2)*2+1,2)</f>
        <v>01</v>
      </c>
      <c r="E2809" s="1" t="str">
        <f t="shared" si="530"/>
        <v>Boss Level</v>
      </c>
      <c r="G2809" s="2"/>
      <c r="L2809" t="str">
        <f t="shared" si="535"/>
        <v/>
      </c>
      <c r="M2809" t="str" cm="1">
        <f t="array" ref="M2809">_xlfn.IFS(ISNUMBER(_xlfn.XLOOKUP(C2809,Tables!N:N,Tables!N:N)),IF(B2809=0,K2809,""),L2809&lt;&gt;"",L2809,TRUE,D2809)</f>
        <v>01</v>
      </c>
      <c r="N2809">
        <f t="shared" si="523"/>
        <v>0</v>
      </c>
    </row>
    <row r="2810" spans="1:14" x14ac:dyDescent="0.45">
      <c r="A2810" t="str">
        <f t="shared" si="524"/>
        <v>3DC8</v>
      </c>
      <c r="B2810" t="str">
        <f t="shared" si="529"/>
        <v>2C</v>
      </c>
      <c r="C2810">
        <f>COUNTIF(B$2:B2810,"=0")</f>
        <v>40</v>
      </c>
      <c r="D2810" t="str">
        <f>MID('input-output'!$I$9,(ROW(D2810)-2)*2+1,2)</f>
        <v>00</v>
      </c>
      <c r="E2810" s="1" t="str">
        <f t="shared" si="530"/>
        <v/>
      </c>
      <c r="L2810" t="str">
        <f t="shared" si="535"/>
        <v/>
      </c>
      <c r="M2810" t="str" cm="1">
        <f t="array" ref="M2810">_xlfn.IFS(ISNUMBER(_xlfn.XLOOKUP(C2810,Tables!N:N,Tables!N:N)),IF(B2810=0,K2810,""),L2810&lt;&gt;"",L2810,TRUE,D2810)</f>
        <v>00</v>
      </c>
      <c r="N2810">
        <f t="shared" si="523"/>
        <v>0</v>
      </c>
    </row>
    <row r="2811" spans="1:14" x14ac:dyDescent="0.45">
      <c r="A2811" t="str">
        <f t="shared" si="524"/>
        <v>3DC9</v>
      </c>
      <c r="B2811" t="str">
        <f t="shared" si="529"/>
        <v>2D</v>
      </c>
      <c r="C2811">
        <f>COUNTIF(B$2:B2811,"=0")</f>
        <v>40</v>
      </c>
      <c r="D2811" t="str">
        <f>MID('input-output'!$I$9,(ROW(D2811)-2)*2+1,2)</f>
        <v>40</v>
      </c>
      <c r="E2811" s="1" t="str">
        <f t="shared" si="530"/>
        <v>Hobby</v>
      </c>
      <c r="F2811" t="str">
        <f>_xlfn.XLOOKUP(HEX2DEC(D2811),Tables!A:A,Tables!G:G)</f>
        <v>Writing</v>
      </c>
      <c r="G2811" s="2"/>
      <c r="L2811" t="str">
        <f t="shared" si="535"/>
        <v/>
      </c>
      <c r="M2811" t="str" cm="1">
        <f t="array" ref="M2811">_xlfn.IFS(ISNUMBER(_xlfn.XLOOKUP(C2811,Tables!N:N,Tables!N:N)),IF(B2811=0,K2811,""),L2811&lt;&gt;"",L2811,TRUE,D2811)</f>
        <v>40</v>
      </c>
      <c r="N2811">
        <f t="shared" si="523"/>
        <v>0</v>
      </c>
    </row>
    <row r="2812" spans="1:14" x14ac:dyDescent="0.45">
      <c r="A2812" t="str">
        <f t="shared" si="524"/>
        <v>3DCA</v>
      </c>
      <c r="B2812" t="str">
        <f t="shared" si="529"/>
        <v>2E</v>
      </c>
      <c r="C2812">
        <f>COUNTIF(B$2:B2812,"=0")</f>
        <v>40</v>
      </c>
      <c r="D2812" t="str">
        <f>MID('input-output'!$I$9,(ROW(D2812)-2)*2+1,2)</f>
        <v>2C</v>
      </c>
      <c r="E2812" s="1" t="str">
        <f t="shared" si="530"/>
        <v>Title</v>
      </c>
      <c r="F2812" t="str">
        <f>_xlfn.XLOOKUP(HEX2DEC(D2812),Tables!A:A,Tables!F:F)</f>
        <v>Ally of Justice</v>
      </c>
      <c r="G2812" s="2"/>
      <c r="L2812" t="str">
        <f t="shared" si="535"/>
        <v/>
      </c>
      <c r="M2812" t="str" cm="1">
        <f t="array" ref="M2812">_xlfn.IFS(ISNUMBER(_xlfn.XLOOKUP(C2812,Tables!N:N,Tables!N:N)),IF(B2812=0,K2812,""),L2812&lt;&gt;"",L2812,TRUE,D2812)</f>
        <v>2C</v>
      </c>
      <c r="N2812">
        <f t="shared" si="523"/>
        <v>0</v>
      </c>
    </row>
    <row r="2813" spans="1:14" x14ac:dyDescent="0.45">
      <c r="A2813" t="str">
        <f t="shared" si="524"/>
        <v>3DCB</v>
      </c>
      <c r="B2813" t="str">
        <f t="shared" si="529"/>
        <v>2F</v>
      </c>
      <c r="C2813">
        <f>COUNTIF(B$2:B2813,"=0")</f>
        <v>40</v>
      </c>
      <c r="D2813" t="str">
        <f>MID('input-output'!$I$9,(ROW(D2813)-2)*2+1,2)</f>
        <v>10</v>
      </c>
      <c r="E2813" s="1" t="str">
        <f t="shared" si="530"/>
        <v>Personality</v>
      </c>
      <c r="F2813" t="str">
        <f>_xlfn.XLOOKUP(HEX2DEC(D2813),Tables!A:A,Tables!E:E)</f>
        <v>Bad at Losing</v>
      </c>
      <c r="G2813" s="2"/>
      <c r="L2813" t="str">
        <f t="shared" si="535"/>
        <v/>
      </c>
      <c r="M2813" t="str" cm="1">
        <f t="array" ref="M2813">_xlfn.IFS(ISNUMBER(_xlfn.XLOOKUP(C2813,Tables!N:N,Tables!N:N)),IF(B2813=0,K2813,""),L2813&lt;&gt;"",L2813,TRUE,D2813)</f>
        <v>10</v>
      </c>
      <c r="N2813">
        <f t="shared" si="523"/>
        <v>0</v>
      </c>
    </row>
    <row r="2814" spans="1:14" x14ac:dyDescent="0.45">
      <c r="A2814" t="str">
        <f t="shared" si="524"/>
        <v>3DCC</v>
      </c>
      <c r="B2814" t="str">
        <f t="shared" si="529"/>
        <v>30</v>
      </c>
      <c r="C2814">
        <f>COUNTIF(B$2:B2814,"=0")</f>
        <v>40</v>
      </c>
      <c r="D2814" t="str">
        <f>MID('input-output'!$I$9,(ROW(D2814)-2)*2+1,2)</f>
        <v>00</v>
      </c>
      <c r="E2814" s="1" t="str">
        <f t="shared" si="530"/>
        <v/>
      </c>
      <c r="L2814" t="str">
        <f t="shared" si="535"/>
        <v/>
      </c>
      <c r="M2814" t="str" cm="1">
        <f t="array" ref="M2814">_xlfn.IFS(ISNUMBER(_xlfn.XLOOKUP(C2814,Tables!N:N,Tables!N:N)),IF(B2814=0,K2814,""),L2814&lt;&gt;"",L2814,TRUE,D2814)</f>
        <v>00</v>
      </c>
      <c r="N2814">
        <f t="shared" si="523"/>
        <v>0</v>
      </c>
    </row>
    <row r="2815" spans="1:14" x14ac:dyDescent="0.45">
      <c r="A2815" t="str">
        <f t="shared" si="524"/>
        <v>3DCD</v>
      </c>
      <c r="B2815" t="str">
        <f t="shared" si="529"/>
        <v>31</v>
      </c>
      <c r="C2815">
        <f>COUNTIF(B$2:B2815,"=0")</f>
        <v>40</v>
      </c>
      <c r="D2815" t="str">
        <f>MID('input-output'!$I$9,(ROW(D2815)-2)*2+1,2)</f>
        <v>00</v>
      </c>
      <c r="E2815" s="1" t="str">
        <f t="shared" si="530"/>
        <v>Owner Level</v>
      </c>
      <c r="F2815">
        <f t="shared" ref="F2815:F2816" si="537">HEX2DEC(D2815)</f>
        <v>0</v>
      </c>
      <c r="G2815" s="2"/>
      <c r="J2815" t="str">
        <f t="shared" ref="J2815:J2816" si="538">IF(G2815&lt;&gt;"",DEC2HEX(G2815),"")</f>
        <v/>
      </c>
      <c r="L2815" t="str">
        <f t="shared" si="535"/>
        <v/>
      </c>
      <c r="M2815" t="str" cm="1">
        <f t="array" ref="M2815">_xlfn.IFS(ISNUMBER(_xlfn.XLOOKUP(C2815,Tables!N:N,Tables!N:N)),IF(B2815=0,K2815,""),L2815&lt;&gt;"",L2815,TRUE,D2815)</f>
        <v>00</v>
      </c>
      <c r="N2815">
        <f t="shared" si="523"/>
        <v>0</v>
      </c>
    </row>
    <row r="2816" spans="1:14" x14ac:dyDescent="0.45">
      <c r="A2816" t="str">
        <f t="shared" si="524"/>
        <v>3DCE</v>
      </c>
      <c r="B2816" t="str">
        <f t="shared" si="529"/>
        <v>32</v>
      </c>
      <c r="C2816">
        <f>COUNTIF(B$2:B2816,"=0")</f>
        <v>40</v>
      </c>
      <c r="D2816" t="str">
        <f>MID('input-output'!$I$9,(ROW(D2816)-2)*2+1,2)</f>
        <v>00</v>
      </c>
      <c r="E2816" s="1" t="str">
        <f t="shared" si="530"/>
        <v>Times Cleared</v>
      </c>
      <c r="F2816">
        <f t="shared" si="537"/>
        <v>0</v>
      </c>
      <c r="G2816" s="2"/>
      <c r="J2816" t="str">
        <f t="shared" si="538"/>
        <v/>
      </c>
      <c r="L2816" t="str">
        <f t="shared" si="535"/>
        <v/>
      </c>
      <c r="M2816" t="str" cm="1">
        <f t="array" ref="M2816">_xlfn.IFS(ISNUMBER(_xlfn.XLOOKUP(C2816,Tables!N:N,Tables!N:N)),IF(B2816=0,K2816,""),L2816&lt;&gt;"",L2816,TRUE,D2816)</f>
        <v>00</v>
      </c>
      <c r="N2816">
        <f t="shared" si="523"/>
        <v>0</v>
      </c>
    </row>
    <row r="2817" spans="1:14" x14ac:dyDescent="0.45">
      <c r="A2817" t="str">
        <f t="shared" si="524"/>
        <v>3DCF</v>
      </c>
      <c r="B2817" t="str">
        <f t="shared" si="529"/>
        <v>33</v>
      </c>
      <c r="C2817">
        <f>COUNTIF(B$2:B2817,"=0")</f>
        <v>40</v>
      </c>
      <c r="D2817" t="str">
        <f>MID('input-output'!$I$9,(ROW(D2817)-2)*2+1,2)</f>
        <v>00</v>
      </c>
      <c r="E2817" s="1" t="str">
        <f t="shared" si="530"/>
        <v/>
      </c>
      <c r="L2817" t="str">
        <f t="shared" si="535"/>
        <v/>
      </c>
      <c r="M2817" t="str" cm="1">
        <f t="array" ref="M2817">_xlfn.IFS(ISNUMBER(_xlfn.XLOOKUP(C2817,Tables!N:N,Tables!N:N)),IF(B2817=0,K2817,""),L2817&lt;&gt;"",L2817,TRUE,D2817)</f>
        <v>00</v>
      </c>
      <c r="N2817">
        <f t="shared" si="523"/>
        <v>0</v>
      </c>
    </row>
    <row r="2818" spans="1:14" x14ac:dyDescent="0.45">
      <c r="A2818" t="str">
        <f t="shared" si="524"/>
        <v>3DD0</v>
      </c>
      <c r="B2818" t="str">
        <f t="shared" si="529"/>
        <v>34</v>
      </c>
      <c r="C2818">
        <f>COUNTIF(B$2:B2818,"=0")</f>
        <v>40</v>
      </c>
      <c r="D2818" t="str">
        <f>MID('input-output'!$I$9,(ROW(D2818)-2)*2+1,2)</f>
        <v>E0</v>
      </c>
      <c r="E2818" s="1" t="str">
        <f t="shared" si="530"/>
        <v/>
      </c>
      <c r="L2818" t="str">
        <f t="shared" si="535"/>
        <v/>
      </c>
      <c r="M2818" t="str" cm="1">
        <f t="array" ref="M2818">_xlfn.IFS(ISNUMBER(_xlfn.XLOOKUP(C2818,Tables!N:N,Tables!N:N)),IF(B2818=0,K2818,""),L2818&lt;&gt;"",L2818,TRUE,D2818)</f>
        <v>E0</v>
      </c>
      <c r="N2818">
        <f t="shared" si="523"/>
        <v>0</v>
      </c>
    </row>
    <row r="2819" spans="1:14" x14ac:dyDescent="0.45">
      <c r="A2819" t="str">
        <f t="shared" si="524"/>
        <v>3DD1</v>
      </c>
      <c r="B2819" t="str">
        <f t="shared" si="529"/>
        <v>35</v>
      </c>
      <c r="C2819">
        <f>COUNTIF(B$2:B2819,"=0")</f>
        <v>40</v>
      </c>
      <c r="D2819" t="str">
        <f>MID('input-output'!$I$9,(ROW(D2819)-2)*2+1,2)</f>
        <v>01</v>
      </c>
      <c r="E2819" s="1" t="str">
        <f t="shared" si="530"/>
        <v/>
      </c>
      <c r="L2819" t="str">
        <f t="shared" si="535"/>
        <v/>
      </c>
      <c r="M2819" t="str" cm="1">
        <f t="array" ref="M2819">_xlfn.IFS(ISNUMBER(_xlfn.XLOOKUP(C2819,Tables!N:N,Tables!N:N)),IF(B2819=0,K2819,""),L2819&lt;&gt;"",L2819,TRUE,D2819)</f>
        <v>01</v>
      </c>
      <c r="N2819">
        <f t="shared" si="523"/>
        <v>0</v>
      </c>
    </row>
    <row r="2820" spans="1:14" x14ac:dyDescent="0.45">
      <c r="A2820" t="str">
        <f t="shared" si="524"/>
        <v>3DD2</v>
      </c>
      <c r="B2820" t="str">
        <f t="shared" si="529"/>
        <v>36</v>
      </c>
      <c r="C2820">
        <f>COUNTIF(B$2:B2820,"=0")</f>
        <v>40</v>
      </c>
      <c r="D2820" t="str">
        <f>MID('input-output'!$I$9,(ROW(D2820)-2)*2+1,2)</f>
        <v>17</v>
      </c>
      <c r="E2820" s="1" t="str">
        <f t="shared" si="530"/>
        <v/>
      </c>
      <c r="L2820" t="str">
        <f t="shared" si="535"/>
        <v/>
      </c>
      <c r="M2820" t="str" cm="1">
        <f t="array" ref="M2820">_xlfn.IFS(ISNUMBER(_xlfn.XLOOKUP(C2820,Tables!N:N,Tables!N:N)),IF(B2820=0,K2820,""),L2820&lt;&gt;"",L2820,TRUE,D2820)</f>
        <v>17</v>
      </c>
      <c r="N2820">
        <f t="shared" ref="N2820:N2855" si="539">IF(L2820="",0,_xlfn.LET(_xlpm.new,HEX2DEC(M2820),_xlpm.old,HEX2DEC(D2820),IF(_xlpm.new&lt;128,_xlpm.new,-128+_xlfn.BITAND(_xlpm.new,127))-IF(_xlpm.old&lt;128,_xlpm.old,-128+_xlfn.BITAND(_xlpm.old,127))))</f>
        <v>0</v>
      </c>
    </row>
    <row r="2821" spans="1:14" x14ac:dyDescent="0.45">
      <c r="A2821" t="str">
        <f t="shared" si="524"/>
        <v>3DD3</v>
      </c>
      <c r="B2821" t="str">
        <f t="shared" si="529"/>
        <v>37</v>
      </c>
      <c r="C2821">
        <f>COUNTIF(B$2:B2821,"=0")</f>
        <v>40</v>
      </c>
      <c r="D2821" t="str">
        <f>MID('input-output'!$I$9,(ROW(D2821)-2)*2+1,2)</f>
        <v>6C</v>
      </c>
      <c r="E2821" s="1" t="str">
        <f t="shared" si="530"/>
        <v/>
      </c>
      <c r="L2821" t="str">
        <f t="shared" si="535"/>
        <v/>
      </c>
      <c r="M2821" t="str" cm="1">
        <f t="array" ref="M2821">_xlfn.IFS(ISNUMBER(_xlfn.XLOOKUP(C2821,Tables!N:N,Tables!N:N)),IF(B2821=0,K2821,""),L2821&lt;&gt;"",L2821,TRUE,D2821)</f>
        <v>6C</v>
      </c>
      <c r="N2821">
        <f t="shared" si="539"/>
        <v>0</v>
      </c>
    </row>
    <row r="2822" spans="1:14" x14ac:dyDescent="0.45">
      <c r="A2822" t="str">
        <f t="shared" si="524"/>
        <v>3DD4</v>
      </c>
      <c r="B2822" t="str">
        <f t="shared" si="529"/>
        <v>38</v>
      </c>
      <c r="C2822">
        <f>COUNTIF(B$2:B2822,"=0")</f>
        <v>40</v>
      </c>
      <c r="D2822" t="str">
        <f>MID('input-output'!$I$9,(ROW(D2822)-2)*2+1,2)</f>
        <v>92</v>
      </c>
      <c r="E2822" s="1" t="str">
        <f t="shared" si="530"/>
        <v/>
      </c>
      <c r="L2822" t="str">
        <f t="shared" si="535"/>
        <v/>
      </c>
      <c r="M2822" t="str" cm="1">
        <f t="array" ref="M2822">_xlfn.IFS(ISNUMBER(_xlfn.XLOOKUP(C2822,Tables!N:N,Tables!N:N)),IF(B2822=0,K2822,""),L2822&lt;&gt;"",L2822,TRUE,D2822)</f>
        <v>92</v>
      </c>
      <c r="N2822">
        <f t="shared" si="539"/>
        <v>0</v>
      </c>
    </row>
    <row r="2823" spans="1:14" x14ac:dyDescent="0.45">
      <c r="A2823" t="str">
        <f t="shared" ref="A2823:A2849" si="540">DEC2HEX(1+HEX2DEC(A2822))</f>
        <v>3DD5</v>
      </c>
      <c r="B2823" t="str">
        <f t="shared" si="529"/>
        <v>39</v>
      </c>
      <c r="C2823">
        <f>COUNTIF(B$2:B2823,"=0")</f>
        <v>40</v>
      </c>
      <c r="D2823" t="str">
        <f>MID('input-output'!$I$9,(ROW(D2823)-2)*2+1,2)</f>
        <v>30</v>
      </c>
      <c r="E2823" s="1" t="str">
        <f t="shared" si="530"/>
        <v/>
      </c>
      <c r="L2823" t="str">
        <f t="shared" si="535"/>
        <v/>
      </c>
      <c r="M2823" t="str" cm="1">
        <f t="array" ref="M2823">_xlfn.IFS(ISNUMBER(_xlfn.XLOOKUP(C2823,Tables!N:N,Tables!N:N)),IF(B2823=0,K2823,""),L2823&lt;&gt;"",L2823,TRUE,D2823)</f>
        <v>30</v>
      </c>
      <c r="N2823">
        <f t="shared" si="539"/>
        <v>0</v>
      </c>
    </row>
    <row r="2824" spans="1:14" x14ac:dyDescent="0.45">
      <c r="A2824" t="str">
        <f t="shared" si="540"/>
        <v>3DD6</v>
      </c>
      <c r="B2824" t="str">
        <f t="shared" si="529"/>
        <v>3A</v>
      </c>
      <c r="C2824">
        <f>COUNTIF(B$2:B2824,"=0")</f>
        <v>40</v>
      </c>
      <c r="D2824" t="str">
        <f>MID('input-output'!$I$9,(ROW(D2824)-2)*2+1,2)</f>
        <v>64</v>
      </c>
      <c r="E2824" s="1" t="str">
        <f t="shared" si="530"/>
        <v/>
      </c>
      <c r="L2824" t="str">
        <f t="shared" si="535"/>
        <v/>
      </c>
      <c r="M2824" t="str" cm="1">
        <f t="array" ref="M2824">_xlfn.IFS(ISNUMBER(_xlfn.XLOOKUP(C2824,Tables!N:N,Tables!N:N)),IF(B2824=0,K2824,""),L2824&lt;&gt;"",L2824,TRUE,D2824)</f>
        <v>64</v>
      </c>
      <c r="N2824">
        <f t="shared" si="539"/>
        <v>0</v>
      </c>
    </row>
    <row r="2825" spans="1:14" x14ac:dyDescent="0.45">
      <c r="A2825" t="str">
        <f t="shared" si="540"/>
        <v>3DD7</v>
      </c>
      <c r="B2825" t="str">
        <f t="shared" si="529"/>
        <v>3B</v>
      </c>
      <c r="C2825">
        <f>COUNTIF(B$2:B2825,"=0")</f>
        <v>40</v>
      </c>
      <c r="D2825" t="str">
        <f>MID('input-output'!$I$9,(ROW(D2825)-2)*2+1,2)</f>
        <v>30</v>
      </c>
      <c r="E2825" s="1" t="str">
        <f t="shared" si="530"/>
        <v/>
      </c>
      <c r="L2825" t="str">
        <f t="shared" si="535"/>
        <v/>
      </c>
      <c r="M2825" t="str" cm="1">
        <f t="array" ref="M2825">_xlfn.IFS(ISNUMBER(_xlfn.XLOOKUP(C2825,Tables!N:N,Tables!N:N)),IF(B2825=0,K2825,""),L2825&lt;&gt;"",L2825,TRUE,D2825)</f>
        <v>30</v>
      </c>
      <c r="N2825">
        <f t="shared" si="539"/>
        <v>0</v>
      </c>
    </row>
    <row r="2826" spans="1:14" x14ac:dyDescent="0.45">
      <c r="A2826" t="str">
        <f t="shared" si="540"/>
        <v>3DD8</v>
      </c>
      <c r="B2826" t="str">
        <f t="shared" si="529"/>
        <v>3C</v>
      </c>
      <c r="C2826">
        <f>COUNTIF(B$2:B2826,"=0")</f>
        <v>40</v>
      </c>
      <c r="D2826" t="str">
        <f>MID('input-output'!$I$9,(ROW(D2826)-2)*2+1,2)</f>
        <v>51</v>
      </c>
      <c r="E2826" s="1" t="str">
        <f t="shared" si="530"/>
        <v/>
      </c>
      <c r="L2826" t="str">
        <f t="shared" si="535"/>
        <v/>
      </c>
      <c r="M2826" t="str" cm="1">
        <f t="array" ref="M2826">_xlfn.IFS(ISNUMBER(_xlfn.XLOOKUP(C2826,Tables!N:N,Tables!N:N)),IF(B2826=0,K2826,""),L2826&lt;&gt;"",L2826,TRUE,D2826)</f>
        <v>51</v>
      </c>
      <c r="N2826">
        <f t="shared" si="539"/>
        <v>0</v>
      </c>
    </row>
    <row r="2827" spans="1:14" x14ac:dyDescent="0.45">
      <c r="A2827" t="str">
        <f t="shared" si="540"/>
        <v>3DD9</v>
      </c>
      <c r="B2827" t="str">
        <f t="shared" si="529"/>
        <v>3D</v>
      </c>
      <c r="C2827">
        <f>COUNTIF(B$2:B2827,"=0")</f>
        <v>40</v>
      </c>
      <c r="D2827" t="str">
        <f>MID('input-output'!$I$9,(ROW(D2827)-2)*2+1,2)</f>
        <v>30</v>
      </c>
      <c r="E2827" s="1" t="str">
        <f t="shared" si="530"/>
        <v/>
      </c>
      <c r="L2827" t="str">
        <f t="shared" si="535"/>
        <v/>
      </c>
      <c r="M2827" t="str" cm="1">
        <f t="array" ref="M2827">_xlfn.IFS(ISNUMBER(_xlfn.XLOOKUP(C2827,Tables!N:N,Tables!N:N)),IF(B2827=0,K2827,""),L2827&lt;&gt;"",L2827,TRUE,D2827)</f>
        <v>30</v>
      </c>
      <c r="N2827">
        <f t="shared" si="539"/>
        <v>0</v>
      </c>
    </row>
    <row r="2828" spans="1:14" x14ac:dyDescent="0.45">
      <c r="A2828" t="str">
        <f t="shared" si="540"/>
        <v>3DDA</v>
      </c>
      <c r="B2828" t="str">
        <f t="shared" si="529"/>
        <v>3E</v>
      </c>
      <c r="C2828">
        <f>COUNTIF(B$2:B2828,"=0")</f>
        <v>40</v>
      </c>
      <c r="D2828" t="str">
        <f>MID('input-output'!$I$9,(ROW(D2828)-2)*2+1,2)</f>
        <v>6A</v>
      </c>
      <c r="E2828" s="1" t="str">
        <f t="shared" si="530"/>
        <v/>
      </c>
      <c r="L2828" t="str">
        <f t="shared" si="535"/>
        <v/>
      </c>
      <c r="M2828" t="str" cm="1">
        <f t="array" ref="M2828">_xlfn.IFS(ISNUMBER(_xlfn.XLOOKUP(C2828,Tables!N:N,Tables!N:N)),IF(B2828=0,K2828,""),L2828&lt;&gt;"",L2828,TRUE,D2828)</f>
        <v>6A</v>
      </c>
      <c r="N2828">
        <f t="shared" si="539"/>
        <v>0</v>
      </c>
    </row>
    <row r="2829" spans="1:14" x14ac:dyDescent="0.45">
      <c r="A2829" t="str">
        <f t="shared" si="540"/>
        <v>3DDB</v>
      </c>
      <c r="B2829" t="str">
        <f t="shared" si="529"/>
        <v>3F</v>
      </c>
      <c r="C2829">
        <f>COUNTIF(B$2:B2829,"=0")</f>
        <v>40</v>
      </c>
      <c r="D2829" t="str">
        <f>MID('input-output'!$I$9,(ROW(D2829)-2)*2+1,2)</f>
        <v>30</v>
      </c>
      <c r="E2829" s="1" t="str">
        <f t="shared" si="530"/>
        <v/>
      </c>
      <c r="L2829" t="str">
        <f t="shared" si="535"/>
        <v/>
      </c>
      <c r="M2829" t="str" cm="1">
        <f t="array" ref="M2829">_xlfn.IFS(ISNUMBER(_xlfn.XLOOKUP(C2829,Tables!N:N,Tables!N:N)),IF(B2829=0,K2829,""),L2829&lt;&gt;"",L2829,TRUE,D2829)</f>
        <v>30</v>
      </c>
      <c r="N2829">
        <f t="shared" si="539"/>
        <v>0</v>
      </c>
    </row>
    <row r="2830" spans="1:14" x14ac:dyDescent="0.45">
      <c r="A2830" t="str">
        <f t="shared" si="540"/>
        <v>3DDC</v>
      </c>
      <c r="B2830" t="str">
        <f t="shared" si="529"/>
        <v>40</v>
      </c>
      <c r="C2830">
        <f>COUNTIF(B$2:B2830,"=0")</f>
        <v>40</v>
      </c>
      <c r="D2830" t="str">
        <f>MID('input-output'!$I$9,(ROW(D2830)-2)*2+1,2)</f>
        <v>00</v>
      </c>
      <c r="E2830" s="1" t="str">
        <f t="shared" si="530"/>
        <v/>
      </c>
      <c r="L2830" t="str">
        <f t="shared" si="535"/>
        <v/>
      </c>
      <c r="M2830" t="str" cm="1">
        <f t="array" ref="M2830">_xlfn.IFS(ISNUMBER(_xlfn.XLOOKUP(C2830,Tables!N:N,Tables!N:N)),IF(B2830=0,K2830,""),L2830&lt;&gt;"",L2830,TRUE,D2830)</f>
        <v>00</v>
      </c>
      <c r="N2830">
        <f t="shared" si="539"/>
        <v>0</v>
      </c>
    </row>
    <row r="2831" spans="1:14" x14ac:dyDescent="0.45">
      <c r="A2831" t="str">
        <f t="shared" si="540"/>
        <v>3DDD</v>
      </c>
      <c r="B2831" t="str">
        <f t="shared" si="529"/>
        <v>41</v>
      </c>
      <c r="C2831">
        <f>COUNTIF(B$2:B2831,"=0")</f>
        <v>40</v>
      </c>
      <c r="D2831" t="str">
        <f>MID('input-output'!$I$9,(ROW(D2831)-2)*2+1,2)</f>
        <v>30</v>
      </c>
      <c r="E2831" s="1" t="str">
        <f t="shared" si="530"/>
        <v/>
      </c>
      <c r="L2831" t="str">
        <f t="shared" si="535"/>
        <v/>
      </c>
      <c r="M2831" t="str" cm="1">
        <f t="array" ref="M2831">_xlfn.IFS(ISNUMBER(_xlfn.XLOOKUP(C2831,Tables!N:N,Tables!N:N)),IF(B2831=0,K2831,""),L2831&lt;&gt;"",L2831,TRUE,D2831)</f>
        <v>30</v>
      </c>
      <c r="N2831">
        <f t="shared" si="539"/>
        <v>0</v>
      </c>
    </row>
    <row r="2832" spans="1:14" x14ac:dyDescent="0.45">
      <c r="A2832" t="str">
        <f t="shared" si="540"/>
        <v>3DDE</v>
      </c>
      <c r="B2832" t="str">
        <f t="shared" si="529"/>
        <v>42</v>
      </c>
      <c r="C2832">
        <f>COUNTIF(B$2:B2832,"=0")</f>
        <v>40</v>
      </c>
      <c r="D2832" t="str">
        <f>MID('input-output'!$I$9,(ROW(D2832)-2)*2+1,2)</f>
        <v>42</v>
      </c>
      <c r="E2832" s="1" t="str">
        <f t="shared" si="530"/>
        <v/>
      </c>
      <c r="L2832" t="str">
        <f t="shared" si="535"/>
        <v/>
      </c>
      <c r="M2832" t="str" cm="1">
        <f t="array" ref="M2832">_xlfn.IFS(ISNUMBER(_xlfn.XLOOKUP(C2832,Tables!N:N,Tables!N:N)),IF(B2832=0,K2832,""),L2832&lt;&gt;"",L2832,TRUE,D2832)</f>
        <v>42</v>
      </c>
      <c r="N2832">
        <f t="shared" si="539"/>
        <v>0</v>
      </c>
    </row>
    <row r="2833" spans="1:14" x14ac:dyDescent="0.45">
      <c r="A2833" t="str">
        <f t="shared" si="540"/>
        <v>3DDF</v>
      </c>
      <c r="B2833" t="str">
        <f t="shared" si="529"/>
        <v>43</v>
      </c>
      <c r="C2833">
        <f>COUNTIF(B$2:B2833,"=0")</f>
        <v>40</v>
      </c>
      <c r="D2833" t="str">
        <f>MID('input-output'!$I$9,(ROW(D2833)-2)*2+1,2)</f>
        <v>30</v>
      </c>
      <c r="E2833" s="1" t="str">
        <f t="shared" si="530"/>
        <v/>
      </c>
      <c r="L2833" t="str">
        <f t="shared" si="535"/>
        <v/>
      </c>
      <c r="M2833" t="str" cm="1">
        <f t="array" ref="M2833">_xlfn.IFS(ISNUMBER(_xlfn.XLOOKUP(C2833,Tables!N:N,Tables!N:N)),IF(B2833=0,K2833,""),L2833&lt;&gt;"",L2833,TRUE,D2833)</f>
        <v>30</v>
      </c>
      <c r="N2833">
        <f t="shared" si="539"/>
        <v>0</v>
      </c>
    </row>
    <row r="2834" spans="1:14" x14ac:dyDescent="0.45">
      <c r="A2834" t="str">
        <f t="shared" si="540"/>
        <v>3DE0</v>
      </c>
      <c r="B2834" t="str">
        <f t="shared" si="529"/>
        <v>44</v>
      </c>
      <c r="C2834">
        <f>COUNTIF(B$2:B2834,"=0")</f>
        <v>40</v>
      </c>
      <c r="D2834" t="str">
        <f>MID('input-output'!$I$9,(ROW(D2834)-2)*2+1,2)</f>
        <v>6E</v>
      </c>
      <c r="E2834" s="1" t="str">
        <f t="shared" si="530"/>
        <v/>
      </c>
      <c r="L2834" t="str">
        <f t="shared" si="535"/>
        <v/>
      </c>
      <c r="M2834" t="str" cm="1">
        <f t="array" ref="M2834">_xlfn.IFS(ISNUMBER(_xlfn.XLOOKUP(C2834,Tables!N:N,Tables!N:N)),IF(B2834=0,K2834,""),L2834&lt;&gt;"",L2834,TRUE,D2834)</f>
        <v>6E</v>
      </c>
      <c r="N2834">
        <f t="shared" si="539"/>
        <v>0</v>
      </c>
    </row>
    <row r="2835" spans="1:14" x14ac:dyDescent="0.45">
      <c r="A2835" t="str">
        <f t="shared" si="540"/>
        <v>3DE1</v>
      </c>
      <c r="B2835" t="str">
        <f t="shared" si="529"/>
        <v>45</v>
      </c>
      <c r="C2835">
        <f>COUNTIF(B$2:B2835,"=0")</f>
        <v>40</v>
      </c>
      <c r="D2835" t="str">
        <f>MID('input-output'!$I$9,(ROW(D2835)-2)*2+1,2)</f>
        <v>30</v>
      </c>
      <c r="E2835" s="1" t="str">
        <f t="shared" si="530"/>
        <v/>
      </c>
      <c r="L2835" t="str">
        <f t="shared" si="535"/>
        <v/>
      </c>
      <c r="M2835" t="str" cm="1">
        <f t="array" ref="M2835">_xlfn.IFS(ISNUMBER(_xlfn.XLOOKUP(C2835,Tables!N:N,Tables!N:N)),IF(B2835=0,K2835,""),L2835&lt;&gt;"",L2835,TRUE,D2835)</f>
        <v>30</v>
      </c>
      <c r="N2835">
        <f t="shared" si="539"/>
        <v>0</v>
      </c>
    </row>
    <row r="2836" spans="1:14" x14ac:dyDescent="0.45">
      <c r="A2836" t="str">
        <f t="shared" si="540"/>
        <v>3DE2</v>
      </c>
      <c r="B2836" t="str">
        <f t="shared" si="529"/>
        <v>46</v>
      </c>
      <c r="C2836">
        <f>COUNTIF(B$2:B2836,"=0")</f>
        <v>40</v>
      </c>
      <c r="D2836" t="str">
        <f>MID('input-output'!$I$9,(ROW(D2836)-2)*2+1,2)</f>
        <v>6A</v>
      </c>
      <c r="E2836" s="1" t="str">
        <f t="shared" si="530"/>
        <v/>
      </c>
      <c r="L2836" t="str">
        <f t="shared" si="535"/>
        <v/>
      </c>
      <c r="M2836" t="str" cm="1">
        <f t="array" ref="M2836">_xlfn.IFS(ISNUMBER(_xlfn.XLOOKUP(C2836,Tables!N:N,Tables!N:N)),IF(B2836=0,K2836,""),L2836&lt;&gt;"",L2836,TRUE,D2836)</f>
        <v>6A</v>
      </c>
      <c r="N2836">
        <f t="shared" si="539"/>
        <v>0</v>
      </c>
    </row>
    <row r="2837" spans="1:14" x14ac:dyDescent="0.45">
      <c r="A2837" t="str">
        <f t="shared" si="540"/>
        <v>3DE3</v>
      </c>
      <c r="B2837" t="str">
        <f t="shared" si="529"/>
        <v>47</v>
      </c>
      <c r="C2837">
        <f>COUNTIF(B$2:B2837,"=0")</f>
        <v>40</v>
      </c>
      <c r="D2837" t="str">
        <f>MID('input-output'!$I$9,(ROW(D2837)-2)*2+1,2)</f>
        <v>27</v>
      </c>
      <c r="E2837" s="1" t="str">
        <f t="shared" si="530"/>
        <v/>
      </c>
      <c r="L2837" t="str">
        <f t="shared" si="535"/>
        <v/>
      </c>
      <c r="M2837" t="str" cm="1">
        <f t="array" ref="M2837">_xlfn.IFS(ISNUMBER(_xlfn.XLOOKUP(C2837,Tables!N:N,Tables!N:N)),IF(B2837=0,K2837,""),L2837&lt;&gt;"",L2837,TRUE,D2837)</f>
        <v>27</v>
      </c>
      <c r="N2837">
        <f t="shared" si="539"/>
        <v>0</v>
      </c>
    </row>
    <row r="2838" spans="1:14" x14ac:dyDescent="0.45">
      <c r="A2838" t="str">
        <f t="shared" si="540"/>
        <v>3DE4</v>
      </c>
      <c r="B2838" t="str">
        <f t="shared" si="529"/>
        <v>48</v>
      </c>
      <c r="C2838">
        <f>COUNTIF(B$2:B2838,"=0")</f>
        <v>40</v>
      </c>
      <c r="D2838" t="str">
        <f>MID('input-output'!$I$9,(ROW(D2838)-2)*2+1,2)</f>
        <v>A7</v>
      </c>
      <c r="E2838" s="1" t="str">
        <f t="shared" si="530"/>
        <v>DLC Tablet Name</v>
      </c>
      <c r="F2838" t="str">
        <f>IF(_xlfn.CONCAT(D2772:D2773)="FFFF",_xlfn.XLOOKUP(_xlfn.CONCAT(D2772:D2773),Tables!B:B,Tables!K:K),IF(_xlfn.XLOOKUP(HEX2DEC(D2838),Tables!A:A,Tables!K:K,"")=0,"",_xlfn.XLOOKUP(HEX2DEC(D2838),Tables!A:A,Tables!K:K,"")))</f>
        <v>True Steel</v>
      </c>
      <c r="G2838" s="2"/>
      <c r="L2838" t="str">
        <f t="shared" si="535"/>
        <v/>
      </c>
      <c r="M2838" t="str" cm="1">
        <f t="array" ref="M2838">_xlfn.IFS(ISNUMBER(_xlfn.XLOOKUP(C2838,Tables!N:N,Tables!N:N)),IF(B2838=0,K2838,""),L2838&lt;&gt;"",L2838,TRUE,D2838)</f>
        <v>A7</v>
      </c>
      <c r="N2838">
        <f t="shared" si="539"/>
        <v>0</v>
      </c>
    </row>
    <row r="2839" spans="1:14" x14ac:dyDescent="0.45">
      <c r="A2839" t="str">
        <f t="shared" si="540"/>
        <v>3DE5</v>
      </c>
      <c r="B2839" t="str">
        <f t="shared" ref="B2839:B2849" si="541">B2755</f>
        <v>49</v>
      </c>
      <c r="C2839">
        <f>COUNTIF(B$2:B2839,"=0")</f>
        <v>40</v>
      </c>
      <c r="D2839" t="str">
        <f>MID('input-output'!$I$9,(ROW(D2839)-2)*2+1,2)</f>
        <v>A7</v>
      </c>
      <c r="E2839" s="1" t="str">
        <f t="shared" ref="E2839:E2849" si="542">IF(E2755="","",E2755)</f>
        <v>DLC Tablet Name</v>
      </c>
      <c r="F2839" t="str">
        <f>IF(_xlfn.XLOOKUP(HEX2DEC(D2839),Tables!A:A,Tables!K:K,"")=0,"",_xlfn.XLOOKUP(HEX2DEC(D2839),Tables!A:A,Tables!K:K,""))</f>
        <v>True Steel</v>
      </c>
      <c r="L2839" t="str">
        <f t="shared" si="535"/>
        <v/>
      </c>
      <c r="M2839" t="str" cm="1">
        <f t="array" ref="M2839">_xlfn.IFS(ISNUMBER(_xlfn.XLOOKUP(C2839,Tables!N:N,Tables!N:N)),IF(B2839=0,K2839,""),L2839&lt;&gt;"",L2839,TRUE,D2839)</f>
        <v>A7</v>
      </c>
      <c r="N2839">
        <f t="shared" si="539"/>
        <v>0</v>
      </c>
    </row>
    <row r="2840" spans="1:14" x14ac:dyDescent="0.45">
      <c r="A2840" t="str">
        <f t="shared" si="540"/>
        <v>3DE6</v>
      </c>
      <c r="B2840" t="str">
        <f t="shared" si="541"/>
        <v>4A</v>
      </c>
      <c r="C2840">
        <f>COUNTIF(B$2:B2840,"=0")</f>
        <v>40</v>
      </c>
      <c r="D2840" t="str">
        <f>MID('input-output'!$I$9,(ROW(D2840)-2)*2+1,2)</f>
        <v>00</v>
      </c>
      <c r="E2840" s="1" t="str">
        <f t="shared" si="542"/>
        <v/>
      </c>
      <c r="L2840" t="str">
        <f t="shared" si="535"/>
        <v/>
      </c>
      <c r="M2840" t="str" cm="1">
        <f t="array" ref="M2840">_xlfn.IFS(ISNUMBER(_xlfn.XLOOKUP(C2840,Tables!N:N,Tables!N:N)),IF(B2840=0,K2840,""),L2840&lt;&gt;"",L2840,TRUE,D2840)</f>
        <v>00</v>
      </c>
      <c r="N2840">
        <f t="shared" si="539"/>
        <v>0</v>
      </c>
    </row>
    <row r="2841" spans="1:14" x14ac:dyDescent="0.45">
      <c r="A2841" t="str">
        <f t="shared" si="540"/>
        <v>3DE7</v>
      </c>
      <c r="B2841" t="str">
        <f t="shared" si="541"/>
        <v>4B</v>
      </c>
      <c r="C2841">
        <f>COUNTIF(B$2:B2841,"=0")</f>
        <v>40</v>
      </c>
      <c r="D2841" t="str">
        <f>MID('input-output'!$I$9,(ROW(D2841)-2)*2+1,2)</f>
        <v>00</v>
      </c>
      <c r="E2841" s="1" t="str">
        <f t="shared" si="542"/>
        <v/>
      </c>
      <c r="L2841" t="str">
        <f t="shared" si="535"/>
        <v/>
      </c>
      <c r="M2841" t="str" cm="1">
        <f t="array" ref="M2841">_xlfn.IFS(ISNUMBER(_xlfn.XLOOKUP(C2841,Tables!N:N,Tables!N:N)),IF(B2841=0,K2841,""),L2841&lt;&gt;"",L2841,TRUE,D2841)</f>
        <v>00</v>
      </c>
      <c r="N2841">
        <f t="shared" si="539"/>
        <v>0</v>
      </c>
    </row>
    <row r="2842" spans="1:14" x14ac:dyDescent="0.45">
      <c r="A2842" t="str">
        <f t="shared" si="540"/>
        <v>3DE8</v>
      </c>
      <c r="B2842" t="str">
        <f t="shared" si="541"/>
        <v>4C</v>
      </c>
      <c r="C2842">
        <f>COUNTIF(B$2:B2842,"=0")</f>
        <v>40</v>
      </c>
      <c r="D2842" t="str">
        <f>MID('input-output'!$I$9,(ROW(D2842)-2)*2+1,2)</f>
        <v>00</v>
      </c>
      <c r="E2842" s="1" t="str">
        <f t="shared" si="542"/>
        <v/>
      </c>
      <c r="L2842" t="str">
        <f t="shared" si="535"/>
        <v/>
      </c>
      <c r="M2842" t="str" cm="1">
        <f t="array" ref="M2842">_xlfn.IFS(ISNUMBER(_xlfn.XLOOKUP(C2842,Tables!N:N,Tables!N:N)),IF(B2842=0,K2842,""),L2842&lt;&gt;"",L2842,TRUE,D2842)</f>
        <v>00</v>
      </c>
      <c r="N2842">
        <f t="shared" si="539"/>
        <v>0</v>
      </c>
    </row>
    <row r="2843" spans="1:14" x14ac:dyDescent="0.45">
      <c r="A2843" t="str">
        <f t="shared" si="540"/>
        <v>3DE9</v>
      </c>
      <c r="B2843" t="str">
        <f t="shared" si="541"/>
        <v>4D</v>
      </c>
      <c r="C2843">
        <f>COUNTIF(B$2:B2843,"=0")</f>
        <v>40</v>
      </c>
      <c r="D2843" t="str">
        <f>MID('input-output'!$I$9,(ROW(D2843)-2)*2+1,2)</f>
        <v>15</v>
      </c>
      <c r="E2843" s="1" t="str">
        <f t="shared" si="542"/>
        <v>Disguise</v>
      </c>
      <c r="F2843" t="str">
        <f>_xlfn.XLOOKUP(HEX2DEC(D2843),Tables!A:A,Tables!I:I)</f>
        <v>Martial Artist</v>
      </c>
      <c r="G2843" s="2"/>
      <c r="L2843" t="str">
        <f t="shared" si="535"/>
        <v/>
      </c>
      <c r="M2843" t="str" cm="1">
        <f t="array" ref="M2843">_xlfn.IFS(ISNUMBER(_xlfn.XLOOKUP(C2843,Tables!N:N,Tables!N:N)),IF(B2843=0,K2843,""),L2843&lt;&gt;"",L2843,TRUE,D2843)</f>
        <v>15</v>
      </c>
      <c r="N2843">
        <f t="shared" si="539"/>
        <v>0</v>
      </c>
    </row>
    <row r="2844" spans="1:14" x14ac:dyDescent="0.45">
      <c r="A2844" t="str">
        <f t="shared" si="540"/>
        <v>3DEA</v>
      </c>
      <c r="B2844" t="str">
        <f t="shared" si="541"/>
        <v>4E</v>
      </c>
      <c r="C2844">
        <f>COUNTIF(B$2:B2844,"=0")</f>
        <v>40</v>
      </c>
      <c r="D2844" t="str">
        <f>MID('input-output'!$I$9,(ROW(D2844)-2)*2+1,2)</f>
        <v>1F</v>
      </c>
      <c r="E2844" s="1" t="str">
        <f t="shared" si="542"/>
        <v>Unk</v>
      </c>
      <c r="F2844">
        <f t="shared" ref="F2844" si="543">HEX2DEC(D2844)</f>
        <v>31</v>
      </c>
      <c r="L2844" t="str">
        <f t="shared" si="535"/>
        <v/>
      </c>
      <c r="M2844" t="str" cm="1">
        <f t="array" ref="M2844">_xlfn.IFS(ISNUMBER(_xlfn.XLOOKUP(C2844,Tables!N:N,Tables!N:N)),IF(B2844=0,K2844,""),L2844&lt;&gt;"",L2844,TRUE,D2844)</f>
        <v>1F</v>
      </c>
      <c r="N2844">
        <f t="shared" si="539"/>
        <v>0</v>
      </c>
    </row>
    <row r="2845" spans="1:14" x14ac:dyDescent="0.45">
      <c r="A2845" t="str">
        <f t="shared" si="540"/>
        <v>3DEB</v>
      </c>
      <c r="B2845" t="str">
        <f t="shared" si="541"/>
        <v>4F</v>
      </c>
      <c r="C2845">
        <f>COUNTIF(B$2:B2845,"=0")</f>
        <v>40</v>
      </c>
      <c r="D2845" t="str">
        <f>MID('input-output'!$I$9,(ROW(D2845)-2)*2+1,2)</f>
        <v>00</v>
      </c>
      <c r="E2845" s="1" t="str">
        <f t="shared" si="542"/>
        <v/>
      </c>
      <c r="L2845" t="str">
        <f t="shared" si="535"/>
        <v/>
      </c>
      <c r="M2845" t="str" cm="1">
        <f t="array" ref="M2845">_xlfn.IFS(ISNUMBER(_xlfn.XLOOKUP(C2845,Tables!N:N,Tables!N:N)),IF(B2845=0,K2845,""),L2845&lt;&gt;"",L2845,TRUE,D2845)</f>
        <v>00</v>
      </c>
      <c r="N2845">
        <f t="shared" si="539"/>
        <v>0</v>
      </c>
    </row>
    <row r="2846" spans="1:14" x14ac:dyDescent="0.45">
      <c r="A2846" t="str">
        <f t="shared" si="540"/>
        <v>3DEC</v>
      </c>
      <c r="B2846" t="str">
        <f t="shared" si="541"/>
        <v>50</v>
      </c>
      <c r="C2846">
        <f>COUNTIF(B$2:B2846,"=0")</f>
        <v>40</v>
      </c>
      <c r="D2846" t="str">
        <f>MID('input-output'!$I$9,(ROW(D2846)-2)*2+1,2)</f>
        <v>25</v>
      </c>
      <c r="E2846" s="1" t="str">
        <f t="shared" si="542"/>
        <v>Unk</v>
      </c>
      <c r="F2846">
        <f t="shared" ref="F2846:F2849" si="544">HEX2DEC(D2846)</f>
        <v>37</v>
      </c>
      <c r="L2846" t="str">
        <f t="shared" ref="L2846:L2849" si="545">IF(OR(J2846&lt;&gt;"",LEN(J2845)&gt;2),_xlfn.LET(_xlpm.exp,IF(LEN(J2846)&gt;2,RIGHT(J2846,2),IF(LEN(J2845)&gt;2,LEFT(J2845,LEN(J2845)-2),J2846)),IF(LEN(_xlpm.exp)=1,"0"&amp;_xlpm.exp,_xlpm.exp)),IF(AND(J2845&lt;&gt;"",ISNUMBER(FIND("High",E2846))),"00",IF(J2846="","",J2846)))</f>
        <v/>
      </c>
      <c r="M2846" t="str" cm="1">
        <f t="array" ref="M2846">_xlfn.IFS(ISNUMBER(_xlfn.XLOOKUP(C2846,Tables!N:N,Tables!N:N)),IF(B2846=0,K2846,""),L2846&lt;&gt;"",L2846,TRUE,D2846)</f>
        <v>25</v>
      </c>
      <c r="N2846">
        <f t="shared" si="539"/>
        <v>0</v>
      </c>
    </row>
    <row r="2847" spans="1:14" x14ac:dyDescent="0.45">
      <c r="A2847" t="str">
        <f t="shared" si="540"/>
        <v>3DED</v>
      </c>
      <c r="B2847" t="str">
        <f t="shared" si="541"/>
        <v>51</v>
      </c>
      <c r="C2847">
        <f>COUNTIF(B$2:B2847,"=0")</f>
        <v>40</v>
      </c>
      <c r="D2847" t="str">
        <f>MID('input-output'!$I$9,(ROW(D2847)-2)*2+1,2)</f>
        <v>00</v>
      </c>
      <c r="E2847" s="1" t="str">
        <f t="shared" si="542"/>
        <v>Unk</v>
      </c>
      <c r="F2847">
        <f t="shared" si="544"/>
        <v>0</v>
      </c>
      <c r="L2847" t="str">
        <f t="shared" si="545"/>
        <v/>
      </c>
      <c r="M2847" t="str" cm="1">
        <f t="array" ref="M2847">_xlfn.IFS(ISNUMBER(_xlfn.XLOOKUP(C2847,Tables!N:N,Tables!N:N)),IF(B2847=0,K2847,""),L2847&lt;&gt;"",L2847,TRUE,D2847)</f>
        <v>00</v>
      </c>
      <c r="N2847">
        <f t="shared" si="539"/>
        <v>0</v>
      </c>
    </row>
    <row r="2848" spans="1:14" x14ac:dyDescent="0.45">
      <c r="A2848" t="str">
        <f t="shared" si="540"/>
        <v>3DEE</v>
      </c>
      <c r="B2848" t="str">
        <f t="shared" si="541"/>
        <v>52</v>
      </c>
      <c r="C2848">
        <f>COUNTIF(B$2:B2848,"=0")</f>
        <v>40</v>
      </c>
      <c r="D2848" t="str">
        <f>MID('input-output'!$I$9,(ROW(D2848)-2)*2+1,2)</f>
        <v>00</v>
      </c>
      <c r="E2848" s="1" t="str">
        <f t="shared" si="542"/>
        <v>Unk</v>
      </c>
      <c r="F2848">
        <f t="shared" si="544"/>
        <v>0</v>
      </c>
      <c r="L2848" t="str">
        <f t="shared" si="545"/>
        <v/>
      </c>
      <c r="M2848" t="str" cm="1">
        <f t="array" ref="M2848">_xlfn.IFS(ISNUMBER(_xlfn.XLOOKUP(C2848,Tables!N:N,Tables!N:N)),IF(B2848=0,K2848,""),L2848&lt;&gt;"",L2848,TRUE,D2848)</f>
        <v>00</v>
      </c>
      <c r="N2848">
        <f t="shared" si="539"/>
        <v>0</v>
      </c>
    </row>
    <row r="2849" spans="1:14" x14ac:dyDescent="0.45">
      <c r="A2849" t="str">
        <f t="shared" si="540"/>
        <v>3DEF</v>
      </c>
      <c r="B2849" t="str">
        <f t="shared" si="541"/>
        <v>53</v>
      </c>
      <c r="C2849">
        <f>COUNTIF(B$2:B2849,"=0")</f>
        <v>40</v>
      </c>
      <c r="D2849" t="str">
        <f>MID('input-output'!$I$9,(ROW(D2849)-2)*2+1,2)</f>
        <v>00</v>
      </c>
      <c r="E2849" s="1" t="str">
        <f t="shared" si="542"/>
        <v>Unk</v>
      </c>
      <c r="F2849">
        <f t="shared" si="544"/>
        <v>0</v>
      </c>
      <c r="L2849" t="str">
        <f t="shared" si="545"/>
        <v/>
      </c>
      <c r="M2849" t="str" cm="1">
        <f t="array" ref="M2849">_xlfn.IFS(ISNUMBER(_xlfn.XLOOKUP(C2849,Tables!N:N,Tables!N:N)),IF(B2849=0,K2849,""),L2849&lt;&gt;"",L2849,TRUE,D2849)</f>
        <v>00</v>
      </c>
      <c r="N2849">
        <f t="shared" si="539"/>
        <v>0</v>
      </c>
    </row>
    <row r="2850" spans="1:14" x14ac:dyDescent="0.45">
      <c r="M2850" t="s">
        <v>3633</v>
      </c>
      <c r="N2850">
        <f>SUM(N2:N2849)</f>
        <v>0</v>
      </c>
    </row>
    <row r="2851" spans="1:14" x14ac:dyDescent="0.45">
      <c r="M2851" t="s">
        <v>3634</v>
      </c>
      <c r="N2851" t="str">
        <f>LEFT('input-output'!L10,8)</f>
        <v>F8D80000</v>
      </c>
    </row>
    <row r="2852" spans="1:14" x14ac:dyDescent="0.45">
      <c r="M2852" t="s">
        <v>3635</v>
      </c>
      <c r="N2852" t="str">
        <f>MID(N2851,7,2)&amp;MID(N2851,5,2)&amp;MID(N2851,3,2)&amp;MID(N2851,1,2)</f>
        <v>0000D8F8</v>
      </c>
    </row>
    <row r="2853" spans="1:14" x14ac:dyDescent="0.45">
      <c r="M2853" t="s">
        <v>1207</v>
      </c>
      <c r="N2853">
        <f>HEX2DEC(N2852)</f>
        <v>55544</v>
      </c>
    </row>
    <row r="2854" spans="1:14" x14ac:dyDescent="0.45">
      <c r="M2854" t="s">
        <v>3636</v>
      </c>
      <c r="N2854">
        <f>N2853+N2850</f>
        <v>55544</v>
      </c>
    </row>
    <row r="2855" spans="1:14" x14ac:dyDescent="0.45">
      <c r="M2855" t="s">
        <v>3637</v>
      </c>
      <c r="N2855" t="str">
        <f>DEC2HEX(N2854,8)</f>
        <v>0000D8F8</v>
      </c>
    </row>
    <row r="2856" spans="1:14" x14ac:dyDescent="0.45">
      <c r="M2856" t="s">
        <v>3638</v>
      </c>
      <c r="N2856" t="str">
        <f>MID(N2855,7,2)&amp;MID(N2855,5,2)&amp;MID(N2855,3,2)&amp;MID(N2855,1,2)</f>
        <v>F8D80000</v>
      </c>
    </row>
  </sheetData>
  <phoneticPr fontId="2" type="noConversion"/>
  <dataValidations count="2">
    <dataValidation type="whole" allowBlank="1" showInputMessage="1" showErrorMessage="1" sqref="G10 G2776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12" xr:uid="{950720E9-EFC9-40B7-89EA-0E16D90D6E33}">
      <formula1>0</formula1>
      <formula2>65535</formula2>
    </dataValidation>
    <dataValidation type="whole" allowBlank="1" showInputMessage="1" showErrorMessage="1" sqref="G2815:G2816 G42:G45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2050:G2053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94:G97"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87FD73D7-3105-4578-95FA-F91D475D8EA6}">
          <x14:formula1>
            <xm:f>'Tablet data'!$A:$A</xm:f>
          </x14:formula1>
          <xm:sqref>G906 G990 G1074 G1158 G1242 G1326 G1410 G1494 G1578 G1662 G1746 G1830 G1914 G1998 G2082 G2166 G2250 G2334 G2418 G2502 G2586 G2670 G2754 G2838</xm:sqref>
        </x14:dataValidation>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G2602 G2094 G2178 G2262 G2346 G2430 G2514 G2598 G2682 G2766 G920 G1004 G1088 G1172 G1256 G1340 G1424 G1508 G1592 G1676 G1760 G1844 G1928 G2686 G2096 G2180 G2264 G2348 G2432 G2516 G2600 G2684 G2768 G922 G1006 G1090 G1174 G1258 G1342 G1426 G1510 G1594 G1678 G1762 G1846 G1930 G2770 G2098 G2182 G2266 G2350 G2434 G2518 G2010 G2012 G2014</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G2772 G2100 G2184 G2268 G2352 G2436 G2520 G2604 G2688 G2016</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E65"/>
  <sheetViews>
    <sheetView topLeftCell="A32" workbookViewId="0">
      <selection activeCell="B65" sqref="B65"/>
    </sheetView>
  </sheetViews>
  <sheetFormatPr defaultRowHeight="14.25" x14ac:dyDescent="0.45"/>
  <cols>
    <col min="1" max="1" width="23.796875" customWidth="1"/>
    <col min="2" max="2" width="9.06640625" customWidth="1"/>
    <col min="3" max="3" width="12.59765625" customWidth="1"/>
  </cols>
  <sheetData>
    <row r="1" spans="1:5" x14ac:dyDescent="0.45">
      <c r="A1" t="s">
        <v>2221</v>
      </c>
      <c r="B1" t="s">
        <v>2244</v>
      </c>
      <c r="C1">
        <v>12</v>
      </c>
      <c r="D1">
        <f t="shared" ref="D1:D60" si="0">LEN(B1)</f>
        <v>168</v>
      </c>
      <c r="E1" t="s">
        <v>2364</v>
      </c>
    </row>
    <row r="2" spans="1:5" x14ac:dyDescent="0.45">
      <c r="A2" t="s">
        <v>2271</v>
      </c>
      <c r="B2" t="s">
        <v>2294</v>
      </c>
      <c r="C2">
        <v>12</v>
      </c>
      <c r="D2">
        <f t="shared" si="0"/>
        <v>168</v>
      </c>
      <c r="E2" t="s">
        <v>2364</v>
      </c>
    </row>
    <row r="3" spans="1:5" x14ac:dyDescent="0.45">
      <c r="A3" t="s">
        <v>2283</v>
      </c>
      <c r="B3" t="s">
        <v>2307</v>
      </c>
      <c r="C3">
        <v>12</v>
      </c>
      <c r="D3">
        <f t="shared" si="0"/>
        <v>168</v>
      </c>
      <c r="E3" t="s">
        <v>2364</v>
      </c>
    </row>
    <row r="4" spans="1:5" x14ac:dyDescent="0.45">
      <c r="A4" t="s">
        <v>2272</v>
      </c>
      <c r="B4" t="s">
        <v>2295</v>
      </c>
      <c r="C4">
        <v>15</v>
      </c>
      <c r="D4">
        <f t="shared" si="0"/>
        <v>168</v>
      </c>
      <c r="E4" t="s">
        <v>2364</v>
      </c>
    </row>
    <row r="5" spans="1:5" x14ac:dyDescent="0.45">
      <c r="A5" t="s">
        <v>2320</v>
      </c>
      <c r="B5" t="s">
        <v>2253</v>
      </c>
      <c r="C5">
        <v>15</v>
      </c>
      <c r="D5">
        <f t="shared" si="0"/>
        <v>168</v>
      </c>
      <c r="E5" t="s">
        <v>2364</v>
      </c>
    </row>
    <row r="6" spans="1:5" x14ac:dyDescent="0.45">
      <c r="A6" t="s">
        <v>2277</v>
      </c>
      <c r="B6" t="s">
        <v>2300</v>
      </c>
      <c r="C6">
        <v>18</v>
      </c>
      <c r="D6">
        <f t="shared" si="0"/>
        <v>168</v>
      </c>
      <c r="E6" t="s">
        <v>2364</v>
      </c>
    </row>
    <row r="7" spans="1:5" x14ac:dyDescent="0.45">
      <c r="A7" t="s">
        <v>2230</v>
      </c>
      <c r="B7" t="s">
        <v>2254</v>
      </c>
      <c r="C7">
        <v>18</v>
      </c>
      <c r="D7">
        <f t="shared" si="0"/>
        <v>168</v>
      </c>
      <c r="E7" t="s">
        <v>2364</v>
      </c>
    </row>
    <row r="8" spans="1:5" x14ac:dyDescent="0.45">
      <c r="A8" t="s">
        <v>2268</v>
      </c>
      <c r="B8" t="s">
        <v>2291</v>
      </c>
      <c r="C8">
        <v>18</v>
      </c>
      <c r="D8">
        <f t="shared" si="0"/>
        <v>168</v>
      </c>
      <c r="E8" t="s">
        <v>2364</v>
      </c>
    </row>
    <row r="9" spans="1:5" x14ac:dyDescent="0.45">
      <c r="A9" t="s">
        <v>2279</v>
      </c>
      <c r="B9" t="s">
        <v>2302</v>
      </c>
      <c r="C9">
        <v>18</v>
      </c>
      <c r="D9">
        <f t="shared" si="0"/>
        <v>168</v>
      </c>
      <c r="E9" t="s">
        <v>2364</v>
      </c>
    </row>
    <row r="10" spans="1:5" x14ac:dyDescent="0.45">
      <c r="A10" t="s">
        <v>2216</v>
      </c>
      <c r="B10" t="s">
        <v>2239</v>
      </c>
      <c r="C10">
        <v>18</v>
      </c>
      <c r="D10">
        <f t="shared" si="0"/>
        <v>168</v>
      </c>
      <c r="E10" t="s">
        <v>2364</v>
      </c>
    </row>
    <row r="11" spans="1:5" x14ac:dyDescent="0.45">
      <c r="A11" t="s">
        <v>2270</v>
      </c>
      <c r="B11" t="s">
        <v>2293</v>
      </c>
      <c r="C11">
        <v>20</v>
      </c>
      <c r="D11">
        <f t="shared" si="0"/>
        <v>168</v>
      </c>
      <c r="E11" t="s">
        <v>2364</v>
      </c>
    </row>
    <row r="12" spans="1:5" x14ac:dyDescent="0.45">
      <c r="A12" t="s">
        <v>2195</v>
      </c>
      <c r="B12" t="s">
        <v>2206</v>
      </c>
      <c r="C12">
        <v>20</v>
      </c>
      <c r="D12">
        <f t="shared" si="0"/>
        <v>168</v>
      </c>
      <c r="E12" t="s">
        <v>2364</v>
      </c>
    </row>
    <row r="13" spans="1:5" x14ac:dyDescent="0.45">
      <c r="A13" t="s">
        <v>2273</v>
      </c>
      <c r="B13" t="s">
        <v>2296</v>
      </c>
      <c r="C13">
        <v>20</v>
      </c>
      <c r="D13">
        <f t="shared" si="0"/>
        <v>168</v>
      </c>
      <c r="E13" t="s">
        <v>2364</v>
      </c>
    </row>
    <row r="14" spans="1:5" x14ac:dyDescent="0.45">
      <c r="A14" t="s">
        <v>2196</v>
      </c>
      <c r="B14" t="s">
        <v>2207</v>
      </c>
      <c r="C14">
        <v>20</v>
      </c>
      <c r="D14">
        <f t="shared" si="0"/>
        <v>168</v>
      </c>
      <c r="E14" t="s">
        <v>2364</v>
      </c>
    </row>
    <row r="15" spans="1:5" x14ac:dyDescent="0.45">
      <c r="A15" t="s">
        <v>2199</v>
      </c>
      <c r="B15" t="s">
        <v>2210</v>
      </c>
      <c r="C15">
        <v>20</v>
      </c>
      <c r="D15">
        <f t="shared" si="0"/>
        <v>168</v>
      </c>
      <c r="E15" t="s">
        <v>2364</v>
      </c>
    </row>
    <row r="16" spans="1:5" x14ac:dyDescent="0.45">
      <c r="A16" t="s">
        <v>2282</v>
      </c>
      <c r="B16" t="s">
        <v>2306</v>
      </c>
      <c r="C16">
        <v>20</v>
      </c>
      <c r="D16">
        <f t="shared" si="0"/>
        <v>168</v>
      </c>
      <c r="E16" t="s">
        <v>2364</v>
      </c>
    </row>
    <row r="17" spans="1:5" x14ac:dyDescent="0.45">
      <c r="A17" t="s">
        <v>2194</v>
      </c>
      <c r="B17" t="s">
        <v>2205</v>
      </c>
      <c r="C17">
        <v>15</v>
      </c>
      <c r="D17">
        <f t="shared" si="0"/>
        <v>168</v>
      </c>
      <c r="E17" t="s">
        <v>2364</v>
      </c>
    </row>
    <row r="18" spans="1:5" x14ac:dyDescent="0.45">
      <c r="A18" t="s">
        <v>2284</v>
      </c>
      <c r="B18" t="s">
        <v>2308</v>
      </c>
      <c r="C18">
        <v>10</v>
      </c>
      <c r="D18">
        <f t="shared" si="0"/>
        <v>168</v>
      </c>
      <c r="E18" t="s">
        <v>2364</v>
      </c>
    </row>
    <row r="19" spans="1:5" x14ac:dyDescent="0.45">
      <c r="A19" t="s">
        <v>2269</v>
      </c>
      <c r="B19" t="s">
        <v>2292</v>
      </c>
      <c r="C19">
        <v>20</v>
      </c>
      <c r="D19">
        <f t="shared" si="0"/>
        <v>168</v>
      </c>
      <c r="E19" t="s">
        <v>2364</v>
      </c>
    </row>
    <row r="20" spans="1:5" x14ac:dyDescent="0.45">
      <c r="A20" t="s">
        <v>2203</v>
      </c>
      <c r="B20" t="s">
        <v>2214</v>
      </c>
      <c r="C20">
        <v>22</v>
      </c>
      <c r="D20">
        <f t="shared" si="0"/>
        <v>168</v>
      </c>
      <c r="E20" t="s">
        <v>2364</v>
      </c>
    </row>
    <row r="21" spans="1:5" x14ac:dyDescent="0.45">
      <c r="A21" t="s">
        <v>2201</v>
      </c>
      <c r="B21" t="s">
        <v>2212</v>
      </c>
      <c r="C21">
        <v>22</v>
      </c>
      <c r="D21">
        <f t="shared" si="0"/>
        <v>168</v>
      </c>
      <c r="E21" t="s">
        <v>2364</v>
      </c>
    </row>
    <row r="22" spans="1:5" x14ac:dyDescent="0.45">
      <c r="A22" t="s">
        <v>2215</v>
      </c>
      <c r="B22" t="s">
        <v>2238</v>
      </c>
      <c r="C22">
        <v>23</v>
      </c>
      <c r="D22">
        <f t="shared" si="0"/>
        <v>168</v>
      </c>
      <c r="E22" t="s">
        <v>2364</v>
      </c>
    </row>
    <row r="23" spans="1:5" x14ac:dyDescent="0.45">
      <c r="A23" t="s">
        <v>2218</v>
      </c>
      <c r="B23" t="s">
        <v>2241</v>
      </c>
      <c r="C23">
        <v>24</v>
      </c>
      <c r="D23">
        <f t="shared" si="0"/>
        <v>168</v>
      </c>
      <c r="E23" t="s">
        <v>2364</v>
      </c>
    </row>
    <row r="24" spans="1:5" x14ac:dyDescent="0.45">
      <c r="A24" t="s">
        <v>2237</v>
      </c>
      <c r="B24" t="s">
        <v>2261</v>
      </c>
      <c r="C24">
        <v>25</v>
      </c>
      <c r="D24">
        <f t="shared" si="0"/>
        <v>168</v>
      </c>
      <c r="E24" t="s">
        <v>2364</v>
      </c>
    </row>
    <row r="25" spans="1:5" x14ac:dyDescent="0.45">
      <c r="A25" t="s">
        <v>2223</v>
      </c>
      <c r="B25" t="s">
        <v>2246</v>
      </c>
      <c r="C25">
        <v>25</v>
      </c>
      <c r="D25">
        <f t="shared" si="0"/>
        <v>168</v>
      </c>
      <c r="E25" t="s">
        <v>2364</v>
      </c>
    </row>
    <row r="26" spans="1:5" x14ac:dyDescent="0.45">
      <c r="A26" t="s">
        <v>2233</v>
      </c>
      <c r="B26" t="s">
        <v>2257</v>
      </c>
      <c r="C26">
        <v>25</v>
      </c>
      <c r="D26">
        <f t="shared" si="0"/>
        <v>168</v>
      </c>
      <c r="E26" t="s">
        <v>2364</v>
      </c>
    </row>
    <row r="27" spans="1:5" x14ac:dyDescent="0.45">
      <c r="A27" t="s">
        <v>2220</v>
      </c>
      <c r="B27" t="s">
        <v>2243</v>
      </c>
      <c r="C27">
        <v>25</v>
      </c>
      <c r="D27">
        <f t="shared" si="0"/>
        <v>168</v>
      </c>
      <c r="E27" t="s">
        <v>2364</v>
      </c>
    </row>
    <row r="28" spans="1:5" x14ac:dyDescent="0.45">
      <c r="A28" t="s">
        <v>2324</v>
      </c>
      <c r="B28" t="s">
        <v>2248</v>
      </c>
      <c r="C28">
        <v>25</v>
      </c>
      <c r="D28">
        <f t="shared" si="0"/>
        <v>168</v>
      </c>
      <c r="E28" t="s">
        <v>2364</v>
      </c>
    </row>
    <row r="29" spans="1:5" x14ac:dyDescent="0.45">
      <c r="A29" t="s">
        <v>2191</v>
      </c>
      <c r="B29" t="s">
        <v>2192</v>
      </c>
      <c r="C29">
        <v>25</v>
      </c>
      <c r="D29">
        <f t="shared" si="0"/>
        <v>168</v>
      </c>
      <c r="E29" t="s">
        <v>2364</v>
      </c>
    </row>
    <row r="30" spans="1:5" x14ac:dyDescent="0.45">
      <c r="A30" t="s">
        <v>2234</v>
      </c>
      <c r="B30" t="s">
        <v>2258</v>
      </c>
      <c r="C30">
        <v>25</v>
      </c>
      <c r="D30">
        <f t="shared" si="0"/>
        <v>168</v>
      </c>
      <c r="E30" t="s">
        <v>2364</v>
      </c>
    </row>
    <row r="31" spans="1:5" x14ac:dyDescent="0.45">
      <c r="A31" t="s">
        <v>2226</v>
      </c>
      <c r="B31" t="s">
        <v>2250</v>
      </c>
      <c r="C31">
        <v>26</v>
      </c>
      <c r="D31">
        <f t="shared" si="0"/>
        <v>168</v>
      </c>
      <c r="E31" t="s">
        <v>2364</v>
      </c>
    </row>
    <row r="32" spans="1:5" x14ac:dyDescent="0.45">
      <c r="A32" t="s">
        <v>2227</v>
      </c>
      <c r="B32" t="s">
        <v>2251</v>
      </c>
      <c r="C32">
        <v>28</v>
      </c>
      <c r="D32">
        <f t="shared" si="0"/>
        <v>168</v>
      </c>
      <c r="E32" t="s">
        <v>2364</v>
      </c>
    </row>
    <row r="33" spans="1:5" x14ac:dyDescent="0.45">
      <c r="A33" t="s">
        <v>2193</v>
      </c>
      <c r="B33" t="s">
        <v>2204</v>
      </c>
      <c r="C33">
        <v>30</v>
      </c>
      <c r="D33">
        <f t="shared" si="0"/>
        <v>168</v>
      </c>
      <c r="E33" t="s">
        <v>2364</v>
      </c>
    </row>
    <row r="34" spans="1:5" x14ac:dyDescent="0.45">
      <c r="A34" t="s">
        <v>2266</v>
      </c>
      <c r="B34" t="s">
        <v>2289</v>
      </c>
      <c r="C34">
        <v>30</v>
      </c>
      <c r="D34">
        <f t="shared" si="0"/>
        <v>168</v>
      </c>
      <c r="E34" t="s">
        <v>2364</v>
      </c>
    </row>
    <row r="35" spans="1:5" x14ac:dyDescent="0.45">
      <c r="A35" t="s">
        <v>1713</v>
      </c>
      <c r="B35" t="s">
        <v>2304</v>
      </c>
      <c r="C35">
        <v>30</v>
      </c>
      <c r="D35">
        <f t="shared" si="0"/>
        <v>168</v>
      </c>
      <c r="E35" t="s">
        <v>2364</v>
      </c>
    </row>
    <row r="36" spans="1:5" x14ac:dyDescent="0.45">
      <c r="A36" t="s">
        <v>2280</v>
      </c>
      <c r="B36" t="s">
        <v>2303</v>
      </c>
      <c r="C36">
        <v>30</v>
      </c>
      <c r="D36">
        <f t="shared" si="0"/>
        <v>168</v>
      </c>
      <c r="E36" t="s">
        <v>2364</v>
      </c>
    </row>
    <row r="37" spans="1:5" x14ac:dyDescent="0.45">
      <c r="A37" t="s">
        <v>2236</v>
      </c>
      <c r="B37" t="s">
        <v>2260</v>
      </c>
      <c r="C37">
        <v>30</v>
      </c>
      <c r="D37">
        <f t="shared" si="0"/>
        <v>168</v>
      </c>
      <c r="E37" t="s">
        <v>2364</v>
      </c>
    </row>
    <row r="38" spans="1:5" x14ac:dyDescent="0.45">
      <c r="A38" t="s">
        <v>2276</v>
      </c>
      <c r="B38" t="s">
        <v>2299</v>
      </c>
      <c r="C38">
        <v>30</v>
      </c>
      <c r="D38">
        <f t="shared" si="0"/>
        <v>168</v>
      </c>
      <c r="E38" t="s">
        <v>2364</v>
      </c>
    </row>
    <row r="39" spans="1:5" x14ac:dyDescent="0.45">
      <c r="A39" t="s">
        <v>2231</v>
      </c>
      <c r="B39" t="s">
        <v>2255</v>
      </c>
      <c r="C39">
        <v>30</v>
      </c>
      <c r="D39">
        <f t="shared" si="0"/>
        <v>168</v>
      </c>
      <c r="E39" t="s">
        <v>2364</v>
      </c>
    </row>
    <row r="40" spans="1:5" x14ac:dyDescent="0.45">
      <c r="A40" t="s">
        <v>2265</v>
      </c>
      <c r="B40" t="s">
        <v>2288</v>
      </c>
      <c r="C40">
        <v>30</v>
      </c>
      <c r="D40">
        <f t="shared" si="0"/>
        <v>168</v>
      </c>
      <c r="E40" t="s">
        <v>2364</v>
      </c>
    </row>
    <row r="41" spans="1:5" x14ac:dyDescent="0.45">
      <c r="A41" t="s">
        <v>2198</v>
      </c>
      <c r="B41" t="s">
        <v>2209</v>
      </c>
      <c r="C41">
        <v>32</v>
      </c>
      <c r="D41">
        <f t="shared" si="0"/>
        <v>168</v>
      </c>
      <c r="E41" t="s">
        <v>2364</v>
      </c>
    </row>
    <row r="42" spans="1:5" x14ac:dyDescent="0.45">
      <c r="A42" t="s">
        <v>2281</v>
      </c>
      <c r="B42" t="s">
        <v>2305</v>
      </c>
      <c r="C42">
        <v>35</v>
      </c>
      <c r="D42">
        <f t="shared" si="0"/>
        <v>168</v>
      </c>
      <c r="E42" t="s">
        <v>2364</v>
      </c>
    </row>
    <row r="43" spans="1:5" x14ac:dyDescent="0.45">
      <c r="A43" t="s">
        <v>2222</v>
      </c>
      <c r="B43" t="s">
        <v>2245</v>
      </c>
      <c r="C43">
        <v>35</v>
      </c>
      <c r="D43">
        <f t="shared" si="0"/>
        <v>168</v>
      </c>
      <c r="E43" t="s">
        <v>2364</v>
      </c>
    </row>
    <row r="44" spans="1:5" x14ac:dyDescent="0.45">
      <c r="A44" t="s">
        <v>2262</v>
      </c>
      <c r="B44" t="s">
        <v>2285</v>
      </c>
      <c r="C44" t="s">
        <v>2359</v>
      </c>
      <c r="D44">
        <f t="shared" si="0"/>
        <v>168</v>
      </c>
      <c r="E44" t="s">
        <v>2364</v>
      </c>
    </row>
    <row r="45" spans="1:5" x14ac:dyDescent="0.45">
      <c r="A45" t="s">
        <v>2275</v>
      </c>
      <c r="B45" t="s">
        <v>2298</v>
      </c>
      <c r="C45">
        <v>35</v>
      </c>
      <c r="D45">
        <f t="shared" si="0"/>
        <v>168</v>
      </c>
      <c r="E45" t="s">
        <v>2364</v>
      </c>
    </row>
    <row r="46" spans="1:5" x14ac:dyDescent="0.45">
      <c r="A46" t="s">
        <v>2224</v>
      </c>
      <c r="B46" t="s">
        <v>2247</v>
      </c>
      <c r="C46">
        <v>35</v>
      </c>
      <c r="D46">
        <f t="shared" si="0"/>
        <v>168</v>
      </c>
      <c r="E46" t="s">
        <v>2364</v>
      </c>
    </row>
    <row r="47" spans="1:5" x14ac:dyDescent="0.45">
      <c r="A47" t="s">
        <v>2235</v>
      </c>
      <c r="B47" t="s">
        <v>2259</v>
      </c>
      <c r="C47">
        <v>35</v>
      </c>
      <c r="D47">
        <f t="shared" si="0"/>
        <v>168</v>
      </c>
      <c r="E47" t="s">
        <v>2364</v>
      </c>
    </row>
    <row r="48" spans="1:5" x14ac:dyDescent="0.45">
      <c r="A48" t="s">
        <v>2264</v>
      </c>
      <c r="B48" t="s">
        <v>2287</v>
      </c>
      <c r="C48" t="s">
        <v>2359</v>
      </c>
      <c r="D48">
        <f t="shared" si="0"/>
        <v>168</v>
      </c>
      <c r="E48" t="s">
        <v>2364</v>
      </c>
    </row>
    <row r="49" spans="1:5" x14ac:dyDescent="0.45">
      <c r="A49" t="s">
        <v>2200</v>
      </c>
      <c r="B49" t="s">
        <v>2211</v>
      </c>
      <c r="C49">
        <v>35</v>
      </c>
      <c r="D49">
        <f t="shared" si="0"/>
        <v>168</v>
      </c>
      <c r="E49" t="s">
        <v>2364</v>
      </c>
    </row>
    <row r="50" spans="1:5" x14ac:dyDescent="0.45">
      <c r="A50" t="s">
        <v>2267</v>
      </c>
      <c r="B50" t="s">
        <v>2290</v>
      </c>
      <c r="C50">
        <v>35</v>
      </c>
      <c r="D50">
        <f t="shared" si="0"/>
        <v>168</v>
      </c>
      <c r="E50" t="s">
        <v>2364</v>
      </c>
    </row>
    <row r="51" spans="1:5" x14ac:dyDescent="0.45">
      <c r="A51" t="s">
        <v>2263</v>
      </c>
      <c r="B51" t="s">
        <v>2286</v>
      </c>
      <c r="C51" t="s">
        <v>2359</v>
      </c>
      <c r="D51">
        <f t="shared" si="0"/>
        <v>168</v>
      </c>
      <c r="E51" t="s">
        <v>2364</v>
      </c>
    </row>
    <row r="52" spans="1:5" x14ac:dyDescent="0.45">
      <c r="A52" t="s">
        <v>2278</v>
      </c>
      <c r="B52" t="s">
        <v>2301</v>
      </c>
      <c r="C52">
        <v>35</v>
      </c>
      <c r="D52">
        <f t="shared" si="0"/>
        <v>168</v>
      </c>
      <c r="E52" t="s">
        <v>2364</v>
      </c>
    </row>
    <row r="53" spans="1:5" x14ac:dyDescent="0.45">
      <c r="A53" t="s">
        <v>2219</v>
      </c>
      <c r="B53" t="s">
        <v>2242</v>
      </c>
      <c r="C53">
        <v>40</v>
      </c>
      <c r="D53">
        <f t="shared" si="0"/>
        <v>168</v>
      </c>
      <c r="E53" t="s">
        <v>2364</v>
      </c>
    </row>
    <row r="54" spans="1:5" x14ac:dyDescent="0.45">
      <c r="A54" t="s">
        <v>2217</v>
      </c>
      <c r="B54" t="s">
        <v>2240</v>
      </c>
      <c r="C54">
        <v>40</v>
      </c>
      <c r="D54">
        <f t="shared" si="0"/>
        <v>168</v>
      </c>
      <c r="E54" t="s">
        <v>2364</v>
      </c>
    </row>
    <row r="55" spans="1:5" x14ac:dyDescent="0.45">
      <c r="A55" t="s">
        <v>2202</v>
      </c>
      <c r="B55" t="s">
        <v>2213</v>
      </c>
      <c r="C55">
        <v>45</v>
      </c>
      <c r="D55">
        <f t="shared" si="0"/>
        <v>168</v>
      </c>
      <c r="E55" t="s">
        <v>2364</v>
      </c>
    </row>
    <row r="56" spans="1:5" x14ac:dyDescent="0.45">
      <c r="A56" t="s">
        <v>2274</v>
      </c>
      <c r="B56" t="s">
        <v>2297</v>
      </c>
      <c r="C56">
        <v>50</v>
      </c>
      <c r="D56">
        <f t="shared" si="0"/>
        <v>168</v>
      </c>
      <c r="E56" t="s">
        <v>2364</v>
      </c>
    </row>
    <row r="57" spans="1:5" x14ac:dyDescent="0.45">
      <c r="A57" t="s">
        <v>2232</v>
      </c>
      <c r="B57" t="s">
        <v>2256</v>
      </c>
      <c r="C57">
        <v>50</v>
      </c>
      <c r="D57">
        <f t="shared" si="0"/>
        <v>168</v>
      </c>
      <c r="E57" t="s">
        <v>2364</v>
      </c>
    </row>
    <row r="58" spans="1:5" x14ac:dyDescent="0.45">
      <c r="A58" t="s">
        <v>2228</v>
      </c>
      <c r="B58" t="s">
        <v>2252</v>
      </c>
      <c r="C58">
        <v>60</v>
      </c>
      <c r="D58">
        <f t="shared" si="0"/>
        <v>168</v>
      </c>
      <c r="E58" t="s">
        <v>2364</v>
      </c>
    </row>
    <row r="59" spans="1:5" x14ac:dyDescent="0.45">
      <c r="A59" t="s">
        <v>2225</v>
      </c>
      <c r="B59" t="s">
        <v>2249</v>
      </c>
      <c r="C59">
        <v>60</v>
      </c>
      <c r="D59">
        <f t="shared" si="0"/>
        <v>168</v>
      </c>
      <c r="E59" t="s">
        <v>2364</v>
      </c>
    </row>
    <row r="60" spans="1:5" x14ac:dyDescent="0.45">
      <c r="A60" t="s">
        <v>2197</v>
      </c>
      <c r="B60" t="s">
        <v>2208</v>
      </c>
      <c r="C60">
        <v>70</v>
      </c>
      <c r="D60">
        <f t="shared" si="0"/>
        <v>168</v>
      </c>
      <c r="E60" t="s">
        <v>2364</v>
      </c>
    </row>
    <row r="61" spans="1:5" x14ac:dyDescent="0.45">
      <c r="A61" t="s">
        <v>2363</v>
      </c>
      <c r="B61" t="s">
        <v>2362</v>
      </c>
      <c r="C61" t="s">
        <v>2370</v>
      </c>
      <c r="D61">
        <f>LEN(B61)</f>
        <v>168</v>
      </c>
      <c r="E61" t="s">
        <v>2365</v>
      </c>
    </row>
    <row r="62" spans="1:5" x14ac:dyDescent="0.45">
      <c r="A62" t="s">
        <v>2368</v>
      </c>
      <c r="B62" t="s">
        <v>2369</v>
      </c>
      <c r="C62" t="s">
        <v>2370</v>
      </c>
      <c r="D62">
        <f>LEN(B62)</f>
        <v>168</v>
      </c>
      <c r="E62" t="s">
        <v>2365</v>
      </c>
    </row>
    <row r="63" spans="1:5" x14ac:dyDescent="0.45">
      <c r="A63" t="s">
        <v>3627</v>
      </c>
      <c r="B63" t="s">
        <v>3626</v>
      </c>
      <c r="C63" t="s">
        <v>2370</v>
      </c>
      <c r="D63">
        <f>LEN(B63)</f>
        <v>168</v>
      </c>
      <c r="E63" t="s">
        <v>2365</v>
      </c>
    </row>
    <row r="64" spans="1:5" x14ac:dyDescent="0.45">
      <c r="A64" t="s">
        <v>3629</v>
      </c>
      <c r="B64" t="s">
        <v>3628</v>
      </c>
      <c r="C64" t="s">
        <v>2370</v>
      </c>
      <c r="D64">
        <f>LEN(B64)</f>
        <v>168</v>
      </c>
      <c r="E64" t="s">
        <v>2365</v>
      </c>
    </row>
    <row r="65" spans="1:5" x14ac:dyDescent="0.45">
      <c r="A65" t="s">
        <v>3630</v>
      </c>
      <c r="B65" t="s">
        <v>3631</v>
      </c>
      <c r="C65" t="s">
        <v>2370</v>
      </c>
      <c r="D65">
        <f>LEN(B65)</f>
        <v>168</v>
      </c>
      <c r="E65" t="s">
        <v>2365</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345"/>
  <sheetViews>
    <sheetView topLeftCell="A458" workbookViewId="0">
      <selection activeCell="D492" sqref="D489:D492"/>
    </sheetView>
  </sheetViews>
  <sheetFormatPr defaultRowHeight="14.25" x14ac:dyDescent="0.45"/>
  <cols>
    <col min="5" max="6" width="23.33203125" customWidth="1"/>
  </cols>
  <sheetData>
    <row r="1" spans="1:14" x14ac:dyDescent="0.45">
      <c r="A1">
        <v>0</v>
      </c>
      <c r="B1" t="str">
        <f t="shared" ref="B1:B64" si="0">DEC2HEX(A1)</f>
        <v>0</v>
      </c>
      <c r="N1" t="e" cm="1" vm="1">
        <f t="array" ref="N1">_xlfn._xlws.FILTER('Edit Here'!C834:C2849,'Edit Here'!K834:K2849&lt;&gt;"")</f>
        <v>#VALUE!</v>
      </c>
    </row>
    <row r="2" spans="1:14" x14ac:dyDescent="0.45">
      <c r="A2">
        <v>1</v>
      </c>
      <c r="B2" t="str">
        <f t="shared" si="0"/>
        <v>1</v>
      </c>
      <c r="C2" t="s">
        <v>2375</v>
      </c>
      <c r="D2" t="s">
        <v>1366</v>
      </c>
      <c r="E2" t="s">
        <v>1818</v>
      </c>
      <c r="F2" t="s">
        <v>1883</v>
      </c>
      <c r="G2" t="s">
        <v>1946</v>
      </c>
      <c r="I2" t="s">
        <v>2108</v>
      </c>
    </row>
    <row r="3" spans="1:14" x14ac:dyDescent="0.45">
      <c r="A3">
        <v>2</v>
      </c>
      <c r="B3" t="str">
        <f t="shared" si="0"/>
        <v>2</v>
      </c>
      <c r="C3" t="s">
        <v>2376</v>
      </c>
      <c r="D3" t="s">
        <v>1367</v>
      </c>
      <c r="E3" t="s">
        <v>1819</v>
      </c>
      <c r="F3" t="s">
        <v>1884</v>
      </c>
      <c r="G3" t="s">
        <v>1947</v>
      </c>
      <c r="I3" t="s">
        <v>2109</v>
      </c>
    </row>
    <row r="4" spans="1:14" x14ac:dyDescent="0.45">
      <c r="A4">
        <v>3</v>
      </c>
      <c r="B4" t="str">
        <f t="shared" si="0"/>
        <v>3</v>
      </c>
      <c r="C4" t="s">
        <v>2377</v>
      </c>
      <c r="D4" t="s">
        <v>1368</v>
      </c>
      <c r="E4" t="s">
        <v>1820</v>
      </c>
      <c r="F4" t="s">
        <v>1885</v>
      </c>
      <c r="G4" t="s">
        <v>1948</v>
      </c>
      <c r="I4" t="s">
        <v>2110</v>
      </c>
    </row>
    <row r="5" spans="1:14" x14ac:dyDescent="0.45">
      <c r="A5">
        <v>4</v>
      </c>
      <c r="B5" t="str">
        <f t="shared" si="0"/>
        <v>4</v>
      </c>
      <c r="C5" t="s">
        <v>2378</v>
      </c>
      <c r="D5" t="s">
        <v>1369</v>
      </c>
      <c r="E5" t="s">
        <v>1821</v>
      </c>
      <c r="F5" t="s">
        <v>1886</v>
      </c>
      <c r="G5" t="s">
        <v>1949</v>
      </c>
      <c r="I5" t="s">
        <v>2111</v>
      </c>
    </row>
    <row r="6" spans="1:14" x14ac:dyDescent="0.45">
      <c r="A6">
        <v>5</v>
      </c>
      <c r="B6" t="str">
        <f t="shared" si="0"/>
        <v>5</v>
      </c>
      <c r="C6" t="s">
        <v>2379</v>
      </c>
      <c r="D6" t="s">
        <v>1370</v>
      </c>
      <c r="E6" t="s">
        <v>1822</v>
      </c>
      <c r="F6" t="s">
        <v>1887</v>
      </c>
      <c r="G6" t="s">
        <v>1950</v>
      </c>
      <c r="I6" t="s">
        <v>2112</v>
      </c>
    </row>
    <row r="7" spans="1:14" x14ac:dyDescent="0.45">
      <c r="A7">
        <v>6</v>
      </c>
      <c r="B7" t="str">
        <f t="shared" si="0"/>
        <v>6</v>
      </c>
      <c r="C7" t="s">
        <v>2380</v>
      </c>
      <c r="D7" t="s">
        <v>1371</v>
      </c>
      <c r="E7" t="s">
        <v>1823</v>
      </c>
      <c r="F7" t="s">
        <v>1888</v>
      </c>
      <c r="G7" t="s">
        <v>1951</v>
      </c>
      <c r="I7" t="s">
        <v>2113</v>
      </c>
    </row>
    <row r="8" spans="1:14" x14ac:dyDescent="0.45">
      <c r="A8">
        <v>7</v>
      </c>
      <c r="B8" t="str">
        <f t="shared" si="0"/>
        <v>7</v>
      </c>
      <c r="C8" t="s">
        <v>2381</v>
      </c>
      <c r="D8" t="s">
        <v>1372</v>
      </c>
      <c r="E8" t="s">
        <v>1824</v>
      </c>
      <c r="F8" t="s">
        <v>1889</v>
      </c>
      <c r="G8" t="s">
        <v>1952</v>
      </c>
      <c r="I8" t="s">
        <v>2114</v>
      </c>
    </row>
    <row r="9" spans="1:14" x14ac:dyDescent="0.45">
      <c r="A9">
        <v>8</v>
      </c>
      <c r="B9" t="str">
        <f t="shared" si="0"/>
        <v>8</v>
      </c>
      <c r="C9" t="s">
        <v>2382</v>
      </c>
      <c r="D9" t="s">
        <v>1373</v>
      </c>
      <c r="E9" t="s">
        <v>1825</v>
      </c>
      <c r="F9" t="s">
        <v>1890</v>
      </c>
      <c r="G9" t="s">
        <v>1953</v>
      </c>
      <c r="I9" t="s">
        <v>2115</v>
      </c>
    </row>
    <row r="10" spans="1:14" x14ac:dyDescent="0.45">
      <c r="A10">
        <v>9</v>
      </c>
      <c r="B10" t="str">
        <f t="shared" si="0"/>
        <v>9</v>
      </c>
      <c r="C10" t="s">
        <v>2383</v>
      </c>
      <c r="D10" t="s">
        <v>1374</v>
      </c>
      <c r="E10" t="s">
        <v>1826</v>
      </c>
      <c r="F10" t="s">
        <v>1891</v>
      </c>
      <c r="G10" t="s">
        <v>1954</v>
      </c>
      <c r="I10" t="s">
        <v>2116</v>
      </c>
    </row>
    <row r="11" spans="1:14" x14ac:dyDescent="0.45">
      <c r="A11">
        <v>10</v>
      </c>
      <c r="B11" t="str">
        <f t="shared" si="0"/>
        <v>A</v>
      </c>
      <c r="C11" t="s">
        <v>2384</v>
      </c>
      <c r="D11" t="s">
        <v>1375</v>
      </c>
      <c r="E11" t="s">
        <v>1827</v>
      </c>
      <c r="F11" t="s">
        <v>1892</v>
      </c>
      <c r="G11" t="s">
        <v>1955</v>
      </c>
      <c r="I11" t="s">
        <v>2117</v>
      </c>
      <c r="K11" t="s">
        <v>2270</v>
      </c>
    </row>
    <row r="12" spans="1:14" x14ac:dyDescent="0.45">
      <c r="A12">
        <v>11</v>
      </c>
      <c r="B12" t="str">
        <f t="shared" si="0"/>
        <v>B</v>
      </c>
      <c r="C12" t="s">
        <v>2385</v>
      </c>
      <c r="D12" t="s">
        <v>1376</v>
      </c>
      <c r="E12" t="s">
        <v>1828</v>
      </c>
      <c r="F12" t="s">
        <v>1893</v>
      </c>
      <c r="G12" t="s">
        <v>1956</v>
      </c>
      <c r="I12" t="s">
        <v>2118</v>
      </c>
    </row>
    <row r="13" spans="1:14" x14ac:dyDescent="0.45">
      <c r="A13">
        <v>12</v>
      </c>
      <c r="B13" t="str">
        <f t="shared" si="0"/>
        <v>C</v>
      </c>
      <c r="C13" t="s">
        <v>2386</v>
      </c>
      <c r="D13" t="s">
        <v>1377</v>
      </c>
      <c r="E13" t="s">
        <v>1829</v>
      </c>
      <c r="F13" t="s">
        <v>1894</v>
      </c>
      <c r="G13" t="s">
        <v>1957</v>
      </c>
      <c r="I13" t="s">
        <v>2119</v>
      </c>
    </row>
    <row r="14" spans="1:14" x14ac:dyDescent="0.45">
      <c r="A14">
        <v>13</v>
      </c>
      <c r="B14" t="str">
        <f t="shared" si="0"/>
        <v>D</v>
      </c>
      <c r="C14" t="s">
        <v>2387</v>
      </c>
      <c r="D14" t="s">
        <v>1378</v>
      </c>
      <c r="E14" t="s">
        <v>1830</v>
      </c>
      <c r="F14" t="s">
        <v>1895</v>
      </c>
      <c r="G14" t="s">
        <v>1958</v>
      </c>
      <c r="I14" t="s">
        <v>2120</v>
      </c>
    </row>
    <row r="15" spans="1:14" x14ac:dyDescent="0.45">
      <c r="A15">
        <v>14</v>
      </c>
      <c r="B15" t="str">
        <f t="shared" si="0"/>
        <v>E</v>
      </c>
      <c r="C15" t="s">
        <v>2388</v>
      </c>
      <c r="D15" t="s">
        <v>1379</v>
      </c>
      <c r="E15" t="s">
        <v>1831</v>
      </c>
      <c r="F15" t="s">
        <v>1896</v>
      </c>
      <c r="G15" t="s">
        <v>1959</v>
      </c>
      <c r="I15" t="s">
        <v>593</v>
      </c>
    </row>
    <row r="16" spans="1:14" x14ac:dyDescent="0.45">
      <c r="A16">
        <v>15</v>
      </c>
      <c r="B16" t="str">
        <f t="shared" si="0"/>
        <v>F</v>
      </c>
      <c r="C16" t="s">
        <v>2389</v>
      </c>
      <c r="D16" t="s">
        <v>1380</v>
      </c>
      <c r="E16" t="s">
        <v>1832</v>
      </c>
      <c r="F16" t="s">
        <v>1897</v>
      </c>
      <c r="G16" t="s">
        <v>1960</v>
      </c>
      <c r="I16" t="s">
        <v>2121</v>
      </c>
    </row>
    <row r="17" spans="1:9" x14ac:dyDescent="0.45">
      <c r="A17">
        <v>16</v>
      </c>
      <c r="B17" t="str">
        <f t="shared" si="0"/>
        <v>10</v>
      </c>
      <c r="C17" t="s">
        <v>2390</v>
      </c>
      <c r="D17" t="s">
        <v>1381</v>
      </c>
      <c r="E17" t="s">
        <v>1833</v>
      </c>
      <c r="F17" t="s">
        <v>1898</v>
      </c>
      <c r="G17" t="s">
        <v>1961</v>
      </c>
      <c r="I17" t="s">
        <v>2122</v>
      </c>
    </row>
    <row r="18" spans="1:9" x14ac:dyDescent="0.45">
      <c r="A18">
        <v>17</v>
      </c>
      <c r="B18" t="str">
        <f t="shared" si="0"/>
        <v>11</v>
      </c>
      <c r="C18" t="s">
        <v>2391</v>
      </c>
      <c r="D18" t="s">
        <v>1382</v>
      </c>
      <c r="E18" t="s">
        <v>1834</v>
      </c>
      <c r="F18" t="s">
        <v>1899</v>
      </c>
      <c r="G18" t="s">
        <v>1962</v>
      </c>
      <c r="I18" t="s">
        <v>2123</v>
      </c>
    </row>
    <row r="19" spans="1:9" x14ac:dyDescent="0.45">
      <c r="A19">
        <v>18</v>
      </c>
      <c r="B19" t="str">
        <f t="shared" si="0"/>
        <v>12</v>
      </c>
      <c r="C19" t="s">
        <v>2392</v>
      </c>
      <c r="D19" t="s">
        <v>1383</v>
      </c>
      <c r="E19" t="s">
        <v>1835</v>
      </c>
      <c r="F19" t="s">
        <v>1900</v>
      </c>
      <c r="G19" t="s">
        <v>1963</v>
      </c>
      <c r="I19" t="s">
        <v>2124</v>
      </c>
    </row>
    <row r="20" spans="1:9" x14ac:dyDescent="0.45">
      <c r="A20">
        <v>19</v>
      </c>
      <c r="B20" t="str">
        <f t="shared" si="0"/>
        <v>13</v>
      </c>
      <c r="C20" t="s">
        <v>2393</v>
      </c>
      <c r="D20" t="s">
        <v>1384</v>
      </c>
      <c r="E20" t="s">
        <v>1836</v>
      </c>
      <c r="F20" t="s">
        <v>1901</v>
      </c>
      <c r="G20" t="s">
        <v>1964</v>
      </c>
      <c r="I20" t="s">
        <v>2125</v>
      </c>
    </row>
    <row r="21" spans="1:9" x14ac:dyDescent="0.45">
      <c r="A21">
        <v>20</v>
      </c>
      <c r="B21" t="str">
        <f t="shared" si="0"/>
        <v>14</v>
      </c>
      <c r="C21" t="s">
        <v>2394</v>
      </c>
      <c r="D21" t="s">
        <v>1385</v>
      </c>
      <c r="E21" t="s">
        <v>1837</v>
      </c>
      <c r="F21" t="s">
        <v>1902</v>
      </c>
      <c r="G21" t="s">
        <v>1965</v>
      </c>
      <c r="I21" t="s">
        <v>2126</v>
      </c>
    </row>
    <row r="22" spans="1:9" x14ac:dyDescent="0.45">
      <c r="A22">
        <v>21</v>
      </c>
      <c r="B22" t="str">
        <f t="shared" si="0"/>
        <v>15</v>
      </c>
      <c r="C22" t="s">
        <v>2395</v>
      </c>
      <c r="D22" t="s">
        <v>1386</v>
      </c>
      <c r="E22" t="s">
        <v>1838</v>
      </c>
      <c r="F22" t="s">
        <v>1903</v>
      </c>
      <c r="G22" t="s">
        <v>1966</v>
      </c>
      <c r="I22" t="s">
        <v>2127</v>
      </c>
    </row>
    <row r="23" spans="1:9" x14ac:dyDescent="0.45">
      <c r="A23">
        <v>22</v>
      </c>
      <c r="B23" t="str">
        <f t="shared" si="0"/>
        <v>16</v>
      </c>
      <c r="C23" t="s">
        <v>2396</v>
      </c>
      <c r="D23" t="s">
        <v>1387</v>
      </c>
      <c r="E23" t="s">
        <v>1839</v>
      </c>
      <c r="F23" t="s">
        <v>1904</v>
      </c>
      <c r="G23" t="s">
        <v>1967</v>
      </c>
      <c r="I23" t="s">
        <v>2128</v>
      </c>
    </row>
    <row r="24" spans="1:9" x14ac:dyDescent="0.45">
      <c r="A24">
        <v>23</v>
      </c>
      <c r="B24" t="str">
        <f t="shared" si="0"/>
        <v>17</v>
      </c>
      <c r="C24" t="s">
        <v>2397</v>
      </c>
      <c r="D24" t="s">
        <v>1388</v>
      </c>
      <c r="E24" t="s">
        <v>1840</v>
      </c>
      <c r="F24" t="s">
        <v>1905</v>
      </c>
      <c r="G24" t="s">
        <v>1968</v>
      </c>
      <c r="I24" t="s">
        <v>2129</v>
      </c>
    </row>
    <row r="25" spans="1:9" x14ac:dyDescent="0.45">
      <c r="A25">
        <v>24</v>
      </c>
      <c r="B25" t="str">
        <f t="shared" si="0"/>
        <v>18</v>
      </c>
      <c r="C25" t="s">
        <v>2398</v>
      </c>
      <c r="D25" t="s">
        <v>1389</v>
      </c>
      <c r="E25" t="s">
        <v>1841</v>
      </c>
      <c r="F25" t="s">
        <v>1906</v>
      </c>
      <c r="G25" t="s">
        <v>1969</v>
      </c>
      <c r="I25" t="s">
        <v>1914</v>
      </c>
    </row>
    <row r="26" spans="1:9" x14ac:dyDescent="0.45">
      <c r="A26">
        <v>25</v>
      </c>
      <c r="B26" t="str">
        <f t="shared" si="0"/>
        <v>19</v>
      </c>
      <c r="C26" t="s">
        <v>2399</v>
      </c>
      <c r="D26" t="s">
        <v>1390</v>
      </c>
      <c r="E26" t="s">
        <v>1842</v>
      </c>
      <c r="F26" t="s">
        <v>1907</v>
      </c>
      <c r="G26" t="s">
        <v>1970</v>
      </c>
      <c r="I26" t="s">
        <v>2130</v>
      </c>
    </row>
    <row r="27" spans="1:9" x14ac:dyDescent="0.45">
      <c r="A27">
        <v>26</v>
      </c>
      <c r="B27" t="str">
        <f t="shared" si="0"/>
        <v>1A</v>
      </c>
      <c r="C27" t="s">
        <v>2400</v>
      </c>
      <c r="D27" t="s">
        <v>1391</v>
      </c>
      <c r="E27" t="s">
        <v>1843</v>
      </c>
      <c r="F27" t="s">
        <v>1908</v>
      </c>
      <c r="G27" t="s">
        <v>1971</v>
      </c>
      <c r="I27" t="s">
        <v>2131</v>
      </c>
    </row>
    <row r="28" spans="1:9" x14ac:dyDescent="0.45">
      <c r="A28">
        <v>27</v>
      </c>
      <c r="B28" t="str">
        <f t="shared" si="0"/>
        <v>1B</v>
      </c>
      <c r="C28" t="s">
        <v>2401</v>
      </c>
      <c r="D28" t="s">
        <v>1392</v>
      </c>
      <c r="E28" t="s">
        <v>1844</v>
      </c>
      <c r="F28" t="s">
        <v>1909</v>
      </c>
      <c r="G28" t="s">
        <v>1972</v>
      </c>
      <c r="I28" t="s">
        <v>2132</v>
      </c>
    </row>
    <row r="29" spans="1:9" x14ac:dyDescent="0.45">
      <c r="A29">
        <v>28</v>
      </c>
      <c r="B29" t="str">
        <f t="shared" si="0"/>
        <v>1C</v>
      </c>
      <c r="C29" t="s">
        <v>2402</v>
      </c>
      <c r="D29" t="s">
        <v>1393</v>
      </c>
      <c r="E29" t="s">
        <v>1845</v>
      </c>
      <c r="F29" t="s">
        <v>593</v>
      </c>
      <c r="G29" t="s">
        <v>1973</v>
      </c>
      <c r="I29" t="s">
        <v>2133</v>
      </c>
    </row>
    <row r="30" spans="1:9" x14ac:dyDescent="0.45">
      <c r="A30">
        <v>29</v>
      </c>
      <c r="B30" t="str">
        <f t="shared" si="0"/>
        <v>1D</v>
      </c>
      <c r="C30" t="s">
        <v>2403</v>
      </c>
      <c r="D30" t="s">
        <v>1394</v>
      </c>
      <c r="E30" t="s">
        <v>1846</v>
      </c>
      <c r="F30" t="s">
        <v>1910</v>
      </c>
      <c r="G30" t="s">
        <v>1974</v>
      </c>
      <c r="I30" t="s">
        <v>2134</v>
      </c>
    </row>
    <row r="31" spans="1:9" x14ac:dyDescent="0.45">
      <c r="A31">
        <v>30</v>
      </c>
      <c r="B31" t="str">
        <f t="shared" si="0"/>
        <v>1E</v>
      </c>
      <c r="C31" t="s">
        <v>2404</v>
      </c>
      <c r="D31" t="s">
        <v>1395</v>
      </c>
      <c r="E31" t="s">
        <v>1847</v>
      </c>
      <c r="F31" t="s">
        <v>1911</v>
      </c>
      <c r="G31" t="s">
        <v>1975</v>
      </c>
      <c r="I31" t="s">
        <v>2135</v>
      </c>
    </row>
    <row r="32" spans="1:9" x14ac:dyDescent="0.45">
      <c r="A32">
        <v>31</v>
      </c>
      <c r="B32" t="str">
        <f t="shared" si="0"/>
        <v>1F</v>
      </c>
      <c r="C32" t="s">
        <v>2405</v>
      </c>
      <c r="D32" t="s">
        <v>1396</v>
      </c>
      <c r="E32" t="s">
        <v>1848</v>
      </c>
      <c r="F32" t="s">
        <v>1912</v>
      </c>
      <c r="G32" t="s">
        <v>1976</v>
      </c>
      <c r="I32" t="s">
        <v>2136</v>
      </c>
    </row>
    <row r="33" spans="1:9" x14ac:dyDescent="0.45">
      <c r="A33">
        <v>32</v>
      </c>
      <c r="B33" t="str">
        <f t="shared" si="0"/>
        <v>20</v>
      </c>
      <c r="C33" t="s">
        <v>2406</v>
      </c>
      <c r="D33" t="s">
        <v>1397</v>
      </c>
      <c r="E33" t="s">
        <v>1849</v>
      </c>
      <c r="F33" t="s">
        <v>1913</v>
      </c>
      <c r="G33" t="s">
        <v>1977</v>
      </c>
      <c r="H33" t="s">
        <v>2012</v>
      </c>
      <c r="I33" t="s">
        <v>2137</v>
      </c>
    </row>
    <row r="34" spans="1:9" x14ac:dyDescent="0.45">
      <c r="A34">
        <v>33</v>
      </c>
      <c r="B34" t="str">
        <f t="shared" si="0"/>
        <v>21</v>
      </c>
      <c r="C34" t="s">
        <v>2407</v>
      </c>
      <c r="D34" t="s">
        <v>1398</v>
      </c>
      <c r="E34" t="s">
        <v>1850</v>
      </c>
      <c r="F34" t="s">
        <v>1914</v>
      </c>
      <c r="G34" t="s">
        <v>1978</v>
      </c>
      <c r="H34" t="s">
        <v>2013</v>
      </c>
      <c r="I34" t="s">
        <v>2138</v>
      </c>
    </row>
    <row r="35" spans="1:9" x14ac:dyDescent="0.45">
      <c r="A35">
        <v>34</v>
      </c>
      <c r="B35" t="str">
        <f t="shared" si="0"/>
        <v>22</v>
      </c>
      <c r="C35" t="s">
        <v>2408</v>
      </c>
      <c r="D35" t="s">
        <v>1399</v>
      </c>
      <c r="E35" t="s">
        <v>1851</v>
      </c>
      <c r="F35" t="s">
        <v>1915</v>
      </c>
      <c r="G35" t="s">
        <v>1979</v>
      </c>
      <c r="H35" t="s">
        <v>2014</v>
      </c>
      <c r="I35" t="s">
        <v>2139</v>
      </c>
    </row>
    <row r="36" spans="1:9" x14ac:dyDescent="0.45">
      <c r="A36">
        <v>35</v>
      </c>
      <c r="B36" t="str">
        <f t="shared" si="0"/>
        <v>23</v>
      </c>
      <c r="C36" t="s">
        <v>2409</v>
      </c>
      <c r="D36" t="s">
        <v>1400</v>
      </c>
      <c r="E36" t="s">
        <v>1852</v>
      </c>
      <c r="F36" t="s">
        <v>1916</v>
      </c>
      <c r="G36" t="s">
        <v>1980</v>
      </c>
      <c r="H36" t="s">
        <v>2015</v>
      </c>
      <c r="I36" t="s">
        <v>2140</v>
      </c>
    </row>
    <row r="37" spans="1:9" x14ac:dyDescent="0.45">
      <c r="A37">
        <v>36</v>
      </c>
      <c r="B37" t="str">
        <f t="shared" si="0"/>
        <v>24</v>
      </c>
      <c r="C37" t="s">
        <v>2410</v>
      </c>
      <c r="D37" t="s">
        <v>1401</v>
      </c>
      <c r="E37" t="s">
        <v>1853</v>
      </c>
      <c r="F37" t="s">
        <v>1917</v>
      </c>
      <c r="G37" t="s">
        <v>1981</v>
      </c>
      <c r="H37" t="s">
        <v>2016</v>
      </c>
      <c r="I37" t="s">
        <v>2141</v>
      </c>
    </row>
    <row r="38" spans="1:9" x14ac:dyDescent="0.45">
      <c r="A38">
        <v>37</v>
      </c>
      <c r="B38" t="str">
        <f t="shared" si="0"/>
        <v>25</v>
      </c>
      <c r="C38" t="s">
        <v>2411</v>
      </c>
      <c r="D38" t="s">
        <v>1402</v>
      </c>
      <c r="E38" t="s">
        <v>1854</v>
      </c>
      <c r="F38" t="s">
        <v>1918</v>
      </c>
      <c r="G38" t="s">
        <v>1982</v>
      </c>
      <c r="H38" t="s">
        <v>2017</v>
      </c>
      <c r="I38" t="s">
        <v>2142</v>
      </c>
    </row>
    <row r="39" spans="1:9" x14ac:dyDescent="0.45">
      <c r="A39">
        <v>38</v>
      </c>
      <c r="B39" t="str">
        <f t="shared" si="0"/>
        <v>26</v>
      </c>
      <c r="C39" t="s">
        <v>2412</v>
      </c>
      <c r="D39" t="s">
        <v>1403</v>
      </c>
      <c r="E39" t="s">
        <v>1855</v>
      </c>
      <c r="F39" t="s">
        <v>1919</v>
      </c>
      <c r="G39" t="s">
        <v>1983</v>
      </c>
      <c r="H39" t="s">
        <v>2018</v>
      </c>
      <c r="I39" t="s">
        <v>1909</v>
      </c>
    </row>
    <row r="40" spans="1:9" x14ac:dyDescent="0.45">
      <c r="A40">
        <v>39</v>
      </c>
      <c r="B40" t="str">
        <f t="shared" si="0"/>
        <v>27</v>
      </c>
      <c r="C40" t="s">
        <v>2413</v>
      </c>
      <c r="D40" t="s">
        <v>1404</v>
      </c>
      <c r="E40" t="s">
        <v>1856</v>
      </c>
      <c r="F40" t="s">
        <v>1920</v>
      </c>
      <c r="G40" t="s">
        <v>1984</v>
      </c>
      <c r="H40" t="s">
        <v>2019</v>
      </c>
      <c r="I40" t="s">
        <v>2143</v>
      </c>
    </row>
    <row r="41" spans="1:9" x14ac:dyDescent="0.45">
      <c r="A41">
        <v>40</v>
      </c>
      <c r="B41" t="str">
        <f t="shared" si="0"/>
        <v>28</v>
      </c>
      <c r="C41" t="s">
        <v>2414</v>
      </c>
      <c r="D41" t="s">
        <v>1405</v>
      </c>
      <c r="E41" t="s">
        <v>1857</v>
      </c>
      <c r="F41" t="s">
        <v>1921</v>
      </c>
      <c r="G41" t="s">
        <v>1985</v>
      </c>
      <c r="H41" t="s">
        <v>2020</v>
      </c>
      <c r="I41" t="s">
        <v>2144</v>
      </c>
    </row>
    <row r="42" spans="1:9" x14ac:dyDescent="0.45">
      <c r="A42">
        <v>41</v>
      </c>
      <c r="B42" t="str">
        <f t="shared" si="0"/>
        <v>29</v>
      </c>
      <c r="C42" t="s">
        <v>2415</v>
      </c>
      <c r="D42" t="s">
        <v>1406</v>
      </c>
      <c r="E42" t="s">
        <v>1858</v>
      </c>
      <c r="F42" t="s">
        <v>1922</v>
      </c>
      <c r="G42" t="s">
        <v>1986</v>
      </c>
      <c r="H42" t="s">
        <v>2021</v>
      </c>
      <c r="I42" t="s">
        <v>2145</v>
      </c>
    </row>
    <row r="43" spans="1:9" x14ac:dyDescent="0.45">
      <c r="A43">
        <v>42</v>
      </c>
      <c r="B43" t="str">
        <f t="shared" si="0"/>
        <v>2A</v>
      </c>
      <c r="C43" t="s">
        <v>2416</v>
      </c>
      <c r="D43" t="s">
        <v>1407</v>
      </c>
      <c r="E43" t="s">
        <v>1859</v>
      </c>
      <c r="F43" t="s">
        <v>1923</v>
      </c>
      <c r="G43" t="s">
        <v>1987</v>
      </c>
      <c r="H43" t="s">
        <v>2022</v>
      </c>
      <c r="I43" t="s">
        <v>2146</v>
      </c>
    </row>
    <row r="44" spans="1:9" x14ac:dyDescent="0.45">
      <c r="A44">
        <v>43</v>
      </c>
      <c r="B44" t="str">
        <f t="shared" si="0"/>
        <v>2B</v>
      </c>
      <c r="C44" t="s">
        <v>2417</v>
      </c>
      <c r="D44" t="s">
        <v>1408</v>
      </c>
      <c r="E44" t="s">
        <v>1860</v>
      </c>
      <c r="F44" t="s">
        <v>1924</v>
      </c>
      <c r="G44" t="s">
        <v>1988</v>
      </c>
      <c r="H44" t="s">
        <v>2023</v>
      </c>
      <c r="I44" t="s">
        <v>2147</v>
      </c>
    </row>
    <row r="45" spans="1:9" x14ac:dyDescent="0.45">
      <c r="A45">
        <v>44</v>
      </c>
      <c r="B45" t="str">
        <f t="shared" si="0"/>
        <v>2C</v>
      </c>
      <c r="C45" t="s">
        <v>2418</v>
      </c>
      <c r="D45" t="s">
        <v>1409</v>
      </c>
      <c r="E45" t="s">
        <v>1861</v>
      </c>
      <c r="F45" t="s">
        <v>1925</v>
      </c>
      <c r="G45" t="s">
        <v>1989</v>
      </c>
      <c r="H45" t="s">
        <v>2024</v>
      </c>
      <c r="I45" t="s">
        <v>2148</v>
      </c>
    </row>
    <row r="46" spans="1:9" x14ac:dyDescent="0.45">
      <c r="A46">
        <v>45</v>
      </c>
      <c r="B46" t="str">
        <f t="shared" si="0"/>
        <v>2D</v>
      </c>
      <c r="C46" t="s">
        <v>2419</v>
      </c>
      <c r="D46" t="s">
        <v>1410</v>
      </c>
      <c r="E46" t="s">
        <v>1862</v>
      </c>
      <c r="F46" t="s">
        <v>1926</v>
      </c>
      <c r="G46" t="s">
        <v>1990</v>
      </c>
      <c r="H46" t="s">
        <v>2025</v>
      </c>
      <c r="I46" t="s">
        <v>2149</v>
      </c>
    </row>
    <row r="47" spans="1:9" x14ac:dyDescent="0.45">
      <c r="A47">
        <v>46</v>
      </c>
      <c r="B47" t="str">
        <f t="shared" si="0"/>
        <v>2E</v>
      </c>
      <c r="C47" t="s">
        <v>2420</v>
      </c>
      <c r="D47" t="s">
        <v>1411</v>
      </c>
      <c r="E47" t="s">
        <v>1863</v>
      </c>
      <c r="F47" t="s">
        <v>1927</v>
      </c>
      <c r="G47" t="s">
        <v>1991</v>
      </c>
      <c r="H47" t="s">
        <v>2026</v>
      </c>
      <c r="I47" t="s">
        <v>2150</v>
      </c>
    </row>
    <row r="48" spans="1:9" x14ac:dyDescent="0.45">
      <c r="A48">
        <v>47</v>
      </c>
      <c r="B48" t="str">
        <f t="shared" si="0"/>
        <v>2F</v>
      </c>
      <c r="C48" t="s">
        <v>2421</v>
      </c>
      <c r="D48" t="s">
        <v>1412</v>
      </c>
      <c r="E48" t="s">
        <v>1864</v>
      </c>
      <c r="F48" t="s">
        <v>1928</v>
      </c>
      <c r="G48" t="s">
        <v>1992</v>
      </c>
      <c r="H48" t="s">
        <v>2027</v>
      </c>
      <c r="I48" t="s">
        <v>2151</v>
      </c>
    </row>
    <row r="49" spans="1:9" x14ac:dyDescent="0.45">
      <c r="A49">
        <v>48</v>
      </c>
      <c r="B49" t="str">
        <f t="shared" si="0"/>
        <v>30</v>
      </c>
      <c r="C49" t="s">
        <v>2422</v>
      </c>
      <c r="D49" t="s">
        <v>1413</v>
      </c>
      <c r="E49" t="s">
        <v>1865</v>
      </c>
      <c r="F49" t="s">
        <v>1929</v>
      </c>
      <c r="G49" t="s">
        <v>1993</v>
      </c>
      <c r="H49">
        <v>0</v>
      </c>
      <c r="I49" t="s">
        <v>2152</v>
      </c>
    </row>
    <row r="50" spans="1:9" x14ac:dyDescent="0.45">
      <c r="A50">
        <v>49</v>
      </c>
      <c r="B50" t="str">
        <f t="shared" si="0"/>
        <v>31</v>
      </c>
      <c r="C50" t="s">
        <v>2423</v>
      </c>
      <c r="D50" t="s">
        <v>1414</v>
      </c>
      <c r="E50" t="s">
        <v>1866</v>
      </c>
      <c r="F50" t="s">
        <v>1930</v>
      </c>
      <c r="G50" t="s">
        <v>1994</v>
      </c>
      <c r="H50">
        <v>1</v>
      </c>
      <c r="I50" t="s">
        <v>2153</v>
      </c>
    </row>
    <row r="51" spans="1:9" x14ac:dyDescent="0.45">
      <c r="A51">
        <v>50</v>
      </c>
      <c r="B51" t="str">
        <f t="shared" si="0"/>
        <v>32</v>
      </c>
      <c r="C51" t="s">
        <v>2424</v>
      </c>
      <c r="D51" t="s">
        <v>1415</v>
      </c>
      <c r="E51" t="s">
        <v>1867</v>
      </c>
      <c r="F51" t="s">
        <v>1931</v>
      </c>
      <c r="G51" t="s">
        <v>1995</v>
      </c>
      <c r="H51">
        <v>2</v>
      </c>
      <c r="I51" t="s">
        <v>2154</v>
      </c>
    </row>
    <row r="52" spans="1:9" x14ac:dyDescent="0.45">
      <c r="A52">
        <v>51</v>
      </c>
      <c r="B52" t="str">
        <f t="shared" si="0"/>
        <v>33</v>
      </c>
      <c r="C52" t="s">
        <v>2425</v>
      </c>
      <c r="D52" t="s">
        <v>1416</v>
      </c>
      <c r="E52" t="s">
        <v>1868</v>
      </c>
      <c r="F52" t="s">
        <v>1932</v>
      </c>
      <c r="G52" t="s">
        <v>1996</v>
      </c>
      <c r="H52">
        <v>3</v>
      </c>
      <c r="I52" t="s">
        <v>2155</v>
      </c>
    </row>
    <row r="53" spans="1:9" x14ac:dyDescent="0.45">
      <c r="A53">
        <v>52</v>
      </c>
      <c r="B53" t="str">
        <f t="shared" si="0"/>
        <v>34</v>
      </c>
      <c r="C53" t="s">
        <v>2426</v>
      </c>
      <c r="D53" t="s">
        <v>1417</v>
      </c>
      <c r="E53" t="s">
        <v>1869</v>
      </c>
      <c r="F53" t="s">
        <v>1933</v>
      </c>
      <c r="G53" t="s">
        <v>1997</v>
      </c>
      <c r="H53">
        <v>4</v>
      </c>
      <c r="I53" t="s">
        <v>2156</v>
      </c>
    </row>
    <row r="54" spans="1:9" x14ac:dyDescent="0.45">
      <c r="A54">
        <v>53</v>
      </c>
      <c r="B54" t="str">
        <f t="shared" si="0"/>
        <v>35</v>
      </c>
      <c r="C54" t="s">
        <v>2427</v>
      </c>
      <c r="D54" t="s">
        <v>1418</v>
      </c>
      <c r="E54" t="s">
        <v>1870</v>
      </c>
      <c r="F54" t="s">
        <v>1934</v>
      </c>
      <c r="G54" t="s">
        <v>1998</v>
      </c>
      <c r="H54">
        <v>5</v>
      </c>
      <c r="I54" t="s">
        <v>2157</v>
      </c>
    </row>
    <row r="55" spans="1:9" x14ac:dyDescent="0.45">
      <c r="A55">
        <v>54</v>
      </c>
      <c r="B55" t="str">
        <f t="shared" si="0"/>
        <v>36</v>
      </c>
      <c r="C55" t="s">
        <v>2428</v>
      </c>
      <c r="D55" t="s">
        <v>1419</v>
      </c>
      <c r="E55" t="s">
        <v>1871</v>
      </c>
      <c r="F55" t="s">
        <v>1935</v>
      </c>
      <c r="G55" t="s">
        <v>1999</v>
      </c>
      <c r="H55">
        <v>6</v>
      </c>
      <c r="I55" t="s">
        <v>2158</v>
      </c>
    </row>
    <row r="56" spans="1:9" x14ac:dyDescent="0.45">
      <c r="A56">
        <v>55</v>
      </c>
      <c r="B56" t="str">
        <f t="shared" si="0"/>
        <v>37</v>
      </c>
      <c r="C56" t="s">
        <v>2429</v>
      </c>
      <c r="D56" t="s">
        <v>1420</v>
      </c>
      <c r="E56" t="s">
        <v>1872</v>
      </c>
      <c r="F56" t="s">
        <v>1936</v>
      </c>
      <c r="G56" t="s">
        <v>2000</v>
      </c>
      <c r="H56">
        <v>7</v>
      </c>
      <c r="I56" t="s">
        <v>2159</v>
      </c>
    </row>
    <row r="57" spans="1:9" x14ac:dyDescent="0.45">
      <c r="A57">
        <v>56</v>
      </c>
      <c r="B57" t="str">
        <f t="shared" si="0"/>
        <v>38</v>
      </c>
      <c r="C57" t="s">
        <v>2430</v>
      </c>
      <c r="D57" t="s">
        <v>1421</v>
      </c>
      <c r="E57" t="s">
        <v>1873</v>
      </c>
      <c r="F57" t="s">
        <v>1937</v>
      </c>
      <c r="G57" t="s">
        <v>2001</v>
      </c>
      <c r="H57">
        <v>8</v>
      </c>
      <c r="I57" t="s">
        <v>2160</v>
      </c>
    </row>
    <row r="58" spans="1:9" x14ac:dyDescent="0.45">
      <c r="A58">
        <v>57</v>
      </c>
      <c r="B58" t="str">
        <f t="shared" si="0"/>
        <v>39</v>
      </c>
      <c r="C58" t="s">
        <v>2431</v>
      </c>
      <c r="D58" t="s">
        <v>1422</v>
      </c>
      <c r="E58" t="s">
        <v>1874</v>
      </c>
      <c r="F58" t="s">
        <v>1938</v>
      </c>
      <c r="G58" t="s">
        <v>2002</v>
      </c>
      <c r="H58">
        <v>9</v>
      </c>
      <c r="I58" t="s">
        <v>1195</v>
      </c>
    </row>
    <row r="59" spans="1:9" x14ac:dyDescent="0.45">
      <c r="A59">
        <v>58</v>
      </c>
      <c r="B59" t="str">
        <f t="shared" si="0"/>
        <v>3A</v>
      </c>
      <c r="C59" t="s">
        <v>2432</v>
      </c>
      <c r="D59" t="s">
        <v>1423</v>
      </c>
      <c r="E59" t="s">
        <v>1875</v>
      </c>
      <c r="F59" t="s">
        <v>1939</v>
      </c>
      <c r="G59" t="s">
        <v>2003</v>
      </c>
      <c r="H59" t="s">
        <v>2029</v>
      </c>
      <c r="I59" t="s">
        <v>2161</v>
      </c>
    </row>
    <row r="60" spans="1:9" x14ac:dyDescent="0.45">
      <c r="A60">
        <v>59</v>
      </c>
      <c r="B60" t="str">
        <f t="shared" si="0"/>
        <v>3B</v>
      </c>
      <c r="C60" t="s">
        <v>2433</v>
      </c>
      <c r="D60" t="s">
        <v>1424</v>
      </c>
      <c r="E60" t="s">
        <v>1876</v>
      </c>
      <c r="F60" t="s">
        <v>1940</v>
      </c>
      <c r="G60" t="s">
        <v>2004</v>
      </c>
      <c r="H60" t="s">
        <v>2031</v>
      </c>
      <c r="I60" t="s">
        <v>2162</v>
      </c>
    </row>
    <row r="61" spans="1:9" x14ac:dyDescent="0.45">
      <c r="A61">
        <v>60</v>
      </c>
      <c r="B61" t="str">
        <f t="shared" si="0"/>
        <v>3C</v>
      </c>
      <c r="C61" t="s">
        <v>2434</v>
      </c>
      <c r="D61" t="s">
        <v>1425</v>
      </c>
      <c r="E61" t="s">
        <v>1877</v>
      </c>
      <c r="F61" t="s">
        <v>1941</v>
      </c>
      <c r="G61" t="s">
        <v>2005</v>
      </c>
      <c r="H61" t="s">
        <v>2033</v>
      </c>
      <c r="I61" t="s">
        <v>2163</v>
      </c>
    </row>
    <row r="62" spans="1:9" x14ac:dyDescent="0.45">
      <c r="A62">
        <v>61</v>
      </c>
      <c r="B62" t="str">
        <f t="shared" si="0"/>
        <v>3D</v>
      </c>
      <c r="C62" t="s">
        <v>2435</v>
      </c>
      <c r="D62" t="s">
        <v>1426</v>
      </c>
      <c r="E62" t="s">
        <v>1878</v>
      </c>
      <c r="F62" t="s">
        <v>1942</v>
      </c>
      <c r="G62" t="s">
        <v>2006</v>
      </c>
      <c r="H62" t="s">
        <v>2035</v>
      </c>
      <c r="I62" t="s">
        <v>2164</v>
      </c>
    </row>
    <row r="63" spans="1:9" x14ac:dyDescent="0.45">
      <c r="A63">
        <v>62</v>
      </c>
      <c r="B63" t="str">
        <f t="shared" si="0"/>
        <v>3E</v>
      </c>
      <c r="C63" t="s">
        <v>2436</v>
      </c>
      <c r="D63" t="s">
        <v>1427</v>
      </c>
      <c r="E63" t="s">
        <v>1879</v>
      </c>
      <c r="F63" t="s">
        <v>1943</v>
      </c>
      <c r="G63" t="s">
        <v>2007</v>
      </c>
      <c r="H63" t="s">
        <v>2037</v>
      </c>
      <c r="I63" t="s">
        <v>2165</v>
      </c>
    </row>
    <row r="64" spans="1:9" x14ac:dyDescent="0.45">
      <c r="A64">
        <v>63</v>
      </c>
      <c r="B64" t="str">
        <f t="shared" si="0"/>
        <v>3F</v>
      </c>
      <c r="C64" t="s">
        <v>2437</v>
      </c>
      <c r="D64" t="s">
        <v>1428</v>
      </c>
      <c r="E64" t="s">
        <v>1880</v>
      </c>
      <c r="F64" t="s">
        <v>1944</v>
      </c>
      <c r="G64" t="s">
        <v>2008</v>
      </c>
      <c r="H64" t="s">
        <v>2039</v>
      </c>
      <c r="I64" t="s">
        <v>2166</v>
      </c>
    </row>
    <row r="65" spans="1:9" x14ac:dyDescent="0.45">
      <c r="A65">
        <v>64</v>
      </c>
      <c r="B65" t="str">
        <f t="shared" ref="B65:B128" si="1">DEC2HEX(A65)</f>
        <v>40</v>
      </c>
      <c r="C65" t="s">
        <v>2438</v>
      </c>
      <c r="D65" t="s">
        <v>1429</v>
      </c>
      <c r="E65" t="s">
        <v>1881</v>
      </c>
      <c r="F65" t="s">
        <v>1945</v>
      </c>
      <c r="G65" t="s">
        <v>2009</v>
      </c>
      <c r="H65" t="s">
        <v>2040</v>
      </c>
      <c r="I65" t="s">
        <v>2167</v>
      </c>
    </row>
    <row r="66" spans="1:9" x14ac:dyDescent="0.45">
      <c r="A66">
        <v>65</v>
      </c>
      <c r="B66" t="str">
        <f t="shared" si="1"/>
        <v>41</v>
      </c>
      <c r="C66" t="s">
        <v>2439</v>
      </c>
      <c r="D66" t="s">
        <v>1430</v>
      </c>
      <c r="E66" t="s">
        <v>1818</v>
      </c>
      <c r="F66" t="s">
        <v>1883</v>
      </c>
      <c r="H66" t="s">
        <v>9</v>
      </c>
    </row>
    <row r="67" spans="1:9" x14ac:dyDescent="0.45">
      <c r="A67">
        <v>66</v>
      </c>
      <c r="B67" t="str">
        <f t="shared" si="1"/>
        <v>42</v>
      </c>
      <c r="C67" t="s">
        <v>2440</v>
      </c>
      <c r="D67" t="s">
        <v>1431</v>
      </c>
      <c r="E67" t="s">
        <v>1819</v>
      </c>
      <c r="F67" t="s">
        <v>1884</v>
      </c>
      <c r="H67" t="s">
        <v>10</v>
      </c>
    </row>
    <row r="68" spans="1:9" x14ac:dyDescent="0.45">
      <c r="A68">
        <v>67</v>
      </c>
      <c r="B68" t="str">
        <f t="shared" si="1"/>
        <v>43</v>
      </c>
      <c r="C68" t="s">
        <v>2441</v>
      </c>
      <c r="D68" t="s">
        <v>1432</v>
      </c>
      <c r="E68" t="s">
        <v>1820</v>
      </c>
      <c r="F68" t="s">
        <v>1885</v>
      </c>
      <c r="H68" t="s">
        <v>11</v>
      </c>
    </row>
    <row r="69" spans="1:9" x14ac:dyDescent="0.45">
      <c r="A69">
        <v>68</v>
      </c>
      <c r="B69" t="str">
        <f t="shared" si="1"/>
        <v>44</v>
      </c>
      <c r="C69" t="s">
        <v>2442</v>
      </c>
      <c r="D69" t="s">
        <v>1433</v>
      </c>
      <c r="E69" t="s">
        <v>1821</v>
      </c>
      <c r="F69" t="s">
        <v>1886</v>
      </c>
      <c r="H69" t="s">
        <v>12</v>
      </c>
    </row>
    <row r="70" spans="1:9" x14ac:dyDescent="0.45">
      <c r="A70">
        <v>69</v>
      </c>
      <c r="B70" t="str">
        <f t="shared" si="1"/>
        <v>45</v>
      </c>
      <c r="C70" t="s">
        <v>2443</v>
      </c>
      <c r="D70" t="s">
        <v>1434</v>
      </c>
      <c r="E70" t="s">
        <v>1822</v>
      </c>
      <c r="F70" t="s">
        <v>1887</v>
      </c>
      <c r="H70" t="s">
        <v>13</v>
      </c>
    </row>
    <row r="71" spans="1:9" x14ac:dyDescent="0.45">
      <c r="A71">
        <v>70</v>
      </c>
      <c r="B71" t="str">
        <f t="shared" si="1"/>
        <v>46</v>
      </c>
      <c r="C71" t="s">
        <v>2444</v>
      </c>
      <c r="D71" t="s">
        <v>1435</v>
      </c>
      <c r="E71" t="s">
        <v>1823</v>
      </c>
      <c r="F71" t="s">
        <v>1888</v>
      </c>
      <c r="H71" t="s">
        <v>14</v>
      </c>
    </row>
    <row r="72" spans="1:9" x14ac:dyDescent="0.45">
      <c r="A72">
        <v>71</v>
      </c>
      <c r="B72" t="str">
        <f t="shared" si="1"/>
        <v>47</v>
      </c>
      <c r="C72" t="s">
        <v>2445</v>
      </c>
      <c r="D72" t="s">
        <v>1436</v>
      </c>
      <c r="E72" t="s">
        <v>1824</v>
      </c>
      <c r="F72" t="s">
        <v>1889</v>
      </c>
      <c r="H72" t="s">
        <v>2041</v>
      </c>
    </row>
    <row r="73" spans="1:9" x14ac:dyDescent="0.45">
      <c r="A73">
        <v>72</v>
      </c>
      <c r="B73" t="str">
        <f t="shared" si="1"/>
        <v>48</v>
      </c>
      <c r="C73" t="s">
        <v>2446</v>
      </c>
      <c r="D73" t="s">
        <v>1437</v>
      </c>
      <c r="E73" t="s">
        <v>1825</v>
      </c>
      <c r="F73" t="s">
        <v>1890</v>
      </c>
      <c r="H73" t="s">
        <v>2042</v>
      </c>
    </row>
    <row r="74" spans="1:9" x14ac:dyDescent="0.45">
      <c r="A74">
        <v>73</v>
      </c>
      <c r="B74" t="str">
        <f t="shared" si="1"/>
        <v>49</v>
      </c>
      <c r="C74" t="s">
        <v>2447</v>
      </c>
      <c r="D74" t="s">
        <v>1438</v>
      </c>
      <c r="E74" t="s">
        <v>1826</v>
      </c>
      <c r="F74" t="s">
        <v>1891</v>
      </c>
      <c r="H74" t="s">
        <v>2043</v>
      </c>
    </row>
    <row r="75" spans="1:9" x14ac:dyDescent="0.45">
      <c r="A75">
        <v>74</v>
      </c>
      <c r="B75" t="str">
        <f t="shared" si="1"/>
        <v>4A</v>
      </c>
      <c r="C75" t="s">
        <v>2448</v>
      </c>
      <c r="D75" t="s">
        <v>1439</v>
      </c>
      <c r="E75" t="s">
        <v>1827</v>
      </c>
      <c r="F75" t="s">
        <v>1892</v>
      </c>
      <c r="H75" t="s">
        <v>2045</v>
      </c>
    </row>
    <row r="76" spans="1:9" x14ac:dyDescent="0.45">
      <c r="A76">
        <v>75</v>
      </c>
      <c r="B76" t="str">
        <f t="shared" si="1"/>
        <v>4B</v>
      </c>
      <c r="C76" t="s">
        <v>2449</v>
      </c>
      <c r="D76" t="s">
        <v>1440</v>
      </c>
      <c r="E76" t="s">
        <v>1828</v>
      </c>
      <c r="F76" t="s">
        <v>1893</v>
      </c>
      <c r="H76" t="s">
        <v>2047</v>
      </c>
    </row>
    <row r="77" spans="1:9" x14ac:dyDescent="0.45">
      <c r="A77">
        <v>76</v>
      </c>
      <c r="B77" t="str">
        <f t="shared" si="1"/>
        <v>4C</v>
      </c>
      <c r="C77" t="s">
        <v>2450</v>
      </c>
      <c r="D77" t="s">
        <v>1441</v>
      </c>
      <c r="E77" t="s">
        <v>1829</v>
      </c>
      <c r="F77" t="s">
        <v>1894</v>
      </c>
      <c r="H77" t="s">
        <v>2049</v>
      </c>
    </row>
    <row r="78" spans="1:9" x14ac:dyDescent="0.45">
      <c r="A78">
        <v>77</v>
      </c>
      <c r="B78" t="str">
        <f t="shared" si="1"/>
        <v>4D</v>
      </c>
      <c r="C78" t="s">
        <v>2451</v>
      </c>
      <c r="D78" t="s">
        <v>1442</v>
      </c>
      <c r="E78" t="s">
        <v>1830</v>
      </c>
      <c r="F78" t="s">
        <v>1895</v>
      </c>
      <c r="H78" t="s">
        <v>1324</v>
      </c>
    </row>
    <row r="79" spans="1:9" x14ac:dyDescent="0.45">
      <c r="A79">
        <v>78</v>
      </c>
      <c r="B79" t="str">
        <f t="shared" si="1"/>
        <v>4E</v>
      </c>
      <c r="C79" t="s">
        <v>2452</v>
      </c>
      <c r="D79" t="s">
        <v>1443</v>
      </c>
      <c r="E79" t="s">
        <v>1831</v>
      </c>
      <c r="F79" t="s">
        <v>1896</v>
      </c>
      <c r="H79" t="s">
        <v>1323</v>
      </c>
    </row>
    <row r="80" spans="1:9" x14ac:dyDescent="0.45">
      <c r="A80">
        <v>79</v>
      </c>
      <c r="B80" t="str">
        <f t="shared" si="1"/>
        <v>4F</v>
      </c>
      <c r="C80" t="s">
        <v>2453</v>
      </c>
      <c r="D80" t="s">
        <v>1444</v>
      </c>
      <c r="E80" t="s">
        <v>1832</v>
      </c>
      <c r="F80" t="s">
        <v>1897</v>
      </c>
      <c r="H80" t="s">
        <v>2053</v>
      </c>
    </row>
    <row r="81" spans="1:8" x14ac:dyDescent="0.45">
      <c r="A81">
        <v>80</v>
      </c>
      <c r="B81" t="str">
        <f t="shared" si="1"/>
        <v>50</v>
      </c>
      <c r="C81" t="s">
        <v>2454</v>
      </c>
      <c r="D81" t="s">
        <v>1445</v>
      </c>
      <c r="E81" t="s">
        <v>1833</v>
      </c>
      <c r="F81" t="s">
        <v>1898</v>
      </c>
      <c r="H81" t="s">
        <v>2054</v>
      </c>
    </row>
    <row r="82" spans="1:8" x14ac:dyDescent="0.45">
      <c r="A82">
        <v>81</v>
      </c>
      <c r="B82" t="str">
        <f t="shared" si="1"/>
        <v>51</v>
      </c>
      <c r="C82" t="s">
        <v>2455</v>
      </c>
      <c r="D82" t="s">
        <v>1446</v>
      </c>
      <c r="E82" t="s">
        <v>1834</v>
      </c>
      <c r="F82" t="s">
        <v>1899</v>
      </c>
      <c r="H82" t="s">
        <v>2055</v>
      </c>
    </row>
    <row r="83" spans="1:8" x14ac:dyDescent="0.45">
      <c r="A83">
        <v>82</v>
      </c>
      <c r="B83" t="str">
        <f t="shared" si="1"/>
        <v>52</v>
      </c>
      <c r="C83" t="s">
        <v>2456</v>
      </c>
      <c r="D83" t="s">
        <v>1447</v>
      </c>
      <c r="E83" t="s">
        <v>1835</v>
      </c>
      <c r="F83" t="s">
        <v>1900</v>
      </c>
      <c r="H83" t="s">
        <v>2056</v>
      </c>
    </row>
    <row r="84" spans="1:8" x14ac:dyDescent="0.45">
      <c r="A84">
        <v>83</v>
      </c>
      <c r="B84" t="str">
        <f t="shared" si="1"/>
        <v>53</v>
      </c>
      <c r="C84" t="s">
        <v>2457</v>
      </c>
      <c r="D84" t="s">
        <v>1448</v>
      </c>
      <c r="E84" t="s">
        <v>1836</v>
      </c>
      <c r="F84" t="s">
        <v>1901</v>
      </c>
      <c r="H84" t="s">
        <v>2057</v>
      </c>
    </row>
    <row r="85" spans="1:8" x14ac:dyDescent="0.45">
      <c r="A85">
        <v>84</v>
      </c>
      <c r="B85" t="str">
        <f t="shared" si="1"/>
        <v>54</v>
      </c>
      <c r="C85" t="s">
        <v>2458</v>
      </c>
      <c r="D85" t="s">
        <v>1449</v>
      </c>
      <c r="E85" t="s">
        <v>1837</v>
      </c>
      <c r="F85" t="s">
        <v>1903</v>
      </c>
      <c r="H85" t="s">
        <v>2058</v>
      </c>
    </row>
    <row r="86" spans="1:8" x14ac:dyDescent="0.45">
      <c r="A86">
        <v>85</v>
      </c>
      <c r="B86" t="str">
        <f t="shared" si="1"/>
        <v>55</v>
      </c>
      <c r="C86" t="s">
        <v>2459</v>
      </c>
      <c r="D86" t="s">
        <v>1450</v>
      </c>
      <c r="E86" t="s">
        <v>1838</v>
      </c>
      <c r="F86" t="s">
        <v>1904</v>
      </c>
      <c r="H86" t="s">
        <v>2059</v>
      </c>
    </row>
    <row r="87" spans="1:8" x14ac:dyDescent="0.45">
      <c r="A87">
        <v>86</v>
      </c>
      <c r="B87" t="str">
        <f t="shared" si="1"/>
        <v>56</v>
      </c>
      <c r="C87" t="s">
        <v>2460</v>
      </c>
      <c r="D87" t="s">
        <v>1451</v>
      </c>
      <c r="E87" t="s">
        <v>1839</v>
      </c>
      <c r="F87" t="s">
        <v>1905</v>
      </c>
      <c r="H87" t="s">
        <v>2060</v>
      </c>
    </row>
    <row r="88" spans="1:8" x14ac:dyDescent="0.45">
      <c r="A88">
        <v>87</v>
      </c>
      <c r="B88" t="str">
        <f t="shared" si="1"/>
        <v>57</v>
      </c>
      <c r="C88" t="s">
        <v>2461</v>
      </c>
      <c r="D88" t="s">
        <v>1452</v>
      </c>
      <c r="E88" t="s">
        <v>1840</v>
      </c>
      <c r="F88" t="s">
        <v>1906</v>
      </c>
      <c r="H88" t="s">
        <v>2061</v>
      </c>
    </row>
    <row r="89" spans="1:8" x14ac:dyDescent="0.45">
      <c r="A89">
        <v>88</v>
      </c>
      <c r="B89" t="str">
        <f t="shared" si="1"/>
        <v>58</v>
      </c>
      <c r="C89" t="s">
        <v>2462</v>
      </c>
      <c r="D89" t="s">
        <v>1453</v>
      </c>
      <c r="E89" t="s">
        <v>1841</v>
      </c>
      <c r="F89" t="s">
        <v>1907</v>
      </c>
      <c r="H89" t="s">
        <v>2062</v>
      </c>
    </row>
    <row r="90" spans="1:8" x14ac:dyDescent="0.45">
      <c r="A90">
        <v>89</v>
      </c>
      <c r="B90" t="str">
        <f t="shared" si="1"/>
        <v>59</v>
      </c>
      <c r="C90" t="s">
        <v>2463</v>
      </c>
      <c r="D90" t="s">
        <v>1454</v>
      </c>
      <c r="E90" t="s">
        <v>1842</v>
      </c>
      <c r="F90" t="s">
        <v>1908</v>
      </c>
      <c r="H90" t="s">
        <v>1348</v>
      </c>
    </row>
    <row r="91" spans="1:8" x14ac:dyDescent="0.45">
      <c r="A91">
        <v>90</v>
      </c>
      <c r="B91" t="str">
        <f t="shared" si="1"/>
        <v>5A</v>
      </c>
      <c r="C91" t="s">
        <v>2464</v>
      </c>
      <c r="D91" t="s">
        <v>1455</v>
      </c>
      <c r="E91" t="s">
        <v>1843</v>
      </c>
      <c r="F91" t="s">
        <v>593</v>
      </c>
      <c r="H91" t="s">
        <v>2063</v>
      </c>
    </row>
    <row r="92" spans="1:8" x14ac:dyDescent="0.45">
      <c r="A92">
        <v>91</v>
      </c>
      <c r="B92" t="str">
        <f t="shared" si="1"/>
        <v>5B</v>
      </c>
      <c r="C92" t="s">
        <v>2465</v>
      </c>
      <c r="D92" t="s">
        <v>1456</v>
      </c>
      <c r="E92" t="s">
        <v>1844</v>
      </c>
      <c r="F92" t="s">
        <v>1910</v>
      </c>
      <c r="H92" t="s">
        <v>2064</v>
      </c>
    </row>
    <row r="93" spans="1:8" x14ac:dyDescent="0.45">
      <c r="A93">
        <v>92</v>
      </c>
      <c r="B93" t="str">
        <f t="shared" si="1"/>
        <v>5C</v>
      </c>
      <c r="C93" t="s">
        <v>2466</v>
      </c>
      <c r="D93" t="s">
        <v>1457</v>
      </c>
      <c r="E93" t="s">
        <v>1845</v>
      </c>
      <c r="F93" t="s">
        <v>1911</v>
      </c>
      <c r="H93" t="s">
        <v>2065</v>
      </c>
    </row>
    <row r="94" spans="1:8" x14ac:dyDescent="0.45">
      <c r="A94">
        <v>93</v>
      </c>
      <c r="B94" t="str">
        <f t="shared" si="1"/>
        <v>5D</v>
      </c>
      <c r="C94" t="s">
        <v>2467</v>
      </c>
      <c r="D94" t="s">
        <v>1458</v>
      </c>
      <c r="E94" t="s">
        <v>1846</v>
      </c>
      <c r="F94" t="s">
        <v>1912</v>
      </c>
      <c r="H94" t="s">
        <v>2066</v>
      </c>
    </row>
    <row r="95" spans="1:8" x14ac:dyDescent="0.45">
      <c r="A95">
        <v>94</v>
      </c>
      <c r="B95" t="str">
        <f t="shared" si="1"/>
        <v>5E</v>
      </c>
      <c r="C95" t="s">
        <v>2468</v>
      </c>
      <c r="D95" t="s">
        <v>1459</v>
      </c>
      <c r="E95" t="s">
        <v>1847</v>
      </c>
      <c r="F95" t="s">
        <v>1925</v>
      </c>
      <c r="H95" t="s">
        <v>2067</v>
      </c>
    </row>
    <row r="96" spans="1:8" x14ac:dyDescent="0.45">
      <c r="A96">
        <v>95</v>
      </c>
      <c r="B96" t="str">
        <f t="shared" si="1"/>
        <v>5F</v>
      </c>
      <c r="C96" t="s">
        <v>2469</v>
      </c>
      <c r="D96" t="s">
        <v>1460</v>
      </c>
      <c r="E96" t="s">
        <v>1848</v>
      </c>
      <c r="F96" t="s">
        <v>1926</v>
      </c>
      <c r="H96" t="s">
        <v>2068</v>
      </c>
    </row>
    <row r="97" spans="1:11" x14ac:dyDescent="0.45">
      <c r="A97">
        <v>96</v>
      </c>
      <c r="B97" t="str">
        <f t="shared" si="1"/>
        <v>60</v>
      </c>
      <c r="C97" t="s">
        <v>2470</v>
      </c>
      <c r="D97" t="s">
        <v>1461</v>
      </c>
      <c r="E97" t="s">
        <v>1849</v>
      </c>
      <c r="F97" t="s">
        <v>1927</v>
      </c>
      <c r="H97" t="s">
        <v>2069</v>
      </c>
    </row>
    <row r="98" spans="1:11" x14ac:dyDescent="0.45">
      <c r="A98">
        <v>97</v>
      </c>
      <c r="B98" t="str">
        <f t="shared" si="1"/>
        <v>61</v>
      </c>
      <c r="C98" t="s">
        <v>2471</v>
      </c>
      <c r="D98" t="s">
        <v>1462</v>
      </c>
      <c r="E98" t="s">
        <v>1850</v>
      </c>
      <c r="F98" t="s">
        <v>1928</v>
      </c>
      <c r="H98" t="s">
        <v>2070</v>
      </c>
    </row>
    <row r="99" spans="1:11" x14ac:dyDescent="0.45">
      <c r="A99">
        <v>98</v>
      </c>
      <c r="B99" t="str">
        <f t="shared" si="1"/>
        <v>62</v>
      </c>
      <c r="C99" t="s">
        <v>2472</v>
      </c>
      <c r="D99" t="s">
        <v>1463</v>
      </c>
      <c r="E99" t="s">
        <v>1851</v>
      </c>
      <c r="F99" t="s">
        <v>1929</v>
      </c>
      <c r="H99" t="s">
        <v>2071</v>
      </c>
    </row>
    <row r="100" spans="1:11" x14ac:dyDescent="0.45">
      <c r="A100">
        <v>99</v>
      </c>
      <c r="B100" t="str">
        <f t="shared" si="1"/>
        <v>63</v>
      </c>
      <c r="C100" t="s">
        <v>2473</v>
      </c>
      <c r="D100" t="s">
        <v>1464</v>
      </c>
      <c r="E100" t="s">
        <v>1852</v>
      </c>
      <c r="F100" t="s">
        <v>1930</v>
      </c>
      <c r="H100" t="s">
        <v>2072</v>
      </c>
    </row>
    <row r="101" spans="1:11" x14ac:dyDescent="0.45">
      <c r="A101">
        <v>100</v>
      </c>
      <c r="B101" t="str">
        <f t="shared" si="1"/>
        <v>64</v>
      </c>
      <c r="C101" t="s">
        <v>2474</v>
      </c>
      <c r="D101" t="s">
        <v>1465</v>
      </c>
      <c r="E101" t="s">
        <v>1853</v>
      </c>
      <c r="F101" t="s">
        <v>1931</v>
      </c>
      <c r="H101" t="s">
        <v>2073</v>
      </c>
    </row>
    <row r="102" spans="1:11" x14ac:dyDescent="0.45">
      <c r="A102">
        <v>101</v>
      </c>
      <c r="B102" t="str">
        <f t="shared" si="1"/>
        <v>65</v>
      </c>
      <c r="C102" t="s">
        <v>2475</v>
      </c>
      <c r="D102" t="s">
        <v>1466</v>
      </c>
      <c r="E102" t="s">
        <v>1854</v>
      </c>
      <c r="F102" t="s">
        <v>1932</v>
      </c>
      <c r="H102" t="s">
        <v>2074</v>
      </c>
    </row>
    <row r="103" spans="1:11" x14ac:dyDescent="0.45">
      <c r="A103">
        <v>102</v>
      </c>
      <c r="B103" t="str">
        <f t="shared" si="1"/>
        <v>66</v>
      </c>
      <c r="C103" t="s">
        <v>2476</v>
      </c>
      <c r="D103" t="s">
        <v>1467</v>
      </c>
      <c r="E103" t="s">
        <v>1855</v>
      </c>
      <c r="F103" t="s">
        <v>1934</v>
      </c>
      <c r="H103" t="s">
        <v>2075</v>
      </c>
    </row>
    <row r="104" spans="1:11" x14ac:dyDescent="0.45">
      <c r="A104">
        <v>103</v>
      </c>
      <c r="B104" t="str">
        <f t="shared" si="1"/>
        <v>67</v>
      </c>
      <c r="C104" t="s">
        <v>2477</v>
      </c>
      <c r="D104" t="s">
        <v>1468</v>
      </c>
      <c r="E104" t="s">
        <v>1856</v>
      </c>
      <c r="F104" t="s">
        <v>1935</v>
      </c>
      <c r="H104" t="s">
        <v>2076</v>
      </c>
    </row>
    <row r="105" spans="1:11" x14ac:dyDescent="0.45">
      <c r="A105">
        <v>104</v>
      </c>
      <c r="B105" t="str">
        <f t="shared" si="1"/>
        <v>68</v>
      </c>
      <c r="C105" t="s">
        <v>2478</v>
      </c>
      <c r="D105" t="s">
        <v>1469</v>
      </c>
      <c r="E105" t="s">
        <v>1857</v>
      </c>
      <c r="F105" t="s">
        <v>1936</v>
      </c>
      <c r="H105" t="s">
        <v>2077</v>
      </c>
    </row>
    <row r="106" spans="1:11" x14ac:dyDescent="0.45">
      <c r="A106">
        <v>105</v>
      </c>
      <c r="B106" t="str">
        <f t="shared" si="1"/>
        <v>69</v>
      </c>
      <c r="C106" t="s">
        <v>2479</v>
      </c>
      <c r="D106" t="s">
        <v>1470</v>
      </c>
      <c r="E106" t="s">
        <v>1858</v>
      </c>
      <c r="F106" t="s">
        <v>1937</v>
      </c>
      <c r="H106" t="s">
        <v>2078</v>
      </c>
      <c r="K106" t="s">
        <v>2312</v>
      </c>
    </row>
    <row r="107" spans="1:11" x14ac:dyDescent="0.45">
      <c r="A107">
        <v>106</v>
      </c>
      <c r="B107" t="str">
        <f t="shared" si="1"/>
        <v>6A</v>
      </c>
      <c r="C107" t="s">
        <v>2480</v>
      </c>
      <c r="D107" t="s">
        <v>1471</v>
      </c>
      <c r="E107" t="s">
        <v>1859</v>
      </c>
      <c r="F107" t="s">
        <v>1938</v>
      </c>
      <c r="H107" t="s">
        <v>2079</v>
      </c>
      <c r="K107" t="s">
        <v>2203</v>
      </c>
    </row>
    <row r="108" spans="1:11" x14ac:dyDescent="0.45">
      <c r="A108">
        <v>107</v>
      </c>
      <c r="B108" t="str">
        <f t="shared" si="1"/>
        <v>6B</v>
      </c>
      <c r="C108" t="s">
        <v>2481</v>
      </c>
      <c r="D108" t="s">
        <v>1472</v>
      </c>
      <c r="E108" t="s">
        <v>1860</v>
      </c>
      <c r="F108" t="s">
        <v>1939</v>
      </c>
      <c r="H108" t="s">
        <v>2080</v>
      </c>
    </row>
    <row r="109" spans="1:11" x14ac:dyDescent="0.45">
      <c r="A109">
        <v>108</v>
      </c>
      <c r="B109" t="str">
        <f t="shared" si="1"/>
        <v>6C</v>
      </c>
      <c r="C109" t="s">
        <v>2482</v>
      </c>
      <c r="D109" t="s">
        <v>1473</v>
      </c>
      <c r="E109" t="s">
        <v>1861</v>
      </c>
      <c r="F109" t="s">
        <v>1940</v>
      </c>
      <c r="H109" t="s">
        <v>2081</v>
      </c>
    </row>
    <row r="110" spans="1:11" x14ac:dyDescent="0.45">
      <c r="A110">
        <v>109</v>
      </c>
      <c r="B110" t="str">
        <f t="shared" si="1"/>
        <v>6D</v>
      </c>
      <c r="C110" t="s">
        <v>2483</v>
      </c>
      <c r="D110" t="s">
        <v>1474</v>
      </c>
      <c r="E110" t="s">
        <v>1862</v>
      </c>
      <c r="F110" t="s">
        <v>1941</v>
      </c>
      <c r="H110" t="s">
        <v>2082</v>
      </c>
    </row>
    <row r="111" spans="1:11" x14ac:dyDescent="0.45">
      <c r="A111">
        <v>110</v>
      </c>
      <c r="B111" t="str">
        <f t="shared" si="1"/>
        <v>6E</v>
      </c>
      <c r="C111" t="s">
        <v>2484</v>
      </c>
      <c r="D111" t="s">
        <v>1475</v>
      </c>
      <c r="E111" t="s">
        <v>1863</v>
      </c>
      <c r="F111" t="s">
        <v>1942</v>
      </c>
      <c r="H111" t="s">
        <v>2083</v>
      </c>
    </row>
    <row r="112" spans="1:11" x14ac:dyDescent="0.45">
      <c r="A112">
        <v>111</v>
      </c>
      <c r="B112" t="str">
        <f t="shared" si="1"/>
        <v>6F</v>
      </c>
      <c r="C112" t="s">
        <v>2485</v>
      </c>
      <c r="D112" t="s">
        <v>1476</v>
      </c>
      <c r="E112" t="s">
        <v>1864</v>
      </c>
      <c r="F112" t="s">
        <v>1943</v>
      </c>
      <c r="H112" t="s">
        <v>2084</v>
      </c>
    </row>
    <row r="113" spans="1:8" x14ac:dyDescent="0.45">
      <c r="A113">
        <v>112</v>
      </c>
      <c r="B113" t="str">
        <f t="shared" si="1"/>
        <v>70</v>
      </c>
      <c r="C113" t="s">
        <v>2486</v>
      </c>
      <c r="D113" t="s">
        <v>1477</v>
      </c>
      <c r="E113" t="s">
        <v>1865</v>
      </c>
      <c r="F113" t="s">
        <v>1944</v>
      </c>
      <c r="H113" t="s">
        <v>2085</v>
      </c>
    </row>
    <row r="114" spans="1:8" x14ac:dyDescent="0.45">
      <c r="A114">
        <v>113</v>
      </c>
      <c r="B114" t="str">
        <f t="shared" si="1"/>
        <v>71</v>
      </c>
      <c r="C114" t="s">
        <v>2487</v>
      </c>
      <c r="D114" t="s">
        <v>1478</v>
      </c>
      <c r="E114" t="s">
        <v>1866</v>
      </c>
      <c r="F114" t="s">
        <v>1945</v>
      </c>
      <c r="H114" t="s">
        <v>2086</v>
      </c>
    </row>
    <row r="115" spans="1:8" x14ac:dyDescent="0.45">
      <c r="A115">
        <v>114</v>
      </c>
      <c r="B115" t="str">
        <f t="shared" si="1"/>
        <v>72</v>
      </c>
      <c r="C115" t="s">
        <v>2488</v>
      </c>
      <c r="D115" t="s">
        <v>1479</v>
      </c>
      <c r="E115" t="s">
        <v>1867</v>
      </c>
      <c r="H115" t="s">
        <v>2087</v>
      </c>
    </row>
    <row r="116" spans="1:8" x14ac:dyDescent="0.45">
      <c r="A116">
        <v>115</v>
      </c>
      <c r="B116" t="str">
        <f t="shared" si="1"/>
        <v>73</v>
      </c>
      <c r="C116" t="s">
        <v>2489</v>
      </c>
      <c r="D116" t="s">
        <v>1480</v>
      </c>
      <c r="E116" t="s">
        <v>1868</v>
      </c>
      <c r="H116" t="s">
        <v>2088</v>
      </c>
    </row>
    <row r="117" spans="1:8" x14ac:dyDescent="0.45">
      <c r="A117">
        <v>116</v>
      </c>
      <c r="B117" t="str">
        <f t="shared" si="1"/>
        <v>74</v>
      </c>
      <c r="C117" t="s">
        <v>2490</v>
      </c>
      <c r="D117" t="s">
        <v>1481</v>
      </c>
      <c r="E117" t="s">
        <v>1869</v>
      </c>
      <c r="H117" t="s">
        <v>2089</v>
      </c>
    </row>
    <row r="118" spans="1:8" x14ac:dyDescent="0.45">
      <c r="A118">
        <v>117</v>
      </c>
      <c r="B118" t="str">
        <f t="shared" si="1"/>
        <v>75</v>
      </c>
      <c r="C118" t="s">
        <v>2491</v>
      </c>
      <c r="D118" t="s">
        <v>1482</v>
      </c>
      <c r="E118" t="s">
        <v>1870</v>
      </c>
      <c r="H118" t="s">
        <v>2090</v>
      </c>
    </row>
    <row r="119" spans="1:8" x14ac:dyDescent="0.45">
      <c r="A119">
        <v>118</v>
      </c>
      <c r="B119" t="str">
        <f t="shared" si="1"/>
        <v>76</v>
      </c>
      <c r="C119" t="s">
        <v>2492</v>
      </c>
      <c r="D119" t="s">
        <v>1483</v>
      </c>
      <c r="E119" t="s">
        <v>1871</v>
      </c>
      <c r="H119" t="s">
        <v>2091</v>
      </c>
    </row>
    <row r="120" spans="1:8" x14ac:dyDescent="0.45">
      <c r="A120">
        <v>119</v>
      </c>
      <c r="B120" t="str">
        <f t="shared" si="1"/>
        <v>77</v>
      </c>
      <c r="C120" t="s">
        <v>2493</v>
      </c>
      <c r="D120" t="s">
        <v>1484</v>
      </c>
      <c r="E120" t="s">
        <v>1872</v>
      </c>
      <c r="H120" t="s">
        <v>2092</v>
      </c>
    </row>
    <row r="121" spans="1:8" x14ac:dyDescent="0.45">
      <c r="A121">
        <v>120</v>
      </c>
      <c r="B121" t="str">
        <f t="shared" si="1"/>
        <v>78</v>
      </c>
      <c r="C121" t="s">
        <v>2494</v>
      </c>
      <c r="D121" t="s">
        <v>1485</v>
      </c>
      <c r="E121" t="s">
        <v>1873</v>
      </c>
      <c r="H121" t="s">
        <v>53</v>
      </c>
    </row>
    <row r="122" spans="1:8" x14ac:dyDescent="0.45">
      <c r="A122">
        <v>121</v>
      </c>
      <c r="B122" t="str">
        <f t="shared" si="1"/>
        <v>79</v>
      </c>
      <c r="C122" t="s">
        <v>2495</v>
      </c>
      <c r="D122" t="s">
        <v>1486</v>
      </c>
      <c r="E122" t="s">
        <v>1874</v>
      </c>
      <c r="H122" t="s">
        <v>2093</v>
      </c>
    </row>
    <row r="123" spans="1:8" x14ac:dyDescent="0.45">
      <c r="A123">
        <v>122</v>
      </c>
      <c r="B123" t="str">
        <f t="shared" si="1"/>
        <v>7A</v>
      </c>
      <c r="C123" t="s">
        <v>2496</v>
      </c>
      <c r="D123" t="s">
        <v>1487</v>
      </c>
      <c r="E123" t="s">
        <v>1875</v>
      </c>
      <c r="H123" t="s">
        <v>2094</v>
      </c>
    </row>
    <row r="124" spans="1:8" x14ac:dyDescent="0.45">
      <c r="A124">
        <v>123</v>
      </c>
      <c r="B124" t="str">
        <f t="shared" si="1"/>
        <v>7B</v>
      </c>
      <c r="C124" t="s">
        <v>2497</v>
      </c>
      <c r="D124" t="s">
        <v>1488</v>
      </c>
      <c r="E124" t="s">
        <v>1876</v>
      </c>
      <c r="H124" t="s">
        <v>2095</v>
      </c>
    </row>
    <row r="125" spans="1:8" x14ac:dyDescent="0.45">
      <c r="A125">
        <v>124</v>
      </c>
      <c r="B125" t="str">
        <f t="shared" si="1"/>
        <v>7C</v>
      </c>
      <c r="C125" t="s">
        <v>2498</v>
      </c>
      <c r="D125" t="s">
        <v>1489</v>
      </c>
      <c r="E125" t="s">
        <v>1877</v>
      </c>
      <c r="H125" t="s">
        <v>2096</v>
      </c>
    </row>
    <row r="126" spans="1:8" x14ac:dyDescent="0.45">
      <c r="A126">
        <v>125</v>
      </c>
      <c r="B126" t="str">
        <f t="shared" si="1"/>
        <v>7D</v>
      </c>
      <c r="C126" t="s">
        <v>2499</v>
      </c>
      <c r="D126" t="s">
        <v>1490</v>
      </c>
      <c r="E126" t="s">
        <v>1878</v>
      </c>
      <c r="H126" t="s">
        <v>2097</v>
      </c>
    </row>
    <row r="127" spans="1:8" x14ac:dyDescent="0.45">
      <c r="A127">
        <v>126</v>
      </c>
      <c r="B127" t="str">
        <f t="shared" si="1"/>
        <v>7E</v>
      </c>
      <c r="C127" t="s">
        <v>2500</v>
      </c>
      <c r="D127" t="s">
        <v>1491</v>
      </c>
      <c r="E127" t="s">
        <v>1879</v>
      </c>
      <c r="H127" t="s">
        <v>2098</v>
      </c>
    </row>
    <row r="128" spans="1:8" x14ac:dyDescent="0.45">
      <c r="A128">
        <v>127</v>
      </c>
      <c r="B128" t="str">
        <f t="shared" si="1"/>
        <v>7F</v>
      </c>
      <c r="C128" t="s">
        <v>2501</v>
      </c>
      <c r="D128" t="s">
        <v>1492</v>
      </c>
      <c r="E128" t="s">
        <v>1880</v>
      </c>
      <c r="H128" t="s">
        <v>2099</v>
      </c>
    </row>
    <row r="129" spans="1:11" x14ac:dyDescent="0.45">
      <c r="A129">
        <v>128</v>
      </c>
      <c r="B129" t="str">
        <f t="shared" ref="B129:B192" si="2">DEC2HEX(A129)</f>
        <v>80</v>
      </c>
      <c r="C129" t="s">
        <v>2502</v>
      </c>
      <c r="D129" t="s">
        <v>1493</v>
      </c>
      <c r="E129" t="s">
        <v>1881</v>
      </c>
    </row>
    <row r="130" spans="1:11" x14ac:dyDescent="0.45">
      <c r="A130">
        <v>129</v>
      </c>
      <c r="B130" t="str">
        <f t="shared" si="2"/>
        <v>81</v>
      </c>
      <c r="C130" t="s">
        <v>2503</v>
      </c>
      <c r="D130" t="s">
        <v>1494</v>
      </c>
    </row>
    <row r="131" spans="1:11" x14ac:dyDescent="0.45">
      <c r="A131">
        <v>130</v>
      </c>
      <c r="B131" t="str">
        <f t="shared" si="2"/>
        <v>82</v>
      </c>
      <c r="C131" t="s">
        <v>2504</v>
      </c>
      <c r="D131" t="s">
        <v>1495</v>
      </c>
    </row>
    <row r="132" spans="1:11" x14ac:dyDescent="0.45">
      <c r="A132">
        <v>131</v>
      </c>
      <c r="B132" t="str">
        <f t="shared" si="2"/>
        <v>83</v>
      </c>
      <c r="C132" t="s">
        <v>2505</v>
      </c>
      <c r="D132" t="s">
        <v>1496</v>
      </c>
      <c r="K132" t="s">
        <v>2282</v>
      </c>
    </row>
    <row r="133" spans="1:11" x14ac:dyDescent="0.45">
      <c r="A133">
        <v>132</v>
      </c>
      <c r="B133" t="str">
        <f t="shared" si="2"/>
        <v>84</v>
      </c>
      <c r="C133" t="s">
        <v>2506</v>
      </c>
      <c r="D133" t="s">
        <v>1497</v>
      </c>
      <c r="K133" t="s">
        <v>2314</v>
      </c>
    </row>
    <row r="134" spans="1:11" x14ac:dyDescent="0.45">
      <c r="A134">
        <v>133</v>
      </c>
      <c r="B134" t="str">
        <f t="shared" si="2"/>
        <v>85</v>
      </c>
      <c r="C134" t="s">
        <v>2507</v>
      </c>
      <c r="D134" t="s">
        <v>1498</v>
      </c>
      <c r="K134" t="s">
        <v>2231</v>
      </c>
    </row>
    <row r="135" spans="1:11" x14ac:dyDescent="0.45">
      <c r="A135">
        <v>134</v>
      </c>
      <c r="B135" t="str">
        <f t="shared" si="2"/>
        <v>86</v>
      </c>
      <c r="C135" t="s">
        <v>2508</v>
      </c>
      <c r="D135" t="s">
        <v>1499</v>
      </c>
      <c r="K135" t="s">
        <v>2276</v>
      </c>
    </row>
    <row r="136" spans="1:11" x14ac:dyDescent="0.45">
      <c r="A136">
        <v>135</v>
      </c>
      <c r="B136" t="str">
        <f t="shared" si="2"/>
        <v>87</v>
      </c>
      <c r="C136" t="s">
        <v>2509</v>
      </c>
      <c r="D136" t="s">
        <v>1500</v>
      </c>
      <c r="K136" t="s">
        <v>2280</v>
      </c>
    </row>
    <row r="137" spans="1:11" x14ac:dyDescent="0.45">
      <c r="A137">
        <v>136</v>
      </c>
      <c r="B137" t="str">
        <f t="shared" si="2"/>
        <v>88</v>
      </c>
      <c r="C137" t="s">
        <v>2510</v>
      </c>
      <c r="D137" t="s">
        <v>1501</v>
      </c>
      <c r="K137" t="s">
        <v>2219</v>
      </c>
    </row>
    <row r="138" spans="1:11" x14ac:dyDescent="0.45">
      <c r="A138">
        <v>137</v>
      </c>
      <c r="B138" t="str">
        <f t="shared" si="2"/>
        <v>89</v>
      </c>
      <c r="C138" t="s">
        <v>2511</v>
      </c>
      <c r="D138" t="s">
        <v>1502</v>
      </c>
      <c r="K138" t="s">
        <v>2317</v>
      </c>
    </row>
    <row r="139" spans="1:11" x14ac:dyDescent="0.45">
      <c r="A139">
        <v>138</v>
      </c>
      <c r="B139" t="str">
        <f t="shared" si="2"/>
        <v>8A</v>
      </c>
      <c r="C139" t="s">
        <v>2512</v>
      </c>
      <c r="D139" t="s">
        <v>1503</v>
      </c>
      <c r="K139" t="s">
        <v>2215</v>
      </c>
    </row>
    <row r="140" spans="1:11" x14ac:dyDescent="0.45">
      <c r="A140">
        <v>139</v>
      </c>
      <c r="B140" t="str">
        <f t="shared" si="2"/>
        <v>8B</v>
      </c>
      <c r="C140" t="s">
        <v>2513</v>
      </c>
      <c r="D140" t="s">
        <v>1504</v>
      </c>
      <c r="K140" t="s">
        <v>2236</v>
      </c>
    </row>
    <row r="141" spans="1:11" x14ac:dyDescent="0.45">
      <c r="A141">
        <v>140</v>
      </c>
      <c r="B141" t="str">
        <f t="shared" si="2"/>
        <v>8C</v>
      </c>
      <c r="C141" t="s">
        <v>2514</v>
      </c>
      <c r="D141" t="s">
        <v>1505</v>
      </c>
      <c r="K141" t="s">
        <v>2198</v>
      </c>
    </row>
    <row r="142" spans="1:11" x14ac:dyDescent="0.45">
      <c r="A142">
        <v>141</v>
      </c>
      <c r="B142" t="str">
        <f t="shared" si="2"/>
        <v>8D</v>
      </c>
      <c r="C142" t="s">
        <v>2515</v>
      </c>
      <c r="D142" t="s">
        <v>1506</v>
      </c>
    </row>
    <row r="143" spans="1:11" x14ac:dyDescent="0.45">
      <c r="A143">
        <v>142</v>
      </c>
      <c r="B143" t="str">
        <f t="shared" si="2"/>
        <v>8E</v>
      </c>
      <c r="C143" t="s">
        <v>2516</v>
      </c>
      <c r="D143" t="s">
        <v>1507</v>
      </c>
    </row>
    <row r="144" spans="1:11" x14ac:dyDescent="0.45">
      <c r="A144">
        <v>143</v>
      </c>
      <c r="B144" t="str">
        <f t="shared" si="2"/>
        <v>8F</v>
      </c>
      <c r="C144" t="s">
        <v>2517</v>
      </c>
      <c r="D144" t="s">
        <v>1508</v>
      </c>
    </row>
    <row r="145" spans="1:11" x14ac:dyDescent="0.45">
      <c r="A145">
        <v>144</v>
      </c>
      <c r="B145" t="str">
        <f t="shared" si="2"/>
        <v>90</v>
      </c>
      <c r="C145" t="s">
        <v>2518</v>
      </c>
      <c r="D145" t="s">
        <v>1509</v>
      </c>
    </row>
    <row r="146" spans="1:11" x14ac:dyDescent="0.45">
      <c r="A146">
        <v>145</v>
      </c>
      <c r="B146" t="str">
        <f t="shared" si="2"/>
        <v>91</v>
      </c>
      <c r="C146" t="s">
        <v>2519</v>
      </c>
      <c r="D146" t="s">
        <v>1510</v>
      </c>
    </row>
    <row r="147" spans="1:11" x14ac:dyDescent="0.45">
      <c r="A147">
        <v>146</v>
      </c>
      <c r="B147" t="str">
        <f t="shared" si="2"/>
        <v>92</v>
      </c>
      <c r="C147" t="s">
        <v>2520</v>
      </c>
      <c r="D147" t="s">
        <v>1511</v>
      </c>
      <c r="K147" t="s">
        <v>2197</v>
      </c>
    </row>
    <row r="148" spans="1:11" x14ac:dyDescent="0.45">
      <c r="A148">
        <v>147</v>
      </c>
      <c r="B148" t="str">
        <f t="shared" si="2"/>
        <v>93</v>
      </c>
      <c r="C148" t="s">
        <v>2521</v>
      </c>
      <c r="D148" t="s">
        <v>1512</v>
      </c>
    </row>
    <row r="149" spans="1:11" x14ac:dyDescent="0.45">
      <c r="A149">
        <v>148</v>
      </c>
      <c r="B149" t="str">
        <f t="shared" si="2"/>
        <v>94</v>
      </c>
      <c r="C149" t="s">
        <v>2522</v>
      </c>
      <c r="D149" t="s">
        <v>1513</v>
      </c>
    </row>
    <row r="150" spans="1:11" x14ac:dyDescent="0.45">
      <c r="A150">
        <v>149</v>
      </c>
      <c r="B150" t="str">
        <f t="shared" si="2"/>
        <v>95</v>
      </c>
      <c r="C150" t="s">
        <v>2523</v>
      </c>
      <c r="D150" t="s">
        <v>1514</v>
      </c>
    </row>
    <row r="151" spans="1:11" x14ac:dyDescent="0.45">
      <c r="A151">
        <v>150</v>
      </c>
      <c r="B151" t="str">
        <f t="shared" si="2"/>
        <v>96</v>
      </c>
      <c r="C151" t="s">
        <v>2524</v>
      </c>
      <c r="D151" t="s">
        <v>1515</v>
      </c>
    </row>
    <row r="152" spans="1:11" x14ac:dyDescent="0.45">
      <c r="A152">
        <v>151</v>
      </c>
      <c r="B152" t="str">
        <f t="shared" si="2"/>
        <v>97</v>
      </c>
      <c r="C152" t="s">
        <v>2525</v>
      </c>
      <c r="D152" t="s">
        <v>1516</v>
      </c>
      <c r="K152" t="s">
        <v>2310</v>
      </c>
    </row>
    <row r="153" spans="1:11" x14ac:dyDescent="0.45">
      <c r="A153">
        <v>152</v>
      </c>
      <c r="B153" t="str">
        <f t="shared" si="2"/>
        <v>98</v>
      </c>
      <c r="C153" t="s">
        <v>2526</v>
      </c>
      <c r="D153" t="s">
        <v>1517</v>
      </c>
    </row>
    <row r="154" spans="1:11" x14ac:dyDescent="0.45">
      <c r="A154">
        <v>153</v>
      </c>
      <c r="B154" t="str">
        <f t="shared" si="2"/>
        <v>99</v>
      </c>
      <c r="C154" t="s">
        <v>2527</v>
      </c>
      <c r="D154" t="s">
        <v>1518</v>
      </c>
    </row>
    <row r="155" spans="1:11" x14ac:dyDescent="0.45">
      <c r="A155">
        <v>154</v>
      </c>
      <c r="B155" t="str">
        <f t="shared" si="2"/>
        <v>9A</v>
      </c>
      <c r="C155" t="s">
        <v>2528</v>
      </c>
      <c r="D155" t="s">
        <v>1519</v>
      </c>
    </row>
    <row r="156" spans="1:11" x14ac:dyDescent="0.45">
      <c r="A156">
        <v>155</v>
      </c>
      <c r="B156" t="str">
        <f t="shared" si="2"/>
        <v>9B</v>
      </c>
      <c r="C156" t="s">
        <v>2529</v>
      </c>
      <c r="D156" t="s">
        <v>1520</v>
      </c>
      <c r="K156" t="s">
        <v>2235</v>
      </c>
    </row>
    <row r="157" spans="1:11" x14ac:dyDescent="0.45">
      <c r="A157">
        <v>156</v>
      </c>
      <c r="B157" t="str">
        <f t="shared" si="2"/>
        <v>9C</v>
      </c>
      <c r="C157" t="s">
        <v>2530</v>
      </c>
      <c r="D157" t="s">
        <v>1521</v>
      </c>
      <c r="K157" t="s">
        <v>2237</v>
      </c>
    </row>
    <row r="158" spans="1:11" x14ac:dyDescent="0.45">
      <c r="A158">
        <v>157</v>
      </c>
      <c r="B158" t="str">
        <f t="shared" si="2"/>
        <v>9D</v>
      </c>
      <c r="C158" t="s">
        <v>2531</v>
      </c>
      <c r="D158" t="s">
        <v>1522</v>
      </c>
    </row>
    <row r="159" spans="1:11" x14ac:dyDescent="0.45">
      <c r="A159">
        <v>158</v>
      </c>
      <c r="B159" t="str">
        <f t="shared" si="2"/>
        <v>9E</v>
      </c>
      <c r="C159" t="s">
        <v>2532</v>
      </c>
      <c r="D159" t="s">
        <v>1523</v>
      </c>
    </row>
    <row r="160" spans="1:11" x14ac:dyDescent="0.45">
      <c r="A160">
        <v>159</v>
      </c>
      <c r="B160" t="str">
        <f t="shared" si="2"/>
        <v>9F</v>
      </c>
      <c r="C160" t="s">
        <v>2533</v>
      </c>
      <c r="D160" t="s">
        <v>1524</v>
      </c>
    </row>
    <row r="161" spans="1:11" x14ac:dyDescent="0.45">
      <c r="A161">
        <v>160</v>
      </c>
      <c r="B161" t="str">
        <f t="shared" si="2"/>
        <v>A0</v>
      </c>
      <c r="C161" t="s">
        <v>2534</v>
      </c>
      <c r="D161" t="s">
        <v>1525</v>
      </c>
      <c r="K161" t="s">
        <v>2202</v>
      </c>
    </row>
    <row r="162" spans="1:11" x14ac:dyDescent="0.45">
      <c r="A162">
        <v>161</v>
      </c>
      <c r="B162" t="str">
        <f t="shared" si="2"/>
        <v>A1</v>
      </c>
      <c r="C162" t="s">
        <v>2535</v>
      </c>
      <c r="D162" t="s">
        <v>1526</v>
      </c>
      <c r="K162" t="s">
        <v>2277</v>
      </c>
    </row>
    <row r="163" spans="1:11" x14ac:dyDescent="0.45">
      <c r="A163">
        <v>162</v>
      </c>
      <c r="B163" t="str">
        <f t="shared" si="2"/>
        <v>A2</v>
      </c>
      <c r="C163" t="s">
        <v>2536</v>
      </c>
      <c r="D163" t="s">
        <v>1527</v>
      </c>
      <c r="K163" t="s">
        <v>2217</v>
      </c>
    </row>
    <row r="164" spans="1:11" x14ac:dyDescent="0.45">
      <c r="A164">
        <v>163</v>
      </c>
      <c r="B164" t="str">
        <f t="shared" si="2"/>
        <v>A3</v>
      </c>
      <c r="C164" t="s">
        <v>2537</v>
      </c>
      <c r="D164" t="s">
        <v>1528</v>
      </c>
      <c r="K164" t="s">
        <v>2193</v>
      </c>
    </row>
    <row r="165" spans="1:11" x14ac:dyDescent="0.45">
      <c r="A165">
        <v>164</v>
      </c>
      <c r="B165" t="str">
        <f t="shared" si="2"/>
        <v>A4</v>
      </c>
      <c r="C165" t="s">
        <v>2538</v>
      </c>
      <c r="D165" t="s">
        <v>1529</v>
      </c>
      <c r="K165" t="s">
        <v>2201</v>
      </c>
    </row>
    <row r="166" spans="1:11" x14ac:dyDescent="0.45">
      <c r="A166">
        <v>165</v>
      </c>
      <c r="B166" t="str">
        <f t="shared" si="2"/>
        <v>A5</v>
      </c>
      <c r="C166" t="s">
        <v>2539</v>
      </c>
      <c r="D166" t="s">
        <v>1530</v>
      </c>
    </row>
    <row r="167" spans="1:11" x14ac:dyDescent="0.45">
      <c r="A167">
        <v>166</v>
      </c>
      <c r="B167" t="str">
        <f t="shared" si="2"/>
        <v>A6</v>
      </c>
      <c r="C167" t="s">
        <v>2540</v>
      </c>
      <c r="D167" t="s">
        <v>1531</v>
      </c>
      <c r="K167" t="s">
        <v>2220</v>
      </c>
    </row>
    <row r="168" spans="1:11" x14ac:dyDescent="0.45">
      <c r="A168">
        <v>167</v>
      </c>
      <c r="B168" t="str">
        <f t="shared" si="2"/>
        <v>A7</v>
      </c>
      <c r="C168" t="s">
        <v>2541</v>
      </c>
      <c r="D168" t="s">
        <v>1532</v>
      </c>
      <c r="K168" t="s">
        <v>2225</v>
      </c>
    </row>
    <row r="169" spans="1:11" x14ac:dyDescent="0.45">
      <c r="A169">
        <v>168</v>
      </c>
      <c r="B169" t="str">
        <f t="shared" si="2"/>
        <v>A8</v>
      </c>
      <c r="C169" t="s">
        <v>2542</v>
      </c>
      <c r="D169" t="s">
        <v>1533</v>
      </c>
      <c r="K169" t="s">
        <v>2196</v>
      </c>
    </row>
    <row r="170" spans="1:11" x14ac:dyDescent="0.45">
      <c r="A170">
        <v>169</v>
      </c>
      <c r="B170" t="str">
        <f t="shared" si="2"/>
        <v>A9</v>
      </c>
      <c r="C170" t="s">
        <v>2543</v>
      </c>
      <c r="D170" t="s">
        <v>1534</v>
      </c>
      <c r="K170" t="s">
        <v>2322</v>
      </c>
    </row>
    <row r="171" spans="1:11" x14ac:dyDescent="0.45">
      <c r="A171">
        <v>170</v>
      </c>
      <c r="B171" t="str">
        <f t="shared" si="2"/>
        <v>AA</v>
      </c>
      <c r="C171" t="s">
        <v>2544</v>
      </c>
      <c r="D171" t="s">
        <v>1535</v>
      </c>
      <c r="K171" t="s">
        <v>1713</v>
      </c>
    </row>
    <row r="172" spans="1:11" x14ac:dyDescent="0.45">
      <c r="A172">
        <v>171</v>
      </c>
      <c r="B172" t="str">
        <f t="shared" si="2"/>
        <v>AB</v>
      </c>
      <c r="C172" t="s">
        <v>2545</v>
      </c>
      <c r="D172" t="s">
        <v>1536</v>
      </c>
      <c r="K172" t="s">
        <v>2323</v>
      </c>
    </row>
    <row r="173" spans="1:11" x14ac:dyDescent="0.45">
      <c r="A173">
        <v>172</v>
      </c>
      <c r="B173" t="str">
        <f t="shared" si="2"/>
        <v>AC</v>
      </c>
      <c r="C173" t="s">
        <v>2546</v>
      </c>
      <c r="D173" t="s">
        <v>1537</v>
      </c>
      <c r="K173" t="s">
        <v>2229</v>
      </c>
    </row>
    <row r="174" spans="1:11" x14ac:dyDescent="0.45">
      <c r="A174">
        <v>173</v>
      </c>
      <c r="B174" t="str">
        <f t="shared" si="2"/>
        <v>AD</v>
      </c>
      <c r="C174" t="s">
        <v>2547</v>
      </c>
      <c r="D174" t="s">
        <v>1538</v>
      </c>
      <c r="K174" t="s">
        <v>2273</v>
      </c>
    </row>
    <row r="175" spans="1:11" x14ac:dyDescent="0.45">
      <c r="A175">
        <v>174</v>
      </c>
      <c r="B175" t="str">
        <f t="shared" si="2"/>
        <v>AE</v>
      </c>
      <c r="C175" t="s">
        <v>2548</v>
      </c>
      <c r="D175" t="s">
        <v>1539</v>
      </c>
      <c r="K175" t="s">
        <v>2265</v>
      </c>
    </row>
    <row r="176" spans="1:11" x14ac:dyDescent="0.45">
      <c r="A176">
        <v>175</v>
      </c>
      <c r="B176" t="str">
        <f t="shared" si="2"/>
        <v>AF</v>
      </c>
      <c r="C176" t="s">
        <v>2549</v>
      </c>
      <c r="D176" t="s">
        <v>1540</v>
      </c>
      <c r="K176" t="s">
        <v>2318</v>
      </c>
    </row>
    <row r="177" spans="1:11" x14ac:dyDescent="0.45">
      <c r="A177">
        <v>176</v>
      </c>
      <c r="B177" t="str">
        <f t="shared" si="2"/>
        <v>B0</v>
      </c>
      <c r="C177" t="s">
        <v>2550</v>
      </c>
      <c r="D177" t="s">
        <v>1541</v>
      </c>
      <c r="K177" t="s">
        <v>2315</v>
      </c>
    </row>
    <row r="178" spans="1:11" x14ac:dyDescent="0.45">
      <c r="A178">
        <v>177</v>
      </c>
      <c r="B178" t="str">
        <f t="shared" si="2"/>
        <v>B1</v>
      </c>
      <c r="C178" t="s">
        <v>2551</v>
      </c>
      <c r="D178" t="s">
        <v>1542</v>
      </c>
      <c r="K178" t="s">
        <v>2321</v>
      </c>
    </row>
    <row r="179" spans="1:11" x14ac:dyDescent="0.45">
      <c r="A179">
        <v>178</v>
      </c>
      <c r="B179" t="str">
        <f t="shared" si="2"/>
        <v>B2</v>
      </c>
      <c r="C179" t="s">
        <v>2552</v>
      </c>
      <c r="D179" t="s">
        <v>1543</v>
      </c>
      <c r="K179" t="s">
        <v>2279</v>
      </c>
    </row>
    <row r="180" spans="1:11" x14ac:dyDescent="0.45">
      <c r="A180">
        <v>179</v>
      </c>
      <c r="B180" t="str">
        <f t="shared" si="2"/>
        <v>B3</v>
      </c>
      <c r="C180" t="s">
        <v>2553</v>
      </c>
      <c r="D180" t="s">
        <v>1544</v>
      </c>
      <c r="K180" t="s">
        <v>2233</v>
      </c>
    </row>
    <row r="181" spans="1:11" x14ac:dyDescent="0.45">
      <c r="A181">
        <v>180</v>
      </c>
      <c r="B181" t="str">
        <f t="shared" si="2"/>
        <v>B4</v>
      </c>
      <c r="C181" t="s">
        <v>2554</v>
      </c>
      <c r="D181" t="s">
        <v>1545</v>
      </c>
      <c r="K181" t="s">
        <v>2191</v>
      </c>
    </row>
    <row r="182" spans="1:11" x14ac:dyDescent="0.45">
      <c r="A182">
        <v>181</v>
      </c>
      <c r="B182" t="str">
        <f t="shared" si="2"/>
        <v>B5</v>
      </c>
      <c r="C182" t="s">
        <v>2555</v>
      </c>
      <c r="D182" t="s">
        <v>1546</v>
      </c>
      <c r="K182" t="s">
        <v>2266</v>
      </c>
    </row>
    <row r="183" spans="1:11" x14ac:dyDescent="0.45">
      <c r="A183">
        <v>182</v>
      </c>
      <c r="B183" t="str">
        <f t="shared" si="2"/>
        <v>B6</v>
      </c>
      <c r="C183" t="s">
        <v>2556</v>
      </c>
      <c r="D183" t="s">
        <v>1547</v>
      </c>
      <c r="K183" t="s">
        <v>2195</v>
      </c>
    </row>
    <row r="184" spans="1:11" x14ac:dyDescent="0.45">
      <c r="A184">
        <v>183</v>
      </c>
      <c r="B184" t="str">
        <f t="shared" si="2"/>
        <v>B7</v>
      </c>
      <c r="C184" t="s">
        <v>2557</v>
      </c>
      <c r="D184" t="s">
        <v>1548</v>
      </c>
      <c r="K184" t="s">
        <v>2309</v>
      </c>
    </row>
    <row r="185" spans="1:11" x14ac:dyDescent="0.45">
      <c r="A185">
        <v>184</v>
      </c>
      <c r="B185" t="str">
        <f t="shared" si="2"/>
        <v>B8</v>
      </c>
      <c r="C185" t="s">
        <v>2558</v>
      </c>
      <c r="D185" t="s">
        <v>1549</v>
      </c>
      <c r="K185" t="s">
        <v>2319</v>
      </c>
    </row>
    <row r="186" spans="1:11" x14ac:dyDescent="0.45">
      <c r="A186">
        <v>185</v>
      </c>
      <c r="B186" t="str">
        <f t="shared" si="2"/>
        <v>B9</v>
      </c>
      <c r="C186" t="s">
        <v>2559</v>
      </c>
      <c r="D186" t="s">
        <v>1550</v>
      </c>
      <c r="K186" t="s">
        <v>2200</v>
      </c>
    </row>
    <row r="187" spans="1:11" x14ac:dyDescent="0.45">
      <c r="A187">
        <v>186</v>
      </c>
      <c r="B187" t="str">
        <f t="shared" si="2"/>
        <v>BA</v>
      </c>
      <c r="C187" t="s">
        <v>2560</v>
      </c>
      <c r="D187" t="s">
        <v>1551</v>
      </c>
      <c r="K187" t="s">
        <v>2222</v>
      </c>
    </row>
    <row r="188" spans="1:11" x14ac:dyDescent="0.45">
      <c r="A188">
        <v>187</v>
      </c>
      <c r="B188" t="str">
        <f t="shared" si="2"/>
        <v>BB</v>
      </c>
      <c r="C188" t="s">
        <v>2561</v>
      </c>
      <c r="D188" t="s">
        <v>1552</v>
      </c>
      <c r="K188" t="s">
        <v>2194</v>
      </c>
    </row>
    <row r="189" spans="1:11" x14ac:dyDescent="0.45">
      <c r="A189">
        <v>188</v>
      </c>
      <c r="B189" t="str">
        <f t="shared" si="2"/>
        <v>BC</v>
      </c>
      <c r="C189" t="s">
        <v>2562</v>
      </c>
      <c r="D189" t="s">
        <v>1553</v>
      </c>
      <c r="K189" t="s">
        <v>2199</v>
      </c>
    </row>
    <row r="190" spans="1:11" x14ac:dyDescent="0.45">
      <c r="A190">
        <v>189</v>
      </c>
      <c r="B190" t="str">
        <f t="shared" si="2"/>
        <v>BD</v>
      </c>
      <c r="C190" t="s">
        <v>2563</v>
      </c>
      <c r="D190" t="s">
        <v>1554</v>
      </c>
      <c r="K190" t="s">
        <v>2272</v>
      </c>
    </row>
    <row r="191" spans="1:11" x14ac:dyDescent="0.45">
      <c r="A191">
        <v>190</v>
      </c>
      <c r="B191" t="str">
        <f t="shared" si="2"/>
        <v>BE</v>
      </c>
      <c r="C191" t="s">
        <v>2564</v>
      </c>
      <c r="D191" t="s">
        <v>1555</v>
      </c>
      <c r="K191" t="s">
        <v>2224</v>
      </c>
    </row>
    <row r="192" spans="1:11" x14ac:dyDescent="0.45">
      <c r="A192">
        <v>191</v>
      </c>
      <c r="B192" t="str">
        <f t="shared" si="2"/>
        <v>BF</v>
      </c>
      <c r="C192" t="s">
        <v>2565</v>
      </c>
      <c r="D192" t="s">
        <v>1556</v>
      </c>
      <c r="K192" t="s">
        <v>2311</v>
      </c>
    </row>
    <row r="193" spans="1:11" x14ac:dyDescent="0.45">
      <c r="A193">
        <v>192</v>
      </c>
      <c r="B193" t="str">
        <f t="shared" ref="B193:B256" si="3">DEC2HEX(A193)</f>
        <v>C0</v>
      </c>
      <c r="C193" t="s">
        <v>2566</v>
      </c>
      <c r="D193" t="s">
        <v>1557</v>
      </c>
      <c r="K193" t="s">
        <v>2223</v>
      </c>
    </row>
    <row r="194" spans="1:11" x14ac:dyDescent="0.45">
      <c r="A194">
        <v>193</v>
      </c>
      <c r="B194" t="str">
        <f t="shared" si="3"/>
        <v>C1</v>
      </c>
      <c r="C194" t="s">
        <v>2567</v>
      </c>
      <c r="D194" t="s">
        <v>1558</v>
      </c>
      <c r="K194" t="s">
        <v>2267</v>
      </c>
    </row>
    <row r="195" spans="1:11" x14ac:dyDescent="0.45">
      <c r="A195">
        <v>194</v>
      </c>
      <c r="B195" t="str">
        <f t="shared" si="3"/>
        <v>C2</v>
      </c>
      <c r="C195" t="s">
        <v>2568</v>
      </c>
      <c r="D195" t="s">
        <v>1559</v>
      </c>
      <c r="K195" t="s">
        <v>2316</v>
      </c>
    </row>
    <row r="196" spans="1:11" x14ac:dyDescent="0.45">
      <c r="A196">
        <v>195</v>
      </c>
      <c r="B196" t="str">
        <f t="shared" si="3"/>
        <v>C3</v>
      </c>
      <c r="C196" t="s">
        <v>2569</v>
      </c>
      <c r="D196" t="s">
        <v>1560</v>
      </c>
      <c r="K196" t="s">
        <v>2216</v>
      </c>
    </row>
    <row r="197" spans="1:11" x14ac:dyDescent="0.45">
      <c r="A197">
        <v>196</v>
      </c>
      <c r="B197" t="str">
        <f t="shared" si="3"/>
        <v>C4</v>
      </c>
      <c r="C197" t="s">
        <v>2570</v>
      </c>
      <c r="D197" t="s">
        <v>1561</v>
      </c>
      <c r="K197" t="s">
        <v>2269</v>
      </c>
    </row>
    <row r="198" spans="1:11" x14ac:dyDescent="0.45">
      <c r="A198">
        <v>197</v>
      </c>
      <c r="B198" t="str">
        <f t="shared" si="3"/>
        <v>C5</v>
      </c>
      <c r="C198" t="s">
        <v>2571</v>
      </c>
      <c r="D198" t="s">
        <v>1562</v>
      </c>
      <c r="K198" t="s">
        <v>2313</v>
      </c>
    </row>
    <row r="199" spans="1:11" x14ac:dyDescent="0.45">
      <c r="A199">
        <v>198</v>
      </c>
      <c r="B199" t="str">
        <f t="shared" si="3"/>
        <v>C6</v>
      </c>
      <c r="C199" t="s">
        <v>2572</v>
      </c>
      <c r="D199" t="s">
        <v>1563</v>
      </c>
      <c r="K199" t="s">
        <v>2283</v>
      </c>
    </row>
    <row r="200" spans="1:11" x14ac:dyDescent="0.45">
      <c r="A200">
        <v>199</v>
      </c>
      <c r="B200" t="str">
        <f t="shared" si="3"/>
        <v>C7</v>
      </c>
      <c r="C200" t="s">
        <v>2573</v>
      </c>
      <c r="D200" t="s">
        <v>1564</v>
      </c>
      <c r="K200" t="s">
        <v>2221</v>
      </c>
    </row>
    <row r="201" spans="1:11" x14ac:dyDescent="0.45">
      <c r="A201">
        <v>200</v>
      </c>
      <c r="B201" t="str">
        <f t="shared" si="3"/>
        <v>C8</v>
      </c>
      <c r="C201" t="s">
        <v>2574</v>
      </c>
      <c r="D201" t="s">
        <v>1565</v>
      </c>
    </row>
    <row r="202" spans="1:11" x14ac:dyDescent="0.45">
      <c r="A202">
        <v>201</v>
      </c>
      <c r="B202" t="str">
        <f t="shared" si="3"/>
        <v>C9</v>
      </c>
      <c r="C202" t="s">
        <v>2575</v>
      </c>
      <c r="D202" t="s">
        <v>1566</v>
      </c>
    </row>
    <row r="203" spans="1:11" x14ac:dyDescent="0.45">
      <c r="A203">
        <v>202</v>
      </c>
      <c r="B203" t="str">
        <f t="shared" si="3"/>
        <v>CA</v>
      </c>
      <c r="C203" t="s">
        <v>2576</v>
      </c>
      <c r="D203" t="s">
        <v>1567</v>
      </c>
    </row>
    <row r="204" spans="1:11" x14ac:dyDescent="0.45">
      <c r="A204">
        <v>203</v>
      </c>
      <c r="B204" t="str">
        <f t="shared" si="3"/>
        <v>CB</v>
      </c>
      <c r="C204" t="s">
        <v>2577</v>
      </c>
      <c r="D204" t="s">
        <v>1568</v>
      </c>
    </row>
    <row r="205" spans="1:11" x14ac:dyDescent="0.45">
      <c r="A205">
        <v>204</v>
      </c>
      <c r="B205" t="str">
        <f t="shared" si="3"/>
        <v>CC</v>
      </c>
      <c r="C205" t="s">
        <v>2578</v>
      </c>
      <c r="D205" t="s">
        <v>1569</v>
      </c>
    </row>
    <row r="206" spans="1:11" x14ac:dyDescent="0.45">
      <c r="A206">
        <v>205</v>
      </c>
      <c r="B206" t="str">
        <f t="shared" si="3"/>
        <v>CD</v>
      </c>
      <c r="C206" t="s">
        <v>2579</v>
      </c>
      <c r="D206" t="s">
        <v>1570</v>
      </c>
    </row>
    <row r="207" spans="1:11" x14ac:dyDescent="0.45">
      <c r="A207">
        <v>206</v>
      </c>
      <c r="B207" t="str">
        <f t="shared" si="3"/>
        <v>CE</v>
      </c>
      <c r="C207" t="s">
        <v>2580</v>
      </c>
      <c r="D207" t="s">
        <v>1571</v>
      </c>
    </row>
    <row r="208" spans="1:11" x14ac:dyDescent="0.45">
      <c r="A208">
        <v>207</v>
      </c>
      <c r="B208" t="str">
        <f t="shared" si="3"/>
        <v>CF</v>
      </c>
      <c r="C208" t="s">
        <v>2581</v>
      </c>
      <c r="D208" t="s">
        <v>1572</v>
      </c>
    </row>
    <row r="209" spans="1:4" x14ac:dyDescent="0.45">
      <c r="A209">
        <v>208</v>
      </c>
      <c r="B209" t="str">
        <f t="shared" si="3"/>
        <v>D0</v>
      </c>
      <c r="C209" t="s">
        <v>2582</v>
      </c>
      <c r="D209" t="s">
        <v>1573</v>
      </c>
    </row>
    <row r="210" spans="1:4" x14ac:dyDescent="0.45">
      <c r="A210">
        <v>209</v>
      </c>
      <c r="B210" t="str">
        <f t="shared" si="3"/>
        <v>D1</v>
      </c>
      <c r="C210" t="s">
        <v>2583</v>
      </c>
      <c r="D210" t="s">
        <v>1574</v>
      </c>
    </row>
    <row r="211" spans="1:4" x14ac:dyDescent="0.45">
      <c r="A211">
        <v>210</v>
      </c>
      <c r="B211" t="str">
        <f t="shared" si="3"/>
        <v>D2</v>
      </c>
      <c r="C211" t="s">
        <v>2584</v>
      </c>
      <c r="D211" t="s">
        <v>1575</v>
      </c>
    </row>
    <row r="212" spans="1:4" x14ac:dyDescent="0.45">
      <c r="A212">
        <v>211</v>
      </c>
      <c r="B212" t="str">
        <f t="shared" si="3"/>
        <v>D3</v>
      </c>
      <c r="C212" t="s">
        <v>2585</v>
      </c>
      <c r="D212" t="s">
        <v>1576</v>
      </c>
    </row>
    <row r="213" spans="1:4" x14ac:dyDescent="0.45">
      <c r="A213">
        <v>212</v>
      </c>
      <c r="B213" t="str">
        <f t="shared" si="3"/>
        <v>D4</v>
      </c>
      <c r="C213" t="s">
        <v>2586</v>
      </c>
      <c r="D213" t="s">
        <v>1577</v>
      </c>
    </row>
    <row r="214" spans="1:4" x14ac:dyDescent="0.45">
      <c r="A214">
        <v>213</v>
      </c>
      <c r="B214" t="str">
        <f t="shared" si="3"/>
        <v>D5</v>
      </c>
      <c r="C214" t="s">
        <v>2587</v>
      </c>
      <c r="D214" t="s">
        <v>1578</v>
      </c>
    </row>
    <row r="215" spans="1:4" x14ac:dyDescent="0.45">
      <c r="A215">
        <v>214</v>
      </c>
      <c r="B215" t="str">
        <f t="shared" si="3"/>
        <v>D6</v>
      </c>
      <c r="C215" t="s">
        <v>2588</v>
      </c>
      <c r="D215" t="s">
        <v>1579</v>
      </c>
    </row>
    <row r="216" spans="1:4" x14ac:dyDescent="0.45">
      <c r="A216">
        <v>215</v>
      </c>
      <c r="B216" t="str">
        <f t="shared" si="3"/>
        <v>D7</v>
      </c>
      <c r="C216" t="s">
        <v>2589</v>
      </c>
      <c r="D216" t="s">
        <v>1580</v>
      </c>
    </row>
    <row r="217" spans="1:4" x14ac:dyDescent="0.45">
      <c r="A217">
        <v>216</v>
      </c>
      <c r="B217" t="str">
        <f t="shared" si="3"/>
        <v>D8</v>
      </c>
      <c r="C217" t="s">
        <v>2590</v>
      </c>
      <c r="D217" t="s">
        <v>1581</v>
      </c>
    </row>
    <row r="218" spans="1:4" x14ac:dyDescent="0.45">
      <c r="A218">
        <v>217</v>
      </c>
      <c r="B218" t="str">
        <f t="shared" si="3"/>
        <v>D9</v>
      </c>
      <c r="C218" t="s">
        <v>2591</v>
      </c>
      <c r="D218" t="s">
        <v>1582</v>
      </c>
    </row>
    <row r="219" spans="1:4" x14ac:dyDescent="0.45">
      <c r="A219">
        <v>218</v>
      </c>
      <c r="B219" t="str">
        <f t="shared" si="3"/>
        <v>DA</v>
      </c>
      <c r="C219" t="s">
        <v>2592</v>
      </c>
      <c r="D219" t="s">
        <v>1583</v>
      </c>
    </row>
    <row r="220" spans="1:4" x14ac:dyDescent="0.45">
      <c r="A220">
        <v>219</v>
      </c>
      <c r="B220" t="str">
        <f t="shared" si="3"/>
        <v>DB</v>
      </c>
      <c r="C220" t="s">
        <v>2593</v>
      </c>
      <c r="D220" t="s">
        <v>1584</v>
      </c>
    </row>
    <row r="221" spans="1:4" x14ac:dyDescent="0.45">
      <c r="A221">
        <v>220</v>
      </c>
      <c r="B221" t="str">
        <f t="shared" si="3"/>
        <v>DC</v>
      </c>
      <c r="C221" t="s">
        <v>2594</v>
      </c>
      <c r="D221" t="s">
        <v>1585</v>
      </c>
    </row>
    <row r="222" spans="1:4" x14ac:dyDescent="0.45">
      <c r="A222">
        <v>221</v>
      </c>
      <c r="B222" t="str">
        <f t="shared" si="3"/>
        <v>DD</v>
      </c>
      <c r="C222" t="s">
        <v>2595</v>
      </c>
      <c r="D222" t="s">
        <v>1586</v>
      </c>
    </row>
    <row r="223" spans="1:4" x14ac:dyDescent="0.45">
      <c r="A223">
        <v>222</v>
      </c>
      <c r="B223" t="str">
        <f t="shared" si="3"/>
        <v>DE</v>
      </c>
      <c r="C223" t="s">
        <v>2596</v>
      </c>
      <c r="D223" t="s">
        <v>1325</v>
      </c>
    </row>
    <row r="224" spans="1:4" x14ac:dyDescent="0.45">
      <c r="A224">
        <v>223</v>
      </c>
      <c r="B224" t="str">
        <f t="shared" si="3"/>
        <v>DF</v>
      </c>
      <c r="C224" t="s">
        <v>2597</v>
      </c>
      <c r="D224" t="s">
        <v>1326</v>
      </c>
    </row>
    <row r="225" spans="1:4" x14ac:dyDescent="0.45">
      <c r="A225">
        <v>224</v>
      </c>
      <c r="B225" t="str">
        <f t="shared" si="3"/>
        <v>E0</v>
      </c>
      <c r="C225" t="s">
        <v>2598</v>
      </c>
      <c r="D225" t="s">
        <v>1587</v>
      </c>
    </row>
    <row r="226" spans="1:4" x14ac:dyDescent="0.45">
      <c r="A226">
        <v>225</v>
      </c>
      <c r="B226" t="str">
        <f t="shared" si="3"/>
        <v>E1</v>
      </c>
      <c r="C226" t="s">
        <v>2599</v>
      </c>
      <c r="D226" t="s">
        <v>1588</v>
      </c>
    </row>
    <row r="227" spans="1:4" x14ac:dyDescent="0.45">
      <c r="A227">
        <v>226</v>
      </c>
      <c r="B227" t="str">
        <f t="shared" si="3"/>
        <v>E2</v>
      </c>
      <c r="C227" t="s">
        <v>2600</v>
      </c>
      <c r="D227" t="s">
        <v>1589</v>
      </c>
    </row>
    <row r="228" spans="1:4" x14ac:dyDescent="0.45">
      <c r="A228">
        <v>227</v>
      </c>
      <c r="B228" t="str">
        <f t="shared" si="3"/>
        <v>E3</v>
      </c>
      <c r="C228" t="s">
        <v>2601</v>
      </c>
      <c r="D228" t="s">
        <v>1590</v>
      </c>
    </row>
    <row r="229" spans="1:4" x14ac:dyDescent="0.45">
      <c r="A229">
        <v>228</v>
      </c>
      <c r="B229" t="str">
        <f t="shared" si="3"/>
        <v>E4</v>
      </c>
      <c r="C229" t="s">
        <v>2602</v>
      </c>
      <c r="D229" t="s">
        <v>1591</v>
      </c>
    </row>
    <row r="230" spans="1:4" x14ac:dyDescent="0.45">
      <c r="A230">
        <v>229</v>
      </c>
      <c r="B230" t="str">
        <f t="shared" si="3"/>
        <v>E5</v>
      </c>
      <c r="C230" t="s">
        <v>2603</v>
      </c>
      <c r="D230" t="s">
        <v>1592</v>
      </c>
    </row>
    <row r="231" spans="1:4" x14ac:dyDescent="0.45">
      <c r="A231">
        <v>230</v>
      </c>
      <c r="B231" t="str">
        <f t="shared" si="3"/>
        <v>E6</v>
      </c>
      <c r="C231" t="s">
        <v>2604</v>
      </c>
      <c r="D231" t="s">
        <v>1593</v>
      </c>
    </row>
    <row r="232" spans="1:4" x14ac:dyDescent="0.45">
      <c r="A232">
        <v>231</v>
      </c>
      <c r="B232" t="str">
        <f t="shared" si="3"/>
        <v>E7</v>
      </c>
      <c r="C232" t="s">
        <v>2605</v>
      </c>
      <c r="D232" t="s">
        <v>1594</v>
      </c>
    </row>
    <row r="233" spans="1:4" x14ac:dyDescent="0.45">
      <c r="A233">
        <v>232</v>
      </c>
      <c r="B233" t="str">
        <f t="shared" si="3"/>
        <v>E8</v>
      </c>
      <c r="C233" t="s">
        <v>2606</v>
      </c>
      <c r="D233" t="s">
        <v>1595</v>
      </c>
    </row>
    <row r="234" spans="1:4" x14ac:dyDescent="0.45">
      <c r="A234">
        <v>233</v>
      </c>
      <c r="B234" t="str">
        <f t="shared" si="3"/>
        <v>E9</v>
      </c>
      <c r="C234" t="s">
        <v>2607</v>
      </c>
      <c r="D234" t="s">
        <v>1596</v>
      </c>
    </row>
    <row r="235" spans="1:4" x14ac:dyDescent="0.45">
      <c r="A235">
        <v>234</v>
      </c>
      <c r="B235" t="str">
        <f t="shared" si="3"/>
        <v>EA</v>
      </c>
      <c r="C235" t="s">
        <v>2608</v>
      </c>
      <c r="D235" t="s">
        <v>1597</v>
      </c>
    </row>
    <row r="236" spans="1:4" x14ac:dyDescent="0.45">
      <c r="A236">
        <v>235</v>
      </c>
      <c r="B236" t="str">
        <f t="shared" si="3"/>
        <v>EB</v>
      </c>
      <c r="C236" t="s">
        <v>2609</v>
      </c>
      <c r="D236" t="s">
        <v>1598</v>
      </c>
    </row>
    <row r="237" spans="1:4" x14ac:dyDescent="0.45">
      <c r="A237">
        <v>236</v>
      </c>
      <c r="B237" t="str">
        <f t="shared" si="3"/>
        <v>EC</v>
      </c>
      <c r="C237" t="s">
        <v>2610</v>
      </c>
      <c r="D237" t="s">
        <v>1599</v>
      </c>
    </row>
    <row r="238" spans="1:4" x14ac:dyDescent="0.45">
      <c r="A238">
        <v>237</v>
      </c>
      <c r="B238" t="str">
        <f t="shared" si="3"/>
        <v>ED</v>
      </c>
      <c r="C238" t="s">
        <v>2611</v>
      </c>
      <c r="D238" t="s">
        <v>1600</v>
      </c>
    </row>
    <row r="239" spans="1:4" x14ac:dyDescent="0.45">
      <c r="A239">
        <v>238</v>
      </c>
      <c r="B239" t="str">
        <f t="shared" si="3"/>
        <v>EE</v>
      </c>
      <c r="C239" t="s">
        <v>2612</v>
      </c>
      <c r="D239" t="s">
        <v>1601</v>
      </c>
    </row>
    <row r="240" spans="1:4" x14ac:dyDescent="0.45">
      <c r="A240">
        <v>239</v>
      </c>
      <c r="B240" t="str">
        <f t="shared" si="3"/>
        <v>EF</v>
      </c>
      <c r="C240" t="s">
        <v>2613</v>
      </c>
      <c r="D240" t="s">
        <v>1602</v>
      </c>
    </row>
    <row r="241" spans="1:4" x14ac:dyDescent="0.45">
      <c r="A241">
        <v>240</v>
      </c>
      <c r="B241" t="str">
        <f t="shared" si="3"/>
        <v>F0</v>
      </c>
      <c r="C241" t="s">
        <v>2614</v>
      </c>
      <c r="D241" t="s">
        <v>1603</v>
      </c>
    </row>
    <row r="242" spans="1:4" x14ac:dyDescent="0.45">
      <c r="A242">
        <v>241</v>
      </c>
      <c r="B242" t="str">
        <f t="shared" si="3"/>
        <v>F1</v>
      </c>
      <c r="C242" t="s">
        <v>2615</v>
      </c>
      <c r="D242" t="s">
        <v>1604</v>
      </c>
    </row>
    <row r="243" spans="1:4" x14ac:dyDescent="0.45">
      <c r="A243">
        <v>242</v>
      </c>
      <c r="B243" t="str">
        <f t="shared" si="3"/>
        <v>F2</v>
      </c>
      <c r="C243" t="s">
        <v>2616</v>
      </c>
      <c r="D243" t="s">
        <v>1353</v>
      </c>
    </row>
    <row r="244" spans="1:4" x14ac:dyDescent="0.45">
      <c r="A244">
        <v>243</v>
      </c>
      <c r="B244" t="str">
        <f t="shared" si="3"/>
        <v>F3</v>
      </c>
      <c r="C244" t="s">
        <v>2617</v>
      </c>
      <c r="D244" t="s">
        <v>1605</v>
      </c>
    </row>
    <row r="245" spans="1:4" x14ac:dyDescent="0.45">
      <c r="A245">
        <v>244</v>
      </c>
      <c r="B245" t="str">
        <f t="shared" si="3"/>
        <v>F4</v>
      </c>
      <c r="C245" t="s">
        <v>2618</v>
      </c>
      <c r="D245" t="s">
        <v>1606</v>
      </c>
    </row>
    <row r="246" spans="1:4" x14ac:dyDescent="0.45">
      <c r="A246">
        <v>245</v>
      </c>
      <c r="B246" t="str">
        <f t="shared" si="3"/>
        <v>F5</v>
      </c>
      <c r="C246" t="s">
        <v>2619</v>
      </c>
      <c r="D246" t="s">
        <v>1607</v>
      </c>
    </row>
    <row r="247" spans="1:4" x14ac:dyDescent="0.45">
      <c r="A247">
        <v>246</v>
      </c>
      <c r="B247" t="str">
        <f t="shared" si="3"/>
        <v>F6</v>
      </c>
      <c r="C247" t="s">
        <v>2620</v>
      </c>
      <c r="D247" t="s">
        <v>1608</v>
      </c>
    </row>
    <row r="248" spans="1:4" x14ac:dyDescent="0.45">
      <c r="A248">
        <v>247</v>
      </c>
      <c r="B248" t="str">
        <f t="shared" si="3"/>
        <v>F7</v>
      </c>
      <c r="C248" t="s">
        <v>2621</v>
      </c>
      <c r="D248" t="s">
        <v>1609</v>
      </c>
    </row>
    <row r="249" spans="1:4" x14ac:dyDescent="0.45">
      <c r="A249">
        <v>248</v>
      </c>
      <c r="B249" t="str">
        <f t="shared" si="3"/>
        <v>F8</v>
      </c>
      <c r="C249" t="s">
        <v>2622</v>
      </c>
      <c r="D249" t="s">
        <v>1610</v>
      </c>
    </row>
    <row r="250" spans="1:4" x14ac:dyDescent="0.45">
      <c r="A250">
        <v>249</v>
      </c>
      <c r="B250" t="str">
        <f t="shared" si="3"/>
        <v>F9</v>
      </c>
      <c r="C250" t="s">
        <v>2623</v>
      </c>
      <c r="D250" t="s">
        <v>1611</v>
      </c>
    </row>
    <row r="251" spans="1:4" x14ac:dyDescent="0.45">
      <c r="A251">
        <v>250</v>
      </c>
      <c r="B251" t="str">
        <f t="shared" si="3"/>
        <v>FA</v>
      </c>
      <c r="C251" t="s">
        <v>2624</v>
      </c>
      <c r="D251" t="s">
        <v>1612</v>
      </c>
    </row>
    <row r="252" spans="1:4" x14ac:dyDescent="0.45">
      <c r="A252">
        <v>251</v>
      </c>
      <c r="B252" t="str">
        <f t="shared" si="3"/>
        <v>FB</v>
      </c>
      <c r="C252" t="s">
        <v>2625</v>
      </c>
      <c r="D252" t="s">
        <v>1613</v>
      </c>
    </row>
    <row r="253" spans="1:4" x14ac:dyDescent="0.45">
      <c r="A253">
        <v>252</v>
      </c>
      <c r="B253" t="str">
        <f t="shared" si="3"/>
        <v>FC</v>
      </c>
      <c r="C253" t="s">
        <v>2626</v>
      </c>
      <c r="D253" t="s">
        <v>1614</v>
      </c>
    </row>
    <row r="254" spans="1:4" x14ac:dyDescent="0.45">
      <c r="A254">
        <v>253</v>
      </c>
      <c r="B254" t="str">
        <f t="shared" si="3"/>
        <v>FD</v>
      </c>
      <c r="C254" t="s">
        <v>2627</v>
      </c>
      <c r="D254" t="s">
        <v>1615</v>
      </c>
    </row>
    <row r="255" spans="1:4" x14ac:dyDescent="0.45">
      <c r="A255">
        <v>254</v>
      </c>
      <c r="B255" t="str">
        <f t="shared" si="3"/>
        <v>FE</v>
      </c>
      <c r="C255" t="s">
        <v>2628</v>
      </c>
      <c r="D255" t="s">
        <v>1616</v>
      </c>
    </row>
    <row r="256" spans="1:4" x14ac:dyDescent="0.45">
      <c r="A256">
        <v>255</v>
      </c>
      <c r="B256" t="str">
        <f t="shared" si="3"/>
        <v>FF</v>
      </c>
      <c r="C256" t="s">
        <v>2629</v>
      </c>
      <c r="D256" t="s">
        <v>1617</v>
      </c>
    </row>
    <row r="257" spans="1:4" x14ac:dyDescent="0.45">
      <c r="A257">
        <v>256</v>
      </c>
      <c r="B257" t="str">
        <f t="shared" ref="B257:B320" si="4">DEC2HEX(A257)</f>
        <v>100</v>
      </c>
      <c r="C257" t="s">
        <v>2630</v>
      </c>
      <c r="D257" t="s">
        <v>1618</v>
      </c>
    </row>
    <row r="258" spans="1:4" x14ac:dyDescent="0.45">
      <c r="A258">
        <v>257</v>
      </c>
      <c r="B258" t="str">
        <f t="shared" si="4"/>
        <v>101</v>
      </c>
      <c r="C258" t="s">
        <v>2631</v>
      </c>
      <c r="D258" t="s">
        <v>1619</v>
      </c>
    </row>
    <row r="259" spans="1:4" x14ac:dyDescent="0.45">
      <c r="A259">
        <v>258</v>
      </c>
      <c r="B259" t="str">
        <f t="shared" si="4"/>
        <v>102</v>
      </c>
      <c r="C259" t="s">
        <v>2632</v>
      </c>
      <c r="D259" t="s">
        <v>1620</v>
      </c>
    </row>
    <row r="260" spans="1:4" x14ac:dyDescent="0.45">
      <c r="A260">
        <v>259</v>
      </c>
      <c r="B260" t="str">
        <f t="shared" si="4"/>
        <v>103</v>
      </c>
      <c r="C260" t="s">
        <v>2633</v>
      </c>
      <c r="D260" t="s">
        <v>1621</v>
      </c>
    </row>
    <row r="261" spans="1:4" x14ac:dyDescent="0.45">
      <c r="A261">
        <v>260</v>
      </c>
      <c r="B261" t="str">
        <f t="shared" si="4"/>
        <v>104</v>
      </c>
      <c r="C261" t="s">
        <v>2634</v>
      </c>
      <c r="D261" t="s">
        <v>1622</v>
      </c>
    </row>
    <row r="262" spans="1:4" x14ac:dyDescent="0.45">
      <c r="A262">
        <v>261</v>
      </c>
      <c r="B262" t="str">
        <f t="shared" si="4"/>
        <v>105</v>
      </c>
      <c r="C262" t="s">
        <v>2635</v>
      </c>
      <c r="D262" t="s">
        <v>1623</v>
      </c>
    </row>
    <row r="263" spans="1:4" x14ac:dyDescent="0.45">
      <c r="A263">
        <v>262</v>
      </c>
      <c r="B263" t="str">
        <f t="shared" si="4"/>
        <v>106</v>
      </c>
      <c r="C263" t="s">
        <v>2636</v>
      </c>
      <c r="D263" t="s">
        <v>1624</v>
      </c>
    </row>
    <row r="264" spans="1:4" x14ac:dyDescent="0.45">
      <c r="A264">
        <v>263</v>
      </c>
      <c r="B264" t="str">
        <f t="shared" si="4"/>
        <v>107</v>
      </c>
      <c r="C264" t="s">
        <v>2637</v>
      </c>
      <c r="D264" t="s">
        <v>1625</v>
      </c>
    </row>
    <row r="265" spans="1:4" x14ac:dyDescent="0.45">
      <c r="A265">
        <v>264</v>
      </c>
      <c r="B265" t="str">
        <f t="shared" si="4"/>
        <v>108</v>
      </c>
      <c r="C265" t="s">
        <v>2638</v>
      </c>
      <c r="D265" t="s">
        <v>1626</v>
      </c>
    </row>
    <row r="266" spans="1:4" x14ac:dyDescent="0.45">
      <c r="A266">
        <v>265</v>
      </c>
      <c r="B266" t="str">
        <f t="shared" si="4"/>
        <v>109</v>
      </c>
      <c r="C266" t="s">
        <v>2639</v>
      </c>
      <c r="D266" t="s">
        <v>1627</v>
      </c>
    </row>
    <row r="267" spans="1:4" x14ac:dyDescent="0.45">
      <c r="A267">
        <v>266</v>
      </c>
      <c r="B267" t="str">
        <f t="shared" si="4"/>
        <v>10A</v>
      </c>
      <c r="C267" t="s">
        <v>2640</v>
      </c>
      <c r="D267" t="s">
        <v>1628</v>
      </c>
    </row>
    <row r="268" spans="1:4" x14ac:dyDescent="0.45">
      <c r="A268">
        <v>267</v>
      </c>
      <c r="B268" t="str">
        <f t="shared" si="4"/>
        <v>10B</v>
      </c>
      <c r="C268" t="s">
        <v>2641</v>
      </c>
      <c r="D268" t="s">
        <v>1629</v>
      </c>
    </row>
    <row r="269" spans="1:4" x14ac:dyDescent="0.45">
      <c r="A269">
        <v>268</v>
      </c>
      <c r="B269" t="str">
        <f t="shared" si="4"/>
        <v>10C</v>
      </c>
      <c r="C269" t="s">
        <v>2642</v>
      </c>
      <c r="D269" t="s">
        <v>1630</v>
      </c>
    </row>
    <row r="270" spans="1:4" x14ac:dyDescent="0.45">
      <c r="A270">
        <v>269</v>
      </c>
      <c r="B270" t="str">
        <f t="shared" si="4"/>
        <v>10D</v>
      </c>
      <c r="C270" t="s">
        <v>2643</v>
      </c>
      <c r="D270" t="s">
        <v>1631</v>
      </c>
    </row>
    <row r="271" spans="1:4" x14ac:dyDescent="0.45">
      <c r="A271">
        <v>270</v>
      </c>
      <c r="B271" t="str">
        <f t="shared" si="4"/>
        <v>10E</v>
      </c>
      <c r="C271" t="s">
        <v>2644</v>
      </c>
      <c r="D271" t="s">
        <v>1632</v>
      </c>
    </row>
    <row r="272" spans="1:4" x14ac:dyDescent="0.45">
      <c r="A272">
        <v>271</v>
      </c>
      <c r="B272" t="str">
        <f t="shared" si="4"/>
        <v>10F</v>
      </c>
      <c r="C272" t="s">
        <v>2645</v>
      </c>
      <c r="D272" t="s">
        <v>1633</v>
      </c>
    </row>
    <row r="273" spans="1:4" x14ac:dyDescent="0.45">
      <c r="A273">
        <v>272</v>
      </c>
      <c r="B273" t="str">
        <f t="shared" si="4"/>
        <v>110</v>
      </c>
      <c r="C273" t="s">
        <v>2646</v>
      </c>
      <c r="D273" t="s">
        <v>1634</v>
      </c>
    </row>
    <row r="274" spans="1:4" x14ac:dyDescent="0.45">
      <c r="A274">
        <v>273</v>
      </c>
      <c r="B274" t="str">
        <f t="shared" si="4"/>
        <v>111</v>
      </c>
      <c r="C274" t="s">
        <v>2647</v>
      </c>
      <c r="D274" t="s">
        <v>1635</v>
      </c>
    </row>
    <row r="275" spans="1:4" x14ac:dyDescent="0.45">
      <c r="A275">
        <v>274</v>
      </c>
      <c r="B275" t="str">
        <f t="shared" si="4"/>
        <v>112</v>
      </c>
      <c r="C275" t="s">
        <v>2648</v>
      </c>
      <c r="D275" t="s">
        <v>1636</v>
      </c>
    </row>
    <row r="276" spans="1:4" x14ac:dyDescent="0.45">
      <c r="A276">
        <v>275</v>
      </c>
      <c r="B276" t="str">
        <f t="shared" si="4"/>
        <v>113</v>
      </c>
      <c r="C276" t="s">
        <v>2649</v>
      </c>
      <c r="D276" t="s">
        <v>1637</v>
      </c>
    </row>
    <row r="277" spans="1:4" x14ac:dyDescent="0.45">
      <c r="A277">
        <v>276</v>
      </c>
      <c r="B277" t="str">
        <f t="shared" si="4"/>
        <v>114</v>
      </c>
      <c r="C277" t="s">
        <v>2650</v>
      </c>
      <c r="D277" t="s">
        <v>1638</v>
      </c>
    </row>
    <row r="278" spans="1:4" x14ac:dyDescent="0.45">
      <c r="A278">
        <v>277</v>
      </c>
      <c r="B278" t="str">
        <f t="shared" si="4"/>
        <v>115</v>
      </c>
      <c r="C278" t="s">
        <v>2651</v>
      </c>
      <c r="D278" t="s">
        <v>1639</v>
      </c>
    </row>
    <row r="279" spans="1:4" x14ac:dyDescent="0.45">
      <c r="A279">
        <v>278</v>
      </c>
      <c r="B279" t="str">
        <f t="shared" si="4"/>
        <v>116</v>
      </c>
      <c r="C279" t="s">
        <v>2652</v>
      </c>
      <c r="D279" t="s">
        <v>1640</v>
      </c>
    </row>
    <row r="280" spans="1:4" x14ac:dyDescent="0.45">
      <c r="A280">
        <v>279</v>
      </c>
      <c r="B280" t="str">
        <f t="shared" si="4"/>
        <v>117</v>
      </c>
      <c r="C280" t="s">
        <v>2653</v>
      </c>
      <c r="D280" t="s">
        <v>1641</v>
      </c>
    </row>
    <row r="281" spans="1:4" x14ac:dyDescent="0.45">
      <c r="A281">
        <v>280</v>
      </c>
      <c r="B281" t="str">
        <f t="shared" si="4"/>
        <v>118</v>
      </c>
      <c r="C281" t="s">
        <v>2654</v>
      </c>
      <c r="D281" t="s">
        <v>1642</v>
      </c>
    </row>
    <row r="282" spans="1:4" x14ac:dyDescent="0.45">
      <c r="A282">
        <v>281</v>
      </c>
      <c r="B282" t="str">
        <f t="shared" si="4"/>
        <v>119</v>
      </c>
      <c r="C282" t="s">
        <v>2655</v>
      </c>
      <c r="D282" t="s">
        <v>1643</v>
      </c>
    </row>
    <row r="283" spans="1:4" x14ac:dyDescent="0.45">
      <c r="A283">
        <v>282</v>
      </c>
      <c r="B283" t="str">
        <f t="shared" si="4"/>
        <v>11A</v>
      </c>
      <c r="C283" t="s">
        <v>2656</v>
      </c>
      <c r="D283" t="s">
        <v>1644</v>
      </c>
    </row>
    <row r="284" spans="1:4" x14ac:dyDescent="0.45">
      <c r="A284">
        <v>283</v>
      </c>
      <c r="B284" t="str">
        <f t="shared" si="4"/>
        <v>11B</v>
      </c>
      <c r="C284" t="s">
        <v>2657</v>
      </c>
      <c r="D284" t="s">
        <v>1645</v>
      </c>
    </row>
    <row r="285" spans="1:4" x14ac:dyDescent="0.45">
      <c r="A285">
        <v>284</v>
      </c>
      <c r="B285" t="str">
        <f t="shared" si="4"/>
        <v>11C</v>
      </c>
      <c r="C285" t="s">
        <v>2658</v>
      </c>
      <c r="D285" t="s">
        <v>1645</v>
      </c>
    </row>
    <row r="286" spans="1:4" x14ac:dyDescent="0.45">
      <c r="A286">
        <v>285</v>
      </c>
      <c r="B286" t="str">
        <f t="shared" si="4"/>
        <v>11D</v>
      </c>
      <c r="C286" t="s">
        <v>2659</v>
      </c>
      <c r="D286" t="s">
        <v>1645</v>
      </c>
    </row>
    <row r="287" spans="1:4" x14ac:dyDescent="0.45">
      <c r="A287">
        <v>286</v>
      </c>
      <c r="B287" t="str">
        <f t="shared" si="4"/>
        <v>11E</v>
      </c>
      <c r="C287" t="s">
        <v>2660</v>
      </c>
      <c r="D287" t="s">
        <v>1645</v>
      </c>
    </row>
    <row r="288" spans="1:4" x14ac:dyDescent="0.45">
      <c r="A288">
        <v>287</v>
      </c>
      <c r="B288" t="str">
        <f t="shared" si="4"/>
        <v>11F</v>
      </c>
      <c r="C288" t="s">
        <v>2661</v>
      </c>
      <c r="D288" t="s">
        <v>1645</v>
      </c>
    </row>
    <row r="289" spans="1:4" x14ac:dyDescent="0.45">
      <c r="A289">
        <v>288</v>
      </c>
      <c r="B289" t="str">
        <f t="shared" si="4"/>
        <v>120</v>
      </c>
      <c r="C289" t="s">
        <v>2662</v>
      </c>
      <c r="D289" t="s">
        <v>1645</v>
      </c>
    </row>
    <row r="290" spans="1:4" x14ac:dyDescent="0.45">
      <c r="A290">
        <v>289</v>
      </c>
      <c r="B290" t="str">
        <f t="shared" si="4"/>
        <v>121</v>
      </c>
      <c r="C290" t="s">
        <v>2663</v>
      </c>
      <c r="D290" t="s">
        <v>1645</v>
      </c>
    </row>
    <row r="291" spans="1:4" x14ac:dyDescent="0.45">
      <c r="A291">
        <v>290</v>
      </c>
      <c r="B291" t="str">
        <f t="shared" si="4"/>
        <v>122</v>
      </c>
      <c r="C291" t="s">
        <v>2664</v>
      </c>
      <c r="D291" t="s">
        <v>1645</v>
      </c>
    </row>
    <row r="292" spans="1:4" x14ac:dyDescent="0.45">
      <c r="A292">
        <v>291</v>
      </c>
      <c r="B292" t="str">
        <f t="shared" si="4"/>
        <v>123</v>
      </c>
      <c r="C292" t="s">
        <v>2665</v>
      </c>
      <c r="D292" t="s">
        <v>1645</v>
      </c>
    </row>
    <row r="293" spans="1:4" x14ac:dyDescent="0.45">
      <c r="A293">
        <v>292</v>
      </c>
      <c r="B293" t="str">
        <f t="shared" si="4"/>
        <v>124</v>
      </c>
      <c r="C293" t="s">
        <v>2666</v>
      </c>
      <c r="D293" t="s">
        <v>1645</v>
      </c>
    </row>
    <row r="294" spans="1:4" x14ac:dyDescent="0.45">
      <c r="A294">
        <v>293</v>
      </c>
      <c r="B294" t="str">
        <f t="shared" si="4"/>
        <v>125</v>
      </c>
      <c r="C294" t="s">
        <v>2667</v>
      </c>
      <c r="D294" t="s">
        <v>1645</v>
      </c>
    </row>
    <row r="295" spans="1:4" x14ac:dyDescent="0.45">
      <c r="A295">
        <v>294</v>
      </c>
      <c r="B295" t="str">
        <f t="shared" si="4"/>
        <v>126</v>
      </c>
      <c r="C295" t="s">
        <v>2668</v>
      </c>
      <c r="D295" t="s">
        <v>1645</v>
      </c>
    </row>
    <row r="296" spans="1:4" x14ac:dyDescent="0.45">
      <c r="A296">
        <v>295</v>
      </c>
      <c r="B296" t="str">
        <f t="shared" si="4"/>
        <v>127</v>
      </c>
      <c r="C296" t="s">
        <v>2669</v>
      </c>
      <c r="D296" t="s">
        <v>1645</v>
      </c>
    </row>
    <row r="297" spans="1:4" x14ac:dyDescent="0.45">
      <c r="A297">
        <v>296</v>
      </c>
      <c r="B297" t="str">
        <f t="shared" si="4"/>
        <v>128</v>
      </c>
      <c r="C297" t="s">
        <v>2670</v>
      </c>
      <c r="D297" t="s">
        <v>1645</v>
      </c>
    </row>
    <row r="298" spans="1:4" x14ac:dyDescent="0.45">
      <c r="A298">
        <v>297</v>
      </c>
      <c r="B298" t="str">
        <f t="shared" si="4"/>
        <v>129</v>
      </c>
      <c r="C298" t="s">
        <v>2671</v>
      </c>
      <c r="D298" t="s">
        <v>1645</v>
      </c>
    </row>
    <row r="299" spans="1:4" x14ac:dyDescent="0.45">
      <c r="A299">
        <v>298</v>
      </c>
      <c r="B299" t="str">
        <f t="shared" si="4"/>
        <v>12A</v>
      </c>
      <c r="C299" t="s">
        <v>2672</v>
      </c>
      <c r="D299" t="s">
        <v>1645</v>
      </c>
    </row>
    <row r="300" spans="1:4" x14ac:dyDescent="0.45">
      <c r="A300">
        <v>299</v>
      </c>
      <c r="B300" t="str">
        <f t="shared" si="4"/>
        <v>12B</v>
      </c>
      <c r="C300" t="s">
        <v>2673</v>
      </c>
      <c r="D300" t="s">
        <v>1645</v>
      </c>
    </row>
    <row r="301" spans="1:4" x14ac:dyDescent="0.45">
      <c r="A301">
        <v>300</v>
      </c>
      <c r="B301" t="str">
        <f t="shared" si="4"/>
        <v>12C</v>
      </c>
      <c r="C301" t="s">
        <v>2674</v>
      </c>
      <c r="D301" t="s">
        <v>1645</v>
      </c>
    </row>
    <row r="302" spans="1:4" x14ac:dyDescent="0.45">
      <c r="A302">
        <v>301</v>
      </c>
      <c r="B302" t="str">
        <f t="shared" si="4"/>
        <v>12D</v>
      </c>
      <c r="C302" t="s">
        <v>2675</v>
      </c>
      <c r="D302" t="s">
        <v>1366</v>
      </c>
    </row>
    <row r="303" spans="1:4" x14ac:dyDescent="0.45">
      <c r="A303">
        <v>302</v>
      </c>
      <c r="B303" t="str">
        <f t="shared" si="4"/>
        <v>12E</v>
      </c>
      <c r="C303" t="s">
        <v>2676</v>
      </c>
      <c r="D303" t="s">
        <v>1646</v>
      </c>
    </row>
    <row r="304" spans="1:4" x14ac:dyDescent="0.45">
      <c r="A304">
        <v>303</v>
      </c>
      <c r="B304" t="str">
        <f t="shared" si="4"/>
        <v>12F</v>
      </c>
      <c r="C304" t="s">
        <v>2677</v>
      </c>
      <c r="D304" t="s">
        <v>1480</v>
      </c>
    </row>
    <row r="305" spans="1:4" x14ac:dyDescent="0.45">
      <c r="A305">
        <v>304</v>
      </c>
      <c r="B305" t="str">
        <f t="shared" si="4"/>
        <v>130</v>
      </c>
      <c r="C305" t="s">
        <v>2678</v>
      </c>
      <c r="D305" t="s">
        <v>1327</v>
      </c>
    </row>
    <row r="306" spans="1:4" x14ac:dyDescent="0.45">
      <c r="A306">
        <v>305</v>
      </c>
      <c r="B306" t="str">
        <f t="shared" si="4"/>
        <v>131</v>
      </c>
      <c r="C306" t="s">
        <v>2679</v>
      </c>
      <c r="D306" t="s">
        <v>1354</v>
      </c>
    </row>
    <row r="307" spans="1:4" x14ac:dyDescent="0.45">
      <c r="A307">
        <v>306</v>
      </c>
      <c r="B307" t="str">
        <f t="shared" si="4"/>
        <v>132</v>
      </c>
      <c r="C307" t="s">
        <v>2680</v>
      </c>
      <c r="D307" t="s">
        <v>1647</v>
      </c>
    </row>
    <row r="308" spans="1:4" x14ac:dyDescent="0.45">
      <c r="A308">
        <v>307</v>
      </c>
      <c r="B308" t="str">
        <f t="shared" si="4"/>
        <v>133</v>
      </c>
      <c r="C308" t="s">
        <v>2681</v>
      </c>
      <c r="D308" t="s">
        <v>1648</v>
      </c>
    </row>
    <row r="309" spans="1:4" x14ac:dyDescent="0.45">
      <c r="A309">
        <v>308</v>
      </c>
      <c r="B309" t="str">
        <f t="shared" si="4"/>
        <v>134</v>
      </c>
      <c r="C309" t="s">
        <v>2682</v>
      </c>
      <c r="D309" t="s">
        <v>1648</v>
      </c>
    </row>
    <row r="310" spans="1:4" x14ac:dyDescent="0.45">
      <c r="A310">
        <v>309</v>
      </c>
      <c r="B310" t="str">
        <f t="shared" si="4"/>
        <v>135</v>
      </c>
      <c r="C310" t="s">
        <v>2683</v>
      </c>
      <c r="D310" t="s">
        <v>1649</v>
      </c>
    </row>
    <row r="311" spans="1:4" x14ac:dyDescent="0.45">
      <c r="A311">
        <v>310</v>
      </c>
      <c r="B311" t="str">
        <f t="shared" si="4"/>
        <v>136</v>
      </c>
      <c r="C311" t="s">
        <v>2684</v>
      </c>
      <c r="D311" t="s">
        <v>1355</v>
      </c>
    </row>
    <row r="312" spans="1:4" x14ac:dyDescent="0.45">
      <c r="A312">
        <v>311</v>
      </c>
      <c r="B312" t="str">
        <f t="shared" si="4"/>
        <v>137</v>
      </c>
      <c r="C312" t="s">
        <v>2685</v>
      </c>
      <c r="D312" t="s">
        <v>1650</v>
      </c>
    </row>
    <row r="313" spans="1:4" x14ac:dyDescent="0.45">
      <c r="A313">
        <v>312</v>
      </c>
      <c r="B313" t="str">
        <f t="shared" si="4"/>
        <v>138</v>
      </c>
      <c r="C313" t="s">
        <v>2686</v>
      </c>
      <c r="D313" t="s">
        <v>1651</v>
      </c>
    </row>
    <row r="314" spans="1:4" x14ac:dyDescent="0.45">
      <c r="A314">
        <v>313</v>
      </c>
      <c r="B314" t="str">
        <f t="shared" si="4"/>
        <v>139</v>
      </c>
      <c r="C314" t="s">
        <v>2687</v>
      </c>
      <c r="D314" t="s">
        <v>1328</v>
      </c>
    </row>
    <row r="315" spans="1:4" x14ac:dyDescent="0.45">
      <c r="A315">
        <v>314</v>
      </c>
      <c r="B315" t="str">
        <f t="shared" si="4"/>
        <v>13A</v>
      </c>
      <c r="C315" t="s">
        <v>2688</v>
      </c>
      <c r="D315" t="s">
        <v>1485</v>
      </c>
    </row>
    <row r="316" spans="1:4" x14ac:dyDescent="0.45">
      <c r="A316">
        <v>315</v>
      </c>
      <c r="B316" t="str">
        <f t="shared" si="4"/>
        <v>13B</v>
      </c>
      <c r="C316" t="s">
        <v>2689</v>
      </c>
      <c r="D316" t="s">
        <v>1652</v>
      </c>
    </row>
    <row r="317" spans="1:4" x14ac:dyDescent="0.45">
      <c r="A317">
        <v>316</v>
      </c>
      <c r="B317" t="str">
        <f t="shared" si="4"/>
        <v>13C</v>
      </c>
      <c r="C317" t="s">
        <v>2690</v>
      </c>
      <c r="D317" t="s">
        <v>1653</v>
      </c>
    </row>
    <row r="318" spans="1:4" x14ac:dyDescent="0.45">
      <c r="A318">
        <v>317</v>
      </c>
      <c r="B318" t="str">
        <f t="shared" si="4"/>
        <v>13D</v>
      </c>
      <c r="C318" t="s">
        <v>2691</v>
      </c>
      <c r="D318" t="s">
        <v>1329</v>
      </c>
    </row>
    <row r="319" spans="1:4" x14ac:dyDescent="0.45">
      <c r="A319">
        <v>318</v>
      </c>
      <c r="B319" t="str">
        <f t="shared" si="4"/>
        <v>13E</v>
      </c>
      <c r="C319" t="s">
        <v>2692</v>
      </c>
      <c r="D319" t="s">
        <v>1330</v>
      </c>
    </row>
    <row r="320" spans="1:4" x14ac:dyDescent="0.45">
      <c r="A320">
        <v>319</v>
      </c>
      <c r="B320" t="str">
        <f t="shared" si="4"/>
        <v>13F</v>
      </c>
      <c r="C320" t="s">
        <v>2693</v>
      </c>
      <c r="D320" t="s">
        <v>1330</v>
      </c>
    </row>
    <row r="321" spans="1:4" x14ac:dyDescent="0.45">
      <c r="A321">
        <v>320</v>
      </c>
      <c r="B321" t="str">
        <f t="shared" ref="B321:B384" si="5">DEC2HEX(A321)</f>
        <v>140</v>
      </c>
      <c r="C321" t="s">
        <v>2694</v>
      </c>
      <c r="D321" t="s">
        <v>1115</v>
      </c>
    </row>
    <row r="322" spans="1:4" x14ac:dyDescent="0.45">
      <c r="A322">
        <v>321</v>
      </c>
      <c r="B322" t="str">
        <f t="shared" si="5"/>
        <v>141</v>
      </c>
      <c r="C322" t="s">
        <v>2695</v>
      </c>
      <c r="D322" t="s">
        <v>1115</v>
      </c>
    </row>
    <row r="323" spans="1:4" x14ac:dyDescent="0.45">
      <c r="A323">
        <v>322</v>
      </c>
      <c r="B323" t="str">
        <f t="shared" si="5"/>
        <v>142</v>
      </c>
      <c r="C323" t="s">
        <v>2696</v>
      </c>
      <c r="D323" t="s">
        <v>1331</v>
      </c>
    </row>
    <row r="324" spans="1:4" x14ac:dyDescent="0.45">
      <c r="A324">
        <v>323</v>
      </c>
      <c r="B324" t="str">
        <f t="shared" si="5"/>
        <v>143</v>
      </c>
      <c r="C324" t="s">
        <v>2697</v>
      </c>
      <c r="D324" t="s">
        <v>1332</v>
      </c>
    </row>
    <row r="325" spans="1:4" x14ac:dyDescent="0.45">
      <c r="A325">
        <v>324</v>
      </c>
      <c r="B325" t="str">
        <f t="shared" si="5"/>
        <v>144</v>
      </c>
      <c r="C325" t="s">
        <v>2698</v>
      </c>
      <c r="D325" t="s">
        <v>1333</v>
      </c>
    </row>
    <row r="326" spans="1:4" x14ac:dyDescent="0.45">
      <c r="A326">
        <v>325</v>
      </c>
      <c r="B326" t="str">
        <f t="shared" si="5"/>
        <v>145</v>
      </c>
      <c r="C326" t="s">
        <v>2699</v>
      </c>
      <c r="D326" t="s">
        <v>1334</v>
      </c>
    </row>
    <row r="327" spans="1:4" x14ac:dyDescent="0.45">
      <c r="A327">
        <v>326</v>
      </c>
      <c r="B327" t="str">
        <f t="shared" si="5"/>
        <v>146</v>
      </c>
      <c r="C327" t="s">
        <v>2700</v>
      </c>
      <c r="D327" t="s">
        <v>1335</v>
      </c>
    </row>
    <row r="328" spans="1:4" x14ac:dyDescent="0.45">
      <c r="A328">
        <v>327</v>
      </c>
      <c r="B328" t="str">
        <f t="shared" si="5"/>
        <v>147</v>
      </c>
      <c r="C328" t="s">
        <v>2701</v>
      </c>
      <c r="D328" t="s">
        <v>335</v>
      </c>
    </row>
    <row r="329" spans="1:4" x14ac:dyDescent="0.45">
      <c r="A329">
        <v>328</v>
      </c>
      <c r="B329" t="str">
        <f t="shared" si="5"/>
        <v>148</v>
      </c>
      <c r="C329" t="s">
        <v>2702</v>
      </c>
      <c r="D329" t="s">
        <v>1336</v>
      </c>
    </row>
    <row r="330" spans="1:4" x14ac:dyDescent="0.45">
      <c r="A330">
        <v>329</v>
      </c>
      <c r="B330" t="str">
        <f t="shared" si="5"/>
        <v>149</v>
      </c>
      <c r="C330" t="s">
        <v>2703</v>
      </c>
      <c r="D330" t="s">
        <v>1356</v>
      </c>
    </row>
    <row r="331" spans="1:4" x14ac:dyDescent="0.45">
      <c r="A331">
        <v>330</v>
      </c>
      <c r="B331" t="str">
        <f t="shared" si="5"/>
        <v>14A</v>
      </c>
      <c r="C331" t="s">
        <v>2704</v>
      </c>
      <c r="D331" t="s">
        <v>1654</v>
      </c>
    </row>
    <row r="332" spans="1:4" x14ac:dyDescent="0.45">
      <c r="A332">
        <v>331</v>
      </c>
      <c r="B332" t="str">
        <f t="shared" si="5"/>
        <v>14B</v>
      </c>
      <c r="C332" t="s">
        <v>2705</v>
      </c>
      <c r="D332" t="s">
        <v>1655</v>
      </c>
    </row>
    <row r="333" spans="1:4" x14ac:dyDescent="0.45">
      <c r="A333">
        <v>332</v>
      </c>
      <c r="B333" t="str">
        <f t="shared" si="5"/>
        <v>14C</v>
      </c>
      <c r="C333" t="s">
        <v>2706</v>
      </c>
      <c r="D333" t="s">
        <v>1656</v>
      </c>
    </row>
    <row r="334" spans="1:4" x14ac:dyDescent="0.45">
      <c r="A334">
        <v>333</v>
      </c>
      <c r="B334" t="str">
        <f t="shared" si="5"/>
        <v>14D</v>
      </c>
      <c r="C334" t="s">
        <v>2707</v>
      </c>
      <c r="D334" t="s">
        <v>1357</v>
      </c>
    </row>
    <row r="335" spans="1:4" x14ac:dyDescent="0.45">
      <c r="A335">
        <v>334</v>
      </c>
      <c r="B335" t="str">
        <f t="shared" si="5"/>
        <v>14E</v>
      </c>
      <c r="C335" t="s">
        <v>2708</v>
      </c>
      <c r="D335" t="s">
        <v>1358</v>
      </c>
    </row>
    <row r="336" spans="1:4" x14ac:dyDescent="0.45">
      <c r="A336">
        <v>335</v>
      </c>
      <c r="B336" t="str">
        <f t="shared" si="5"/>
        <v>14F</v>
      </c>
      <c r="C336" t="s">
        <v>2709</v>
      </c>
      <c r="D336" t="s">
        <v>1525</v>
      </c>
    </row>
    <row r="337" spans="1:4" x14ac:dyDescent="0.45">
      <c r="A337">
        <v>336</v>
      </c>
      <c r="B337" t="str">
        <f t="shared" si="5"/>
        <v>150</v>
      </c>
      <c r="C337" t="s">
        <v>2710</v>
      </c>
      <c r="D337" t="s">
        <v>1504</v>
      </c>
    </row>
    <row r="338" spans="1:4" x14ac:dyDescent="0.45">
      <c r="A338">
        <v>337</v>
      </c>
      <c r="B338" t="str">
        <f t="shared" si="5"/>
        <v>151</v>
      </c>
      <c r="C338" t="s">
        <v>2711</v>
      </c>
      <c r="D338" t="s">
        <v>1504</v>
      </c>
    </row>
    <row r="339" spans="1:4" x14ac:dyDescent="0.45">
      <c r="A339">
        <v>338</v>
      </c>
      <c r="B339" t="str">
        <f t="shared" si="5"/>
        <v>152</v>
      </c>
      <c r="C339" t="s">
        <v>2712</v>
      </c>
      <c r="D339" t="s">
        <v>1657</v>
      </c>
    </row>
    <row r="340" spans="1:4" x14ac:dyDescent="0.45">
      <c r="A340">
        <v>339</v>
      </c>
      <c r="B340" t="str">
        <f t="shared" si="5"/>
        <v>153</v>
      </c>
      <c r="C340" t="s">
        <v>2713</v>
      </c>
      <c r="D340" t="s">
        <v>1359</v>
      </c>
    </row>
    <row r="341" spans="1:4" x14ac:dyDescent="0.45">
      <c r="A341">
        <v>340</v>
      </c>
      <c r="B341" t="str">
        <f t="shared" si="5"/>
        <v>154</v>
      </c>
      <c r="C341" t="s">
        <v>2714</v>
      </c>
      <c r="D341" t="s">
        <v>1477</v>
      </c>
    </row>
    <row r="342" spans="1:4" x14ac:dyDescent="0.45">
      <c r="A342">
        <v>341</v>
      </c>
      <c r="B342" t="str">
        <f t="shared" si="5"/>
        <v>155</v>
      </c>
      <c r="C342" t="s">
        <v>2715</v>
      </c>
      <c r="D342" t="s">
        <v>1484</v>
      </c>
    </row>
    <row r="343" spans="1:4" x14ac:dyDescent="0.45">
      <c r="A343">
        <v>342</v>
      </c>
      <c r="B343" t="str">
        <f t="shared" si="5"/>
        <v>156</v>
      </c>
      <c r="C343" t="s">
        <v>2716</v>
      </c>
      <c r="D343" t="s">
        <v>1658</v>
      </c>
    </row>
    <row r="344" spans="1:4" x14ac:dyDescent="0.45">
      <c r="A344">
        <v>343</v>
      </c>
      <c r="B344" t="str">
        <f t="shared" si="5"/>
        <v>157</v>
      </c>
      <c r="C344" t="s">
        <v>2717</v>
      </c>
      <c r="D344" t="s">
        <v>1360</v>
      </c>
    </row>
    <row r="345" spans="1:4" x14ac:dyDescent="0.45">
      <c r="A345">
        <v>344</v>
      </c>
      <c r="B345" t="str">
        <f t="shared" si="5"/>
        <v>158</v>
      </c>
      <c r="C345" t="s">
        <v>2718</v>
      </c>
      <c r="D345" t="s">
        <v>1434</v>
      </c>
    </row>
    <row r="346" spans="1:4" x14ac:dyDescent="0.45">
      <c r="A346">
        <v>345</v>
      </c>
      <c r="B346" t="str">
        <f t="shared" si="5"/>
        <v>159</v>
      </c>
      <c r="C346" t="s">
        <v>2719</v>
      </c>
      <c r="D346" t="s">
        <v>1659</v>
      </c>
    </row>
    <row r="347" spans="1:4" x14ac:dyDescent="0.45">
      <c r="A347">
        <v>346</v>
      </c>
      <c r="B347" t="str">
        <f t="shared" si="5"/>
        <v>15A</v>
      </c>
      <c r="C347" t="s">
        <v>2720</v>
      </c>
      <c r="D347" t="s">
        <v>1337</v>
      </c>
    </row>
    <row r="348" spans="1:4" x14ac:dyDescent="0.45">
      <c r="A348">
        <v>347</v>
      </c>
      <c r="B348" t="str">
        <f t="shared" si="5"/>
        <v>15B</v>
      </c>
      <c r="C348" t="s">
        <v>2721</v>
      </c>
      <c r="D348" t="s">
        <v>1451</v>
      </c>
    </row>
    <row r="349" spans="1:4" x14ac:dyDescent="0.45">
      <c r="A349">
        <v>348</v>
      </c>
      <c r="B349" t="str">
        <f t="shared" si="5"/>
        <v>15C</v>
      </c>
      <c r="C349" t="s">
        <v>2722</v>
      </c>
      <c r="D349" t="s">
        <v>1473</v>
      </c>
    </row>
    <row r="350" spans="1:4" x14ac:dyDescent="0.45">
      <c r="A350">
        <v>349</v>
      </c>
      <c r="B350" t="str">
        <f t="shared" si="5"/>
        <v>15D</v>
      </c>
      <c r="C350" t="s">
        <v>2723</v>
      </c>
      <c r="D350" t="s">
        <v>1338</v>
      </c>
    </row>
    <row r="351" spans="1:4" x14ac:dyDescent="0.45">
      <c r="A351">
        <v>350</v>
      </c>
      <c r="B351" t="str">
        <f t="shared" si="5"/>
        <v>15E</v>
      </c>
      <c r="C351" t="s">
        <v>2724</v>
      </c>
      <c r="D351" t="s">
        <v>1509</v>
      </c>
    </row>
    <row r="352" spans="1:4" x14ac:dyDescent="0.45">
      <c r="A352">
        <v>351</v>
      </c>
      <c r="B352" t="str">
        <f t="shared" si="5"/>
        <v>15F</v>
      </c>
      <c r="C352" t="s">
        <v>2725</v>
      </c>
      <c r="D352" t="s">
        <v>1339</v>
      </c>
    </row>
    <row r="353" spans="1:4" x14ac:dyDescent="0.45">
      <c r="A353">
        <v>352</v>
      </c>
      <c r="B353" t="str">
        <f t="shared" si="5"/>
        <v>160</v>
      </c>
      <c r="C353" t="s">
        <v>2726</v>
      </c>
      <c r="D353" t="s">
        <v>1339</v>
      </c>
    </row>
    <row r="354" spans="1:4" x14ac:dyDescent="0.45">
      <c r="A354">
        <v>353</v>
      </c>
      <c r="B354" t="str">
        <f t="shared" si="5"/>
        <v>161</v>
      </c>
      <c r="C354" t="s">
        <v>2727</v>
      </c>
      <c r="D354" t="s">
        <v>1390</v>
      </c>
    </row>
    <row r="355" spans="1:4" x14ac:dyDescent="0.45">
      <c r="A355">
        <v>354</v>
      </c>
      <c r="B355" t="str">
        <f t="shared" si="5"/>
        <v>162</v>
      </c>
      <c r="C355" t="s">
        <v>2728</v>
      </c>
      <c r="D355" t="s">
        <v>1405</v>
      </c>
    </row>
    <row r="356" spans="1:4" x14ac:dyDescent="0.45">
      <c r="A356">
        <v>355</v>
      </c>
      <c r="B356" t="str">
        <f t="shared" si="5"/>
        <v>163</v>
      </c>
      <c r="C356" t="s">
        <v>2729</v>
      </c>
      <c r="D356" t="s">
        <v>1350</v>
      </c>
    </row>
    <row r="357" spans="1:4" x14ac:dyDescent="0.45">
      <c r="A357">
        <v>356</v>
      </c>
      <c r="B357" t="str">
        <f t="shared" si="5"/>
        <v>164</v>
      </c>
      <c r="C357" t="s">
        <v>2730</v>
      </c>
      <c r="D357" t="s">
        <v>1340</v>
      </c>
    </row>
    <row r="358" spans="1:4" x14ac:dyDescent="0.45">
      <c r="A358">
        <v>357</v>
      </c>
      <c r="B358" t="str">
        <f t="shared" si="5"/>
        <v>165</v>
      </c>
      <c r="C358" t="s">
        <v>2731</v>
      </c>
      <c r="D358" t="s">
        <v>1495</v>
      </c>
    </row>
    <row r="359" spans="1:4" x14ac:dyDescent="0.45">
      <c r="A359">
        <v>358</v>
      </c>
      <c r="B359" t="str">
        <f t="shared" si="5"/>
        <v>166</v>
      </c>
      <c r="C359" t="s">
        <v>2732</v>
      </c>
      <c r="D359" t="s">
        <v>1660</v>
      </c>
    </row>
    <row r="360" spans="1:4" x14ac:dyDescent="0.45">
      <c r="A360">
        <v>359</v>
      </c>
      <c r="B360" t="str">
        <f t="shared" si="5"/>
        <v>167</v>
      </c>
      <c r="C360" t="s">
        <v>2733</v>
      </c>
      <c r="D360" t="s">
        <v>1661</v>
      </c>
    </row>
    <row r="361" spans="1:4" x14ac:dyDescent="0.45">
      <c r="A361">
        <v>360</v>
      </c>
      <c r="B361" t="str">
        <f t="shared" si="5"/>
        <v>168</v>
      </c>
      <c r="C361" t="s">
        <v>2734</v>
      </c>
      <c r="D361" t="s">
        <v>1341</v>
      </c>
    </row>
    <row r="362" spans="1:4" x14ac:dyDescent="0.45">
      <c r="A362">
        <v>361</v>
      </c>
      <c r="B362" t="str">
        <f t="shared" si="5"/>
        <v>169</v>
      </c>
      <c r="C362" t="s">
        <v>2735</v>
      </c>
      <c r="D362" t="s">
        <v>1662</v>
      </c>
    </row>
    <row r="363" spans="1:4" x14ac:dyDescent="0.45">
      <c r="A363">
        <v>362</v>
      </c>
      <c r="B363" t="str">
        <f t="shared" si="5"/>
        <v>16A</v>
      </c>
      <c r="C363" t="s">
        <v>2736</v>
      </c>
      <c r="D363" t="s">
        <v>1342</v>
      </c>
    </row>
    <row r="364" spans="1:4" x14ac:dyDescent="0.45">
      <c r="A364">
        <v>363</v>
      </c>
      <c r="B364" t="str">
        <f t="shared" si="5"/>
        <v>16B</v>
      </c>
      <c r="C364" t="s">
        <v>2737</v>
      </c>
      <c r="D364" t="s">
        <v>1343</v>
      </c>
    </row>
    <row r="365" spans="1:4" x14ac:dyDescent="0.45">
      <c r="A365">
        <v>364</v>
      </c>
      <c r="B365" t="str">
        <f t="shared" si="5"/>
        <v>16C</v>
      </c>
      <c r="C365" t="s">
        <v>2738</v>
      </c>
      <c r="D365" t="s">
        <v>1343</v>
      </c>
    </row>
    <row r="366" spans="1:4" x14ac:dyDescent="0.45">
      <c r="A366">
        <v>365</v>
      </c>
      <c r="B366" t="str">
        <f t="shared" si="5"/>
        <v>16D</v>
      </c>
      <c r="C366" t="s">
        <v>2739</v>
      </c>
      <c r="D366" t="s">
        <v>1344</v>
      </c>
    </row>
    <row r="367" spans="1:4" x14ac:dyDescent="0.45">
      <c r="A367">
        <v>366</v>
      </c>
      <c r="B367" t="str">
        <f t="shared" si="5"/>
        <v>16E</v>
      </c>
      <c r="C367" t="s">
        <v>2740</v>
      </c>
      <c r="D367" t="s">
        <v>1663</v>
      </c>
    </row>
    <row r="368" spans="1:4" x14ac:dyDescent="0.45">
      <c r="A368">
        <v>367</v>
      </c>
      <c r="B368" t="str">
        <f t="shared" si="5"/>
        <v>16F</v>
      </c>
      <c r="C368" t="s">
        <v>2741</v>
      </c>
      <c r="D368" t="s">
        <v>1459</v>
      </c>
    </row>
    <row r="369" spans="1:4" x14ac:dyDescent="0.45">
      <c r="A369">
        <v>368</v>
      </c>
      <c r="B369" t="str">
        <f t="shared" si="5"/>
        <v>170</v>
      </c>
      <c r="C369" t="s">
        <v>2742</v>
      </c>
      <c r="D369" t="s">
        <v>1345</v>
      </c>
    </row>
    <row r="370" spans="1:4" x14ac:dyDescent="0.45">
      <c r="A370">
        <v>369</v>
      </c>
      <c r="B370" t="str">
        <f t="shared" si="5"/>
        <v>171</v>
      </c>
      <c r="C370" t="s">
        <v>2743</v>
      </c>
      <c r="D370" t="s">
        <v>1624</v>
      </c>
    </row>
    <row r="371" spans="1:4" x14ac:dyDescent="0.45">
      <c r="A371">
        <v>370</v>
      </c>
      <c r="B371" t="str">
        <f t="shared" si="5"/>
        <v>172</v>
      </c>
      <c r="C371" t="s">
        <v>2744</v>
      </c>
      <c r="D371" t="s">
        <v>1351</v>
      </c>
    </row>
    <row r="372" spans="1:4" x14ac:dyDescent="0.45">
      <c r="A372">
        <v>371</v>
      </c>
      <c r="B372" t="str">
        <f t="shared" si="5"/>
        <v>173</v>
      </c>
      <c r="C372" t="s">
        <v>2745</v>
      </c>
      <c r="D372" t="s">
        <v>1635</v>
      </c>
    </row>
    <row r="373" spans="1:4" x14ac:dyDescent="0.45">
      <c r="A373">
        <v>372</v>
      </c>
      <c r="B373" t="str">
        <f t="shared" si="5"/>
        <v>174</v>
      </c>
      <c r="C373" t="s">
        <v>2746</v>
      </c>
      <c r="D373" t="s">
        <v>1361</v>
      </c>
    </row>
    <row r="374" spans="1:4" x14ac:dyDescent="0.45">
      <c r="A374">
        <v>373</v>
      </c>
      <c r="B374" t="str">
        <f t="shared" si="5"/>
        <v>175</v>
      </c>
      <c r="C374" t="s">
        <v>2747</v>
      </c>
      <c r="D374" t="s">
        <v>1352</v>
      </c>
    </row>
    <row r="375" spans="1:4" x14ac:dyDescent="0.45">
      <c r="A375">
        <v>374</v>
      </c>
      <c r="B375" t="str">
        <f t="shared" si="5"/>
        <v>176</v>
      </c>
      <c r="C375" t="s">
        <v>2748</v>
      </c>
      <c r="D375" t="s">
        <v>1352</v>
      </c>
    </row>
    <row r="376" spans="1:4" x14ac:dyDescent="0.45">
      <c r="A376">
        <v>375</v>
      </c>
      <c r="B376" t="str">
        <f t="shared" si="5"/>
        <v>177</v>
      </c>
      <c r="C376" t="s">
        <v>2749</v>
      </c>
      <c r="D376" t="s">
        <v>1352</v>
      </c>
    </row>
    <row r="377" spans="1:4" x14ac:dyDescent="0.45">
      <c r="A377">
        <v>376</v>
      </c>
      <c r="B377" t="str">
        <f t="shared" si="5"/>
        <v>178</v>
      </c>
      <c r="C377" t="s">
        <v>2750</v>
      </c>
      <c r="D377" t="s">
        <v>1346</v>
      </c>
    </row>
    <row r="378" spans="1:4" x14ac:dyDescent="0.45">
      <c r="A378">
        <v>377</v>
      </c>
      <c r="B378" t="str">
        <f t="shared" si="5"/>
        <v>179</v>
      </c>
      <c r="C378" t="s">
        <v>2751</v>
      </c>
      <c r="D378" t="s">
        <v>1413</v>
      </c>
    </row>
    <row r="379" spans="1:4" x14ac:dyDescent="0.45">
      <c r="A379">
        <v>378</v>
      </c>
      <c r="B379" t="str">
        <f t="shared" si="5"/>
        <v>17A</v>
      </c>
      <c r="C379" t="s">
        <v>2752</v>
      </c>
      <c r="D379" t="s">
        <v>1623</v>
      </c>
    </row>
    <row r="380" spans="1:4" x14ac:dyDescent="0.45">
      <c r="A380">
        <v>379</v>
      </c>
      <c r="B380" t="str">
        <f t="shared" si="5"/>
        <v>17B</v>
      </c>
      <c r="C380" t="s">
        <v>2753</v>
      </c>
      <c r="D380" t="s">
        <v>1620</v>
      </c>
    </row>
    <row r="381" spans="1:4" x14ac:dyDescent="0.45">
      <c r="A381">
        <v>380</v>
      </c>
      <c r="B381" t="str">
        <f t="shared" si="5"/>
        <v>17C</v>
      </c>
      <c r="C381" t="s">
        <v>2754</v>
      </c>
      <c r="D381" t="s">
        <v>1467</v>
      </c>
    </row>
    <row r="382" spans="1:4" x14ac:dyDescent="0.45">
      <c r="A382">
        <v>381</v>
      </c>
      <c r="B382" t="str">
        <f t="shared" si="5"/>
        <v>17D</v>
      </c>
      <c r="C382" t="s">
        <v>2755</v>
      </c>
      <c r="D382" t="s">
        <v>1362</v>
      </c>
    </row>
    <row r="383" spans="1:4" x14ac:dyDescent="0.45">
      <c r="A383">
        <v>382</v>
      </c>
      <c r="B383" t="str">
        <f t="shared" si="5"/>
        <v>17E</v>
      </c>
      <c r="C383" t="s">
        <v>2756</v>
      </c>
      <c r="D383" t="s">
        <v>1352</v>
      </c>
    </row>
    <row r="384" spans="1:4" x14ac:dyDescent="0.45">
      <c r="A384">
        <v>383</v>
      </c>
      <c r="B384" t="str">
        <f t="shared" si="5"/>
        <v>17F</v>
      </c>
      <c r="C384" t="s">
        <v>2757</v>
      </c>
      <c r="D384" t="s">
        <v>1352</v>
      </c>
    </row>
    <row r="385" spans="1:4" x14ac:dyDescent="0.45">
      <c r="A385">
        <v>384</v>
      </c>
      <c r="B385" t="str">
        <f t="shared" ref="B385:B448" si="6">DEC2HEX(A385)</f>
        <v>180</v>
      </c>
      <c r="C385" t="s">
        <v>2758</v>
      </c>
      <c r="D385" t="s">
        <v>1352</v>
      </c>
    </row>
    <row r="386" spans="1:4" x14ac:dyDescent="0.45">
      <c r="A386">
        <v>385</v>
      </c>
      <c r="B386" t="str">
        <f t="shared" si="6"/>
        <v>181</v>
      </c>
      <c r="C386" t="s">
        <v>2759</v>
      </c>
      <c r="D386" t="s">
        <v>1352</v>
      </c>
    </row>
    <row r="387" spans="1:4" x14ac:dyDescent="0.45">
      <c r="A387">
        <v>386</v>
      </c>
      <c r="B387" t="str">
        <f t="shared" si="6"/>
        <v>182</v>
      </c>
      <c r="C387" t="s">
        <v>2760</v>
      </c>
      <c r="D387" t="s">
        <v>1352</v>
      </c>
    </row>
    <row r="388" spans="1:4" x14ac:dyDescent="0.45">
      <c r="A388">
        <v>387</v>
      </c>
      <c r="B388" t="str">
        <f t="shared" si="6"/>
        <v>183</v>
      </c>
      <c r="C388" t="s">
        <v>2761</v>
      </c>
      <c r="D388" t="s">
        <v>1352</v>
      </c>
    </row>
    <row r="389" spans="1:4" x14ac:dyDescent="0.45">
      <c r="A389">
        <v>388</v>
      </c>
      <c r="B389" t="str">
        <f t="shared" si="6"/>
        <v>184</v>
      </c>
      <c r="C389" t="s">
        <v>2762</v>
      </c>
      <c r="D389" t="s">
        <v>1352</v>
      </c>
    </row>
    <row r="390" spans="1:4" x14ac:dyDescent="0.45">
      <c r="A390">
        <v>389</v>
      </c>
      <c r="B390" t="str">
        <f t="shared" si="6"/>
        <v>185</v>
      </c>
      <c r="C390" t="s">
        <v>2763</v>
      </c>
      <c r="D390" t="s">
        <v>1664</v>
      </c>
    </row>
    <row r="391" spans="1:4" x14ac:dyDescent="0.45">
      <c r="A391">
        <v>390</v>
      </c>
      <c r="B391" t="str">
        <f t="shared" si="6"/>
        <v>186</v>
      </c>
      <c r="C391" t="s">
        <v>2764</v>
      </c>
      <c r="D391" t="s">
        <v>1665</v>
      </c>
    </row>
    <row r="392" spans="1:4" x14ac:dyDescent="0.45">
      <c r="A392">
        <v>391</v>
      </c>
      <c r="B392" t="str">
        <f t="shared" si="6"/>
        <v>187</v>
      </c>
      <c r="C392" t="s">
        <v>2765</v>
      </c>
      <c r="D392" t="s">
        <v>1347</v>
      </c>
    </row>
    <row r="393" spans="1:4" x14ac:dyDescent="0.45">
      <c r="A393">
        <v>392</v>
      </c>
      <c r="B393" t="str">
        <f t="shared" si="6"/>
        <v>188</v>
      </c>
      <c r="C393" t="s">
        <v>2766</v>
      </c>
      <c r="D393" t="s">
        <v>1347</v>
      </c>
    </row>
    <row r="394" spans="1:4" x14ac:dyDescent="0.45">
      <c r="A394">
        <v>393</v>
      </c>
      <c r="B394" t="str">
        <f t="shared" si="6"/>
        <v>189</v>
      </c>
      <c r="C394" t="s">
        <v>2767</v>
      </c>
      <c r="D394" t="s">
        <v>1346</v>
      </c>
    </row>
    <row r="395" spans="1:4" x14ac:dyDescent="0.45">
      <c r="A395">
        <v>394</v>
      </c>
      <c r="B395" t="str">
        <f t="shared" si="6"/>
        <v>18A</v>
      </c>
      <c r="C395" t="s">
        <v>2768</v>
      </c>
      <c r="D395" t="s">
        <v>1363</v>
      </c>
    </row>
    <row r="396" spans="1:4" x14ac:dyDescent="0.45">
      <c r="A396">
        <v>395</v>
      </c>
      <c r="B396" t="str">
        <f t="shared" si="6"/>
        <v>18B</v>
      </c>
      <c r="C396" t="s">
        <v>2769</v>
      </c>
      <c r="D396" t="s">
        <v>1364</v>
      </c>
    </row>
    <row r="397" spans="1:4" x14ac:dyDescent="0.45">
      <c r="A397">
        <v>396</v>
      </c>
      <c r="B397" t="str">
        <f t="shared" si="6"/>
        <v>18C</v>
      </c>
      <c r="C397" t="s">
        <v>2770</v>
      </c>
      <c r="D397" t="s">
        <v>1365</v>
      </c>
    </row>
    <row r="398" spans="1:4" x14ac:dyDescent="0.45">
      <c r="A398">
        <v>397</v>
      </c>
      <c r="B398" t="str">
        <f t="shared" si="6"/>
        <v>18D</v>
      </c>
      <c r="C398" t="s">
        <v>2771</v>
      </c>
      <c r="D398" t="s">
        <v>1666</v>
      </c>
    </row>
    <row r="399" spans="1:4" x14ac:dyDescent="0.45">
      <c r="A399">
        <v>398</v>
      </c>
      <c r="B399" t="str">
        <f t="shared" si="6"/>
        <v>18E</v>
      </c>
      <c r="C399" t="s">
        <v>2772</v>
      </c>
      <c r="D399" t="s">
        <v>1645</v>
      </c>
    </row>
    <row r="400" spans="1:4" x14ac:dyDescent="0.45">
      <c r="A400">
        <v>399</v>
      </c>
      <c r="B400" t="str">
        <f t="shared" si="6"/>
        <v>18F</v>
      </c>
      <c r="C400" t="s">
        <v>2773</v>
      </c>
      <c r="D400" t="s">
        <v>1645</v>
      </c>
    </row>
    <row r="401" spans="1:4" x14ac:dyDescent="0.45">
      <c r="A401">
        <v>400</v>
      </c>
      <c r="B401" t="str">
        <f t="shared" si="6"/>
        <v>190</v>
      </c>
      <c r="C401" t="s">
        <v>2774</v>
      </c>
      <c r="D401" t="s">
        <v>1645</v>
      </c>
    </row>
    <row r="402" spans="1:4" x14ac:dyDescent="0.45">
      <c r="A402">
        <v>401</v>
      </c>
      <c r="B402" t="str">
        <f t="shared" si="6"/>
        <v>191</v>
      </c>
      <c r="C402" t="s">
        <v>2775</v>
      </c>
      <c r="D402" t="s">
        <v>1645</v>
      </c>
    </row>
    <row r="403" spans="1:4" x14ac:dyDescent="0.45">
      <c r="A403">
        <v>402</v>
      </c>
      <c r="B403" t="str">
        <f t="shared" si="6"/>
        <v>192</v>
      </c>
      <c r="C403" t="s">
        <v>2776</v>
      </c>
      <c r="D403" t="s">
        <v>1645</v>
      </c>
    </row>
    <row r="404" spans="1:4" x14ac:dyDescent="0.45">
      <c r="A404">
        <v>403</v>
      </c>
      <c r="B404" t="str">
        <f t="shared" si="6"/>
        <v>193</v>
      </c>
      <c r="C404" t="s">
        <v>2777</v>
      </c>
      <c r="D404" t="s">
        <v>1645</v>
      </c>
    </row>
    <row r="405" spans="1:4" x14ac:dyDescent="0.45">
      <c r="A405">
        <v>404</v>
      </c>
      <c r="B405" t="str">
        <f t="shared" si="6"/>
        <v>194</v>
      </c>
      <c r="C405" t="s">
        <v>2778</v>
      </c>
      <c r="D405" t="s">
        <v>1645</v>
      </c>
    </row>
    <row r="406" spans="1:4" x14ac:dyDescent="0.45">
      <c r="A406">
        <v>405</v>
      </c>
      <c r="B406" t="str">
        <f t="shared" si="6"/>
        <v>195</v>
      </c>
      <c r="C406" t="s">
        <v>2779</v>
      </c>
      <c r="D406" t="s">
        <v>1645</v>
      </c>
    </row>
    <row r="407" spans="1:4" x14ac:dyDescent="0.45">
      <c r="A407">
        <v>406</v>
      </c>
      <c r="B407" t="str">
        <f t="shared" si="6"/>
        <v>196</v>
      </c>
      <c r="C407" t="s">
        <v>2780</v>
      </c>
      <c r="D407" t="s">
        <v>1645</v>
      </c>
    </row>
    <row r="408" spans="1:4" x14ac:dyDescent="0.45">
      <c r="A408">
        <v>407</v>
      </c>
      <c r="B408" t="str">
        <f t="shared" si="6"/>
        <v>197</v>
      </c>
      <c r="C408" t="s">
        <v>2781</v>
      </c>
      <c r="D408" t="s">
        <v>1645</v>
      </c>
    </row>
    <row r="409" spans="1:4" x14ac:dyDescent="0.45">
      <c r="A409">
        <v>408</v>
      </c>
      <c r="B409" t="str">
        <f t="shared" si="6"/>
        <v>198</v>
      </c>
      <c r="C409" t="s">
        <v>2782</v>
      </c>
      <c r="D409" t="s">
        <v>1645</v>
      </c>
    </row>
    <row r="410" spans="1:4" x14ac:dyDescent="0.45">
      <c r="A410">
        <v>409</v>
      </c>
      <c r="B410" t="str">
        <f t="shared" si="6"/>
        <v>199</v>
      </c>
      <c r="C410" t="s">
        <v>2783</v>
      </c>
      <c r="D410" t="s">
        <v>1645</v>
      </c>
    </row>
    <row r="411" spans="1:4" x14ac:dyDescent="0.45">
      <c r="A411">
        <v>410</v>
      </c>
      <c r="B411" t="str">
        <f t="shared" si="6"/>
        <v>19A</v>
      </c>
      <c r="C411" t="s">
        <v>2784</v>
      </c>
      <c r="D411" t="s">
        <v>1645</v>
      </c>
    </row>
    <row r="412" spans="1:4" x14ac:dyDescent="0.45">
      <c r="A412">
        <v>411</v>
      </c>
      <c r="B412" t="str">
        <f t="shared" si="6"/>
        <v>19B</v>
      </c>
      <c r="C412" t="s">
        <v>2785</v>
      </c>
      <c r="D412" t="s">
        <v>1667</v>
      </c>
    </row>
    <row r="413" spans="1:4" x14ac:dyDescent="0.45">
      <c r="A413">
        <v>412</v>
      </c>
      <c r="B413" t="str">
        <f t="shared" si="6"/>
        <v>19C</v>
      </c>
      <c r="C413" t="s">
        <v>2786</v>
      </c>
      <c r="D413" t="s">
        <v>1667</v>
      </c>
    </row>
    <row r="414" spans="1:4" x14ac:dyDescent="0.45">
      <c r="A414">
        <v>413</v>
      </c>
      <c r="B414" t="str">
        <f t="shared" si="6"/>
        <v>19D</v>
      </c>
      <c r="C414" t="s">
        <v>2787</v>
      </c>
      <c r="D414" t="s">
        <v>1667</v>
      </c>
    </row>
    <row r="415" spans="1:4" x14ac:dyDescent="0.45">
      <c r="A415">
        <v>414</v>
      </c>
      <c r="B415" t="str">
        <f t="shared" si="6"/>
        <v>19E</v>
      </c>
      <c r="C415" t="s">
        <v>2788</v>
      </c>
      <c r="D415" t="s">
        <v>1667</v>
      </c>
    </row>
    <row r="416" spans="1:4" x14ac:dyDescent="0.45">
      <c r="A416">
        <v>415</v>
      </c>
      <c r="B416" t="str">
        <f t="shared" si="6"/>
        <v>19F</v>
      </c>
      <c r="C416" t="s">
        <v>2789</v>
      </c>
      <c r="D416" t="s">
        <v>1667</v>
      </c>
    </row>
    <row r="417" spans="1:4" x14ac:dyDescent="0.45">
      <c r="A417">
        <v>416</v>
      </c>
      <c r="B417" t="str">
        <f t="shared" si="6"/>
        <v>1A0</v>
      </c>
      <c r="C417" t="s">
        <v>2790</v>
      </c>
      <c r="D417" t="s">
        <v>1667</v>
      </c>
    </row>
    <row r="418" spans="1:4" x14ac:dyDescent="0.45">
      <c r="A418">
        <v>417</v>
      </c>
      <c r="B418" t="str">
        <f t="shared" si="6"/>
        <v>1A1</v>
      </c>
      <c r="C418" t="s">
        <v>2791</v>
      </c>
      <c r="D418" t="s">
        <v>1667</v>
      </c>
    </row>
    <row r="419" spans="1:4" x14ac:dyDescent="0.45">
      <c r="A419">
        <v>418</v>
      </c>
      <c r="B419" t="str">
        <f t="shared" si="6"/>
        <v>1A2</v>
      </c>
      <c r="C419" t="s">
        <v>2792</v>
      </c>
      <c r="D419" t="s">
        <v>1667</v>
      </c>
    </row>
    <row r="420" spans="1:4" x14ac:dyDescent="0.45">
      <c r="A420">
        <v>419</v>
      </c>
      <c r="B420" t="str">
        <f t="shared" si="6"/>
        <v>1A3</v>
      </c>
      <c r="C420" t="s">
        <v>2793</v>
      </c>
      <c r="D420" t="s">
        <v>1667</v>
      </c>
    </row>
    <row r="421" spans="1:4" x14ac:dyDescent="0.45">
      <c r="A421">
        <v>420</v>
      </c>
      <c r="B421" t="str">
        <f t="shared" si="6"/>
        <v>1A4</v>
      </c>
      <c r="C421" t="s">
        <v>2794</v>
      </c>
      <c r="D421" t="s">
        <v>1667</v>
      </c>
    </row>
    <row r="422" spans="1:4" x14ac:dyDescent="0.45">
      <c r="A422">
        <v>421</v>
      </c>
      <c r="B422" t="str">
        <f t="shared" si="6"/>
        <v>1A5</v>
      </c>
      <c r="C422" t="s">
        <v>2795</v>
      </c>
      <c r="D422" t="s">
        <v>1667</v>
      </c>
    </row>
    <row r="423" spans="1:4" x14ac:dyDescent="0.45">
      <c r="A423">
        <v>422</v>
      </c>
      <c r="B423" t="str">
        <f t="shared" si="6"/>
        <v>1A6</v>
      </c>
      <c r="C423" t="s">
        <v>2796</v>
      </c>
      <c r="D423" t="s">
        <v>1667</v>
      </c>
    </row>
    <row r="424" spans="1:4" x14ac:dyDescent="0.45">
      <c r="A424">
        <v>423</v>
      </c>
      <c r="B424" t="str">
        <f t="shared" si="6"/>
        <v>1A7</v>
      </c>
      <c r="C424" t="s">
        <v>2797</v>
      </c>
      <c r="D424" t="s">
        <v>1667</v>
      </c>
    </row>
    <row r="425" spans="1:4" x14ac:dyDescent="0.45">
      <c r="A425">
        <v>424</v>
      </c>
      <c r="B425" t="str">
        <f t="shared" si="6"/>
        <v>1A8</v>
      </c>
      <c r="C425" t="s">
        <v>2798</v>
      </c>
      <c r="D425" t="s">
        <v>1667</v>
      </c>
    </row>
    <row r="426" spans="1:4" x14ac:dyDescent="0.45">
      <c r="A426">
        <v>425</v>
      </c>
      <c r="B426" t="str">
        <f t="shared" si="6"/>
        <v>1A9</v>
      </c>
      <c r="C426" t="s">
        <v>2799</v>
      </c>
      <c r="D426" t="s">
        <v>1667</v>
      </c>
    </row>
    <row r="427" spans="1:4" x14ac:dyDescent="0.45">
      <c r="A427">
        <v>426</v>
      </c>
      <c r="B427" t="str">
        <f t="shared" si="6"/>
        <v>1AA</v>
      </c>
      <c r="C427" t="s">
        <v>2800</v>
      </c>
      <c r="D427" t="s">
        <v>1667</v>
      </c>
    </row>
    <row r="428" spans="1:4" x14ac:dyDescent="0.45">
      <c r="A428">
        <v>427</v>
      </c>
      <c r="B428" t="str">
        <f t="shared" si="6"/>
        <v>1AB</v>
      </c>
      <c r="C428" t="s">
        <v>2801</v>
      </c>
      <c r="D428" t="s">
        <v>1667</v>
      </c>
    </row>
    <row r="429" spans="1:4" x14ac:dyDescent="0.45">
      <c r="A429">
        <v>428</v>
      </c>
      <c r="B429" t="str">
        <f t="shared" si="6"/>
        <v>1AC</v>
      </c>
      <c r="C429" t="s">
        <v>2802</v>
      </c>
      <c r="D429" t="s">
        <v>1667</v>
      </c>
    </row>
    <row r="430" spans="1:4" x14ac:dyDescent="0.45">
      <c r="A430">
        <v>429</v>
      </c>
      <c r="B430" t="str">
        <f t="shared" si="6"/>
        <v>1AD</v>
      </c>
      <c r="C430" t="s">
        <v>2803</v>
      </c>
      <c r="D430" t="s">
        <v>1667</v>
      </c>
    </row>
    <row r="431" spans="1:4" x14ac:dyDescent="0.45">
      <c r="A431">
        <v>430</v>
      </c>
      <c r="B431" t="str">
        <f t="shared" si="6"/>
        <v>1AE</v>
      </c>
      <c r="C431" t="s">
        <v>2804</v>
      </c>
      <c r="D431" t="s">
        <v>1667</v>
      </c>
    </row>
    <row r="432" spans="1:4" x14ac:dyDescent="0.45">
      <c r="A432">
        <v>431</v>
      </c>
      <c r="B432" t="str">
        <f t="shared" si="6"/>
        <v>1AF</v>
      </c>
      <c r="C432" t="s">
        <v>2805</v>
      </c>
      <c r="D432" t="s">
        <v>1667</v>
      </c>
    </row>
    <row r="433" spans="1:4" x14ac:dyDescent="0.45">
      <c r="A433">
        <v>432</v>
      </c>
      <c r="B433" t="str">
        <f t="shared" si="6"/>
        <v>1B0</v>
      </c>
      <c r="C433" t="s">
        <v>2806</v>
      </c>
      <c r="D433" t="s">
        <v>1667</v>
      </c>
    </row>
    <row r="434" spans="1:4" x14ac:dyDescent="0.45">
      <c r="A434">
        <v>433</v>
      </c>
      <c r="B434" t="str">
        <f t="shared" si="6"/>
        <v>1B1</v>
      </c>
      <c r="C434" t="s">
        <v>2807</v>
      </c>
      <c r="D434" t="s">
        <v>1667</v>
      </c>
    </row>
    <row r="435" spans="1:4" x14ac:dyDescent="0.45">
      <c r="A435">
        <v>434</v>
      </c>
      <c r="B435" t="str">
        <f t="shared" si="6"/>
        <v>1B2</v>
      </c>
      <c r="C435" t="s">
        <v>2808</v>
      </c>
      <c r="D435" t="s">
        <v>1667</v>
      </c>
    </row>
    <row r="436" spans="1:4" x14ac:dyDescent="0.45">
      <c r="A436">
        <v>435</v>
      </c>
      <c r="B436" t="str">
        <f t="shared" si="6"/>
        <v>1B3</v>
      </c>
      <c r="C436" t="s">
        <v>2809</v>
      </c>
      <c r="D436" t="s">
        <v>1667</v>
      </c>
    </row>
    <row r="437" spans="1:4" x14ac:dyDescent="0.45">
      <c r="A437">
        <v>436</v>
      </c>
      <c r="B437" t="str">
        <f t="shared" si="6"/>
        <v>1B4</v>
      </c>
      <c r="C437" t="s">
        <v>2810</v>
      </c>
      <c r="D437" t="s">
        <v>1667</v>
      </c>
    </row>
    <row r="438" spans="1:4" x14ac:dyDescent="0.45">
      <c r="A438">
        <v>437</v>
      </c>
      <c r="B438" t="str">
        <f t="shared" si="6"/>
        <v>1B5</v>
      </c>
      <c r="C438" t="s">
        <v>2811</v>
      </c>
      <c r="D438" t="s">
        <v>1667</v>
      </c>
    </row>
    <row r="439" spans="1:4" x14ac:dyDescent="0.45">
      <c r="A439">
        <v>438</v>
      </c>
      <c r="B439" t="str">
        <f t="shared" si="6"/>
        <v>1B6</v>
      </c>
      <c r="C439" t="s">
        <v>2812</v>
      </c>
      <c r="D439" t="s">
        <v>1667</v>
      </c>
    </row>
    <row r="440" spans="1:4" x14ac:dyDescent="0.45">
      <c r="A440">
        <v>439</v>
      </c>
      <c r="B440" t="str">
        <f t="shared" si="6"/>
        <v>1B7</v>
      </c>
      <c r="C440" t="s">
        <v>2813</v>
      </c>
      <c r="D440" t="s">
        <v>1667</v>
      </c>
    </row>
    <row r="441" spans="1:4" x14ac:dyDescent="0.45">
      <c r="A441">
        <v>440</v>
      </c>
      <c r="B441" t="str">
        <f t="shared" si="6"/>
        <v>1B8</v>
      </c>
      <c r="C441" t="s">
        <v>2814</v>
      </c>
      <c r="D441" t="s">
        <v>1667</v>
      </c>
    </row>
    <row r="442" spans="1:4" x14ac:dyDescent="0.45">
      <c r="A442">
        <v>441</v>
      </c>
      <c r="B442" t="str">
        <f t="shared" si="6"/>
        <v>1B9</v>
      </c>
      <c r="C442" t="s">
        <v>2815</v>
      </c>
      <c r="D442" t="s">
        <v>1667</v>
      </c>
    </row>
    <row r="443" spans="1:4" x14ac:dyDescent="0.45">
      <c r="A443">
        <v>442</v>
      </c>
      <c r="B443" t="str">
        <f t="shared" si="6"/>
        <v>1BA</v>
      </c>
      <c r="C443" t="s">
        <v>2816</v>
      </c>
      <c r="D443" t="s">
        <v>1667</v>
      </c>
    </row>
    <row r="444" spans="1:4" x14ac:dyDescent="0.45">
      <c r="A444">
        <v>443</v>
      </c>
      <c r="B444" t="str">
        <f t="shared" si="6"/>
        <v>1BB</v>
      </c>
      <c r="C444" t="s">
        <v>2817</v>
      </c>
      <c r="D444" t="s">
        <v>1667</v>
      </c>
    </row>
    <row r="445" spans="1:4" x14ac:dyDescent="0.45">
      <c r="A445">
        <v>444</v>
      </c>
      <c r="B445" t="str">
        <f t="shared" si="6"/>
        <v>1BC</v>
      </c>
      <c r="C445" t="s">
        <v>2818</v>
      </c>
      <c r="D445" t="s">
        <v>1667</v>
      </c>
    </row>
    <row r="446" spans="1:4" x14ac:dyDescent="0.45">
      <c r="A446">
        <v>445</v>
      </c>
      <c r="B446" t="str">
        <f t="shared" si="6"/>
        <v>1BD</v>
      </c>
      <c r="C446" t="s">
        <v>2819</v>
      </c>
      <c r="D446" t="s">
        <v>1667</v>
      </c>
    </row>
    <row r="447" spans="1:4" x14ac:dyDescent="0.45">
      <c r="A447">
        <v>446</v>
      </c>
      <c r="B447" t="str">
        <f t="shared" si="6"/>
        <v>1BE</v>
      </c>
      <c r="C447" t="s">
        <v>2820</v>
      </c>
      <c r="D447" t="s">
        <v>1667</v>
      </c>
    </row>
    <row r="448" spans="1:4" x14ac:dyDescent="0.45">
      <c r="A448">
        <v>447</v>
      </c>
      <c r="B448" t="str">
        <f t="shared" si="6"/>
        <v>1BF</v>
      </c>
      <c r="C448" t="s">
        <v>2821</v>
      </c>
      <c r="D448" t="s">
        <v>1667</v>
      </c>
    </row>
    <row r="449" spans="1:4" x14ac:dyDescent="0.45">
      <c r="A449">
        <v>448</v>
      </c>
      <c r="B449" t="str">
        <f t="shared" ref="B449:B512" si="7">DEC2HEX(A449)</f>
        <v>1C0</v>
      </c>
      <c r="C449" t="s">
        <v>2822</v>
      </c>
      <c r="D449" t="s">
        <v>1667</v>
      </c>
    </row>
    <row r="450" spans="1:4" x14ac:dyDescent="0.45">
      <c r="A450">
        <v>449</v>
      </c>
      <c r="B450" t="str">
        <f t="shared" si="7"/>
        <v>1C1</v>
      </c>
      <c r="C450" t="s">
        <v>2823</v>
      </c>
      <c r="D450" t="s">
        <v>1667</v>
      </c>
    </row>
    <row r="451" spans="1:4" x14ac:dyDescent="0.45">
      <c r="A451">
        <v>450</v>
      </c>
      <c r="B451" t="str">
        <f t="shared" si="7"/>
        <v>1C2</v>
      </c>
      <c r="C451" t="s">
        <v>2824</v>
      </c>
      <c r="D451" t="s">
        <v>1668</v>
      </c>
    </row>
    <row r="452" spans="1:4" x14ac:dyDescent="0.45">
      <c r="A452">
        <v>451</v>
      </c>
      <c r="B452" t="str">
        <f t="shared" si="7"/>
        <v>1C3</v>
      </c>
      <c r="C452" t="s">
        <v>2825</v>
      </c>
      <c r="D452" t="s">
        <v>1669</v>
      </c>
    </row>
    <row r="453" spans="1:4" x14ac:dyDescent="0.45">
      <c r="A453">
        <v>452</v>
      </c>
      <c r="B453" t="str">
        <f t="shared" si="7"/>
        <v>1C4</v>
      </c>
      <c r="C453" t="s">
        <v>2826</v>
      </c>
      <c r="D453" t="s">
        <v>1670</v>
      </c>
    </row>
    <row r="454" spans="1:4" x14ac:dyDescent="0.45">
      <c r="A454">
        <v>453</v>
      </c>
      <c r="B454" t="str">
        <f t="shared" si="7"/>
        <v>1C5</v>
      </c>
      <c r="C454" t="s">
        <v>2827</v>
      </c>
      <c r="D454" t="s">
        <v>1671</v>
      </c>
    </row>
    <row r="455" spans="1:4" x14ac:dyDescent="0.45">
      <c r="A455">
        <v>454</v>
      </c>
      <c r="B455" t="str">
        <f t="shared" si="7"/>
        <v>1C6</v>
      </c>
      <c r="C455" t="s">
        <v>2828</v>
      </c>
      <c r="D455" t="s">
        <v>1672</v>
      </c>
    </row>
    <row r="456" spans="1:4" x14ac:dyDescent="0.45">
      <c r="A456">
        <v>455</v>
      </c>
      <c r="B456" t="str">
        <f t="shared" si="7"/>
        <v>1C7</v>
      </c>
      <c r="C456" t="s">
        <v>2829</v>
      </c>
      <c r="D456" t="s">
        <v>1673</v>
      </c>
    </row>
    <row r="457" spans="1:4" x14ac:dyDescent="0.45">
      <c r="A457">
        <v>456</v>
      </c>
      <c r="B457" t="str">
        <f t="shared" si="7"/>
        <v>1C8</v>
      </c>
      <c r="C457" t="s">
        <v>2830</v>
      </c>
      <c r="D457" t="s">
        <v>1674</v>
      </c>
    </row>
    <row r="458" spans="1:4" x14ac:dyDescent="0.45">
      <c r="A458">
        <v>457</v>
      </c>
      <c r="B458" t="str">
        <f t="shared" si="7"/>
        <v>1C9</v>
      </c>
      <c r="C458" t="s">
        <v>2831</v>
      </c>
      <c r="D458" t="s">
        <v>1675</v>
      </c>
    </row>
    <row r="459" spans="1:4" x14ac:dyDescent="0.45">
      <c r="A459">
        <v>458</v>
      </c>
      <c r="B459" t="str">
        <f t="shared" si="7"/>
        <v>1CA</v>
      </c>
      <c r="C459" t="s">
        <v>2832</v>
      </c>
      <c r="D459" t="s">
        <v>1676</v>
      </c>
    </row>
    <row r="460" spans="1:4" x14ac:dyDescent="0.45">
      <c r="A460">
        <v>459</v>
      </c>
      <c r="B460" t="str">
        <f t="shared" si="7"/>
        <v>1CB</v>
      </c>
      <c r="C460" t="s">
        <v>2833</v>
      </c>
      <c r="D460" t="s">
        <v>1677</v>
      </c>
    </row>
    <row r="461" spans="1:4" x14ac:dyDescent="0.45">
      <c r="A461">
        <v>460</v>
      </c>
      <c r="B461" t="str">
        <f t="shared" si="7"/>
        <v>1CC</v>
      </c>
      <c r="C461" t="s">
        <v>2834</v>
      </c>
      <c r="D461" t="s">
        <v>1678</v>
      </c>
    </row>
    <row r="462" spans="1:4" x14ac:dyDescent="0.45">
      <c r="A462">
        <v>461</v>
      </c>
      <c r="B462" t="str">
        <f t="shared" si="7"/>
        <v>1CD</v>
      </c>
      <c r="C462" t="s">
        <v>2835</v>
      </c>
      <c r="D462" t="s">
        <v>1679</v>
      </c>
    </row>
    <row r="463" spans="1:4" x14ac:dyDescent="0.45">
      <c r="A463">
        <v>462</v>
      </c>
      <c r="B463" t="str">
        <f t="shared" si="7"/>
        <v>1CE</v>
      </c>
      <c r="C463" t="s">
        <v>2836</v>
      </c>
      <c r="D463" t="s">
        <v>1680</v>
      </c>
    </row>
    <row r="464" spans="1:4" x14ac:dyDescent="0.45">
      <c r="A464">
        <v>463</v>
      </c>
      <c r="B464" t="str">
        <f t="shared" si="7"/>
        <v>1CF</v>
      </c>
      <c r="C464" t="s">
        <v>2837</v>
      </c>
      <c r="D464" t="s">
        <v>1681</v>
      </c>
    </row>
    <row r="465" spans="1:4" x14ac:dyDescent="0.45">
      <c r="A465">
        <v>464</v>
      </c>
      <c r="B465" t="str">
        <f t="shared" si="7"/>
        <v>1D0</v>
      </c>
      <c r="C465" t="s">
        <v>2838</v>
      </c>
      <c r="D465" t="s">
        <v>1682</v>
      </c>
    </row>
    <row r="466" spans="1:4" x14ac:dyDescent="0.45">
      <c r="A466">
        <v>465</v>
      </c>
      <c r="B466" t="str">
        <f t="shared" si="7"/>
        <v>1D1</v>
      </c>
      <c r="C466" t="s">
        <v>2839</v>
      </c>
      <c r="D466" t="s">
        <v>1683</v>
      </c>
    </row>
    <row r="467" spans="1:4" x14ac:dyDescent="0.45">
      <c r="A467">
        <v>466</v>
      </c>
      <c r="B467" t="str">
        <f t="shared" si="7"/>
        <v>1D2</v>
      </c>
      <c r="C467" t="s">
        <v>2840</v>
      </c>
      <c r="D467" t="s">
        <v>1684</v>
      </c>
    </row>
    <row r="468" spans="1:4" x14ac:dyDescent="0.45">
      <c r="A468">
        <v>467</v>
      </c>
      <c r="B468" t="str">
        <f t="shared" si="7"/>
        <v>1D3</v>
      </c>
      <c r="C468" t="s">
        <v>2841</v>
      </c>
      <c r="D468" t="s">
        <v>1685</v>
      </c>
    </row>
    <row r="469" spans="1:4" x14ac:dyDescent="0.45">
      <c r="A469">
        <v>468</v>
      </c>
      <c r="B469" t="str">
        <f t="shared" si="7"/>
        <v>1D4</v>
      </c>
      <c r="C469" t="s">
        <v>2842</v>
      </c>
      <c r="D469" t="s">
        <v>1686</v>
      </c>
    </row>
    <row r="470" spans="1:4" x14ac:dyDescent="0.45">
      <c r="A470">
        <v>469</v>
      </c>
      <c r="B470" t="str">
        <f t="shared" si="7"/>
        <v>1D5</v>
      </c>
      <c r="C470" t="s">
        <v>2843</v>
      </c>
      <c r="D470" t="s">
        <v>1687</v>
      </c>
    </row>
    <row r="471" spans="1:4" x14ac:dyDescent="0.45">
      <c r="A471">
        <v>470</v>
      </c>
      <c r="B471" t="str">
        <f t="shared" si="7"/>
        <v>1D6</v>
      </c>
      <c r="C471" t="s">
        <v>2844</v>
      </c>
      <c r="D471" t="s">
        <v>1688</v>
      </c>
    </row>
    <row r="472" spans="1:4" x14ac:dyDescent="0.45">
      <c r="A472">
        <v>471</v>
      </c>
      <c r="B472" t="str">
        <f t="shared" si="7"/>
        <v>1D7</v>
      </c>
      <c r="C472" t="s">
        <v>2845</v>
      </c>
      <c r="D472" t="s">
        <v>1689</v>
      </c>
    </row>
    <row r="473" spans="1:4" x14ac:dyDescent="0.45">
      <c r="A473">
        <v>472</v>
      </c>
      <c r="B473" t="str">
        <f t="shared" si="7"/>
        <v>1D8</v>
      </c>
      <c r="C473" t="s">
        <v>2846</v>
      </c>
      <c r="D473" t="s">
        <v>1690</v>
      </c>
    </row>
    <row r="474" spans="1:4" x14ac:dyDescent="0.45">
      <c r="A474">
        <v>473</v>
      </c>
      <c r="B474" t="str">
        <f t="shared" si="7"/>
        <v>1D9</v>
      </c>
      <c r="C474" t="s">
        <v>2847</v>
      </c>
      <c r="D474" t="s">
        <v>1691</v>
      </c>
    </row>
    <row r="475" spans="1:4" x14ac:dyDescent="0.45">
      <c r="A475">
        <v>474</v>
      </c>
      <c r="B475" t="str">
        <f t="shared" si="7"/>
        <v>1DA</v>
      </c>
      <c r="C475" t="s">
        <v>2848</v>
      </c>
      <c r="D475" t="s">
        <v>1692</v>
      </c>
    </row>
    <row r="476" spans="1:4" x14ac:dyDescent="0.45">
      <c r="A476">
        <v>475</v>
      </c>
      <c r="B476" t="str">
        <f t="shared" si="7"/>
        <v>1DB</v>
      </c>
      <c r="C476" t="s">
        <v>2849</v>
      </c>
      <c r="D476" t="s">
        <v>1693</v>
      </c>
    </row>
    <row r="477" spans="1:4" x14ac:dyDescent="0.45">
      <c r="A477">
        <v>476</v>
      </c>
      <c r="B477" t="str">
        <f t="shared" si="7"/>
        <v>1DC</v>
      </c>
      <c r="C477" t="s">
        <v>2850</v>
      </c>
      <c r="D477" t="s">
        <v>1694</v>
      </c>
    </row>
    <row r="478" spans="1:4" x14ac:dyDescent="0.45">
      <c r="A478">
        <v>477</v>
      </c>
      <c r="B478" t="str">
        <f t="shared" si="7"/>
        <v>1DD</v>
      </c>
      <c r="C478" t="s">
        <v>2851</v>
      </c>
      <c r="D478" t="s">
        <v>1695</v>
      </c>
    </row>
    <row r="479" spans="1:4" x14ac:dyDescent="0.45">
      <c r="A479">
        <v>478</v>
      </c>
      <c r="B479" t="str">
        <f t="shared" si="7"/>
        <v>1DE</v>
      </c>
      <c r="C479" t="s">
        <v>2852</v>
      </c>
      <c r="D479" t="s">
        <v>1696</v>
      </c>
    </row>
    <row r="480" spans="1:4" x14ac:dyDescent="0.45">
      <c r="A480">
        <v>479</v>
      </c>
      <c r="B480" t="str">
        <f t="shared" si="7"/>
        <v>1DF</v>
      </c>
      <c r="C480" t="s">
        <v>2853</v>
      </c>
      <c r="D480" t="s">
        <v>1697</v>
      </c>
    </row>
    <row r="481" spans="1:4" x14ac:dyDescent="0.45">
      <c r="A481">
        <v>480</v>
      </c>
      <c r="B481" t="str">
        <f t="shared" si="7"/>
        <v>1E0</v>
      </c>
      <c r="C481" t="s">
        <v>2854</v>
      </c>
      <c r="D481" t="s">
        <v>1698</v>
      </c>
    </row>
    <row r="482" spans="1:4" x14ac:dyDescent="0.45">
      <c r="A482">
        <v>481</v>
      </c>
      <c r="B482" t="str">
        <f t="shared" si="7"/>
        <v>1E1</v>
      </c>
      <c r="C482" t="s">
        <v>2855</v>
      </c>
      <c r="D482" t="s">
        <v>1699</v>
      </c>
    </row>
    <row r="483" spans="1:4" x14ac:dyDescent="0.45">
      <c r="A483">
        <v>482</v>
      </c>
      <c r="B483" t="str">
        <f t="shared" si="7"/>
        <v>1E2</v>
      </c>
      <c r="C483" t="s">
        <v>2856</v>
      </c>
      <c r="D483" t="s">
        <v>1700</v>
      </c>
    </row>
    <row r="484" spans="1:4" x14ac:dyDescent="0.45">
      <c r="A484">
        <v>483</v>
      </c>
      <c r="B484" t="str">
        <f t="shared" si="7"/>
        <v>1E3</v>
      </c>
      <c r="C484" t="s">
        <v>2857</v>
      </c>
      <c r="D484" t="s">
        <v>1701</v>
      </c>
    </row>
    <row r="485" spans="1:4" x14ac:dyDescent="0.45">
      <c r="A485">
        <v>484</v>
      </c>
      <c r="B485" t="str">
        <f t="shared" si="7"/>
        <v>1E4</v>
      </c>
      <c r="C485" t="s">
        <v>2858</v>
      </c>
      <c r="D485" t="s">
        <v>1702</v>
      </c>
    </row>
    <row r="486" spans="1:4" x14ac:dyDescent="0.45">
      <c r="A486">
        <v>485</v>
      </c>
      <c r="B486" t="str">
        <f t="shared" si="7"/>
        <v>1E5</v>
      </c>
      <c r="C486" t="s">
        <v>2859</v>
      </c>
      <c r="D486" t="s">
        <v>1703</v>
      </c>
    </row>
    <row r="487" spans="1:4" x14ac:dyDescent="0.45">
      <c r="A487">
        <v>486</v>
      </c>
      <c r="B487" t="str">
        <f t="shared" si="7"/>
        <v>1E6</v>
      </c>
      <c r="C487" t="s">
        <v>2860</v>
      </c>
      <c r="D487" t="s">
        <v>1704</v>
      </c>
    </row>
    <row r="488" spans="1:4" x14ac:dyDescent="0.45">
      <c r="A488">
        <v>487</v>
      </c>
      <c r="B488" t="str">
        <f t="shared" si="7"/>
        <v>1E7</v>
      </c>
      <c r="C488" t="s">
        <v>2861</v>
      </c>
      <c r="D488" t="s">
        <v>1705</v>
      </c>
    </row>
    <row r="489" spans="1:4" x14ac:dyDescent="0.45">
      <c r="A489">
        <v>488</v>
      </c>
      <c r="B489" t="str">
        <f t="shared" si="7"/>
        <v>1E8</v>
      </c>
      <c r="C489" t="s">
        <v>2862</v>
      </c>
      <c r="D489" t="s">
        <v>1706</v>
      </c>
    </row>
    <row r="490" spans="1:4" x14ac:dyDescent="0.45">
      <c r="A490">
        <v>489</v>
      </c>
      <c r="B490" t="str">
        <f t="shared" si="7"/>
        <v>1E9</v>
      </c>
      <c r="C490" t="s">
        <v>2863</v>
      </c>
      <c r="D490" t="s">
        <v>1707</v>
      </c>
    </row>
    <row r="491" spans="1:4" x14ac:dyDescent="0.45">
      <c r="A491">
        <v>490</v>
      </c>
      <c r="B491" t="str">
        <f t="shared" si="7"/>
        <v>1EA</v>
      </c>
      <c r="C491" t="s">
        <v>2864</v>
      </c>
      <c r="D491" t="s">
        <v>1708</v>
      </c>
    </row>
    <row r="492" spans="1:4" x14ac:dyDescent="0.45">
      <c r="A492">
        <v>491</v>
      </c>
      <c r="B492" t="str">
        <f t="shared" si="7"/>
        <v>1EB</v>
      </c>
      <c r="C492" t="s">
        <v>2865</v>
      </c>
      <c r="D492" t="s">
        <v>1709</v>
      </c>
    </row>
    <row r="493" spans="1:4" x14ac:dyDescent="0.45">
      <c r="A493">
        <v>492</v>
      </c>
      <c r="B493" t="str">
        <f t="shared" si="7"/>
        <v>1EC</v>
      </c>
      <c r="C493" t="s">
        <v>2866</v>
      </c>
      <c r="D493" t="s">
        <v>1710</v>
      </c>
    </row>
    <row r="494" spans="1:4" x14ac:dyDescent="0.45">
      <c r="A494">
        <v>493</v>
      </c>
      <c r="B494" t="str">
        <f t="shared" si="7"/>
        <v>1ED</v>
      </c>
      <c r="C494" t="s">
        <v>2867</v>
      </c>
      <c r="D494" t="s">
        <v>1711</v>
      </c>
    </row>
    <row r="495" spans="1:4" x14ac:dyDescent="0.45">
      <c r="A495">
        <v>494</v>
      </c>
      <c r="B495" t="str">
        <f t="shared" si="7"/>
        <v>1EE</v>
      </c>
      <c r="C495" t="s">
        <v>2868</v>
      </c>
      <c r="D495" t="s">
        <v>1712</v>
      </c>
    </row>
    <row r="496" spans="1:4" x14ac:dyDescent="0.45">
      <c r="A496">
        <v>495</v>
      </c>
      <c r="B496" t="str">
        <f t="shared" si="7"/>
        <v>1EF</v>
      </c>
      <c r="C496" t="s">
        <v>2869</v>
      </c>
      <c r="D496" t="s">
        <v>1713</v>
      </c>
    </row>
    <row r="497" spans="1:4" x14ac:dyDescent="0.45">
      <c r="A497">
        <v>496</v>
      </c>
      <c r="B497" t="str">
        <f t="shared" si="7"/>
        <v>1F0</v>
      </c>
      <c r="C497" t="s">
        <v>2870</v>
      </c>
      <c r="D497" t="s">
        <v>1714</v>
      </c>
    </row>
    <row r="498" spans="1:4" x14ac:dyDescent="0.45">
      <c r="A498">
        <v>497</v>
      </c>
      <c r="B498" t="str">
        <f t="shared" si="7"/>
        <v>1F1</v>
      </c>
      <c r="C498" t="s">
        <v>2871</v>
      </c>
      <c r="D498" t="s">
        <v>1715</v>
      </c>
    </row>
    <row r="499" spans="1:4" x14ac:dyDescent="0.45">
      <c r="A499">
        <v>498</v>
      </c>
      <c r="B499" t="str">
        <f t="shared" si="7"/>
        <v>1F2</v>
      </c>
      <c r="C499" t="s">
        <v>2872</v>
      </c>
      <c r="D499" t="s">
        <v>1716</v>
      </c>
    </row>
    <row r="500" spans="1:4" x14ac:dyDescent="0.45">
      <c r="A500">
        <v>499</v>
      </c>
      <c r="B500" t="str">
        <f t="shared" si="7"/>
        <v>1F3</v>
      </c>
      <c r="C500" t="s">
        <v>2873</v>
      </c>
      <c r="D500" t="s">
        <v>1717</v>
      </c>
    </row>
    <row r="501" spans="1:4" x14ac:dyDescent="0.45">
      <c r="A501">
        <v>500</v>
      </c>
      <c r="B501" t="str">
        <f t="shared" si="7"/>
        <v>1F4</v>
      </c>
      <c r="C501" t="s">
        <v>2874</v>
      </c>
      <c r="D501" t="s">
        <v>1718</v>
      </c>
    </row>
    <row r="502" spans="1:4" x14ac:dyDescent="0.45">
      <c r="A502">
        <v>501</v>
      </c>
      <c r="B502" t="str">
        <f t="shared" si="7"/>
        <v>1F5</v>
      </c>
      <c r="C502" t="s">
        <v>2875</v>
      </c>
      <c r="D502" t="s">
        <v>1719</v>
      </c>
    </row>
    <row r="503" spans="1:4" x14ac:dyDescent="0.45">
      <c r="A503">
        <v>502</v>
      </c>
      <c r="B503" t="str">
        <f t="shared" si="7"/>
        <v>1F6</v>
      </c>
      <c r="C503" t="s">
        <v>2876</v>
      </c>
      <c r="D503" t="s">
        <v>1720</v>
      </c>
    </row>
    <row r="504" spans="1:4" x14ac:dyDescent="0.45">
      <c r="A504">
        <v>503</v>
      </c>
      <c r="B504" t="str">
        <f t="shared" si="7"/>
        <v>1F7</v>
      </c>
      <c r="C504" t="s">
        <v>2877</v>
      </c>
      <c r="D504" t="s">
        <v>1721</v>
      </c>
    </row>
    <row r="505" spans="1:4" x14ac:dyDescent="0.45">
      <c r="A505">
        <v>504</v>
      </c>
      <c r="B505" t="str">
        <f t="shared" si="7"/>
        <v>1F8</v>
      </c>
      <c r="C505" t="s">
        <v>2878</v>
      </c>
      <c r="D505" t="s">
        <v>1722</v>
      </c>
    </row>
    <row r="506" spans="1:4" x14ac:dyDescent="0.45">
      <c r="A506">
        <v>505</v>
      </c>
      <c r="B506" t="str">
        <f t="shared" si="7"/>
        <v>1F9</v>
      </c>
      <c r="C506" t="s">
        <v>2879</v>
      </c>
      <c r="D506" t="s">
        <v>1723</v>
      </c>
    </row>
    <row r="507" spans="1:4" x14ac:dyDescent="0.45">
      <c r="A507">
        <v>506</v>
      </c>
      <c r="B507" t="str">
        <f t="shared" si="7"/>
        <v>1FA</v>
      </c>
      <c r="C507" t="s">
        <v>2880</v>
      </c>
      <c r="D507" t="s">
        <v>1724</v>
      </c>
    </row>
    <row r="508" spans="1:4" x14ac:dyDescent="0.45">
      <c r="A508">
        <v>507</v>
      </c>
      <c r="B508" t="str">
        <f t="shared" si="7"/>
        <v>1FB</v>
      </c>
      <c r="C508" t="s">
        <v>2881</v>
      </c>
      <c r="D508" t="s">
        <v>1725</v>
      </c>
    </row>
    <row r="509" spans="1:4" x14ac:dyDescent="0.45">
      <c r="A509">
        <v>508</v>
      </c>
      <c r="B509" t="str">
        <f t="shared" si="7"/>
        <v>1FC</v>
      </c>
      <c r="C509" t="s">
        <v>2882</v>
      </c>
      <c r="D509" t="s">
        <v>1726</v>
      </c>
    </row>
    <row r="510" spans="1:4" x14ac:dyDescent="0.45">
      <c r="A510">
        <v>509</v>
      </c>
      <c r="B510" t="str">
        <f t="shared" si="7"/>
        <v>1FD</v>
      </c>
      <c r="C510" t="s">
        <v>2883</v>
      </c>
      <c r="D510" t="s">
        <v>1727</v>
      </c>
    </row>
    <row r="511" spans="1:4" x14ac:dyDescent="0.45">
      <c r="A511">
        <v>510</v>
      </c>
      <c r="B511" t="str">
        <f t="shared" si="7"/>
        <v>1FE</v>
      </c>
      <c r="C511" t="s">
        <v>2884</v>
      </c>
      <c r="D511" t="s">
        <v>1728</v>
      </c>
    </row>
    <row r="512" spans="1:4" x14ac:dyDescent="0.45">
      <c r="A512">
        <v>511</v>
      </c>
      <c r="B512" t="str">
        <f t="shared" si="7"/>
        <v>1FF</v>
      </c>
      <c r="C512" t="s">
        <v>2885</v>
      </c>
      <c r="D512" t="s">
        <v>1729</v>
      </c>
    </row>
    <row r="513" spans="1:4" x14ac:dyDescent="0.45">
      <c r="A513">
        <v>512</v>
      </c>
      <c r="B513" t="str">
        <f t="shared" ref="B513:B576" si="8">DEC2HEX(A513)</f>
        <v>200</v>
      </c>
      <c r="C513" t="s">
        <v>2886</v>
      </c>
      <c r="D513" t="s">
        <v>1730</v>
      </c>
    </row>
    <row r="514" spans="1:4" x14ac:dyDescent="0.45">
      <c r="A514">
        <v>513</v>
      </c>
      <c r="B514" t="str">
        <f t="shared" si="8"/>
        <v>201</v>
      </c>
      <c r="C514" t="s">
        <v>2887</v>
      </c>
      <c r="D514" t="s">
        <v>1731</v>
      </c>
    </row>
    <row r="515" spans="1:4" x14ac:dyDescent="0.45">
      <c r="A515">
        <v>514</v>
      </c>
      <c r="B515" t="str">
        <f t="shared" si="8"/>
        <v>202</v>
      </c>
      <c r="C515" t="s">
        <v>2888</v>
      </c>
      <c r="D515" t="s">
        <v>1732</v>
      </c>
    </row>
    <row r="516" spans="1:4" x14ac:dyDescent="0.45">
      <c r="A516">
        <v>515</v>
      </c>
      <c r="B516" t="str">
        <f t="shared" si="8"/>
        <v>203</v>
      </c>
      <c r="C516" t="s">
        <v>2889</v>
      </c>
      <c r="D516" t="s">
        <v>1733</v>
      </c>
    </row>
    <row r="517" spans="1:4" x14ac:dyDescent="0.45">
      <c r="A517">
        <v>516</v>
      </c>
      <c r="B517" t="str">
        <f t="shared" si="8"/>
        <v>204</v>
      </c>
      <c r="C517" t="s">
        <v>2890</v>
      </c>
      <c r="D517" t="s">
        <v>1734</v>
      </c>
    </row>
    <row r="518" spans="1:4" x14ac:dyDescent="0.45">
      <c r="A518">
        <v>517</v>
      </c>
      <c r="B518" t="str">
        <f t="shared" si="8"/>
        <v>205</v>
      </c>
      <c r="C518" t="s">
        <v>2891</v>
      </c>
      <c r="D518" t="s">
        <v>1735</v>
      </c>
    </row>
    <row r="519" spans="1:4" x14ac:dyDescent="0.45">
      <c r="A519">
        <v>518</v>
      </c>
      <c r="B519" t="str">
        <f t="shared" si="8"/>
        <v>206</v>
      </c>
      <c r="C519" t="s">
        <v>2892</v>
      </c>
      <c r="D519" t="s">
        <v>1736</v>
      </c>
    </row>
    <row r="520" spans="1:4" x14ac:dyDescent="0.45">
      <c r="A520">
        <v>519</v>
      </c>
      <c r="B520" t="str">
        <f t="shared" si="8"/>
        <v>207</v>
      </c>
      <c r="C520" t="s">
        <v>2893</v>
      </c>
      <c r="D520" t="s">
        <v>1737</v>
      </c>
    </row>
    <row r="521" spans="1:4" x14ac:dyDescent="0.45">
      <c r="A521">
        <v>520</v>
      </c>
      <c r="B521" t="str">
        <f t="shared" si="8"/>
        <v>208</v>
      </c>
      <c r="C521" t="s">
        <v>2894</v>
      </c>
      <c r="D521" t="s">
        <v>1738</v>
      </c>
    </row>
    <row r="522" spans="1:4" x14ac:dyDescent="0.45">
      <c r="A522">
        <v>521</v>
      </c>
      <c r="B522" t="str">
        <f t="shared" si="8"/>
        <v>209</v>
      </c>
      <c r="C522" t="s">
        <v>2895</v>
      </c>
      <c r="D522" t="s">
        <v>1739</v>
      </c>
    </row>
    <row r="523" spans="1:4" x14ac:dyDescent="0.45">
      <c r="A523">
        <v>522</v>
      </c>
      <c r="B523" t="str">
        <f t="shared" si="8"/>
        <v>20A</v>
      </c>
      <c r="C523" t="s">
        <v>2896</v>
      </c>
      <c r="D523" t="s">
        <v>1740</v>
      </c>
    </row>
    <row r="524" spans="1:4" x14ac:dyDescent="0.45">
      <c r="A524">
        <v>523</v>
      </c>
      <c r="B524" t="str">
        <f t="shared" si="8"/>
        <v>20B</v>
      </c>
      <c r="C524" t="s">
        <v>2897</v>
      </c>
      <c r="D524" t="s">
        <v>1741</v>
      </c>
    </row>
    <row r="525" spans="1:4" x14ac:dyDescent="0.45">
      <c r="A525">
        <v>524</v>
      </c>
      <c r="B525" t="str">
        <f t="shared" si="8"/>
        <v>20C</v>
      </c>
      <c r="C525" t="s">
        <v>2898</v>
      </c>
      <c r="D525" t="s">
        <v>1742</v>
      </c>
    </row>
    <row r="526" spans="1:4" x14ac:dyDescent="0.45">
      <c r="A526">
        <v>525</v>
      </c>
      <c r="B526" t="str">
        <f t="shared" si="8"/>
        <v>20D</v>
      </c>
      <c r="C526" t="s">
        <v>2899</v>
      </c>
      <c r="D526" t="s">
        <v>1743</v>
      </c>
    </row>
    <row r="527" spans="1:4" x14ac:dyDescent="0.45">
      <c r="A527">
        <v>526</v>
      </c>
      <c r="B527" t="str">
        <f t="shared" si="8"/>
        <v>20E</v>
      </c>
      <c r="C527" t="s">
        <v>2900</v>
      </c>
      <c r="D527" t="s">
        <v>1744</v>
      </c>
    </row>
    <row r="528" spans="1:4" x14ac:dyDescent="0.45">
      <c r="A528">
        <v>527</v>
      </c>
      <c r="B528" t="str">
        <f t="shared" si="8"/>
        <v>20F</v>
      </c>
      <c r="C528" t="s">
        <v>2901</v>
      </c>
      <c r="D528" t="s">
        <v>1745</v>
      </c>
    </row>
    <row r="529" spans="1:4" x14ac:dyDescent="0.45">
      <c r="A529">
        <v>528</v>
      </c>
      <c r="B529" t="str">
        <f t="shared" si="8"/>
        <v>210</v>
      </c>
      <c r="C529" t="s">
        <v>2902</v>
      </c>
      <c r="D529" t="s">
        <v>1746</v>
      </c>
    </row>
    <row r="530" spans="1:4" x14ac:dyDescent="0.45">
      <c r="A530">
        <v>529</v>
      </c>
      <c r="B530" t="str">
        <f t="shared" si="8"/>
        <v>211</v>
      </c>
      <c r="C530" t="s">
        <v>2903</v>
      </c>
      <c r="D530" t="s">
        <v>1747</v>
      </c>
    </row>
    <row r="531" spans="1:4" x14ac:dyDescent="0.45">
      <c r="A531">
        <v>530</v>
      </c>
      <c r="B531" t="str">
        <f t="shared" si="8"/>
        <v>212</v>
      </c>
      <c r="C531" t="s">
        <v>2904</v>
      </c>
      <c r="D531" t="s">
        <v>1748</v>
      </c>
    </row>
    <row r="532" spans="1:4" x14ac:dyDescent="0.45">
      <c r="A532">
        <v>531</v>
      </c>
      <c r="B532" t="str">
        <f t="shared" si="8"/>
        <v>213</v>
      </c>
      <c r="C532" t="s">
        <v>2905</v>
      </c>
      <c r="D532" t="s">
        <v>1749</v>
      </c>
    </row>
    <row r="533" spans="1:4" x14ac:dyDescent="0.45">
      <c r="A533">
        <v>532</v>
      </c>
      <c r="B533" t="str">
        <f t="shared" si="8"/>
        <v>214</v>
      </c>
      <c r="C533" t="s">
        <v>2906</v>
      </c>
      <c r="D533" t="s">
        <v>1750</v>
      </c>
    </row>
    <row r="534" spans="1:4" x14ac:dyDescent="0.45">
      <c r="A534">
        <v>533</v>
      </c>
      <c r="B534" t="str">
        <f t="shared" si="8"/>
        <v>215</v>
      </c>
      <c r="C534" t="s">
        <v>2907</v>
      </c>
      <c r="D534" t="s">
        <v>1751</v>
      </c>
    </row>
    <row r="535" spans="1:4" x14ac:dyDescent="0.45">
      <c r="A535">
        <v>534</v>
      </c>
      <c r="B535" t="str">
        <f t="shared" si="8"/>
        <v>216</v>
      </c>
      <c r="C535" t="s">
        <v>2908</v>
      </c>
      <c r="D535" t="s">
        <v>1752</v>
      </c>
    </row>
    <row r="536" spans="1:4" x14ac:dyDescent="0.45">
      <c r="A536">
        <v>535</v>
      </c>
      <c r="B536" t="str">
        <f t="shared" si="8"/>
        <v>217</v>
      </c>
      <c r="C536" t="s">
        <v>2909</v>
      </c>
      <c r="D536" t="s">
        <v>1349</v>
      </c>
    </row>
    <row r="537" spans="1:4" x14ac:dyDescent="0.45">
      <c r="A537">
        <v>536</v>
      </c>
      <c r="B537" t="str">
        <f t="shared" si="8"/>
        <v>218</v>
      </c>
      <c r="C537" t="s">
        <v>2910</v>
      </c>
      <c r="D537" t="s">
        <v>1753</v>
      </c>
    </row>
    <row r="538" spans="1:4" x14ac:dyDescent="0.45">
      <c r="A538">
        <v>537</v>
      </c>
      <c r="B538" t="str">
        <f t="shared" si="8"/>
        <v>219</v>
      </c>
      <c r="C538" t="s">
        <v>2911</v>
      </c>
      <c r="D538" t="s">
        <v>1754</v>
      </c>
    </row>
    <row r="539" spans="1:4" x14ac:dyDescent="0.45">
      <c r="A539">
        <v>538</v>
      </c>
      <c r="B539" t="str">
        <f t="shared" si="8"/>
        <v>21A</v>
      </c>
      <c r="C539" t="s">
        <v>2912</v>
      </c>
      <c r="D539" t="s">
        <v>1755</v>
      </c>
    </row>
    <row r="540" spans="1:4" x14ac:dyDescent="0.45">
      <c r="A540">
        <v>539</v>
      </c>
      <c r="B540" t="str">
        <f t="shared" si="8"/>
        <v>21B</v>
      </c>
      <c r="C540" t="s">
        <v>2913</v>
      </c>
      <c r="D540" t="s">
        <v>1756</v>
      </c>
    </row>
    <row r="541" spans="1:4" x14ac:dyDescent="0.45">
      <c r="A541">
        <v>540</v>
      </c>
      <c r="B541" t="str">
        <f t="shared" si="8"/>
        <v>21C</v>
      </c>
      <c r="C541" t="s">
        <v>2914</v>
      </c>
      <c r="D541" t="s">
        <v>1757</v>
      </c>
    </row>
    <row r="542" spans="1:4" x14ac:dyDescent="0.45">
      <c r="A542">
        <v>541</v>
      </c>
      <c r="B542" t="str">
        <f t="shared" si="8"/>
        <v>21D</v>
      </c>
      <c r="C542" t="s">
        <v>2915</v>
      </c>
      <c r="D542" t="s">
        <v>1758</v>
      </c>
    </row>
    <row r="543" spans="1:4" x14ac:dyDescent="0.45">
      <c r="A543">
        <v>542</v>
      </c>
      <c r="B543" t="str">
        <f t="shared" si="8"/>
        <v>21E</v>
      </c>
      <c r="C543" t="s">
        <v>2916</v>
      </c>
      <c r="D543" t="s">
        <v>1759</v>
      </c>
    </row>
    <row r="544" spans="1:4" x14ac:dyDescent="0.45">
      <c r="A544">
        <v>543</v>
      </c>
      <c r="B544" t="str">
        <f t="shared" si="8"/>
        <v>21F</v>
      </c>
      <c r="C544" t="s">
        <v>2917</v>
      </c>
      <c r="D544" t="s">
        <v>1760</v>
      </c>
    </row>
    <row r="545" spans="1:4" x14ac:dyDescent="0.45">
      <c r="A545">
        <v>544</v>
      </c>
      <c r="B545" t="str">
        <f t="shared" si="8"/>
        <v>220</v>
      </c>
      <c r="C545" t="s">
        <v>2918</v>
      </c>
      <c r="D545" t="s">
        <v>1761</v>
      </c>
    </row>
    <row r="546" spans="1:4" x14ac:dyDescent="0.45">
      <c r="A546">
        <v>545</v>
      </c>
      <c r="B546" t="str">
        <f t="shared" si="8"/>
        <v>221</v>
      </c>
      <c r="C546" t="s">
        <v>2919</v>
      </c>
      <c r="D546" t="s">
        <v>1762</v>
      </c>
    </row>
    <row r="547" spans="1:4" x14ac:dyDescent="0.45">
      <c r="A547">
        <v>546</v>
      </c>
      <c r="B547" t="str">
        <f t="shared" si="8"/>
        <v>222</v>
      </c>
      <c r="C547" t="s">
        <v>2920</v>
      </c>
      <c r="D547" t="s">
        <v>1763</v>
      </c>
    </row>
    <row r="548" spans="1:4" x14ac:dyDescent="0.45">
      <c r="A548">
        <v>547</v>
      </c>
      <c r="B548" t="str">
        <f t="shared" si="8"/>
        <v>223</v>
      </c>
      <c r="C548" t="s">
        <v>2921</v>
      </c>
      <c r="D548" t="s">
        <v>1764</v>
      </c>
    </row>
    <row r="549" spans="1:4" x14ac:dyDescent="0.45">
      <c r="A549">
        <v>548</v>
      </c>
      <c r="B549" t="str">
        <f t="shared" si="8"/>
        <v>224</v>
      </c>
      <c r="C549" t="s">
        <v>2922</v>
      </c>
      <c r="D549" t="s">
        <v>1765</v>
      </c>
    </row>
    <row r="550" spans="1:4" x14ac:dyDescent="0.45">
      <c r="A550">
        <v>549</v>
      </c>
      <c r="B550" t="str">
        <f t="shared" si="8"/>
        <v>225</v>
      </c>
      <c r="C550" t="s">
        <v>2923</v>
      </c>
      <c r="D550" t="s">
        <v>1766</v>
      </c>
    </row>
    <row r="551" spans="1:4" x14ac:dyDescent="0.45">
      <c r="A551">
        <v>550</v>
      </c>
      <c r="B551" t="str">
        <f t="shared" si="8"/>
        <v>226</v>
      </c>
      <c r="C551" t="s">
        <v>2924</v>
      </c>
      <c r="D551" t="s">
        <v>1767</v>
      </c>
    </row>
    <row r="552" spans="1:4" x14ac:dyDescent="0.45">
      <c r="A552">
        <v>551</v>
      </c>
      <c r="B552" t="str">
        <f t="shared" si="8"/>
        <v>227</v>
      </c>
      <c r="C552" t="s">
        <v>2925</v>
      </c>
      <c r="D552" t="s">
        <v>1768</v>
      </c>
    </row>
    <row r="553" spans="1:4" x14ac:dyDescent="0.45">
      <c r="A553">
        <v>552</v>
      </c>
      <c r="B553" t="str">
        <f t="shared" si="8"/>
        <v>228</v>
      </c>
      <c r="C553" t="s">
        <v>2926</v>
      </c>
      <c r="D553" t="s">
        <v>1769</v>
      </c>
    </row>
    <row r="554" spans="1:4" x14ac:dyDescent="0.45">
      <c r="A554">
        <v>553</v>
      </c>
      <c r="B554" t="str">
        <f t="shared" si="8"/>
        <v>229</v>
      </c>
      <c r="C554" t="s">
        <v>2927</v>
      </c>
      <c r="D554" t="s">
        <v>1770</v>
      </c>
    </row>
    <row r="555" spans="1:4" x14ac:dyDescent="0.45">
      <c r="A555">
        <v>554</v>
      </c>
      <c r="B555" t="str">
        <f t="shared" si="8"/>
        <v>22A</v>
      </c>
      <c r="C555" t="s">
        <v>2928</v>
      </c>
      <c r="D555" t="s">
        <v>1771</v>
      </c>
    </row>
    <row r="556" spans="1:4" x14ac:dyDescent="0.45">
      <c r="A556">
        <v>555</v>
      </c>
      <c r="B556" t="str">
        <f t="shared" si="8"/>
        <v>22B</v>
      </c>
      <c r="C556" t="s">
        <v>2929</v>
      </c>
      <c r="D556" t="s">
        <v>1772</v>
      </c>
    </row>
    <row r="557" spans="1:4" x14ac:dyDescent="0.45">
      <c r="A557">
        <v>556</v>
      </c>
      <c r="B557" t="str">
        <f t="shared" si="8"/>
        <v>22C</v>
      </c>
      <c r="C557" t="s">
        <v>2930</v>
      </c>
      <c r="D557" t="s">
        <v>1773</v>
      </c>
    </row>
    <row r="558" spans="1:4" x14ac:dyDescent="0.45">
      <c r="A558">
        <v>557</v>
      </c>
      <c r="B558" t="str">
        <f t="shared" si="8"/>
        <v>22D</v>
      </c>
      <c r="C558" t="s">
        <v>2931</v>
      </c>
      <c r="D558" t="s">
        <v>1774</v>
      </c>
    </row>
    <row r="559" spans="1:4" x14ac:dyDescent="0.45">
      <c r="A559">
        <v>558</v>
      </c>
      <c r="B559" t="str">
        <f t="shared" si="8"/>
        <v>22E</v>
      </c>
      <c r="C559" t="s">
        <v>2932</v>
      </c>
      <c r="D559" t="s">
        <v>1775</v>
      </c>
    </row>
    <row r="560" spans="1:4" x14ac:dyDescent="0.45">
      <c r="A560">
        <v>559</v>
      </c>
      <c r="B560" t="str">
        <f t="shared" si="8"/>
        <v>22F</v>
      </c>
      <c r="C560" t="s">
        <v>2933</v>
      </c>
      <c r="D560" t="s">
        <v>1776</v>
      </c>
    </row>
    <row r="561" spans="1:4" x14ac:dyDescent="0.45">
      <c r="A561">
        <v>560</v>
      </c>
      <c r="B561" t="str">
        <f t="shared" si="8"/>
        <v>230</v>
      </c>
      <c r="C561" t="s">
        <v>2934</v>
      </c>
      <c r="D561" t="s">
        <v>1777</v>
      </c>
    </row>
    <row r="562" spans="1:4" x14ac:dyDescent="0.45">
      <c r="A562">
        <v>561</v>
      </c>
      <c r="B562" t="str">
        <f t="shared" si="8"/>
        <v>231</v>
      </c>
      <c r="C562" t="s">
        <v>2935</v>
      </c>
      <c r="D562" t="s">
        <v>1778</v>
      </c>
    </row>
    <row r="563" spans="1:4" x14ac:dyDescent="0.45">
      <c r="A563">
        <v>562</v>
      </c>
      <c r="B563" t="str">
        <f t="shared" si="8"/>
        <v>232</v>
      </c>
      <c r="C563" t="s">
        <v>2936</v>
      </c>
      <c r="D563" t="s">
        <v>1779</v>
      </c>
    </row>
    <row r="564" spans="1:4" x14ac:dyDescent="0.45">
      <c r="A564">
        <v>563</v>
      </c>
      <c r="B564" t="str">
        <f t="shared" si="8"/>
        <v>233</v>
      </c>
      <c r="C564" t="s">
        <v>2937</v>
      </c>
      <c r="D564" t="s">
        <v>1780</v>
      </c>
    </row>
    <row r="565" spans="1:4" x14ac:dyDescent="0.45">
      <c r="A565">
        <v>564</v>
      </c>
      <c r="B565" t="str">
        <f t="shared" si="8"/>
        <v>234</v>
      </c>
      <c r="C565" t="s">
        <v>2938</v>
      </c>
      <c r="D565" t="s">
        <v>1781</v>
      </c>
    </row>
    <row r="566" spans="1:4" x14ac:dyDescent="0.45">
      <c r="A566">
        <v>565</v>
      </c>
      <c r="B566" t="str">
        <f t="shared" si="8"/>
        <v>235</v>
      </c>
      <c r="C566" t="s">
        <v>2939</v>
      </c>
      <c r="D566" t="s">
        <v>1782</v>
      </c>
    </row>
    <row r="567" spans="1:4" x14ac:dyDescent="0.45">
      <c r="A567">
        <v>566</v>
      </c>
      <c r="B567" t="str">
        <f t="shared" si="8"/>
        <v>236</v>
      </c>
      <c r="C567" t="s">
        <v>2940</v>
      </c>
      <c r="D567" t="s">
        <v>1783</v>
      </c>
    </row>
    <row r="568" spans="1:4" x14ac:dyDescent="0.45">
      <c r="A568">
        <v>567</v>
      </c>
      <c r="B568" t="str">
        <f t="shared" si="8"/>
        <v>237</v>
      </c>
      <c r="C568" t="s">
        <v>2941</v>
      </c>
      <c r="D568" t="s">
        <v>1784</v>
      </c>
    </row>
    <row r="569" spans="1:4" x14ac:dyDescent="0.45">
      <c r="A569">
        <v>568</v>
      </c>
      <c r="B569" t="str">
        <f t="shared" si="8"/>
        <v>238</v>
      </c>
      <c r="C569" t="s">
        <v>2942</v>
      </c>
      <c r="D569" t="s">
        <v>1785</v>
      </c>
    </row>
    <row r="570" spans="1:4" x14ac:dyDescent="0.45">
      <c r="A570">
        <v>569</v>
      </c>
      <c r="B570" t="str">
        <f t="shared" si="8"/>
        <v>239</v>
      </c>
      <c r="C570" t="s">
        <v>2943</v>
      </c>
      <c r="D570" t="s">
        <v>1786</v>
      </c>
    </row>
    <row r="571" spans="1:4" x14ac:dyDescent="0.45">
      <c r="A571">
        <v>570</v>
      </c>
      <c r="B571" t="str">
        <f t="shared" si="8"/>
        <v>23A</v>
      </c>
      <c r="C571" t="s">
        <v>2944</v>
      </c>
      <c r="D571" t="s">
        <v>1787</v>
      </c>
    </row>
    <row r="572" spans="1:4" x14ac:dyDescent="0.45">
      <c r="A572">
        <v>571</v>
      </c>
      <c r="B572" t="str">
        <f t="shared" si="8"/>
        <v>23B</v>
      </c>
      <c r="C572" t="s">
        <v>2945</v>
      </c>
      <c r="D572" t="s">
        <v>1788</v>
      </c>
    </row>
    <row r="573" spans="1:4" x14ac:dyDescent="0.45">
      <c r="A573">
        <v>572</v>
      </c>
      <c r="B573" t="str">
        <f t="shared" si="8"/>
        <v>23C</v>
      </c>
      <c r="C573" t="s">
        <v>2946</v>
      </c>
      <c r="D573" t="s">
        <v>1789</v>
      </c>
    </row>
    <row r="574" spans="1:4" x14ac:dyDescent="0.45">
      <c r="A574">
        <v>573</v>
      </c>
      <c r="B574" t="str">
        <f t="shared" si="8"/>
        <v>23D</v>
      </c>
      <c r="C574" t="s">
        <v>2947</v>
      </c>
      <c r="D574" t="s">
        <v>1790</v>
      </c>
    </row>
    <row r="575" spans="1:4" x14ac:dyDescent="0.45">
      <c r="A575">
        <v>574</v>
      </c>
      <c r="B575" t="str">
        <f t="shared" si="8"/>
        <v>23E</v>
      </c>
      <c r="C575" t="s">
        <v>2948</v>
      </c>
      <c r="D575" t="s">
        <v>1791</v>
      </c>
    </row>
    <row r="576" spans="1:4" x14ac:dyDescent="0.45">
      <c r="A576">
        <v>575</v>
      </c>
      <c r="B576" t="str">
        <f t="shared" si="8"/>
        <v>23F</v>
      </c>
      <c r="C576" t="s">
        <v>2949</v>
      </c>
      <c r="D576" t="s">
        <v>1792</v>
      </c>
    </row>
    <row r="577" spans="1:4" x14ac:dyDescent="0.45">
      <c r="A577">
        <v>576</v>
      </c>
      <c r="B577" t="str">
        <f t="shared" ref="B577:B640" si="9">DEC2HEX(A577)</f>
        <v>240</v>
      </c>
      <c r="C577" t="s">
        <v>2950</v>
      </c>
      <c r="D577" t="s">
        <v>1793</v>
      </c>
    </row>
    <row r="578" spans="1:4" x14ac:dyDescent="0.45">
      <c r="A578">
        <v>577</v>
      </c>
      <c r="B578" t="str">
        <f t="shared" si="9"/>
        <v>241</v>
      </c>
      <c r="C578" t="s">
        <v>2951</v>
      </c>
      <c r="D578" t="s">
        <v>1794</v>
      </c>
    </row>
    <row r="579" spans="1:4" x14ac:dyDescent="0.45">
      <c r="A579">
        <v>578</v>
      </c>
      <c r="B579" t="str">
        <f t="shared" si="9"/>
        <v>242</v>
      </c>
      <c r="C579" t="s">
        <v>2952</v>
      </c>
      <c r="D579" t="s">
        <v>1795</v>
      </c>
    </row>
    <row r="580" spans="1:4" x14ac:dyDescent="0.45">
      <c r="A580">
        <v>579</v>
      </c>
      <c r="B580" t="str">
        <f t="shared" si="9"/>
        <v>243</v>
      </c>
      <c r="C580" t="s">
        <v>2953</v>
      </c>
      <c r="D580" t="s">
        <v>1796</v>
      </c>
    </row>
    <row r="581" spans="1:4" x14ac:dyDescent="0.45">
      <c r="A581">
        <v>580</v>
      </c>
      <c r="B581" t="str">
        <f t="shared" si="9"/>
        <v>244</v>
      </c>
      <c r="C581" t="s">
        <v>2954</v>
      </c>
      <c r="D581" t="s">
        <v>1797</v>
      </c>
    </row>
    <row r="582" spans="1:4" x14ac:dyDescent="0.45">
      <c r="A582">
        <v>581</v>
      </c>
      <c r="B582" t="str">
        <f t="shared" si="9"/>
        <v>245</v>
      </c>
      <c r="C582" t="s">
        <v>2955</v>
      </c>
      <c r="D582" t="s">
        <v>1798</v>
      </c>
    </row>
    <row r="583" spans="1:4" x14ac:dyDescent="0.45">
      <c r="A583">
        <v>582</v>
      </c>
      <c r="B583" t="str">
        <f t="shared" si="9"/>
        <v>246</v>
      </c>
      <c r="C583" t="s">
        <v>2956</v>
      </c>
      <c r="D583" t="s">
        <v>1799</v>
      </c>
    </row>
    <row r="584" spans="1:4" x14ac:dyDescent="0.45">
      <c r="A584">
        <v>583</v>
      </c>
      <c r="B584" t="str">
        <f t="shared" si="9"/>
        <v>247</v>
      </c>
      <c r="C584" t="s">
        <v>2957</v>
      </c>
      <c r="D584" t="s">
        <v>1800</v>
      </c>
    </row>
    <row r="585" spans="1:4" x14ac:dyDescent="0.45">
      <c r="A585">
        <v>584</v>
      </c>
      <c r="B585" t="str">
        <f t="shared" si="9"/>
        <v>248</v>
      </c>
      <c r="C585" t="s">
        <v>2958</v>
      </c>
      <c r="D585" t="s">
        <v>1801</v>
      </c>
    </row>
    <row r="586" spans="1:4" x14ac:dyDescent="0.45">
      <c r="A586">
        <v>585</v>
      </c>
      <c r="B586" t="str">
        <f t="shared" si="9"/>
        <v>249</v>
      </c>
      <c r="C586" t="s">
        <v>2959</v>
      </c>
      <c r="D586" t="s">
        <v>1802</v>
      </c>
    </row>
    <row r="587" spans="1:4" x14ac:dyDescent="0.45">
      <c r="A587">
        <v>586</v>
      </c>
      <c r="B587" t="str">
        <f t="shared" si="9"/>
        <v>24A</v>
      </c>
      <c r="C587" t="s">
        <v>2960</v>
      </c>
      <c r="D587" t="s">
        <v>1803</v>
      </c>
    </row>
    <row r="588" spans="1:4" x14ac:dyDescent="0.45">
      <c r="A588">
        <v>587</v>
      </c>
      <c r="B588" t="str">
        <f t="shared" si="9"/>
        <v>24B</v>
      </c>
      <c r="C588" t="s">
        <v>2961</v>
      </c>
      <c r="D588" t="s">
        <v>1804</v>
      </c>
    </row>
    <row r="589" spans="1:4" x14ac:dyDescent="0.45">
      <c r="A589">
        <v>588</v>
      </c>
      <c r="B589" t="str">
        <f t="shared" si="9"/>
        <v>24C</v>
      </c>
      <c r="C589" t="s">
        <v>2962</v>
      </c>
      <c r="D589" t="s">
        <v>1805</v>
      </c>
    </row>
    <row r="590" spans="1:4" x14ac:dyDescent="0.45">
      <c r="A590">
        <v>589</v>
      </c>
      <c r="B590" t="str">
        <f t="shared" si="9"/>
        <v>24D</v>
      </c>
      <c r="C590" t="s">
        <v>2963</v>
      </c>
      <c r="D590" t="s">
        <v>1806</v>
      </c>
    </row>
    <row r="591" spans="1:4" x14ac:dyDescent="0.45">
      <c r="A591">
        <v>590</v>
      </c>
      <c r="B591" t="str">
        <f t="shared" si="9"/>
        <v>24E</v>
      </c>
      <c r="C591" t="s">
        <v>2964</v>
      </c>
      <c r="D591" t="s">
        <v>1807</v>
      </c>
    </row>
    <row r="592" spans="1:4" x14ac:dyDescent="0.45">
      <c r="A592">
        <v>591</v>
      </c>
      <c r="B592" t="str">
        <f t="shared" si="9"/>
        <v>24F</v>
      </c>
      <c r="C592" t="s">
        <v>2965</v>
      </c>
      <c r="D592" t="s">
        <v>1808</v>
      </c>
    </row>
    <row r="593" spans="1:4" x14ac:dyDescent="0.45">
      <c r="A593">
        <v>592</v>
      </c>
      <c r="B593" t="str">
        <f t="shared" si="9"/>
        <v>250</v>
      </c>
      <c r="C593" t="s">
        <v>2966</v>
      </c>
      <c r="D593" t="s">
        <v>1809</v>
      </c>
    </row>
    <row r="594" spans="1:4" x14ac:dyDescent="0.45">
      <c r="A594">
        <v>593</v>
      </c>
      <c r="B594" t="str">
        <f t="shared" si="9"/>
        <v>251</v>
      </c>
      <c r="C594" t="s">
        <v>2967</v>
      </c>
      <c r="D594" t="s">
        <v>1810</v>
      </c>
    </row>
    <row r="595" spans="1:4" x14ac:dyDescent="0.45">
      <c r="A595">
        <v>594</v>
      </c>
      <c r="B595" t="str">
        <f t="shared" si="9"/>
        <v>252</v>
      </c>
      <c r="C595" t="s">
        <v>2968</v>
      </c>
      <c r="D595" t="s">
        <v>1811</v>
      </c>
    </row>
    <row r="596" spans="1:4" x14ac:dyDescent="0.45">
      <c r="A596">
        <v>595</v>
      </c>
      <c r="B596" t="str">
        <f t="shared" si="9"/>
        <v>253</v>
      </c>
      <c r="C596" t="s">
        <v>2969</v>
      </c>
      <c r="D596" t="s">
        <v>1812</v>
      </c>
    </row>
    <row r="597" spans="1:4" x14ac:dyDescent="0.45">
      <c r="A597">
        <v>596</v>
      </c>
      <c r="B597" t="str">
        <f t="shared" si="9"/>
        <v>254</v>
      </c>
      <c r="C597" t="s">
        <v>2970</v>
      </c>
      <c r="D597" t="s">
        <v>1813</v>
      </c>
    </row>
    <row r="598" spans="1:4" x14ac:dyDescent="0.45">
      <c r="A598">
        <v>597</v>
      </c>
      <c r="B598" t="str">
        <f t="shared" si="9"/>
        <v>255</v>
      </c>
      <c r="C598" t="s">
        <v>2971</v>
      </c>
      <c r="D598" t="s">
        <v>1814</v>
      </c>
    </row>
    <row r="599" spans="1:4" x14ac:dyDescent="0.45">
      <c r="A599">
        <v>598</v>
      </c>
      <c r="B599" t="str">
        <f t="shared" si="9"/>
        <v>256</v>
      </c>
      <c r="C599" t="s">
        <v>2972</v>
      </c>
      <c r="D599" t="s">
        <v>1815</v>
      </c>
    </row>
    <row r="600" spans="1:4" x14ac:dyDescent="0.45">
      <c r="A600">
        <v>599</v>
      </c>
      <c r="B600" t="str">
        <f t="shared" si="9"/>
        <v>257</v>
      </c>
      <c r="C600" t="s">
        <v>2973</v>
      </c>
      <c r="D600" t="s">
        <v>1816</v>
      </c>
    </row>
    <row r="601" spans="1:4" x14ac:dyDescent="0.45">
      <c r="A601">
        <v>600</v>
      </c>
      <c r="B601" t="str">
        <f t="shared" si="9"/>
        <v>258</v>
      </c>
      <c r="C601" t="s">
        <v>2974</v>
      </c>
      <c r="D601" t="s">
        <v>1817</v>
      </c>
    </row>
    <row r="602" spans="1:4" x14ac:dyDescent="0.45">
      <c r="A602">
        <v>601</v>
      </c>
      <c r="B602" t="str">
        <f t="shared" si="9"/>
        <v>259</v>
      </c>
      <c r="C602" t="s">
        <v>2975</v>
      </c>
    </row>
    <row r="603" spans="1:4" x14ac:dyDescent="0.45">
      <c r="A603">
        <v>602</v>
      </c>
      <c r="B603" t="str">
        <f t="shared" si="9"/>
        <v>25A</v>
      </c>
      <c r="C603" t="s">
        <v>2976</v>
      </c>
    </row>
    <row r="604" spans="1:4" x14ac:dyDescent="0.45">
      <c r="A604">
        <v>603</v>
      </c>
      <c r="B604" t="str">
        <f t="shared" si="9"/>
        <v>25B</v>
      </c>
      <c r="C604" t="s">
        <v>2977</v>
      </c>
    </row>
    <row r="605" spans="1:4" x14ac:dyDescent="0.45">
      <c r="A605">
        <v>604</v>
      </c>
      <c r="B605" t="str">
        <f t="shared" si="9"/>
        <v>25C</v>
      </c>
      <c r="C605" t="s">
        <v>2978</v>
      </c>
    </row>
    <row r="606" spans="1:4" x14ac:dyDescent="0.45">
      <c r="A606">
        <v>605</v>
      </c>
      <c r="B606" t="str">
        <f t="shared" si="9"/>
        <v>25D</v>
      </c>
      <c r="C606" t="s">
        <v>2979</v>
      </c>
    </row>
    <row r="607" spans="1:4" x14ac:dyDescent="0.45">
      <c r="A607">
        <v>606</v>
      </c>
      <c r="B607" t="str">
        <f t="shared" si="9"/>
        <v>25E</v>
      </c>
      <c r="C607" t="s">
        <v>2980</v>
      </c>
    </row>
    <row r="608" spans="1:4" x14ac:dyDescent="0.45">
      <c r="A608">
        <v>607</v>
      </c>
      <c r="B608" t="str">
        <f t="shared" si="9"/>
        <v>25F</v>
      </c>
      <c r="C608" t="s">
        <v>2981</v>
      </c>
    </row>
    <row r="609" spans="1:3" x14ac:dyDescent="0.45">
      <c r="A609">
        <v>608</v>
      </c>
      <c r="B609" t="str">
        <f t="shared" si="9"/>
        <v>260</v>
      </c>
      <c r="C609" t="s">
        <v>2982</v>
      </c>
    </row>
    <row r="610" spans="1:3" x14ac:dyDescent="0.45">
      <c r="A610">
        <v>609</v>
      </c>
      <c r="B610" t="str">
        <f t="shared" si="9"/>
        <v>261</v>
      </c>
      <c r="C610" t="s">
        <v>2983</v>
      </c>
    </row>
    <row r="611" spans="1:3" x14ac:dyDescent="0.45">
      <c r="A611">
        <v>610</v>
      </c>
      <c r="B611" t="str">
        <f t="shared" si="9"/>
        <v>262</v>
      </c>
      <c r="C611" t="s">
        <v>2984</v>
      </c>
    </row>
    <row r="612" spans="1:3" x14ac:dyDescent="0.45">
      <c r="A612">
        <v>611</v>
      </c>
      <c r="B612" t="str">
        <f t="shared" si="9"/>
        <v>263</v>
      </c>
      <c r="C612" t="s">
        <v>2985</v>
      </c>
    </row>
    <row r="613" spans="1:3" x14ac:dyDescent="0.45">
      <c r="A613">
        <v>612</v>
      </c>
      <c r="B613" t="str">
        <f t="shared" si="9"/>
        <v>264</v>
      </c>
      <c r="C613" t="s">
        <v>2986</v>
      </c>
    </row>
    <row r="614" spans="1:3" x14ac:dyDescent="0.45">
      <c r="A614">
        <v>613</v>
      </c>
      <c r="B614" t="str">
        <f t="shared" si="9"/>
        <v>265</v>
      </c>
      <c r="C614" t="s">
        <v>2987</v>
      </c>
    </row>
    <row r="615" spans="1:3" x14ac:dyDescent="0.45">
      <c r="A615">
        <v>614</v>
      </c>
      <c r="B615" t="str">
        <f t="shared" si="9"/>
        <v>266</v>
      </c>
      <c r="C615" t="s">
        <v>2988</v>
      </c>
    </row>
    <row r="616" spans="1:3" x14ac:dyDescent="0.45">
      <c r="A616">
        <v>615</v>
      </c>
      <c r="B616" t="str">
        <f t="shared" si="9"/>
        <v>267</v>
      </c>
      <c r="C616" t="s">
        <v>2989</v>
      </c>
    </row>
    <row r="617" spans="1:3" x14ac:dyDescent="0.45">
      <c r="A617">
        <v>616</v>
      </c>
      <c r="B617" t="str">
        <f t="shared" si="9"/>
        <v>268</v>
      </c>
      <c r="C617" t="s">
        <v>2990</v>
      </c>
    </row>
    <row r="618" spans="1:3" x14ac:dyDescent="0.45">
      <c r="A618">
        <v>617</v>
      </c>
      <c r="B618" t="str">
        <f t="shared" si="9"/>
        <v>269</v>
      </c>
      <c r="C618" t="s">
        <v>2991</v>
      </c>
    </row>
    <row r="619" spans="1:3" x14ac:dyDescent="0.45">
      <c r="A619">
        <v>618</v>
      </c>
      <c r="B619" t="str">
        <f t="shared" si="9"/>
        <v>26A</v>
      </c>
      <c r="C619" t="s">
        <v>2992</v>
      </c>
    </row>
    <row r="620" spans="1:3" x14ac:dyDescent="0.45">
      <c r="A620">
        <v>619</v>
      </c>
      <c r="B620" t="str">
        <f t="shared" si="9"/>
        <v>26B</v>
      </c>
      <c r="C620" t="s">
        <v>2993</v>
      </c>
    </row>
    <row r="621" spans="1:3" x14ac:dyDescent="0.45">
      <c r="A621">
        <v>620</v>
      </c>
      <c r="B621" t="str">
        <f t="shared" si="9"/>
        <v>26C</v>
      </c>
      <c r="C621" t="s">
        <v>2994</v>
      </c>
    </row>
    <row r="622" spans="1:3" x14ac:dyDescent="0.45">
      <c r="A622">
        <v>621</v>
      </c>
      <c r="B622" t="str">
        <f t="shared" si="9"/>
        <v>26D</v>
      </c>
      <c r="C622" t="s">
        <v>2995</v>
      </c>
    </row>
    <row r="623" spans="1:3" x14ac:dyDescent="0.45">
      <c r="A623">
        <v>622</v>
      </c>
      <c r="B623" t="str">
        <f t="shared" si="9"/>
        <v>26E</v>
      </c>
      <c r="C623" t="s">
        <v>2996</v>
      </c>
    </row>
    <row r="624" spans="1:3" x14ac:dyDescent="0.45">
      <c r="A624">
        <v>623</v>
      </c>
      <c r="B624" t="str">
        <f t="shared" si="9"/>
        <v>26F</v>
      </c>
      <c r="C624" t="s">
        <v>2997</v>
      </c>
    </row>
    <row r="625" spans="1:3" x14ac:dyDescent="0.45">
      <c r="A625">
        <v>624</v>
      </c>
      <c r="B625" t="str">
        <f t="shared" si="9"/>
        <v>270</v>
      </c>
      <c r="C625" t="s">
        <v>2998</v>
      </c>
    </row>
    <row r="626" spans="1:3" x14ac:dyDescent="0.45">
      <c r="A626">
        <v>625</v>
      </c>
      <c r="B626" t="str">
        <f t="shared" si="9"/>
        <v>271</v>
      </c>
      <c r="C626" t="s">
        <v>2999</v>
      </c>
    </row>
    <row r="627" spans="1:3" x14ac:dyDescent="0.45">
      <c r="A627">
        <v>626</v>
      </c>
      <c r="B627" t="str">
        <f t="shared" si="9"/>
        <v>272</v>
      </c>
      <c r="C627" t="s">
        <v>3000</v>
      </c>
    </row>
    <row r="628" spans="1:3" x14ac:dyDescent="0.45">
      <c r="A628">
        <v>627</v>
      </c>
      <c r="B628" t="str">
        <f t="shared" si="9"/>
        <v>273</v>
      </c>
      <c r="C628" t="s">
        <v>3001</v>
      </c>
    </row>
    <row r="629" spans="1:3" x14ac:dyDescent="0.45">
      <c r="A629">
        <v>628</v>
      </c>
      <c r="B629" t="str">
        <f t="shared" si="9"/>
        <v>274</v>
      </c>
      <c r="C629" t="s">
        <v>3002</v>
      </c>
    </row>
    <row r="630" spans="1:3" x14ac:dyDescent="0.45">
      <c r="A630">
        <v>629</v>
      </c>
      <c r="B630" t="str">
        <f t="shared" si="9"/>
        <v>275</v>
      </c>
      <c r="C630" t="s">
        <v>3003</v>
      </c>
    </row>
    <row r="631" spans="1:3" x14ac:dyDescent="0.45">
      <c r="A631">
        <v>630</v>
      </c>
      <c r="B631" t="str">
        <f t="shared" si="9"/>
        <v>276</v>
      </c>
      <c r="C631" t="s">
        <v>3004</v>
      </c>
    </row>
    <row r="632" spans="1:3" x14ac:dyDescent="0.45">
      <c r="A632">
        <v>631</v>
      </c>
      <c r="B632" t="str">
        <f t="shared" si="9"/>
        <v>277</v>
      </c>
      <c r="C632" t="s">
        <v>3005</v>
      </c>
    </row>
    <row r="633" spans="1:3" x14ac:dyDescent="0.45">
      <c r="A633">
        <v>632</v>
      </c>
      <c r="B633" t="str">
        <f t="shared" si="9"/>
        <v>278</v>
      </c>
      <c r="C633" t="s">
        <v>3006</v>
      </c>
    </row>
    <row r="634" spans="1:3" x14ac:dyDescent="0.45">
      <c r="A634">
        <v>633</v>
      </c>
      <c r="B634" t="str">
        <f t="shared" si="9"/>
        <v>279</v>
      </c>
      <c r="C634" t="s">
        <v>3007</v>
      </c>
    </row>
    <row r="635" spans="1:3" x14ac:dyDescent="0.45">
      <c r="A635">
        <v>634</v>
      </c>
      <c r="B635" t="str">
        <f t="shared" si="9"/>
        <v>27A</v>
      </c>
      <c r="C635" t="s">
        <v>3008</v>
      </c>
    </row>
    <row r="636" spans="1:3" x14ac:dyDescent="0.45">
      <c r="A636">
        <v>635</v>
      </c>
      <c r="B636" t="str">
        <f t="shared" si="9"/>
        <v>27B</v>
      </c>
      <c r="C636" t="s">
        <v>3009</v>
      </c>
    </row>
    <row r="637" spans="1:3" x14ac:dyDescent="0.45">
      <c r="A637">
        <v>636</v>
      </c>
      <c r="B637" t="str">
        <f t="shared" si="9"/>
        <v>27C</v>
      </c>
      <c r="C637" t="s">
        <v>3010</v>
      </c>
    </row>
    <row r="638" spans="1:3" x14ac:dyDescent="0.45">
      <c r="A638">
        <v>637</v>
      </c>
      <c r="B638" t="str">
        <f t="shared" si="9"/>
        <v>27D</v>
      </c>
      <c r="C638" t="s">
        <v>3011</v>
      </c>
    </row>
    <row r="639" spans="1:3" x14ac:dyDescent="0.45">
      <c r="A639">
        <v>638</v>
      </c>
      <c r="B639" t="str">
        <f t="shared" si="9"/>
        <v>27E</v>
      </c>
      <c r="C639" t="s">
        <v>3012</v>
      </c>
    </row>
    <row r="640" spans="1:3" x14ac:dyDescent="0.45">
      <c r="A640">
        <v>639</v>
      </c>
      <c r="B640" t="str">
        <f t="shared" si="9"/>
        <v>27F</v>
      </c>
      <c r="C640" t="s">
        <v>3013</v>
      </c>
    </row>
    <row r="641" spans="1:3" x14ac:dyDescent="0.45">
      <c r="A641">
        <v>640</v>
      </c>
      <c r="B641" t="str">
        <f t="shared" ref="B641:B704" si="10">DEC2HEX(A641)</f>
        <v>280</v>
      </c>
      <c r="C641" t="s">
        <v>3014</v>
      </c>
    </row>
    <row r="642" spans="1:3" x14ac:dyDescent="0.45">
      <c r="A642">
        <v>641</v>
      </c>
      <c r="B642" t="str">
        <f t="shared" si="10"/>
        <v>281</v>
      </c>
      <c r="C642" t="s">
        <v>3015</v>
      </c>
    </row>
    <row r="643" spans="1:3" x14ac:dyDescent="0.45">
      <c r="A643">
        <v>642</v>
      </c>
      <c r="B643" t="str">
        <f t="shared" si="10"/>
        <v>282</v>
      </c>
      <c r="C643" t="s">
        <v>3016</v>
      </c>
    </row>
    <row r="644" spans="1:3" x14ac:dyDescent="0.45">
      <c r="A644">
        <v>643</v>
      </c>
      <c r="B644" t="str">
        <f t="shared" si="10"/>
        <v>283</v>
      </c>
      <c r="C644" t="s">
        <v>3017</v>
      </c>
    </row>
    <row r="645" spans="1:3" x14ac:dyDescent="0.45">
      <c r="A645">
        <v>644</v>
      </c>
      <c r="B645" t="str">
        <f t="shared" si="10"/>
        <v>284</v>
      </c>
      <c r="C645" t="s">
        <v>3018</v>
      </c>
    </row>
    <row r="646" spans="1:3" x14ac:dyDescent="0.45">
      <c r="A646">
        <v>645</v>
      </c>
      <c r="B646" t="str">
        <f t="shared" si="10"/>
        <v>285</v>
      </c>
      <c r="C646" t="s">
        <v>3019</v>
      </c>
    </row>
    <row r="647" spans="1:3" x14ac:dyDescent="0.45">
      <c r="A647">
        <v>646</v>
      </c>
      <c r="B647" t="str">
        <f t="shared" si="10"/>
        <v>286</v>
      </c>
      <c r="C647" t="s">
        <v>3020</v>
      </c>
    </row>
    <row r="648" spans="1:3" x14ac:dyDescent="0.45">
      <c r="A648">
        <v>647</v>
      </c>
      <c r="B648" t="str">
        <f t="shared" si="10"/>
        <v>287</v>
      </c>
      <c r="C648" t="s">
        <v>3021</v>
      </c>
    </row>
    <row r="649" spans="1:3" x14ac:dyDescent="0.45">
      <c r="A649">
        <v>648</v>
      </c>
      <c r="B649" t="str">
        <f t="shared" si="10"/>
        <v>288</v>
      </c>
      <c r="C649" t="s">
        <v>3022</v>
      </c>
    </row>
    <row r="650" spans="1:3" x14ac:dyDescent="0.45">
      <c r="A650">
        <v>649</v>
      </c>
      <c r="B650" t="str">
        <f t="shared" si="10"/>
        <v>289</v>
      </c>
      <c r="C650" t="s">
        <v>3023</v>
      </c>
    </row>
    <row r="651" spans="1:3" x14ac:dyDescent="0.45">
      <c r="A651">
        <v>650</v>
      </c>
      <c r="B651" t="str">
        <f t="shared" si="10"/>
        <v>28A</v>
      </c>
      <c r="C651" t="s">
        <v>3024</v>
      </c>
    </row>
    <row r="652" spans="1:3" x14ac:dyDescent="0.45">
      <c r="A652">
        <v>651</v>
      </c>
      <c r="B652" t="str">
        <f t="shared" si="10"/>
        <v>28B</v>
      </c>
      <c r="C652" t="s">
        <v>3025</v>
      </c>
    </row>
    <row r="653" spans="1:3" x14ac:dyDescent="0.45">
      <c r="A653">
        <v>652</v>
      </c>
      <c r="B653" t="str">
        <f t="shared" si="10"/>
        <v>28C</v>
      </c>
      <c r="C653" t="s">
        <v>3026</v>
      </c>
    </row>
    <row r="654" spans="1:3" x14ac:dyDescent="0.45">
      <c r="A654">
        <v>653</v>
      </c>
      <c r="B654" t="str">
        <f t="shared" si="10"/>
        <v>28D</v>
      </c>
      <c r="C654" t="s">
        <v>3027</v>
      </c>
    </row>
    <row r="655" spans="1:3" x14ac:dyDescent="0.45">
      <c r="A655">
        <v>654</v>
      </c>
      <c r="B655" t="str">
        <f t="shared" si="10"/>
        <v>28E</v>
      </c>
      <c r="C655" t="s">
        <v>3028</v>
      </c>
    </row>
    <row r="656" spans="1:3" x14ac:dyDescent="0.45">
      <c r="A656">
        <v>655</v>
      </c>
      <c r="B656" t="str">
        <f t="shared" si="10"/>
        <v>28F</v>
      </c>
      <c r="C656" t="s">
        <v>3029</v>
      </c>
    </row>
    <row r="657" spans="1:3" x14ac:dyDescent="0.45">
      <c r="A657">
        <v>656</v>
      </c>
      <c r="B657" t="str">
        <f t="shared" si="10"/>
        <v>290</v>
      </c>
      <c r="C657" t="s">
        <v>3030</v>
      </c>
    </row>
    <row r="658" spans="1:3" x14ac:dyDescent="0.45">
      <c r="A658">
        <v>657</v>
      </c>
      <c r="B658" t="str">
        <f t="shared" si="10"/>
        <v>291</v>
      </c>
      <c r="C658" t="s">
        <v>3031</v>
      </c>
    </row>
    <row r="659" spans="1:3" x14ac:dyDescent="0.45">
      <c r="A659">
        <v>658</v>
      </c>
      <c r="B659" t="str">
        <f t="shared" si="10"/>
        <v>292</v>
      </c>
      <c r="C659" t="s">
        <v>3032</v>
      </c>
    </row>
    <row r="660" spans="1:3" x14ac:dyDescent="0.45">
      <c r="A660">
        <v>659</v>
      </c>
      <c r="B660" t="str">
        <f t="shared" si="10"/>
        <v>293</v>
      </c>
      <c r="C660" t="s">
        <v>3033</v>
      </c>
    </row>
    <row r="661" spans="1:3" x14ac:dyDescent="0.45">
      <c r="A661">
        <v>660</v>
      </c>
      <c r="B661" t="str">
        <f t="shared" si="10"/>
        <v>294</v>
      </c>
      <c r="C661" t="s">
        <v>3034</v>
      </c>
    </row>
    <row r="662" spans="1:3" x14ac:dyDescent="0.45">
      <c r="A662">
        <v>661</v>
      </c>
      <c r="B662" t="str">
        <f t="shared" si="10"/>
        <v>295</v>
      </c>
      <c r="C662" t="s">
        <v>3035</v>
      </c>
    </row>
    <row r="663" spans="1:3" x14ac:dyDescent="0.45">
      <c r="A663">
        <v>662</v>
      </c>
      <c r="B663" t="str">
        <f t="shared" si="10"/>
        <v>296</v>
      </c>
      <c r="C663" t="s">
        <v>3036</v>
      </c>
    </row>
    <row r="664" spans="1:3" x14ac:dyDescent="0.45">
      <c r="A664">
        <v>663</v>
      </c>
      <c r="B664" t="str">
        <f t="shared" si="10"/>
        <v>297</v>
      </c>
      <c r="C664" t="s">
        <v>3037</v>
      </c>
    </row>
    <row r="665" spans="1:3" x14ac:dyDescent="0.45">
      <c r="A665">
        <v>664</v>
      </c>
      <c r="B665" t="str">
        <f t="shared" si="10"/>
        <v>298</v>
      </c>
      <c r="C665" t="s">
        <v>3038</v>
      </c>
    </row>
    <row r="666" spans="1:3" x14ac:dyDescent="0.45">
      <c r="A666">
        <v>665</v>
      </c>
      <c r="B666" t="str">
        <f t="shared" si="10"/>
        <v>299</v>
      </c>
      <c r="C666" t="s">
        <v>3039</v>
      </c>
    </row>
    <row r="667" spans="1:3" x14ac:dyDescent="0.45">
      <c r="A667">
        <v>666</v>
      </c>
      <c r="B667" t="str">
        <f t="shared" si="10"/>
        <v>29A</v>
      </c>
      <c r="C667" t="s">
        <v>3040</v>
      </c>
    </row>
    <row r="668" spans="1:3" x14ac:dyDescent="0.45">
      <c r="A668">
        <v>667</v>
      </c>
      <c r="B668" t="str">
        <f t="shared" si="10"/>
        <v>29B</v>
      </c>
      <c r="C668" t="s">
        <v>3041</v>
      </c>
    </row>
    <row r="669" spans="1:3" x14ac:dyDescent="0.45">
      <c r="A669">
        <v>668</v>
      </c>
      <c r="B669" t="str">
        <f t="shared" si="10"/>
        <v>29C</v>
      </c>
      <c r="C669" t="s">
        <v>3042</v>
      </c>
    </row>
    <row r="670" spans="1:3" x14ac:dyDescent="0.45">
      <c r="A670">
        <v>669</v>
      </c>
      <c r="B670" t="str">
        <f t="shared" si="10"/>
        <v>29D</v>
      </c>
      <c r="C670" t="s">
        <v>3043</v>
      </c>
    </row>
    <row r="671" spans="1:3" x14ac:dyDescent="0.45">
      <c r="A671">
        <v>670</v>
      </c>
      <c r="B671" t="str">
        <f t="shared" si="10"/>
        <v>29E</v>
      </c>
      <c r="C671" t="s">
        <v>3044</v>
      </c>
    </row>
    <row r="672" spans="1:3" x14ac:dyDescent="0.45">
      <c r="A672">
        <v>671</v>
      </c>
      <c r="B672" t="str">
        <f t="shared" si="10"/>
        <v>29F</v>
      </c>
      <c r="C672" t="s">
        <v>3045</v>
      </c>
    </row>
    <row r="673" spans="1:3" x14ac:dyDescent="0.45">
      <c r="A673">
        <v>672</v>
      </c>
      <c r="B673" t="str">
        <f t="shared" si="10"/>
        <v>2A0</v>
      </c>
      <c r="C673" t="s">
        <v>3046</v>
      </c>
    </row>
    <row r="674" spans="1:3" x14ac:dyDescent="0.45">
      <c r="A674">
        <v>673</v>
      </c>
      <c r="B674" t="str">
        <f t="shared" si="10"/>
        <v>2A1</v>
      </c>
      <c r="C674" t="s">
        <v>3047</v>
      </c>
    </row>
    <row r="675" spans="1:3" x14ac:dyDescent="0.45">
      <c r="A675">
        <v>674</v>
      </c>
      <c r="B675" t="str">
        <f t="shared" si="10"/>
        <v>2A2</v>
      </c>
      <c r="C675" t="s">
        <v>3048</v>
      </c>
    </row>
    <row r="676" spans="1:3" x14ac:dyDescent="0.45">
      <c r="A676">
        <v>675</v>
      </c>
      <c r="B676" t="str">
        <f t="shared" si="10"/>
        <v>2A3</v>
      </c>
      <c r="C676" t="s">
        <v>3049</v>
      </c>
    </row>
    <row r="677" spans="1:3" x14ac:dyDescent="0.45">
      <c r="A677">
        <v>676</v>
      </c>
      <c r="B677" t="str">
        <f t="shared" si="10"/>
        <v>2A4</v>
      </c>
      <c r="C677" t="s">
        <v>3050</v>
      </c>
    </row>
    <row r="678" spans="1:3" x14ac:dyDescent="0.45">
      <c r="A678">
        <v>677</v>
      </c>
      <c r="B678" t="str">
        <f t="shared" si="10"/>
        <v>2A5</v>
      </c>
      <c r="C678" t="s">
        <v>3051</v>
      </c>
    </row>
    <row r="679" spans="1:3" x14ac:dyDescent="0.45">
      <c r="A679">
        <v>678</v>
      </c>
      <c r="B679" t="str">
        <f t="shared" si="10"/>
        <v>2A6</v>
      </c>
      <c r="C679" t="s">
        <v>3052</v>
      </c>
    </row>
    <row r="680" spans="1:3" x14ac:dyDescent="0.45">
      <c r="A680">
        <v>679</v>
      </c>
      <c r="B680" t="str">
        <f t="shared" si="10"/>
        <v>2A7</v>
      </c>
      <c r="C680" t="s">
        <v>3053</v>
      </c>
    </row>
    <row r="681" spans="1:3" x14ac:dyDescent="0.45">
      <c r="A681">
        <v>680</v>
      </c>
      <c r="B681" t="str">
        <f t="shared" si="10"/>
        <v>2A8</v>
      </c>
      <c r="C681" t="s">
        <v>3054</v>
      </c>
    </row>
    <row r="682" spans="1:3" x14ac:dyDescent="0.45">
      <c r="A682">
        <v>681</v>
      </c>
      <c r="B682" t="str">
        <f t="shared" si="10"/>
        <v>2A9</v>
      </c>
      <c r="C682" t="s">
        <v>3055</v>
      </c>
    </row>
    <row r="683" spans="1:3" x14ac:dyDescent="0.45">
      <c r="A683">
        <v>682</v>
      </c>
      <c r="B683" t="str">
        <f t="shared" si="10"/>
        <v>2AA</v>
      </c>
      <c r="C683" t="s">
        <v>3056</v>
      </c>
    </row>
    <row r="684" spans="1:3" x14ac:dyDescent="0.45">
      <c r="A684">
        <v>683</v>
      </c>
      <c r="B684" t="str">
        <f t="shared" si="10"/>
        <v>2AB</v>
      </c>
      <c r="C684" t="s">
        <v>3057</v>
      </c>
    </row>
    <row r="685" spans="1:3" x14ac:dyDescent="0.45">
      <c r="A685">
        <v>684</v>
      </c>
      <c r="B685" t="str">
        <f t="shared" si="10"/>
        <v>2AC</v>
      </c>
      <c r="C685" t="s">
        <v>3058</v>
      </c>
    </row>
    <row r="686" spans="1:3" x14ac:dyDescent="0.45">
      <c r="A686">
        <v>685</v>
      </c>
      <c r="B686" t="str">
        <f t="shared" si="10"/>
        <v>2AD</v>
      </c>
      <c r="C686" t="s">
        <v>3059</v>
      </c>
    </row>
    <row r="687" spans="1:3" x14ac:dyDescent="0.45">
      <c r="A687">
        <v>686</v>
      </c>
      <c r="B687" t="str">
        <f t="shared" si="10"/>
        <v>2AE</v>
      </c>
      <c r="C687" t="s">
        <v>3060</v>
      </c>
    </row>
    <row r="688" spans="1:3" x14ac:dyDescent="0.45">
      <c r="A688">
        <v>687</v>
      </c>
      <c r="B688" t="str">
        <f t="shared" si="10"/>
        <v>2AF</v>
      </c>
      <c r="C688" t="s">
        <v>3061</v>
      </c>
    </row>
    <row r="689" spans="1:3" x14ac:dyDescent="0.45">
      <c r="A689">
        <v>688</v>
      </c>
      <c r="B689" t="str">
        <f t="shared" si="10"/>
        <v>2B0</v>
      </c>
      <c r="C689" t="s">
        <v>3062</v>
      </c>
    </row>
    <row r="690" spans="1:3" x14ac:dyDescent="0.45">
      <c r="A690">
        <v>689</v>
      </c>
      <c r="B690" t="str">
        <f t="shared" si="10"/>
        <v>2B1</v>
      </c>
      <c r="C690" t="s">
        <v>3063</v>
      </c>
    </row>
    <row r="691" spans="1:3" x14ac:dyDescent="0.45">
      <c r="A691">
        <v>690</v>
      </c>
      <c r="B691" t="str">
        <f t="shared" si="10"/>
        <v>2B2</v>
      </c>
      <c r="C691" t="s">
        <v>3064</v>
      </c>
    </row>
    <row r="692" spans="1:3" x14ac:dyDescent="0.45">
      <c r="A692">
        <v>691</v>
      </c>
      <c r="B692" t="str">
        <f t="shared" si="10"/>
        <v>2B3</v>
      </c>
      <c r="C692" t="s">
        <v>3065</v>
      </c>
    </row>
    <row r="693" spans="1:3" x14ac:dyDescent="0.45">
      <c r="A693">
        <v>692</v>
      </c>
      <c r="B693" t="str">
        <f t="shared" si="10"/>
        <v>2B4</v>
      </c>
      <c r="C693" t="s">
        <v>3066</v>
      </c>
    </row>
    <row r="694" spans="1:3" x14ac:dyDescent="0.45">
      <c r="A694">
        <v>693</v>
      </c>
      <c r="B694" t="str">
        <f t="shared" si="10"/>
        <v>2B5</v>
      </c>
      <c r="C694" t="s">
        <v>3067</v>
      </c>
    </row>
    <row r="695" spans="1:3" x14ac:dyDescent="0.45">
      <c r="A695">
        <v>694</v>
      </c>
      <c r="B695" t="str">
        <f t="shared" si="10"/>
        <v>2B6</v>
      </c>
      <c r="C695" t="s">
        <v>3068</v>
      </c>
    </row>
    <row r="696" spans="1:3" x14ac:dyDescent="0.45">
      <c r="A696">
        <v>695</v>
      </c>
      <c r="B696" t="str">
        <f t="shared" si="10"/>
        <v>2B7</v>
      </c>
      <c r="C696" t="s">
        <v>3069</v>
      </c>
    </row>
    <row r="697" spans="1:3" x14ac:dyDescent="0.45">
      <c r="A697">
        <v>696</v>
      </c>
      <c r="B697" t="str">
        <f t="shared" si="10"/>
        <v>2B8</v>
      </c>
      <c r="C697" t="s">
        <v>3070</v>
      </c>
    </row>
    <row r="698" spans="1:3" x14ac:dyDescent="0.45">
      <c r="A698">
        <v>697</v>
      </c>
      <c r="B698" t="str">
        <f t="shared" si="10"/>
        <v>2B9</v>
      </c>
      <c r="C698" t="s">
        <v>3071</v>
      </c>
    </row>
    <row r="699" spans="1:3" x14ac:dyDescent="0.45">
      <c r="A699">
        <v>698</v>
      </c>
      <c r="B699" t="str">
        <f t="shared" si="10"/>
        <v>2BA</v>
      </c>
      <c r="C699" t="s">
        <v>3072</v>
      </c>
    </row>
    <row r="700" spans="1:3" x14ac:dyDescent="0.45">
      <c r="A700">
        <v>699</v>
      </c>
      <c r="B700" t="str">
        <f t="shared" si="10"/>
        <v>2BB</v>
      </c>
      <c r="C700" t="s">
        <v>3073</v>
      </c>
    </row>
    <row r="701" spans="1:3" x14ac:dyDescent="0.45">
      <c r="A701">
        <v>700</v>
      </c>
      <c r="B701" t="str">
        <f t="shared" si="10"/>
        <v>2BC</v>
      </c>
      <c r="C701" t="s">
        <v>3074</v>
      </c>
    </row>
    <row r="702" spans="1:3" x14ac:dyDescent="0.45">
      <c r="A702">
        <v>701</v>
      </c>
      <c r="B702" t="str">
        <f t="shared" si="10"/>
        <v>2BD</v>
      </c>
      <c r="C702" t="s">
        <v>3075</v>
      </c>
    </row>
    <row r="703" spans="1:3" x14ac:dyDescent="0.45">
      <c r="A703">
        <v>702</v>
      </c>
      <c r="B703" t="str">
        <f t="shared" si="10"/>
        <v>2BE</v>
      </c>
      <c r="C703" t="s">
        <v>3076</v>
      </c>
    </row>
    <row r="704" spans="1:3" x14ac:dyDescent="0.45">
      <c r="A704">
        <v>703</v>
      </c>
      <c r="B704" t="str">
        <f t="shared" si="10"/>
        <v>2BF</v>
      </c>
      <c r="C704" t="s">
        <v>3077</v>
      </c>
    </row>
    <row r="705" spans="1:3" x14ac:dyDescent="0.45">
      <c r="A705">
        <v>704</v>
      </c>
      <c r="B705" t="str">
        <f t="shared" ref="B705:B768" si="11">DEC2HEX(A705)</f>
        <v>2C0</v>
      </c>
      <c r="C705" t="s">
        <v>3078</v>
      </c>
    </row>
    <row r="706" spans="1:3" x14ac:dyDescent="0.45">
      <c r="A706">
        <v>705</v>
      </c>
      <c r="B706" t="str">
        <f t="shared" si="11"/>
        <v>2C1</v>
      </c>
      <c r="C706" t="s">
        <v>3079</v>
      </c>
    </row>
    <row r="707" spans="1:3" x14ac:dyDescent="0.45">
      <c r="A707">
        <v>706</v>
      </c>
      <c r="B707" t="str">
        <f t="shared" si="11"/>
        <v>2C2</v>
      </c>
      <c r="C707" t="s">
        <v>3080</v>
      </c>
    </row>
    <row r="708" spans="1:3" x14ac:dyDescent="0.45">
      <c r="A708">
        <v>707</v>
      </c>
      <c r="B708" t="str">
        <f t="shared" si="11"/>
        <v>2C3</v>
      </c>
      <c r="C708" t="s">
        <v>3081</v>
      </c>
    </row>
    <row r="709" spans="1:3" x14ac:dyDescent="0.45">
      <c r="A709">
        <v>708</v>
      </c>
      <c r="B709" t="str">
        <f t="shared" si="11"/>
        <v>2C4</v>
      </c>
      <c r="C709" t="s">
        <v>3082</v>
      </c>
    </row>
    <row r="710" spans="1:3" x14ac:dyDescent="0.45">
      <c r="A710">
        <v>709</v>
      </c>
      <c r="B710" t="str">
        <f t="shared" si="11"/>
        <v>2C5</v>
      </c>
      <c r="C710" t="s">
        <v>3083</v>
      </c>
    </row>
    <row r="711" spans="1:3" x14ac:dyDescent="0.45">
      <c r="A711">
        <v>710</v>
      </c>
      <c r="B711" t="str">
        <f t="shared" si="11"/>
        <v>2C6</v>
      </c>
      <c r="C711" t="s">
        <v>3084</v>
      </c>
    </row>
    <row r="712" spans="1:3" x14ac:dyDescent="0.45">
      <c r="A712">
        <v>711</v>
      </c>
      <c r="B712" t="str">
        <f t="shared" si="11"/>
        <v>2C7</v>
      </c>
      <c r="C712" t="s">
        <v>3085</v>
      </c>
    </row>
    <row r="713" spans="1:3" x14ac:dyDescent="0.45">
      <c r="A713">
        <v>712</v>
      </c>
      <c r="B713" t="str">
        <f t="shared" si="11"/>
        <v>2C8</v>
      </c>
      <c r="C713" t="s">
        <v>3086</v>
      </c>
    </row>
    <row r="714" spans="1:3" x14ac:dyDescent="0.45">
      <c r="A714">
        <v>713</v>
      </c>
      <c r="B714" t="str">
        <f t="shared" si="11"/>
        <v>2C9</v>
      </c>
      <c r="C714" t="s">
        <v>3087</v>
      </c>
    </row>
    <row r="715" spans="1:3" x14ac:dyDescent="0.45">
      <c r="A715">
        <v>714</v>
      </c>
      <c r="B715" t="str">
        <f t="shared" si="11"/>
        <v>2CA</v>
      </c>
      <c r="C715" t="s">
        <v>3088</v>
      </c>
    </row>
    <row r="716" spans="1:3" x14ac:dyDescent="0.45">
      <c r="A716">
        <v>715</v>
      </c>
      <c r="B716" t="str">
        <f t="shared" si="11"/>
        <v>2CB</v>
      </c>
      <c r="C716" t="s">
        <v>3089</v>
      </c>
    </row>
    <row r="717" spans="1:3" x14ac:dyDescent="0.45">
      <c r="A717">
        <v>716</v>
      </c>
      <c r="B717" t="str">
        <f t="shared" si="11"/>
        <v>2CC</v>
      </c>
      <c r="C717" t="s">
        <v>3090</v>
      </c>
    </row>
    <row r="718" spans="1:3" x14ac:dyDescent="0.45">
      <c r="A718">
        <v>717</v>
      </c>
      <c r="B718" t="str">
        <f t="shared" si="11"/>
        <v>2CD</v>
      </c>
      <c r="C718" t="s">
        <v>3091</v>
      </c>
    </row>
    <row r="719" spans="1:3" x14ac:dyDescent="0.45">
      <c r="A719">
        <v>718</v>
      </c>
      <c r="B719" t="str">
        <f t="shared" si="11"/>
        <v>2CE</v>
      </c>
      <c r="C719" t="s">
        <v>3092</v>
      </c>
    </row>
    <row r="720" spans="1:3" x14ac:dyDescent="0.45">
      <c r="A720">
        <v>719</v>
      </c>
      <c r="B720" t="str">
        <f t="shared" si="11"/>
        <v>2CF</v>
      </c>
      <c r="C720" t="s">
        <v>3093</v>
      </c>
    </row>
    <row r="721" spans="1:3" x14ac:dyDescent="0.45">
      <c r="A721">
        <v>720</v>
      </c>
      <c r="B721" t="str">
        <f t="shared" si="11"/>
        <v>2D0</v>
      </c>
      <c r="C721" t="s">
        <v>3094</v>
      </c>
    </row>
    <row r="722" spans="1:3" x14ac:dyDescent="0.45">
      <c r="A722">
        <v>721</v>
      </c>
      <c r="B722" t="str">
        <f t="shared" si="11"/>
        <v>2D1</v>
      </c>
      <c r="C722" t="s">
        <v>3095</v>
      </c>
    </row>
    <row r="723" spans="1:3" x14ac:dyDescent="0.45">
      <c r="A723">
        <v>722</v>
      </c>
      <c r="B723" t="str">
        <f t="shared" si="11"/>
        <v>2D2</v>
      </c>
      <c r="C723" t="s">
        <v>3096</v>
      </c>
    </row>
    <row r="724" spans="1:3" x14ac:dyDescent="0.45">
      <c r="A724">
        <v>723</v>
      </c>
      <c r="B724" t="str">
        <f t="shared" si="11"/>
        <v>2D3</v>
      </c>
      <c r="C724" t="s">
        <v>3097</v>
      </c>
    </row>
    <row r="725" spans="1:3" x14ac:dyDescent="0.45">
      <c r="A725">
        <v>724</v>
      </c>
      <c r="B725" t="str">
        <f t="shared" si="11"/>
        <v>2D4</v>
      </c>
      <c r="C725" t="s">
        <v>3098</v>
      </c>
    </row>
    <row r="726" spans="1:3" x14ac:dyDescent="0.45">
      <c r="A726">
        <v>725</v>
      </c>
      <c r="B726" t="str">
        <f t="shared" si="11"/>
        <v>2D5</v>
      </c>
      <c r="C726" t="s">
        <v>3099</v>
      </c>
    </row>
    <row r="727" spans="1:3" x14ac:dyDescent="0.45">
      <c r="A727">
        <v>726</v>
      </c>
      <c r="B727" t="str">
        <f t="shared" si="11"/>
        <v>2D6</v>
      </c>
      <c r="C727" t="s">
        <v>3100</v>
      </c>
    </row>
    <row r="728" spans="1:3" x14ac:dyDescent="0.45">
      <c r="A728">
        <v>727</v>
      </c>
      <c r="B728" t="str">
        <f t="shared" si="11"/>
        <v>2D7</v>
      </c>
      <c r="C728" t="s">
        <v>3101</v>
      </c>
    </row>
    <row r="729" spans="1:3" x14ac:dyDescent="0.45">
      <c r="A729">
        <v>728</v>
      </c>
      <c r="B729" t="str">
        <f t="shared" si="11"/>
        <v>2D8</v>
      </c>
      <c r="C729" t="s">
        <v>3102</v>
      </c>
    </row>
    <row r="730" spans="1:3" x14ac:dyDescent="0.45">
      <c r="A730">
        <v>729</v>
      </c>
      <c r="B730" t="str">
        <f t="shared" si="11"/>
        <v>2D9</v>
      </c>
      <c r="C730" t="s">
        <v>3103</v>
      </c>
    </row>
    <row r="731" spans="1:3" x14ac:dyDescent="0.45">
      <c r="A731">
        <v>730</v>
      </c>
      <c r="B731" t="str">
        <f t="shared" si="11"/>
        <v>2DA</v>
      </c>
      <c r="C731" t="s">
        <v>3104</v>
      </c>
    </row>
    <row r="732" spans="1:3" x14ac:dyDescent="0.45">
      <c r="A732">
        <v>731</v>
      </c>
      <c r="B732" t="str">
        <f t="shared" si="11"/>
        <v>2DB</v>
      </c>
      <c r="C732" t="s">
        <v>3105</v>
      </c>
    </row>
    <row r="733" spans="1:3" x14ac:dyDescent="0.45">
      <c r="A733">
        <v>732</v>
      </c>
      <c r="B733" t="str">
        <f t="shared" si="11"/>
        <v>2DC</v>
      </c>
      <c r="C733" t="s">
        <v>3106</v>
      </c>
    </row>
    <row r="734" spans="1:3" x14ac:dyDescent="0.45">
      <c r="A734">
        <v>733</v>
      </c>
      <c r="B734" t="str">
        <f t="shared" si="11"/>
        <v>2DD</v>
      </c>
      <c r="C734" t="s">
        <v>3107</v>
      </c>
    </row>
    <row r="735" spans="1:3" x14ac:dyDescent="0.45">
      <c r="A735">
        <v>734</v>
      </c>
      <c r="B735" t="str">
        <f t="shared" si="11"/>
        <v>2DE</v>
      </c>
      <c r="C735" t="s">
        <v>3108</v>
      </c>
    </row>
    <row r="736" spans="1:3" x14ac:dyDescent="0.45">
      <c r="A736">
        <v>735</v>
      </c>
      <c r="B736" t="str">
        <f t="shared" si="11"/>
        <v>2DF</v>
      </c>
      <c r="C736" t="s">
        <v>3109</v>
      </c>
    </row>
    <row r="737" spans="1:3" x14ac:dyDescent="0.45">
      <c r="A737">
        <v>736</v>
      </c>
      <c r="B737" t="str">
        <f t="shared" si="11"/>
        <v>2E0</v>
      </c>
      <c r="C737" t="s">
        <v>3110</v>
      </c>
    </row>
    <row r="738" spans="1:3" x14ac:dyDescent="0.45">
      <c r="A738">
        <v>737</v>
      </c>
      <c r="B738" t="str">
        <f t="shared" si="11"/>
        <v>2E1</v>
      </c>
      <c r="C738" t="s">
        <v>3111</v>
      </c>
    </row>
    <row r="739" spans="1:3" x14ac:dyDescent="0.45">
      <c r="A739">
        <v>738</v>
      </c>
      <c r="B739" t="str">
        <f t="shared" si="11"/>
        <v>2E2</v>
      </c>
      <c r="C739" t="s">
        <v>3112</v>
      </c>
    </row>
    <row r="740" spans="1:3" x14ac:dyDescent="0.45">
      <c r="A740">
        <v>739</v>
      </c>
      <c r="B740" t="str">
        <f t="shared" si="11"/>
        <v>2E3</v>
      </c>
      <c r="C740" t="s">
        <v>3113</v>
      </c>
    </row>
    <row r="741" spans="1:3" x14ac:dyDescent="0.45">
      <c r="A741">
        <v>740</v>
      </c>
      <c r="B741" t="str">
        <f t="shared" si="11"/>
        <v>2E4</v>
      </c>
      <c r="C741" t="s">
        <v>3114</v>
      </c>
    </row>
    <row r="742" spans="1:3" x14ac:dyDescent="0.45">
      <c r="A742">
        <v>741</v>
      </c>
      <c r="B742" t="str">
        <f t="shared" si="11"/>
        <v>2E5</v>
      </c>
      <c r="C742" t="s">
        <v>3115</v>
      </c>
    </row>
    <row r="743" spans="1:3" x14ac:dyDescent="0.45">
      <c r="A743">
        <v>742</v>
      </c>
      <c r="B743" t="str">
        <f t="shared" si="11"/>
        <v>2E6</v>
      </c>
      <c r="C743" t="s">
        <v>3116</v>
      </c>
    </row>
    <row r="744" spans="1:3" x14ac:dyDescent="0.45">
      <c r="A744">
        <v>743</v>
      </c>
      <c r="B744" t="str">
        <f t="shared" si="11"/>
        <v>2E7</v>
      </c>
      <c r="C744" t="s">
        <v>3117</v>
      </c>
    </row>
    <row r="745" spans="1:3" x14ac:dyDescent="0.45">
      <c r="A745">
        <v>744</v>
      </c>
      <c r="B745" t="str">
        <f t="shared" si="11"/>
        <v>2E8</v>
      </c>
      <c r="C745" t="s">
        <v>3118</v>
      </c>
    </row>
    <row r="746" spans="1:3" x14ac:dyDescent="0.45">
      <c r="A746">
        <v>745</v>
      </c>
      <c r="B746" t="str">
        <f t="shared" si="11"/>
        <v>2E9</v>
      </c>
      <c r="C746" t="s">
        <v>3119</v>
      </c>
    </row>
    <row r="747" spans="1:3" x14ac:dyDescent="0.45">
      <c r="A747">
        <v>746</v>
      </c>
      <c r="B747" t="str">
        <f t="shared" si="11"/>
        <v>2EA</v>
      </c>
      <c r="C747" t="s">
        <v>3120</v>
      </c>
    </row>
    <row r="748" spans="1:3" x14ac:dyDescent="0.45">
      <c r="A748">
        <v>747</v>
      </c>
      <c r="B748" t="str">
        <f t="shared" si="11"/>
        <v>2EB</v>
      </c>
      <c r="C748" t="s">
        <v>3121</v>
      </c>
    </row>
    <row r="749" spans="1:3" x14ac:dyDescent="0.45">
      <c r="A749">
        <v>748</v>
      </c>
      <c r="B749" t="str">
        <f t="shared" si="11"/>
        <v>2EC</v>
      </c>
      <c r="C749" t="s">
        <v>3122</v>
      </c>
    </row>
    <row r="750" spans="1:3" x14ac:dyDescent="0.45">
      <c r="A750">
        <v>749</v>
      </c>
      <c r="B750" t="str">
        <f t="shared" si="11"/>
        <v>2ED</v>
      </c>
      <c r="C750" t="s">
        <v>3123</v>
      </c>
    </row>
    <row r="751" spans="1:3" x14ac:dyDescent="0.45">
      <c r="A751">
        <v>750</v>
      </c>
      <c r="B751" t="str">
        <f t="shared" si="11"/>
        <v>2EE</v>
      </c>
      <c r="C751" t="s">
        <v>3124</v>
      </c>
    </row>
    <row r="752" spans="1:3" x14ac:dyDescent="0.45">
      <c r="A752">
        <v>751</v>
      </c>
      <c r="B752" t="str">
        <f t="shared" si="11"/>
        <v>2EF</v>
      </c>
      <c r="C752" t="s">
        <v>3125</v>
      </c>
    </row>
    <row r="753" spans="1:3" x14ac:dyDescent="0.45">
      <c r="A753">
        <v>752</v>
      </c>
      <c r="B753" t="str">
        <f t="shared" si="11"/>
        <v>2F0</v>
      </c>
      <c r="C753" t="s">
        <v>3126</v>
      </c>
    </row>
    <row r="754" spans="1:3" x14ac:dyDescent="0.45">
      <c r="A754">
        <v>753</v>
      </c>
      <c r="B754" t="str">
        <f t="shared" si="11"/>
        <v>2F1</v>
      </c>
      <c r="C754" t="s">
        <v>3127</v>
      </c>
    </row>
    <row r="755" spans="1:3" x14ac:dyDescent="0.45">
      <c r="A755">
        <v>754</v>
      </c>
      <c r="B755" t="str">
        <f t="shared" si="11"/>
        <v>2F2</v>
      </c>
      <c r="C755" t="s">
        <v>3128</v>
      </c>
    </row>
    <row r="756" spans="1:3" x14ac:dyDescent="0.45">
      <c r="A756">
        <v>755</v>
      </c>
      <c r="B756" t="str">
        <f t="shared" si="11"/>
        <v>2F3</v>
      </c>
      <c r="C756" t="s">
        <v>3129</v>
      </c>
    </row>
    <row r="757" spans="1:3" x14ac:dyDescent="0.45">
      <c r="A757">
        <v>756</v>
      </c>
      <c r="B757" t="str">
        <f t="shared" si="11"/>
        <v>2F4</v>
      </c>
      <c r="C757" t="s">
        <v>3130</v>
      </c>
    </row>
    <row r="758" spans="1:3" x14ac:dyDescent="0.45">
      <c r="A758">
        <v>757</v>
      </c>
      <c r="B758" t="str">
        <f t="shared" si="11"/>
        <v>2F5</v>
      </c>
      <c r="C758" t="s">
        <v>3131</v>
      </c>
    </row>
    <row r="759" spans="1:3" x14ac:dyDescent="0.45">
      <c r="A759">
        <v>758</v>
      </c>
      <c r="B759" t="str">
        <f t="shared" si="11"/>
        <v>2F6</v>
      </c>
      <c r="C759" t="s">
        <v>3132</v>
      </c>
    </row>
    <row r="760" spans="1:3" x14ac:dyDescent="0.45">
      <c r="A760">
        <v>759</v>
      </c>
      <c r="B760" t="str">
        <f t="shared" si="11"/>
        <v>2F7</v>
      </c>
      <c r="C760" t="s">
        <v>3133</v>
      </c>
    </row>
    <row r="761" spans="1:3" x14ac:dyDescent="0.45">
      <c r="A761">
        <v>760</v>
      </c>
      <c r="B761" t="str">
        <f t="shared" si="11"/>
        <v>2F8</v>
      </c>
      <c r="C761" t="s">
        <v>3134</v>
      </c>
    </row>
    <row r="762" spans="1:3" x14ac:dyDescent="0.45">
      <c r="A762">
        <v>761</v>
      </c>
      <c r="B762" t="str">
        <f t="shared" si="11"/>
        <v>2F9</v>
      </c>
      <c r="C762" t="s">
        <v>3135</v>
      </c>
    </row>
    <row r="763" spans="1:3" x14ac:dyDescent="0.45">
      <c r="A763">
        <v>762</v>
      </c>
      <c r="B763" t="str">
        <f t="shared" si="11"/>
        <v>2FA</v>
      </c>
      <c r="C763" t="s">
        <v>3136</v>
      </c>
    </row>
    <row r="764" spans="1:3" x14ac:dyDescent="0.45">
      <c r="A764">
        <v>763</v>
      </c>
      <c r="B764" t="str">
        <f t="shared" si="11"/>
        <v>2FB</v>
      </c>
      <c r="C764" t="s">
        <v>3137</v>
      </c>
    </row>
    <row r="765" spans="1:3" x14ac:dyDescent="0.45">
      <c r="A765">
        <v>764</v>
      </c>
      <c r="B765" t="str">
        <f t="shared" si="11"/>
        <v>2FC</v>
      </c>
      <c r="C765" t="s">
        <v>3138</v>
      </c>
    </row>
    <row r="766" spans="1:3" x14ac:dyDescent="0.45">
      <c r="A766">
        <v>765</v>
      </c>
      <c r="B766" t="str">
        <f t="shared" si="11"/>
        <v>2FD</v>
      </c>
      <c r="C766" t="s">
        <v>3139</v>
      </c>
    </row>
    <row r="767" spans="1:3" x14ac:dyDescent="0.45">
      <c r="A767">
        <v>766</v>
      </c>
      <c r="B767" t="str">
        <f t="shared" si="11"/>
        <v>2FE</v>
      </c>
      <c r="C767" t="s">
        <v>3140</v>
      </c>
    </row>
    <row r="768" spans="1:3" x14ac:dyDescent="0.45">
      <c r="A768">
        <v>767</v>
      </c>
      <c r="B768" t="str">
        <f t="shared" si="11"/>
        <v>2FF</v>
      </c>
      <c r="C768" t="s">
        <v>3141</v>
      </c>
    </row>
    <row r="769" spans="1:3" x14ac:dyDescent="0.45">
      <c r="A769">
        <v>768</v>
      </c>
      <c r="B769" t="str">
        <f t="shared" ref="B769:B832" si="12">DEC2HEX(A769)</f>
        <v>300</v>
      </c>
      <c r="C769" t="s">
        <v>3142</v>
      </c>
    </row>
    <row r="770" spans="1:3" x14ac:dyDescent="0.45">
      <c r="A770">
        <v>769</v>
      </c>
      <c r="B770" t="str">
        <f t="shared" si="12"/>
        <v>301</v>
      </c>
      <c r="C770" t="s">
        <v>3143</v>
      </c>
    </row>
    <row r="771" spans="1:3" x14ac:dyDescent="0.45">
      <c r="A771">
        <v>770</v>
      </c>
      <c r="B771" t="str">
        <f t="shared" si="12"/>
        <v>302</v>
      </c>
      <c r="C771" t="s">
        <v>3144</v>
      </c>
    </row>
    <row r="772" spans="1:3" x14ac:dyDescent="0.45">
      <c r="A772">
        <v>771</v>
      </c>
      <c r="B772" t="str">
        <f t="shared" si="12"/>
        <v>303</v>
      </c>
      <c r="C772" t="s">
        <v>3145</v>
      </c>
    </row>
    <row r="773" spans="1:3" x14ac:dyDescent="0.45">
      <c r="A773">
        <v>772</v>
      </c>
      <c r="B773" t="str">
        <f t="shared" si="12"/>
        <v>304</v>
      </c>
      <c r="C773" t="s">
        <v>3146</v>
      </c>
    </row>
    <row r="774" spans="1:3" x14ac:dyDescent="0.45">
      <c r="A774">
        <v>773</v>
      </c>
      <c r="B774" t="str">
        <f t="shared" si="12"/>
        <v>305</v>
      </c>
      <c r="C774" t="s">
        <v>3147</v>
      </c>
    </row>
    <row r="775" spans="1:3" x14ac:dyDescent="0.45">
      <c r="A775">
        <v>774</v>
      </c>
      <c r="B775" t="str">
        <f t="shared" si="12"/>
        <v>306</v>
      </c>
      <c r="C775" t="s">
        <v>3148</v>
      </c>
    </row>
    <row r="776" spans="1:3" x14ac:dyDescent="0.45">
      <c r="A776">
        <v>775</v>
      </c>
      <c r="B776" t="str">
        <f t="shared" si="12"/>
        <v>307</v>
      </c>
      <c r="C776" t="s">
        <v>3149</v>
      </c>
    </row>
    <row r="777" spans="1:3" x14ac:dyDescent="0.45">
      <c r="A777">
        <v>776</v>
      </c>
      <c r="B777" t="str">
        <f t="shared" si="12"/>
        <v>308</v>
      </c>
      <c r="C777" t="s">
        <v>3150</v>
      </c>
    </row>
    <row r="778" spans="1:3" x14ac:dyDescent="0.45">
      <c r="A778">
        <v>777</v>
      </c>
      <c r="B778" t="str">
        <f t="shared" si="12"/>
        <v>309</v>
      </c>
      <c r="C778" t="s">
        <v>3151</v>
      </c>
    </row>
    <row r="779" spans="1:3" x14ac:dyDescent="0.45">
      <c r="A779">
        <v>778</v>
      </c>
      <c r="B779" t="str">
        <f t="shared" si="12"/>
        <v>30A</v>
      </c>
      <c r="C779" t="s">
        <v>3152</v>
      </c>
    </row>
    <row r="780" spans="1:3" x14ac:dyDescent="0.45">
      <c r="A780">
        <v>779</v>
      </c>
      <c r="B780" t="str">
        <f t="shared" si="12"/>
        <v>30B</v>
      </c>
      <c r="C780" t="s">
        <v>3153</v>
      </c>
    </row>
    <row r="781" spans="1:3" x14ac:dyDescent="0.45">
      <c r="A781">
        <v>780</v>
      </c>
      <c r="B781" t="str">
        <f t="shared" si="12"/>
        <v>30C</v>
      </c>
      <c r="C781" t="s">
        <v>3154</v>
      </c>
    </row>
    <row r="782" spans="1:3" x14ac:dyDescent="0.45">
      <c r="A782">
        <v>781</v>
      </c>
      <c r="B782" t="str">
        <f t="shared" si="12"/>
        <v>30D</v>
      </c>
      <c r="C782" t="s">
        <v>3155</v>
      </c>
    </row>
    <row r="783" spans="1:3" x14ac:dyDescent="0.45">
      <c r="A783">
        <v>782</v>
      </c>
      <c r="B783" t="str">
        <f t="shared" si="12"/>
        <v>30E</v>
      </c>
      <c r="C783" t="s">
        <v>3156</v>
      </c>
    </row>
    <row r="784" spans="1:3" x14ac:dyDescent="0.45">
      <c r="A784">
        <v>783</v>
      </c>
      <c r="B784" t="str">
        <f t="shared" si="12"/>
        <v>30F</v>
      </c>
      <c r="C784" t="s">
        <v>3157</v>
      </c>
    </row>
    <row r="785" spans="1:3" x14ac:dyDescent="0.45">
      <c r="A785">
        <v>784</v>
      </c>
      <c r="B785" t="str">
        <f t="shared" si="12"/>
        <v>310</v>
      </c>
      <c r="C785" t="s">
        <v>3158</v>
      </c>
    </row>
    <row r="786" spans="1:3" x14ac:dyDescent="0.45">
      <c r="A786">
        <v>785</v>
      </c>
      <c r="B786" t="str">
        <f t="shared" si="12"/>
        <v>311</v>
      </c>
      <c r="C786" t="s">
        <v>3159</v>
      </c>
    </row>
    <row r="787" spans="1:3" x14ac:dyDescent="0.45">
      <c r="A787">
        <v>786</v>
      </c>
      <c r="B787" t="str">
        <f t="shared" si="12"/>
        <v>312</v>
      </c>
      <c r="C787" t="s">
        <v>3160</v>
      </c>
    </row>
    <row r="788" spans="1:3" x14ac:dyDescent="0.45">
      <c r="A788">
        <v>787</v>
      </c>
      <c r="B788" t="str">
        <f t="shared" si="12"/>
        <v>313</v>
      </c>
      <c r="C788" t="s">
        <v>3161</v>
      </c>
    </row>
    <row r="789" spans="1:3" x14ac:dyDescent="0.45">
      <c r="A789">
        <v>788</v>
      </c>
      <c r="B789" t="str">
        <f t="shared" si="12"/>
        <v>314</v>
      </c>
      <c r="C789" t="s">
        <v>3162</v>
      </c>
    </row>
    <row r="790" spans="1:3" x14ac:dyDescent="0.45">
      <c r="A790">
        <v>789</v>
      </c>
      <c r="B790" t="str">
        <f t="shared" si="12"/>
        <v>315</v>
      </c>
      <c r="C790" t="s">
        <v>3163</v>
      </c>
    </row>
    <row r="791" spans="1:3" x14ac:dyDescent="0.45">
      <c r="A791">
        <v>790</v>
      </c>
      <c r="B791" t="str">
        <f t="shared" si="12"/>
        <v>316</v>
      </c>
      <c r="C791" t="s">
        <v>3164</v>
      </c>
    </row>
    <row r="792" spans="1:3" x14ac:dyDescent="0.45">
      <c r="A792">
        <v>791</v>
      </c>
      <c r="B792" t="str">
        <f t="shared" si="12"/>
        <v>317</v>
      </c>
      <c r="C792" t="s">
        <v>3165</v>
      </c>
    </row>
    <row r="793" spans="1:3" x14ac:dyDescent="0.45">
      <c r="A793">
        <v>792</v>
      </c>
      <c r="B793" t="str">
        <f t="shared" si="12"/>
        <v>318</v>
      </c>
      <c r="C793" t="s">
        <v>3166</v>
      </c>
    </row>
    <row r="794" spans="1:3" x14ac:dyDescent="0.45">
      <c r="A794">
        <v>793</v>
      </c>
      <c r="B794" t="str">
        <f t="shared" si="12"/>
        <v>319</v>
      </c>
      <c r="C794" t="s">
        <v>3167</v>
      </c>
    </row>
    <row r="795" spans="1:3" x14ac:dyDescent="0.45">
      <c r="A795">
        <v>794</v>
      </c>
      <c r="B795" t="str">
        <f t="shared" si="12"/>
        <v>31A</v>
      </c>
      <c r="C795" t="s">
        <v>3168</v>
      </c>
    </row>
    <row r="796" spans="1:3" x14ac:dyDescent="0.45">
      <c r="A796">
        <v>795</v>
      </c>
      <c r="B796" t="str">
        <f t="shared" si="12"/>
        <v>31B</v>
      </c>
      <c r="C796" t="s">
        <v>3169</v>
      </c>
    </row>
    <row r="797" spans="1:3" x14ac:dyDescent="0.45">
      <c r="A797">
        <v>796</v>
      </c>
      <c r="B797" t="str">
        <f t="shared" si="12"/>
        <v>31C</v>
      </c>
      <c r="C797" t="s">
        <v>3170</v>
      </c>
    </row>
    <row r="798" spans="1:3" x14ac:dyDescent="0.45">
      <c r="A798">
        <v>797</v>
      </c>
      <c r="B798" t="str">
        <f t="shared" si="12"/>
        <v>31D</v>
      </c>
      <c r="C798" t="s">
        <v>3171</v>
      </c>
    </row>
    <row r="799" spans="1:3" x14ac:dyDescent="0.45">
      <c r="A799">
        <v>798</v>
      </c>
      <c r="B799" t="str">
        <f t="shared" si="12"/>
        <v>31E</v>
      </c>
      <c r="C799" t="s">
        <v>3172</v>
      </c>
    </row>
    <row r="800" spans="1:3" x14ac:dyDescent="0.45">
      <c r="A800">
        <v>799</v>
      </c>
      <c r="B800" t="str">
        <f t="shared" si="12"/>
        <v>31F</v>
      </c>
      <c r="C800" t="s">
        <v>3173</v>
      </c>
    </row>
    <row r="801" spans="1:3" x14ac:dyDescent="0.45">
      <c r="A801">
        <v>800</v>
      </c>
      <c r="B801" t="str">
        <f t="shared" si="12"/>
        <v>320</v>
      </c>
      <c r="C801" t="s">
        <v>3174</v>
      </c>
    </row>
    <row r="802" spans="1:3" x14ac:dyDescent="0.45">
      <c r="A802">
        <v>801</v>
      </c>
      <c r="B802" t="str">
        <f t="shared" si="12"/>
        <v>321</v>
      </c>
      <c r="C802" t="s">
        <v>3175</v>
      </c>
    </row>
    <row r="803" spans="1:3" x14ac:dyDescent="0.45">
      <c r="A803">
        <v>802</v>
      </c>
      <c r="B803" t="str">
        <f t="shared" si="12"/>
        <v>322</v>
      </c>
      <c r="C803" t="s">
        <v>3176</v>
      </c>
    </row>
    <row r="804" spans="1:3" x14ac:dyDescent="0.45">
      <c r="A804">
        <v>803</v>
      </c>
      <c r="B804" t="str">
        <f t="shared" si="12"/>
        <v>323</v>
      </c>
      <c r="C804" t="s">
        <v>3177</v>
      </c>
    </row>
    <row r="805" spans="1:3" x14ac:dyDescent="0.45">
      <c r="A805">
        <v>804</v>
      </c>
      <c r="B805" t="str">
        <f t="shared" si="12"/>
        <v>324</v>
      </c>
      <c r="C805" t="s">
        <v>3178</v>
      </c>
    </row>
    <row r="806" spans="1:3" x14ac:dyDescent="0.45">
      <c r="A806">
        <v>805</v>
      </c>
      <c r="B806" t="str">
        <f t="shared" si="12"/>
        <v>325</v>
      </c>
      <c r="C806" t="s">
        <v>3179</v>
      </c>
    </row>
    <row r="807" spans="1:3" x14ac:dyDescent="0.45">
      <c r="A807">
        <v>806</v>
      </c>
      <c r="B807" t="str">
        <f t="shared" si="12"/>
        <v>326</v>
      </c>
      <c r="C807" t="s">
        <v>3180</v>
      </c>
    </row>
    <row r="808" spans="1:3" x14ac:dyDescent="0.45">
      <c r="A808">
        <v>807</v>
      </c>
      <c r="B808" t="str">
        <f t="shared" si="12"/>
        <v>327</v>
      </c>
      <c r="C808" t="s">
        <v>3181</v>
      </c>
    </row>
    <row r="809" spans="1:3" x14ac:dyDescent="0.45">
      <c r="A809">
        <v>808</v>
      </c>
      <c r="B809" t="str">
        <f t="shared" si="12"/>
        <v>328</v>
      </c>
      <c r="C809" t="s">
        <v>3182</v>
      </c>
    </row>
    <row r="810" spans="1:3" x14ac:dyDescent="0.45">
      <c r="A810">
        <v>809</v>
      </c>
      <c r="B810" t="str">
        <f t="shared" si="12"/>
        <v>329</v>
      </c>
      <c r="C810" t="s">
        <v>3183</v>
      </c>
    </row>
    <row r="811" spans="1:3" x14ac:dyDescent="0.45">
      <c r="A811">
        <v>810</v>
      </c>
      <c r="B811" t="str">
        <f t="shared" si="12"/>
        <v>32A</v>
      </c>
      <c r="C811" t="s">
        <v>3184</v>
      </c>
    </row>
    <row r="812" spans="1:3" x14ac:dyDescent="0.45">
      <c r="A812">
        <v>811</v>
      </c>
      <c r="B812" t="str">
        <f t="shared" si="12"/>
        <v>32B</v>
      </c>
      <c r="C812" t="s">
        <v>3185</v>
      </c>
    </row>
    <row r="813" spans="1:3" x14ac:dyDescent="0.45">
      <c r="A813">
        <v>812</v>
      </c>
      <c r="B813" t="str">
        <f t="shared" si="12"/>
        <v>32C</v>
      </c>
      <c r="C813" t="s">
        <v>3186</v>
      </c>
    </row>
    <row r="814" spans="1:3" x14ac:dyDescent="0.45">
      <c r="A814">
        <v>813</v>
      </c>
      <c r="B814" t="str">
        <f t="shared" si="12"/>
        <v>32D</v>
      </c>
      <c r="C814" t="s">
        <v>3187</v>
      </c>
    </row>
    <row r="815" spans="1:3" x14ac:dyDescent="0.45">
      <c r="A815">
        <v>814</v>
      </c>
      <c r="B815" t="str">
        <f t="shared" si="12"/>
        <v>32E</v>
      </c>
      <c r="C815" t="s">
        <v>3188</v>
      </c>
    </row>
    <row r="816" spans="1:3" x14ac:dyDescent="0.45">
      <c r="A816">
        <v>815</v>
      </c>
      <c r="B816" t="str">
        <f t="shared" si="12"/>
        <v>32F</v>
      </c>
      <c r="C816" t="s">
        <v>3189</v>
      </c>
    </row>
    <row r="817" spans="1:3" x14ac:dyDescent="0.45">
      <c r="A817">
        <v>816</v>
      </c>
      <c r="B817" t="str">
        <f t="shared" si="12"/>
        <v>330</v>
      </c>
      <c r="C817" t="s">
        <v>3190</v>
      </c>
    </row>
    <row r="818" spans="1:3" x14ac:dyDescent="0.45">
      <c r="A818">
        <v>817</v>
      </c>
      <c r="B818" t="str">
        <f t="shared" si="12"/>
        <v>331</v>
      </c>
      <c r="C818" t="s">
        <v>3191</v>
      </c>
    </row>
    <row r="819" spans="1:3" x14ac:dyDescent="0.45">
      <c r="A819">
        <v>818</v>
      </c>
      <c r="B819" t="str">
        <f t="shared" si="12"/>
        <v>332</v>
      </c>
      <c r="C819" t="s">
        <v>3192</v>
      </c>
    </row>
    <row r="820" spans="1:3" x14ac:dyDescent="0.45">
      <c r="A820">
        <v>819</v>
      </c>
      <c r="B820" t="str">
        <f t="shared" si="12"/>
        <v>333</v>
      </c>
      <c r="C820" t="s">
        <v>3193</v>
      </c>
    </row>
    <row r="821" spans="1:3" x14ac:dyDescent="0.45">
      <c r="A821">
        <v>820</v>
      </c>
      <c r="B821" t="str">
        <f t="shared" si="12"/>
        <v>334</v>
      </c>
      <c r="C821" t="s">
        <v>3194</v>
      </c>
    </row>
    <row r="822" spans="1:3" x14ac:dyDescent="0.45">
      <c r="A822">
        <v>821</v>
      </c>
      <c r="B822" t="str">
        <f t="shared" si="12"/>
        <v>335</v>
      </c>
      <c r="C822" t="s">
        <v>3195</v>
      </c>
    </row>
    <row r="823" spans="1:3" x14ac:dyDescent="0.45">
      <c r="A823">
        <v>822</v>
      </c>
      <c r="B823" t="str">
        <f t="shared" si="12"/>
        <v>336</v>
      </c>
      <c r="C823" t="s">
        <v>3196</v>
      </c>
    </row>
    <row r="824" spans="1:3" x14ac:dyDescent="0.45">
      <c r="A824">
        <v>823</v>
      </c>
      <c r="B824" t="str">
        <f t="shared" si="12"/>
        <v>337</v>
      </c>
      <c r="C824" t="s">
        <v>3197</v>
      </c>
    </row>
    <row r="825" spans="1:3" x14ac:dyDescent="0.45">
      <c r="A825">
        <v>824</v>
      </c>
      <c r="B825" t="str">
        <f t="shared" si="12"/>
        <v>338</v>
      </c>
      <c r="C825" t="s">
        <v>3198</v>
      </c>
    </row>
    <row r="826" spans="1:3" x14ac:dyDescent="0.45">
      <c r="A826">
        <v>825</v>
      </c>
      <c r="B826" t="str">
        <f t="shared" si="12"/>
        <v>339</v>
      </c>
      <c r="C826" t="s">
        <v>3199</v>
      </c>
    </row>
    <row r="827" spans="1:3" x14ac:dyDescent="0.45">
      <c r="A827">
        <v>826</v>
      </c>
      <c r="B827" t="str">
        <f t="shared" si="12"/>
        <v>33A</v>
      </c>
      <c r="C827" t="s">
        <v>3200</v>
      </c>
    </row>
    <row r="828" spans="1:3" x14ac:dyDescent="0.45">
      <c r="A828">
        <v>827</v>
      </c>
      <c r="B828" t="str">
        <f t="shared" si="12"/>
        <v>33B</v>
      </c>
      <c r="C828" t="s">
        <v>3201</v>
      </c>
    </row>
    <row r="829" spans="1:3" x14ac:dyDescent="0.45">
      <c r="A829">
        <v>828</v>
      </c>
      <c r="B829" t="str">
        <f t="shared" si="12"/>
        <v>33C</v>
      </c>
      <c r="C829" t="s">
        <v>3202</v>
      </c>
    </row>
    <row r="830" spans="1:3" x14ac:dyDescent="0.45">
      <c r="A830">
        <v>829</v>
      </c>
      <c r="B830" t="str">
        <f t="shared" si="12"/>
        <v>33D</v>
      </c>
      <c r="C830" t="s">
        <v>3203</v>
      </c>
    </row>
    <row r="831" spans="1:3" x14ac:dyDescent="0.45">
      <c r="A831">
        <v>830</v>
      </c>
      <c r="B831" t="str">
        <f t="shared" si="12"/>
        <v>33E</v>
      </c>
      <c r="C831" t="s">
        <v>3204</v>
      </c>
    </row>
    <row r="832" spans="1:3" x14ac:dyDescent="0.45">
      <c r="A832">
        <v>831</v>
      </c>
      <c r="B832" t="str">
        <f t="shared" si="12"/>
        <v>33F</v>
      </c>
      <c r="C832" t="s">
        <v>3205</v>
      </c>
    </row>
    <row r="833" spans="1:3" x14ac:dyDescent="0.45">
      <c r="A833">
        <v>832</v>
      </c>
      <c r="B833" t="str">
        <f t="shared" ref="B833:B896" si="13">DEC2HEX(A833)</f>
        <v>340</v>
      </c>
      <c r="C833" t="s">
        <v>3206</v>
      </c>
    </row>
    <row r="834" spans="1:3" x14ac:dyDescent="0.45">
      <c r="A834">
        <v>833</v>
      </c>
      <c r="B834" t="str">
        <f t="shared" si="13"/>
        <v>341</v>
      </c>
      <c r="C834" t="s">
        <v>3207</v>
      </c>
    </row>
    <row r="835" spans="1:3" x14ac:dyDescent="0.45">
      <c r="A835">
        <v>834</v>
      </c>
      <c r="B835" t="str">
        <f t="shared" si="13"/>
        <v>342</v>
      </c>
      <c r="C835" t="s">
        <v>3208</v>
      </c>
    </row>
    <row r="836" spans="1:3" x14ac:dyDescent="0.45">
      <c r="A836">
        <v>835</v>
      </c>
      <c r="B836" t="str">
        <f t="shared" si="13"/>
        <v>343</v>
      </c>
      <c r="C836" t="s">
        <v>3209</v>
      </c>
    </row>
    <row r="837" spans="1:3" x14ac:dyDescent="0.45">
      <c r="A837">
        <v>836</v>
      </c>
      <c r="B837" t="str">
        <f t="shared" si="13"/>
        <v>344</v>
      </c>
      <c r="C837" t="s">
        <v>3210</v>
      </c>
    </row>
    <row r="838" spans="1:3" x14ac:dyDescent="0.45">
      <c r="A838">
        <v>837</v>
      </c>
      <c r="B838" t="str">
        <f t="shared" si="13"/>
        <v>345</v>
      </c>
      <c r="C838" t="s">
        <v>3211</v>
      </c>
    </row>
    <row r="839" spans="1:3" x14ac:dyDescent="0.45">
      <c r="A839">
        <v>838</v>
      </c>
      <c r="B839" t="str">
        <f t="shared" si="13"/>
        <v>346</v>
      </c>
      <c r="C839" t="s">
        <v>3212</v>
      </c>
    </row>
    <row r="840" spans="1:3" x14ac:dyDescent="0.45">
      <c r="A840">
        <v>839</v>
      </c>
      <c r="B840" t="str">
        <f t="shared" si="13"/>
        <v>347</v>
      </c>
      <c r="C840" t="s">
        <v>3213</v>
      </c>
    </row>
    <row r="841" spans="1:3" x14ac:dyDescent="0.45">
      <c r="A841">
        <v>840</v>
      </c>
      <c r="B841" t="str">
        <f t="shared" si="13"/>
        <v>348</v>
      </c>
      <c r="C841" t="s">
        <v>3214</v>
      </c>
    </row>
    <row r="842" spans="1:3" x14ac:dyDescent="0.45">
      <c r="A842">
        <v>841</v>
      </c>
      <c r="B842" t="str">
        <f t="shared" si="13"/>
        <v>349</v>
      </c>
      <c r="C842" t="s">
        <v>3215</v>
      </c>
    </row>
    <row r="843" spans="1:3" x14ac:dyDescent="0.45">
      <c r="A843">
        <v>842</v>
      </c>
      <c r="B843" t="str">
        <f t="shared" si="13"/>
        <v>34A</v>
      </c>
      <c r="C843" t="s">
        <v>3216</v>
      </c>
    </row>
    <row r="844" spans="1:3" x14ac:dyDescent="0.45">
      <c r="A844">
        <v>843</v>
      </c>
      <c r="B844" t="str">
        <f t="shared" si="13"/>
        <v>34B</v>
      </c>
      <c r="C844" t="s">
        <v>3217</v>
      </c>
    </row>
    <row r="845" spans="1:3" x14ac:dyDescent="0.45">
      <c r="A845">
        <v>844</v>
      </c>
      <c r="B845" t="str">
        <f t="shared" si="13"/>
        <v>34C</v>
      </c>
      <c r="C845" t="s">
        <v>3218</v>
      </c>
    </row>
    <row r="846" spans="1:3" x14ac:dyDescent="0.45">
      <c r="A846">
        <v>845</v>
      </c>
      <c r="B846" t="str">
        <f t="shared" si="13"/>
        <v>34D</v>
      </c>
      <c r="C846" t="s">
        <v>3219</v>
      </c>
    </row>
    <row r="847" spans="1:3" x14ac:dyDescent="0.45">
      <c r="A847">
        <v>846</v>
      </c>
      <c r="B847" t="str">
        <f t="shared" si="13"/>
        <v>34E</v>
      </c>
      <c r="C847" t="s">
        <v>3220</v>
      </c>
    </row>
    <row r="848" spans="1:3" x14ac:dyDescent="0.45">
      <c r="A848">
        <v>847</v>
      </c>
      <c r="B848" t="str">
        <f t="shared" si="13"/>
        <v>34F</v>
      </c>
      <c r="C848" t="s">
        <v>3623</v>
      </c>
    </row>
    <row r="849" spans="1:3" x14ac:dyDescent="0.45">
      <c r="A849">
        <v>848</v>
      </c>
      <c r="B849" t="str">
        <f t="shared" si="13"/>
        <v>350</v>
      </c>
      <c r="C849" t="s">
        <v>3624</v>
      </c>
    </row>
    <row r="850" spans="1:3" x14ac:dyDescent="0.45">
      <c r="A850">
        <v>849</v>
      </c>
      <c r="B850" t="str">
        <f t="shared" si="13"/>
        <v>351</v>
      </c>
      <c r="C850" t="s">
        <v>3625</v>
      </c>
    </row>
    <row r="851" spans="1:3" x14ac:dyDescent="0.45">
      <c r="A851">
        <v>850</v>
      </c>
      <c r="B851" t="str">
        <f t="shared" si="13"/>
        <v>352</v>
      </c>
      <c r="C851" t="s">
        <v>1667</v>
      </c>
    </row>
    <row r="852" spans="1:3" x14ac:dyDescent="0.45">
      <c r="A852">
        <v>851</v>
      </c>
      <c r="B852" t="str">
        <f t="shared" si="13"/>
        <v>353</v>
      </c>
      <c r="C852" t="s">
        <v>1667</v>
      </c>
    </row>
    <row r="853" spans="1:3" x14ac:dyDescent="0.45">
      <c r="A853">
        <v>852</v>
      </c>
      <c r="B853" t="str">
        <f t="shared" si="13"/>
        <v>354</v>
      </c>
      <c r="C853" t="s">
        <v>1667</v>
      </c>
    </row>
    <row r="854" spans="1:3" x14ac:dyDescent="0.45">
      <c r="A854">
        <v>853</v>
      </c>
      <c r="B854" t="str">
        <f t="shared" si="13"/>
        <v>355</v>
      </c>
      <c r="C854" t="s">
        <v>3221</v>
      </c>
    </row>
    <row r="855" spans="1:3" x14ac:dyDescent="0.45">
      <c r="A855">
        <v>854</v>
      </c>
      <c r="B855" t="str">
        <f t="shared" si="13"/>
        <v>356</v>
      </c>
      <c r="C855" t="s">
        <v>3222</v>
      </c>
    </row>
    <row r="856" spans="1:3" x14ac:dyDescent="0.45">
      <c r="A856">
        <v>855</v>
      </c>
      <c r="B856" t="str">
        <f t="shared" si="13"/>
        <v>357</v>
      </c>
      <c r="C856" t="s">
        <v>3223</v>
      </c>
    </row>
    <row r="857" spans="1:3" x14ac:dyDescent="0.45">
      <c r="A857">
        <v>856</v>
      </c>
      <c r="B857" t="str">
        <f t="shared" si="13"/>
        <v>358</v>
      </c>
      <c r="C857" t="s">
        <v>3224</v>
      </c>
    </row>
    <row r="858" spans="1:3" x14ac:dyDescent="0.45">
      <c r="A858">
        <v>857</v>
      </c>
      <c r="B858" t="str">
        <f t="shared" si="13"/>
        <v>359</v>
      </c>
      <c r="C858" t="s">
        <v>3225</v>
      </c>
    </row>
    <row r="859" spans="1:3" x14ac:dyDescent="0.45">
      <c r="A859">
        <v>858</v>
      </c>
      <c r="B859" t="str">
        <f t="shared" si="13"/>
        <v>35A</v>
      </c>
      <c r="C859" t="s">
        <v>3226</v>
      </c>
    </row>
    <row r="860" spans="1:3" x14ac:dyDescent="0.45">
      <c r="A860">
        <v>859</v>
      </c>
      <c r="B860" t="str">
        <f t="shared" si="13"/>
        <v>35B</v>
      </c>
      <c r="C860" t="s">
        <v>3227</v>
      </c>
    </row>
    <row r="861" spans="1:3" x14ac:dyDescent="0.45">
      <c r="A861">
        <v>860</v>
      </c>
      <c r="B861" t="str">
        <f t="shared" si="13"/>
        <v>35C</v>
      </c>
      <c r="C861" t="s">
        <v>3228</v>
      </c>
    </row>
    <row r="862" spans="1:3" x14ac:dyDescent="0.45">
      <c r="A862">
        <v>861</v>
      </c>
      <c r="B862" t="str">
        <f t="shared" si="13"/>
        <v>35D</v>
      </c>
      <c r="C862" t="s">
        <v>3229</v>
      </c>
    </row>
    <row r="863" spans="1:3" x14ac:dyDescent="0.45">
      <c r="A863">
        <v>862</v>
      </c>
      <c r="B863" t="str">
        <f t="shared" si="13"/>
        <v>35E</v>
      </c>
      <c r="C863" t="s">
        <v>3230</v>
      </c>
    </row>
    <row r="864" spans="1:3" x14ac:dyDescent="0.45">
      <c r="A864">
        <v>863</v>
      </c>
      <c r="B864" t="str">
        <f t="shared" si="13"/>
        <v>35F</v>
      </c>
      <c r="C864" t="s">
        <v>3231</v>
      </c>
    </row>
    <row r="865" spans="1:3" x14ac:dyDescent="0.45">
      <c r="A865">
        <v>864</v>
      </c>
      <c r="B865" t="str">
        <f t="shared" si="13"/>
        <v>360</v>
      </c>
      <c r="C865" t="s">
        <v>3232</v>
      </c>
    </row>
    <row r="866" spans="1:3" x14ac:dyDescent="0.45">
      <c r="A866">
        <v>865</v>
      </c>
      <c r="B866" t="str">
        <f t="shared" si="13"/>
        <v>361</v>
      </c>
      <c r="C866" t="s">
        <v>3233</v>
      </c>
    </row>
    <row r="867" spans="1:3" x14ac:dyDescent="0.45">
      <c r="A867">
        <v>866</v>
      </c>
      <c r="B867" t="str">
        <f t="shared" si="13"/>
        <v>362</v>
      </c>
      <c r="C867" t="s">
        <v>3234</v>
      </c>
    </row>
    <row r="868" spans="1:3" x14ac:dyDescent="0.45">
      <c r="A868">
        <v>867</v>
      </c>
      <c r="B868" t="str">
        <f t="shared" si="13"/>
        <v>363</v>
      </c>
      <c r="C868" t="s">
        <v>3235</v>
      </c>
    </row>
    <row r="869" spans="1:3" x14ac:dyDescent="0.45">
      <c r="A869">
        <v>868</v>
      </c>
      <c r="B869" t="str">
        <f t="shared" si="13"/>
        <v>364</v>
      </c>
      <c r="C869" t="s">
        <v>3236</v>
      </c>
    </row>
    <row r="870" spans="1:3" x14ac:dyDescent="0.45">
      <c r="A870">
        <v>869</v>
      </c>
      <c r="B870" t="str">
        <f t="shared" si="13"/>
        <v>365</v>
      </c>
      <c r="C870" t="s">
        <v>3237</v>
      </c>
    </row>
    <row r="871" spans="1:3" x14ac:dyDescent="0.45">
      <c r="A871">
        <v>870</v>
      </c>
      <c r="B871" t="str">
        <f t="shared" si="13"/>
        <v>366</v>
      </c>
      <c r="C871" t="s">
        <v>3238</v>
      </c>
    </row>
    <row r="872" spans="1:3" x14ac:dyDescent="0.45">
      <c r="A872">
        <v>871</v>
      </c>
      <c r="B872" t="str">
        <f t="shared" si="13"/>
        <v>367</v>
      </c>
      <c r="C872" t="s">
        <v>3239</v>
      </c>
    </row>
    <row r="873" spans="1:3" x14ac:dyDescent="0.45">
      <c r="A873">
        <v>872</v>
      </c>
      <c r="B873" t="str">
        <f t="shared" si="13"/>
        <v>368</v>
      </c>
      <c r="C873" t="s">
        <v>3240</v>
      </c>
    </row>
    <row r="874" spans="1:3" x14ac:dyDescent="0.45">
      <c r="A874">
        <v>873</v>
      </c>
      <c r="B874" t="str">
        <f t="shared" si="13"/>
        <v>369</v>
      </c>
      <c r="C874" t="s">
        <v>3241</v>
      </c>
    </row>
    <row r="875" spans="1:3" x14ac:dyDescent="0.45">
      <c r="A875">
        <v>874</v>
      </c>
      <c r="B875" t="str">
        <f t="shared" si="13"/>
        <v>36A</v>
      </c>
      <c r="C875" t="s">
        <v>3242</v>
      </c>
    </row>
    <row r="876" spans="1:3" x14ac:dyDescent="0.45">
      <c r="A876">
        <v>875</v>
      </c>
      <c r="B876" t="str">
        <f t="shared" si="13"/>
        <v>36B</v>
      </c>
      <c r="C876" t="s">
        <v>3243</v>
      </c>
    </row>
    <row r="877" spans="1:3" x14ac:dyDescent="0.45">
      <c r="A877">
        <v>876</v>
      </c>
      <c r="B877" t="str">
        <f t="shared" si="13"/>
        <v>36C</v>
      </c>
      <c r="C877" t="s">
        <v>3244</v>
      </c>
    </row>
    <row r="878" spans="1:3" x14ac:dyDescent="0.45">
      <c r="A878">
        <v>877</v>
      </c>
      <c r="B878" t="str">
        <f t="shared" si="13"/>
        <v>36D</v>
      </c>
      <c r="C878" t="s">
        <v>3245</v>
      </c>
    </row>
    <row r="879" spans="1:3" x14ac:dyDescent="0.45">
      <c r="A879">
        <v>878</v>
      </c>
      <c r="B879" t="str">
        <f t="shared" si="13"/>
        <v>36E</v>
      </c>
      <c r="C879" t="s">
        <v>3246</v>
      </c>
    </row>
    <row r="880" spans="1:3" x14ac:dyDescent="0.45">
      <c r="A880">
        <v>879</v>
      </c>
      <c r="B880" t="str">
        <f t="shared" si="13"/>
        <v>36F</v>
      </c>
      <c r="C880" t="s">
        <v>3247</v>
      </c>
    </row>
    <row r="881" spans="1:3" x14ac:dyDescent="0.45">
      <c r="A881">
        <v>880</v>
      </c>
      <c r="B881" t="str">
        <f t="shared" si="13"/>
        <v>370</v>
      </c>
      <c r="C881" t="s">
        <v>1667</v>
      </c>
    </row>
    <row r="882" spans="1:3" x14ac:dyDescent="0.45">
      <c r="A882">
        <v>881</v>
      </c>
      <c r="B882" t="str">
        <f t="shared" si="13"/>
        <v>371</v>
      </c>
      <c r="C882" t="s">
        <v>1667</v>
      </c>
    </row>
    <row r="883" spans="1:3" x14ac:dyDescent="0.45">
      <c r="A883">
        <v>882</v>
      </c>
      <c r="B883" t="str">
        <f t="shared" si="13"/>
        <v>372</v>
      </c>
      <c r="C883" t="s">
        <v>1667</v>
      </c>
    </row>
    <row r="884" spans="1:3" x14ac:dyDescent="0.45">
      <c r="A884">
        <v>883</v>
      </c>
      <c r="B884" t="str">
        <f t="shared" si="13"/>
        <v>373</v>
      </c>
      <c r="C884" t="s">
        <v>3248</v>
      </c>
    </row>
    <row r="885" spans="1:3" x14ac:dyDescent="0.45">
      <c r="A885">
        <v>884</v>
      </c>
      <c r="B885" t="str">
        <f t="shared" si="13"/>
        <v>374</v>
      </c>
      <c r="C885" t="s">
        <v>3249</v>
      </c>
    </row>
    <row r="886" spans="1:3" x14ac:dyDescent="0.45">
      <c r="A886">
        <v>885</v>
      </c>
      <c r="B886" t="str">
        <f t="shared" si="13"/>
        <v>375</v>
      </c>
      <c r="C886" t="s">
        <v>3250</v>
      </c>
    </row>
    <row r="887" spans="1:3" x14ac:dyDescent="0.45">
      <c r="A887">
        <v>886</v>
      </c>
      <c r="B887" t="str">
        <f t="shared" si="13"/>
        <v>376</v>
      </c>
      <c r="C887" t="s">
        <v>3251</v>
      </c>
    </row>
    <row r="888" spans="1:3" x14ac:dyDescent="0.45">
      <c r="A888">
        <v>887</v>
      </c>
      <c r="B888" t="str">
        <f t="shared" si="13"/>
        <v>377</v>
      </c>
      <c r="C888" t="s">
        <v>3252</v>
      </c>
    </row>
    <row r="889" spans="1:3" x14ac:dyDescent="0.45">
      <c r="A889">
        <v>888</v>
      </c>
      <c r="B889" t="str">
        <f t="shared" si="13"/>
        <v>378</v>
      </c>
      <c r="C889" t="s">
        <v>3253</v>
      </c>
    </row>
    <row r="890" spans="1:3" x14ac:dyDescent="0.45">
      <c r="A890">
        <v>889</v>
      </c>
      <c r="B890" t="str">
        <f t="shared" si="13"/>
        <v>379</v>
      </c>
      <c r="C890" t="s">
        <v>3254</v>
      </c>
    </row>
    <row r="891" spans="1:3" x14ac:dyDescent="0.45">
      <c r="A891">
        <v>890</v>
      </c>
      <c r="B891" t="str">
        <f t="shared" si="13"/>
        <v>37A</v>
      </c>
      <c r="C891" t="s">
        <v>3255</v>
      </c>
    </row>
    <row r="892" spans="1:3" x14ac:dyDescent="0.45">
      <c r="A892">
        <v>891</v>
      </c>
      <c r="B892" t="str">
        <f t="shared" si="13"/>
        <v>37B</v>
      </c>
      <c r="C892" t="s">
        <v>3256</v>
      </c>
    </row>
    <row r="893" spans="1:3" x14ac:dyDescent="0.45">
      <c r="A893">
        <v>892</v>
      </c>
      <c r="B893" t="str">
        <f t="shared" si="13"/>
        <v>37C</v>
      </c>
      <c r="C893" t="s">
        <v>3257</v>
      </c>
    </row>
    <row r="894" spans="1:3" x14ac:dyDescent="0.45">
      <c r="A894">
        <v>893</v>
      </c>
      <c r="B894" t="str">
        <f t="shared" si="13"/>
        <v>37D</v>
      </c>
      <c r="C894" t="s">
        <v>3258</v>
      </c>
    </row>
    <row r="895" spans="1:3" x14ac:dyDescent="0.45">
      <c r="A895">
        <v>894</v>
      </c>
      <c r="B895" t="str">
        <f t="shared" si="13"/>
        <v>37E</v>
      </c>
      <c r="C895" t="s">
        <v>3259</v>
      </c>
    </row>
    <row r="896" spans="1:3" x14ac:dyDescent="0.45">
      <c r="A896">
        <v>895</v>
      </c>
      <c r="B896" t="str">
        <f t="shared" si="13"/>
        <v>37F</v>
      </c>
      <c r="C896" t="s">
        <v>3260</v>
      </c>
    </row>
    <row r="897" spans="1:3" x14ac:dyDescent="0.45">
      <c r="A897">
        <v>896</v>
      </c>
      <c r="B897" t="str">
        <f t="shared" ref="B897:B960" si="14">DEC2HEX(A897)</f>
        <v>380</v>
      </c>
      <c r="C897" t="s">
        <v>3261</v>
      </c>
    </row>
    <row r="898" spans="1:3" x14ac:dyDescent="0.45">
      <c r="A898">
        <v>897</v>
      </c>
      <c r="B898" t="str">
        <f t="shared" si="14"/>
        <v>381</v>
      </c>
      <c r="C898" t="s">
        <v>3262</v>
      </c>
    </row>
    <row r="899" spans="1:3" x14ac:dyDescent="0.45">
      <c r="A899">
        <v>898</v>
      </c>
      <c r="B899" t="str">
        <f t="shared" si="14"/>
        <v>382</v>
      </c>
      <c r="C899" t="s">
        <v>3263</v>
      </c>
    </row>
    <row r="900" spans="1:3" x14ac:dyDescent="0.45">
      <c r="A900">
        <v>899</v>
      </c>
      <c r="B900" t="str">
        <f t="shared" si="14"/>
        <v>383</v>
      </c>
      <c r="C900" t="s">
        <v>3264</v>
      </c>
    </row>
    <row r="901" spans="1:3" x14ac:dyDescent="0.45">
      <c r="A901">
        <v>900</v>
      </c>
      <c r="B901" t="str">
        <f t="shared" si="14"/>
        <v>384</v>
      </c>
      <c r="C901" t="s">
        <v>3265</v>
      </c>
    </row>
    <row r="902" spans="1:3" x14ac:dyDescent="0.45">
      <c r="A902">
        <v>901</v>
      </c>
      <c r="B902" t="str">
        <f t="shared" si="14"/>
        <v>385</v>
      </c>
      <c r="C902" t="s">
        <v>3266</v>
      </c>
    </row>
    <row r="903" spans="1:3" x14ac:dyDescent="0.45">
      <c r="A903">
        <v>902</v>
      </c>
      <c r="B903" t="str">
        <f t="shared" si="14"/>
        <v>386</v>
      </c>
      <c r="C903" t="s">
        <v>3267</v>
      </c>
    </row>
    <row r="904" spans="1:3" x14ac:dyDescent="0.45">
      <c r="A904">
        <v>903</v>
      </c>
      <c r="B904" t="str">
        <f t="shared" si="14"/>
        <v>387</v>
      </c>
      <c r="C904" t="s">
        <v>3268</v>
      </c>
    </row>
    <row r="905" spans="1:3" x14ac:dyDescent="0.45">
      <c r="A905">
        <v>904</v>
      </c>
      <c r="B905" t="str">
        <f t="shared" si="14"/>
        <v>388</v>
      </c>
      <c r="C905" t="s">
        <v>3269</v>
      </c>
    </row>
    <row r="906" spans="1:3" x14ac:dyDescent="0.45">
      <c r="A906">
        <v>905</v>
      </c>
      <c r="B906" t="str">
        <f t="shared" si="14"/>
        <v>389</v>
      </c>
      <c r="C906" t="s">
        <v>3270</v>
      </c>
    </row>
    <row r="907" spans="1:3" x14ac:dyDescent="0.45">
      <c r="A907">
        <v>906</v>
      </c>
      <c r="B907" t="str">
        <f t="shared" si="14"/>
        <v>38A</v>
      </c>
      <c r="C907" t="s">
        <v>3271</v>
      </c>
    </row>
    <row r="908" spans="1:3" x14ac:dyDescent="0.45">
      <c r="A908">
        <v>907</v>
      </c>
      <c r="B908" t="str">
        <f t="shared" si="14"/>
        <v>38B</v>
      </c>
      <c r="C908" t="s">
        <v>1667</v>
      </c>
    </row>
    <row r="909" spans="1:3" x14ac:dyDescent="0.45">
      <c r="A909">
        <v>908</v>
      </c>
      <c r="B909" t="str">
        <f t="shared" si="14"/>
        <v>38C</v>
      </c>
      <c r="C909" t="s">
        <v>1667</v>
      </c>
    </row>
    <row r="910" spans="1:3" x14ac:dyDescent="0.45">
      <c r="A910">
        <v>909</v>
      </c>
      <c r="B910" t="str">
        <f t="shared" si="14"/>
        <v>38D</v>
      </c>
      <c r="C910" t="s">
        <v>1667</v>
      </c>
    </row>
    <row r="911" spans="1:3" x14ac:dyDescent="0.45">
      <c r="A911">
        <v>910</v>
      </c>
      <c r="B911" t="str">
        <f t="shared" si="14"/>
        <v>38E</v>
      </c>
      <c r="C911" t="s">
        <v>3272</v>
      </c>
    </row>
    <row r="912" spans="1:3" x14ac:dyDescent="0.45">
      <c r="A912">
        <v>911</v>
      </c>
      <c r="B912" t="str">
        <f t="shared" si="14"/>
        <v>38F</v>
      </c>
      <c r="C912" t="s">
        <v>3273</v>
      </c>
    </row>
    <row r="913" spans="1:3" x14ac:dyDescent="0.45">
      <c r="A913">
        <v>912</v>
      </c>
      <c r="B913" t="str">
        <f t="shared" si="14"/>
        <v>390</v>
      </c>
      <c r="C913" t="s">
        <v>3274</v>
      </c>
    </row>
    <row r="914" spans="1:3" x14ac:dyDescent="0.45">
      <c r="A914">
        <v>913</v>
      </c>
      <c r="B914" t="str">
        <f t="shared" si="14"/>
        <v>391</v>
      </c>
      <c r="C914" t="s">
        <v>3275</v>
      </c>
    </row>
    <row r="915" spans="1:3" x14ac:dyDescent="0.45">
      <c r="A915">
        <v>914</v>
      </c>
      <c r="B915" t="str">
        <f t="shared" si="14"/>
        <v>392</v>
      </c>
      <c r="C915" t="s">
        <v>3276</v>
      </c>
    </row>
    <row r="916" spans="1:3" x14ac:dyDescent="0.45">
      <c r="A916">
        <v>915</v>
      </c>
      <c r="B916" t="str">
        <f t="shared" si="14"/>
        <v>393</v>
      </c>
      <c r="C916" t="s">
        <v>3277</v>
      </c>
    </row>
    <row r="917" spans="1:3" x14ac:dyDescent="0.45">
      <c r="A917">
        <v>916</v>
      </c>
      <c r="B917" t="str">
        <f t="shared" si="14"/>
        <v>394</v>
      </c>
      <c r="C917" t="s">
        <v>1667</v>
      </c>
    </row>
    <row r="918" spans="1:3" x14ac:dyDescent="0.45">
      <c r="A918">
        <v>917</v>
      </c>
      <c r="B918" t="str">
        <f t="shared" si="14"/>
        <v>395</v>
      </c>
      <c r="C918" t="s">
        <v>1667</v>
      </c>
    </row>
    <row r="919" spans="1:3" x14ac:dyDescent="0.45">
      <c r="A919">
        <v>918</v>
      </c>
      <c r="B919" t="str">
        <f t="shared" si="14"/>
        <v>396</v>
      </c>
      <c r="C919" t="s">
        <v>1667</v>
      </c>
    </row>
    <row r="920" spans="1:3" x14ac:dyDescent="0.45">
      <c r="A920">
        <v>919</v>
      </c>
      <c r="B920" t="str">
        <f t="shared" si="14"/>
        <v>397</v>
      </c>
      <c r="C920" t="s">
        <v>3278</v>
      </c>
    </row>
    <row r="921" spans="1:3" x14ac:dyDescent="0.45">
      <c r="A921">
        <v>920</v>
      </c>
      <c r="B921" t="str">
        <f t="shared" si="14"/>
        <v>398</v>
      </c>
      <c r="C921" t="s">
        <v>3279</v>
      </c>
    </row>
    <row r="922" spans="1:3" x14ac:dyDescent="0.45">
      <c r="A922">
        <v>921</v>
      </c>
      <c r="B922" t="str">
        <f t="shared" si="14"/>
        <v>399</v>
      </c>
      <c r="C922" t="s">
        <v>3280</v>
      </c>
    </row>
    <row r="923" spans="1:3" x14ac:dyDescent="0.45">
      <c r="A923">
        <v>922</v>
      </c>
      <c r="B923" t="str">
        <f t="shared" si="14"/>
        <v>39A</v>
      </c>
      <c r="C923" t="s">
        <v>3281</v>
      </c>
    </row>
    <row r="924" spans="1:3" x14ac:dyDescent="0.45">
      <c r="A924">
        <v>923</v>
      </c>
      <c r="B924" t="str">
        <f t="shared" si="14"/>
        <v>39B</v>
      </c>
      <c r="C924" t="s">
        <v>3282</v>
      </c>
    </row>
    <row r="925" spans="1:3" x14ac:dyDescent="0.45">
      <c r="A925">
        <v>924</v>
      </c>
      <c r="B925" t="str">
        <f t="shared" si="14"/>
        <v>39C</v>
      </c>
      <c r="C925" t="s">
        <v>3283</v>
      </c>
    </row>
    <row r="926" spans="1:3" x14ac:dyDescent="0.45">
      <c r="A926">
        <v>925</v>
      </c>
      <c r="B926" t="str">
        <f t="shared" si="14"/>
        <v>39D</v>
      </c>
      <c r="C926" t="s">
        <v>3284</v>
      </c>
    </row>
    <row r="927" spans="1:3" x14ac:dyDescent="0.45">
      <c r="A927">
        <v>926</v>
      </c>
      <c r="B927" t="str">
        <f t="shared" si="14"/>
        <v>39E</v>
      </c>
      <c r="C927" t="s">
        <v>3285</v>
      </c>
    </row>
    <row r="928" spans="1:3" x14ac:dyDescent="0.45">
      <c r="A928">
        <v>927</v>
      </c>
      <c r="B928" t="str">
        <f t="shared" si="14"/>
        <v>39F</v>
      </c>
      <c r="C928" t="s">
        <v>3286</v>
      </c>
    </row>
    <row r="929" spans="1:3" x14ac:dyDescent="0.45">
      <c r="A929">
        <v>928</v>
      </c>
      <c r="B929" t="str">
        <f t="shared" si="14"/>
        <v>3A0</v>
      </c>
      <c r="C929" t="s">
        <v>3287</v>
      </c>
    </row>
    <row r="930" spans="1:3" x14ac:dyDescent="0.45">
      <c r="A930">
        <v>929</v>
      </c>
      <c r="B930" t="str">
        <f t="shared" si="14"/>
        <v>3A1</v>
      </c>
      <c r="C930" t="s">
        <v>3288</v>
      </c>
    </row>
    <row r="931" spans="1:3" x14ac:dyDescent="0.45">
      <c r="A931">
        <v>930</v>
      </c>
      <c r="B931" t="str">
        <f t="shared" si="14"/>
        <v>3A2</v>
      </c>
      <c r="C931" t="s">
        <v>3289</v>
      </c>
    </row>
    <row r="932" spans="1:3" x14ac:dyDescent="0.45">
      <c r="A932">
        <v>931</v>
      </c>
      <c r="B932" t="str">
        <f t="shared" si="14"/>
        <v>3A3</v>
      </c>
      <c r="C932" t="s">
        <v>3290</v>
      </c>
    </row>
    <row r="933" spans="1:3" x14ac:dyDescent="0.45">
      <c r="A933">
        <v>932</v>
      </c>
      <c r="B933" t="str">
        <f t="shared" si="14"/>
        <v>3A4</v>
      </c>
      <c r="C933" t="s">
        <v>3291</v>
      </c>
    </row>
    <row r="934" spans="1:3" x14ac:dyDescent="0.45">
      <c r="A934">
        <v>933</v>
      </c>
      <c r="B934" t="str">
        <f t="shared" si="14"/>
        <v>3A5</v>
      </c>
      <c r="C934" t="s">
        <v>3292</v>
      </c>
    </row>
    <row r="935" spans="1:3" x14ac:dyDescent="0.45">
      <c r="A935">
        <v>934</v>
      </c>
      <c r="B935" t="str">
        <f t="shared" si="14"/>
        <v>3A6</v>
      </c>
      <c r="C935" t="s">
        <v>3293</v>
      </c>
    </row>
    <row r="936" spans="1:3" x14ac:dyDescent="0.45">
      <c r="A936">
        <v>935</v>
      </c>
      <c r="B936" t="str">
        <f t="shared" si="14"/>
        <v>3A7</v>
      </c>
      <c r="C936" t="s">
        <v>3294</v>
      </c>
    </row>
    <row r="937" spans="1:3" x14ac:dyDescent="0.45">
      <c r="A937">
        <v>936</v>
      </c>
      <c r="B937" t="str">
        <f t="shared" si="14"/>
        <v>3A8</v>
      </c>
      <c r="C937" t="s">
        <v>3295</v>
      </c>
    </row>
    <row r="938" spans="1:3" x14ac:dyDescent="0.45">
      <c r="A938">
        <v>937</v>
      </c>
      <c r="B938" t="str">
        <f t="shared" si="14"/>
        <v>3A9</v>
      </c>
      <c r="C938" t="s">
        <v>3296</v>
      </c>
    </row>
    <row r="939" spans="1:3" x14ac:dyDescent="0.45">
      <c r="A939">
        <v>938</v>
      </c>
      <c r="B939" t="str">
        <f t="shared" si="14"/>
        <v>3AA</v>
      </c>
      <c r="C939" t="s">
        <v>3297</v>
      </c>
    </row>
    <row r="940" spans="1:3" x14ac:dyDescent="0.45">
      <c r="A940">
        <v>939</v>
      </c>
      <c r="B940" t="str">
        <f t="shared" si="14"/>
        <v>3AB</v>
      </c>
      <c r="C940" t="s">
        <v>3298</v>
      </c>
    </row>
    <row r="941" spans="1:3" x14ac:dyDescent="0.45">
      <c r="A941">
        <v>940</v>
      </c>
      <c r="B941" t="str">
        <f t="shared" si="14"/>
        <v>3AC</v>
      </c>
      <c r="C941" t="s">
        <v>3299</v>
      </c>
    </row>
    <row r="942" spans="1:3" x14ac:dyDescent="0.45">
      <c r="A942">
        <v>941</v>
      </c>
      <c r="B942" t="str">
        <f t="shared" si="14"/>
        <v>3AD</v>
      </c>
      <c r="C942" t="s">
        <v>3300</v>
      </c>
    </row>
    <row r="943" spans="1:3" x14ac:dyDescent="0.45">
      <c r="A943">
        <v>942</v>
      </c>
      <c r="B943" t="str">
        <f t="shared" si="14"/>
        <v>3AE</v>
      </c>
      <c r="C943" t="s">
        <v>3301</v>
      </c>
    </row>
    <row r="944" spans="1:3" x14ac:dyDescent="0.45">
      <c r="A944">
        <v>943</v>
      </c>
      <c r="B944" t="str">
        <f t="shared" si="14"/>
        <v>3AF</v>
      </c>
      <c r="C944" t="s">
        <v>3302</v>
      </c>
    </row>
    <row r="945" spans="1:3" x14ac:dyDescent="0.45">
      <c r="A945">
        <v>944</v>
      </c>
      <c r="B945" t="str">
        <f t="shared" si="14"/>
        <v>3B0</v>
      </c>
      <c r="C945" t="s">
        <v>3303</v>
      </c>
    </row>
    <row r="946" spans="1:3" x14ac:dyDescent="0.45">
      <c r="A946">
        <v>945</v>
      </c>
      <c r="B946" t="str">
        <f t="shared" si="14"/>
        <v>3B1</v>
      </c>
      <c r="C946" t="s">
        <v>3304</v>
      </c>
    </row>
    <row r="947" spans="1:3" x14ac:dyDescent="0.45">
      <c r="A947">
        <v>946</v>
      </c>
      <c r="B947" t="str">
        <f t="shared" si="14"/>
        <v>3B2</v>
      </c>
      <c r="C947" t="s">
        <v>3305</v>
      </c>
    </row>
    <row r="948" spans="1:3" x14ac:dyDescent="0.45">
      <c r="A948">
        <v>947</v>
      </c>
      <c r="B948" t="str">
        <f t="shared" si="14"/>
        <v>3B3</v>
      </c>
      <c r="C948" t="s">
        <v>3306</v>
      </c>
    </row>
    <row r="949" spans="1:3" x14ac:dyDescent="0.45">
      <c r="A949">
        <v>948</v>
      </c>
      <c r="B949" t="str">
        <f t="shared" si="14"/>
        <v>3B4</v>
      </c>
      <c r="C949" t="s">
        <v>3307</v>
      </c>
    </row>
    <row r="950" spans="1:3" x14ac:dyDescent="0.45">
      <c r="A950">
        <v>949</v>
      </c>
      <c r="B950" t="str">
        <f t="shared" si="14"/>
        <v>3B5</v>
      </c>
      <c r="C950" t="s">
        <v>3308</v>
      </c>
    </row>
    <row r="951" spans="1:3" x14ac:dyDescent="0.45">
      <c r="A951">
        <v>950</v>
      </c>
      <c r="B951" t="str">
        <f t="shared" si="14"/>
        <v>3B6</v>
      </c>
      <c r="C951" t="s">
        <v>3309</v>
      </c>
    </row>
    <row r="952" spans="1:3" x14ac:dyDescent="0.45">
      <c r="A952">
        <v>951</v>
      </c>
      <c r="B952" t="str">
        <f t="shared" si="14"/>
        <v>3B7</v>
      </c>
      <c r="C952" t="s">
        <v>3310</v>
      </c>
    </row>
    <row r="953" spans="1:3" x14ac:dyDescent="0.45">
      <c r="A953">
        <v>952</v>
      </c>
      <c r="B953" t="str">
        <f t="shared" si="14"/>
        <v>3B8</v>
      </c>
      <c r="C953" t="s">
        <v>3311</v>
      </c>
    </row>
    <row r="954" spans="1:3" x14ac:dyDescent="0.45">
      <c r="A954">
        <v>953</v>
      </c>
      <c r="B954" t="str">
        <f t="shared" si="14"/>
        <v>3B9</v>
      </c>
      <c r="C954" t="s">
        <v>3312</v>
      </c>
    </row>
    <row r="955" spans="1:3" x14ac:dyDescent="0.45">
      <c r="A955">
        <v>954</v>
      </c>
      <c r="B955" t="str">
        <f t="shared" si="14"/>
        <v>3BA</v>
      </c>
      <c r="C955" t="s">
        <v>3313</v>
      </c>
    </row>
    <row r="956" spans="1:3" x14ac:dyDescent="0.45">
      <c r="A956">
        <v>955</v>
      </c>
      <c r="B956" t="str">
        <f t="shared" si="14"/>
        <v>3BB</v>
      </c>
      <c r="C956" t="s">
        <v>3314</v>
      </c>
    </row>
    <row r="957" spans="1:3" x14ac:dyDescent="0.45">
      <c r="A957">
        <v>956</v>
      </c>
      <c r="B957" t="str">
        <f t="shared" si="14"/>
        <v>3BC</v>
      </c>
      <c r="C957" t="s">
        <v>3315</v>
      </c>
    </row>
    <row r="958" spans="1:3" x14ac:dyDescent="0.45">
      <c r="A958">
        <v>957</v>
      </c>
      <c r="B958" t="str">
        <f t="shared" si="14"/>
        <v>3BD</v>
      </c>
      <c r="C958" t="s">
        <v>3316</v>
      </c>
    </row>
    <row r="959" spans="1:3" x14ac:dyDescent="0.45">
      <c r="A959">
        <v>958</v>
      </c>
      <c r="B959" t="str">
        <f t="shared" si="14"/>
        <v>3BE</v>
      </c>
      <c r="C959" t="s">
        <v>3317</v>
      </c>
    </row>
    <row r="960" spans="1:3" x14ac:dyDescent="0.45">
      <c r="A960">
        <v>959</v>
      </c>
      <c r="B960" t="str">
        <f t="shared" si="14"/>
        <v>3BF</v>
      </c>
      <c r="C960" t="s">
        <v>3318</v>
      </c>
    </row>
    <row r="961" spans="1:3" x14ac:dyDescent="0.45">
      <c r="A961">
        <v>960</v>
      </c>
      <c r="B961" t="str">
        <f t="shared" ref="B961:B1024" si="15">DEC2HEX(A961)</f>
        <v>3C0</v>
      </c>
      <c r="C961" t="s">
        <v>3319</v>
      </c>
    </row>
    <row r="962" spans="1:3" x14ac:dyDescent="0.45">
      <c r="A962">
        <v>961</v>
      </c>
      <c r="B962" t="str">
        <f t="shared" si="15"/>
        <v>3C1</v>
      </c>
      <c r="C962" t="s">
        <v>3320</v>
      </c>
    </row>
    <row r="963" spans="1:3" x14ac:dyDescent="0.45">
      <c r="A963">
        <v>962</v>
      </c>
      <c r="B963" t="str">
        <f t="shared" si="15"/>
        <v>3C2</v>
      </c>
      <c r="C963" t="s">
        <v>3321</v>
      </c>
    </row>
    <row r="964" spans="1:3" x14ac:dyDescent="0.45">
      <c r="A964">
        <v>963</v>
      </c>
      <c r="B964" t="str">
        <f t="shared" si="15"/>
        <v>3C3</v>
      </c>
      <c r="C964" t="s">
        <v>3322</v>
      </c>
    </row>
    <row r="965" spans="1:3" x14ac:dyDescent="0.45">
      <c r="A965">
        <v>964</v>
      </c>
      <c r="B965" t="str">
        <f t="shared" si="15"/>
        <v>3C4</v>
      </c>
      <c r="C965" t="s">
        <v>3323</v>
      </c>
    </row>
    <row r="966" spans="1:3" x14ac:dyDescent="0.45">
      <c r="A966">
        <v>965</v>
      </c>
      <c r="B966" t="str">
        <f t="shared" si="15"/>
        <v>3C5</v>
      </c>
      <c r="C966" t="s">
        <v>3324</v>
      </c>
    </row>
    <row r="967" spans="1:3" x14ac:dyDescent="0.45">
      <c r="A967">
        <v>966</v>
      </c>
      <c r="B967" t="str">
        <f t="shared" si="15"/>
        <v>3C6</v>
      </c>
      <c r="C967" t="s">
        <v>3325</v>
      </c>
    </row>
    <row r="968" spans="1:3" x14ac:dyDescent="0.45">
      <c r="A968">
        <v>967</v>
      </c>
      <c r="B968" t="str">
        <f t="shared" si="15"/>
        <v>3C7</v>
      </c>
      <c r="C968" t="s">
        <v>3326</v>
      </c>
    </row>
    <row r="969" spans="1:3" x14ac:dyDescent="0.45">
      <c r="A969">
        <v>968</v>
      </c>
      <c r="B969" t="str">
        <f t="shared" si="15"/>
        <v>3C8</v>
      </c>
      <c r="C969" t="s">
        <v>3327</v>
      </c>
    </row>
    <row r="970" spans="1:3" x14ac:dyDescent="0.45">
      <c r="A970">
        <v>969</v>
      </c>
      <c r="B970" t="str">
        <f t="shared" si="15"/>
        <v>3C9</v>
      </c>
      <c r="C970" t="s">
        <v>3328</v>
      </c>
    </row>
    <row r="971" spans="1:3" x14ac:dyDescent="0.45">
      <c r="A971">
        <v>970</v>
      </c>
      <c r="B971" t="str">
        <f t="shared" si="15"/>
        <v>3CA</v>
      </c>
      <c r="C971" t="s">
        <v>3329</v>
      </c>
    </row>
    <row r="972" spans="1:3" x14ac:dyDescent="0.45">
      <c r="A972">
        <v>971</v>
      </c>
      <c r="B972" t="str">
        <f t="shared" si="15"/>
        <v>3CB</v>
      </c>
      <c r="C972" t="s">
        <v>3330</v>
      </c>
    </row>
    <row r="973" spans="1:3" x14ac:dyDescent="0.45">
      <c r="A973">
        <v>972</v>
      </c>
      <c r="B973" t="str">
        <f t="shared" si="15"/>
        <v>3CC</v>
      </c>
      <c r="C973" t="s">
        <v>3331</v>
      </c>
    </row>
    <row r="974" spans="1:3" x14ac:dyDescent="0.45">
      <c r="A974">
        <v>973</v>
      </c>
      <c r="B974" t="str">
        <f t="shared" si="15"/>
        <v>3CD</v>
      </c>
      <c r="C974" t="s">
        <v>3332</v>
      </c>
    </row>
    <row r="975" spans="1:3" x14ac:dyDescent="0.45">
      <c r="A975">
        <v>974</v>
      </c>
      <c r="B975" t="str">
        <f t="shared" si="15"/>
        <v>3CE</v>
      </c>
      <c r="C975" t="s">
        <v>3333</v>
      </c>
    </row>
    <row r="976" spans="1:3" x14ac:dyDescent="0.45">
      <c r="A976">
        <v>975</v>
      </c>
      <c r="B976" t="str">
        <f t="shared" si="15"/>
        <v>3CF</v>
      </c>
      <c r="C976" t="s">
        <v>3334</v>
      </c>
    </row>
    <row r="977" spans="1:3" x14ac:dyDescent="0.45">
      <c r="A977">
        <v>976</v>
      </c>
      <c r="B977" t="str">
        <f t="shared" si="15"/>
        <v>3D0</v>
      </c>
      <c r="C977" t="s">
        <v>3335</v>
      </c>
    </row>
    <row r="978" spans="1:3" x14ac:dyDescent="0.45">
      <c r="A978">
        <v>977</v>
      </c>
      <c r="B978" t="str">
        <f t="shared" si="15"/>
        <v>3D1</v>
      </c>
      <c r="C978" t="s">
        <v>3336</v>
      </c>
    </row>
    <row r="979" spans="1:3" x14ac:dyDescent="0.45">
      <c r="A979">
        <v>978</v>
      </c>
      <c r="B979" t="str">
        <f t="shared" si="15"/>
        <v>3D2</v>
      </c>
      <c r="C979" t="s">
        <v>3337</v>
      </c>
    </row>
    <row r="980" spans="1:3" x14ac:dyDescent="0.45">
      <c r="A980">
        <v>979</v>
      </c>
      <c r="B980" t="str">
        <f t="shared" si="15"/>
        <v>3D3</v>
      </c>
      <c r="C980" t="s">
        <v>3338</v>
      </c>
    </row>
    <row r="981" spans="1:3" x14ac:dyDescent="0.45">
      <c r="A981">
        <v>980</v>
      </c>
      <c r="B981" t="str">
        <f t="shared" si="15"/>
        <v>3D4</v>
      </c>
      <c r="C981" t="s">
        <v>3339</v>
      </c>
    </row>
    <row r="982" spans="1:3" x14ac:dyDescent="0.45">
      <c r="A982">
        <v>981</v>
      </c>
      <c r="B982" t="str">
        <f t="shared" si="15"/>
        <v>3D5</v>
      </c>
      <c r="C982" t="s">
        <v>3340</v>
      </c>
    </row>
    <row r="983" spans="1:3" x14ac:dyDescent="0.45">
      <c r="A983">
        <v>982</v>
      </c>
      <c r="B983" t="str">
        <f t="shared" si="15"/>
        <v>3D6</v>
      </c>
      <c r="C983" t="s">
        <v>3341</v>
      </c>
    </row>
    <row r="984" spans="1:3" x14ac:dyDescent="0.45">
      <c r="A984">
        <v>983</v>
      </c>
      <c r="B984" t="str">
        <f t="shared" si="15"/>
        <v>3D7</v>
      </c>
      <c r="C984" t="s">
        <v>3342</v>
      </c>
    </row>
    <row r="985" spans="1:3" x14ac:dyDescent="0.45">
      <c r="A985">
        <v>984</v>
      </c>
      <c r="B985" t="str">
        <f t="shared" si="15"/>
        <v>3D8</v>
      </c>
      <c r="C985" t="s">
        <v>3343</v>
      </c>
    </row>
    <row r="986" spans="1:3" x14ac:dyDescent="0.45">
      <c r="A986">
        <v>985</v>
      </c>
      <c r="B986" t="str">
        <f t="shared" si="15"/>
        <v>3D9</v>
      </c>
      <c r="C986" t="s">
        <v>1667</v>
      </c>
    </row>
    <row r="987" spans="1:3" x14ac:dyDescent="0.45">
      <c r="A987">
        <v>986</v>
      </c>
      <c r="B987" t="str">
        <f t="shared" si="15"/>
        <v>3DA</v>
      </c>
      <c r="C987" t="s">
        <v>1667</v>
      </c>
    </row>
    <row r="988" spans="1:3" x14ac:dyDescent="0.45">
      <c r="A988">
        <v>987</v>
      </c>
      <c r="B988" t="str">
        <f t="shared" si="15"/>
        <v>3DB</v>
      </c>
      <c r="C988" t="s">
        <v>1667</v>
      </c>
    </row>
    <row r="989" spans="1:3" x14ac:dyDescent="0.45">
      <c r="A989">
        <v>988</v>
      </c>
      <c r="B989" t="str">
        <f t="shared" si="15"/>
        <v>3DC</v>
      </c>
      <c r="C989" t="s">
        <v>1667</v>
      </c>
    </row>
    <row r="990" spans="1:3" x14ac:dyDescent="0.45">
      <c r="A990">
        <v>989</v>
      </c>
      <c r="B990" t="str">
        <f t="shared" si="15"/>
        <v>3DD</v>
      </c>
      <c r="C990" t="s">
        <v>1667</v>
      </c>
    </row>
    <row r="991" spans="1:3" x14ac:dyDescent="0.45">
      <c r="A991">
        <v>990</v>
      </c>
      <c r="B991" t="str">
        <f t="shared" si="15"/>
        <v>3DE</v>
      </c>
      <c r="C991" t="s">
        <v>1667</v>
      </c>
    </row>
    <row r="992" spans="1:3" x14ac:dyDescent="0.45">
      <c r="A992">
        <v>991</v>
      </c>
      <c r="B992" t="str">
        <f t="shared" si="15"/>
        <v>3DF</v>
      </c>
      <c r="C992" t="s">
        <v>3344</v>
      </c>
    </row>
    <row r="993" spans="1:3" x14ac:dyDescent="0.45">
      <c r="A993">
        <v>992</v>
      </c>
      <c r="B993" t="str">
        <f t="shared" si="15"/>
        <v>3E0</v>
      </c>
      <c r="C993" t="s">
        <v>3345</v>
      </c>
    </row>
    <row r="994" spans="1:3" x14ac:dyDescent="0.45">
      <c r="A994">
        <v>993</v>
      </c>
      <c r="B994" t="str">
        <f t="shared" si="15"/>
        <v>3E1</v>
      </c>
      <c r="C994" t="s">
        <v>3346</v>
      </c>
    </row>
    <row r="995" spans="1:3" x14ac:dyDescent="0.45">
      <c r="A995">
        <v>994</v>
      </c>
      <c r="B995" t="str">
        <f t="shared" si="15"/>
        <v>3E2</v>
      </c>
      <c r="C995" t="s">
        <v>3347</v>
      </c>
    </row>
    <row r="996" spans="1:3" x14ac:dyDescent="0.45">
      <c r="A996">
        <v>995</v>
      </c>
      <c r="B996" t="str">
        <f t="shared" si="15"/>
        <v>3E3</v>
      </c>
      <c r="C996" t="s">
        <v>3348</v>
      </c>
    </row>
    <row r="997" spans="1:3" x14ac:dyDescent="0.45">
      <c r="A997">
        <v>996</v>
      </c>
      <c r="B997" t="str">
        <f t="shared" si="15"/>
        <v>3E4</v>
      </c>
      <c r="C997" t="s">
        <v>3349</v>
      </c>
    </row>
    <row r="998" spans="1:3" x14ac:dyDescent="0.45">
      <c r="A998">
        <v>997</v>
      </c>
      <c r="B998" t="str">
        <f t="shared" si="15"/>
        <v>3E5</v>
      </c>
      <c r="C998" t="s">
        <v>3350</v>
      </c>
    </row>
    <row r="999" spans="1:3" x14ac:dyDescent="0.45">
      <c r="A999">
        <v>998</v>
      </c>
      <c r="B999" t="str">
        <f t="shared" si="15"/>
        <v>3E6</v>
      </c>
      <c r="C999" t="s">
        <v>3351</v>
      </c>
    </row>
    <row r="1000" spans="1:3" x14ac:dyDescent="0.45">
      <c r="A1000">
        <v>999</v>
      </c>
      <c r="B1000" t="str">
        <f t="shared" si="15"/>
        <v>3E7</v>
      </c>
      <c r="C1000" t="s">
        <v>3352</v>
      </c>
    </row>
    <row r="1001" spans="1:3" x14ac:dyDescent="0.45">
      <c r="A1001">
        <v>1000</v>
      </c>
      <c r="B1001" t="str">
        <f t="shared" si="15"/>
        <v>3E8</v>
      </c>
      <c r="C1001" t="s">
        <v>3353</v>
      </c>
    </row>
    <row r="1002" spans="1:3" x14ac:dyDescent="0.45">
      <c r="A1002">
        <v>1001</v>
      </c>
      <c r="B1002" t="str">
        <f t="shared" si="15"/>
        <v>3E9</v>
      </c>
      <c r="C1002" t="s">
        <v>3354</v>
      </c>
    </row>
    <row r="1003" spans="1:3" x14ac:dyDescent="0.45">
      <c r="A1003">
        <v>1002</v>
      </c>
      <c r="B1003" t="str">
        <f t="shared" si="15"/>
        <v>3EA</v>
      </c>
      <c r="C1003" t="s">
        <v>3355</v>
      </c>
    </row>
    <row r="1004" spans="1:3" x14ac:dyDescent="0.45">
      <c r="A1004">
        <v>1003</v>
      </c>
      <c r="B1004" t="str">
        <f t="shared" si="15"/>
        <v>3EB</v>
      </c>
      <c r="C1004" t="s">
        <v>3356</v>
      </c>
    </row>
    <row r="1005" spans="1:3" x14ac:dyDescent="0.45">
      <c r="A1005">
        <v>1004</v>
      </c>
      <c r="B1005" t="str">
        <f t="shared" si="15"/>
        <v>3EC</v>
      </c>
      <c r="C1005" t="s">
        <v>3357</v>
      </c>
    </row>
    <row r="1006" spans="1:3" x14ac:dyDescent="0.45">
      <c r="A1006">
        <v>1005</v>
      </c>
      <c r="B1006" t="str">
        <f t="shared" si="15"/>
        <v>3ED</v>
      </c>
      <c r="C1006" t="s">
        <v>3358</v>
      </c>
    </row>
    <row r="1007" spans="1:3" x14ac:dyDescent="0.45">
      <c r="A1007">
        <v>1006</v>
      </c>
      <c r="B1007" t="str">
        <f t="shared" si="15"/>
        <v>3EE</v>
      </c>
      <c r="C1007" t="s">
        <v>3359</v>
      </c>
    </row>
    <row r="1008" spans="1:3" x14ac:dyDescent="0.45">
      <c r="A1008">
        <v>1007</v>
      </c>
      <c r="B1008" t="str">
        <f t="shared" si="15"/>
        <v>3EF</v>
      </c>
      <c r="C1008" t="s">
        <v>3360</v>
      </c>
    </row>
    <row r="1009" spans="1:3" x14ac:dyDescent="0.45">
      <c r="A1009">
        <v>1008</v>
      </c>
      <c r="B1009" t="str">
        <f t="shared" si="15"/>
        <v>3F0</v>
      </c>
      <c r="C1009" t="s">
        <v>3361</v>
      </c>
    </row>
    <row r="1010" spans="1:3" x14ac:dyDescent="0.45">
      <c r="A1010">
        <v>1009</v>
      </c>
      <c r="B1010" t="str">
        <f t="shared" si="15"/>
        <v>3F1</v>
      </c>
      <c r="C1010" t="s">
        <v>3362</v>
      </c>
    </row>
    <row r="1011" spans="1:3" x14ac:dyDescent="0.45">
      <c r="A1011">
        <v>1010</v>
      </c>
      <c r="B1011" t="str">
        <f t="shared" si="15"/>
        <v>3F2</v>
      </c>
      <c r="C1011" t="s">
        <v>3363</v>
      </c>
    </row>
    <row r="1012" spans="1:3" x14ac:dyDescent="0.45">
      <c r="A1012">
        <v>1011</v>
      </c>
      <c r="B1012" t="str">
        <f t="shared" si="15"/>
        <v>3F3</v>
      </c>
      <c r="C1012" t="s">
        <v>3364</v>
      </c>
    </row>
    <row r="1013" spans="1:3" x14ac:dyDescent="0.45">
      <c r="A1013">
        <v>1012</v>
      </c>
      <c r="B1013" t="str">
        <f t="shared" si="15"/>
        <v>3F4</v>
      </c>
      <c r="C1013" t="s">
        <v>3365</v>
      </c>
    </row>
    <row r="1014" spans="1:3" x14ac:dyDescent="0.45">
      <c r="A1014">
        <v>1013</v>
      </c>
      <c r="B1014" t="str">
        <f t="shared" si="15"/>
        <v>3F5</v>
      </c>
      <c r="C1014" t="s">
        <v>3366</v>
      </c>
    </row>
    <row r="1015" spans="1:3" x14ac:dyDescent="0.45">
      <c r="A1015">
        <v>1014</v>
      </c>
      <c r="B1015" t="str">
        <f t="shared" si="15"/>
        <v>3F6</v>
      </c>
      <c r="C1015" t="s">
        <v>3367</v>
      </c>
    </row>
    <row r="1016" spans="1:3" x14ac:dyDescent="0.45">
      <c r="A1016">
        <v>1015</v>
      </c>
      <c r="B1016" t="str">
        <f t="shared" si="15"/>
        <v>3F7</v>
      </c>
      <c r="C1016" t="s">
        <v>3368</v>
      </c>
    </row>
    <row r="1017" spans="1:3" x14ac:dyDescent="0.45">
      <c r="A1017">
        <v>1016</v>
      </c>
      <c r="B1017" t="str">
        <f t="shared" si="15"/>
        <v>3F8</v>
      </c>
      <c r="C1017" t="s">
        <v>3369</v>
      </c>
    </row>
    <row r="1018" spans="1:3" x14ac:dyDescent="0.45">
      <c r="A1018">
        <v>1017</v>
      </c>
      <c r="B1018" t="str">
        <f t="shared" si="15"/>
        <v>3F9</v>
      </c>
      <c r="C1018" t="s">
        <v>3370</v>
      </c>
    </row>
    <row r="1019" spans="1:3" x14ac:dyDescent="0.45">
      <c r="A1019">
        <v>1018</v>
      </c>
      <c r="B1019" t="str">
        <f t="shared" si="15"/>
        <v>3FA</v>
      </c>
      <c r="C1019" t="s">
        <v>3371</v>
      </c>
    </row>
    <row r="1020" spans="1:3" x14ac:dyDescent="0.45">
      <c r="A1020">
        <v>1019</v>
      </c>
      <c r="B1020" t="str">
        <f t="shared" si="15"/>
        <v>3FB</v>
      </c>
      <c r="C1020" t="s">
        <v>3372</v>
      </c>
    </row>
    <row r="1021" spans="1:3" x14ac:dyDescent="0.45">
      <c r="A1021">
        <v>1020</v>
      </c>
      <c r="B1021" t="str">
        <f t="shared" si="15"/>
        <v>3FC</v>
      </c>
      <c r="C1021" t="s">
        <v>3373</v>
      </c>
    </row>
    <row r="1022" spans="1:3" x14ac:dyDescent="0.45">
      <c r="A1022">
        <v>1021</v>
      </c>
      <c r="B1022" t="str">
        <f t="shared" si="15"/>
        <v>3FD</v>
      </c>
      <c r="C1022" t="s">
        <v>3374</v>
      </c>
    </row>
    <row r="1023" spans="1:3" x14ac:dyDescent="0.45">
      <c r="A1023">
        <v>1022</v>
      </c>
      <c r="B1023" t="str">
        <f t="shared" si="15"/>
        <v>3FE</v>
      </c>
      <c r="C1023" t="s">
        <v>3375</v>
      </c>
    </row>
    <row r="1024" spans="1:3" x14ac:dyDescent="0.45">
      <c r="A1024">
        <v>1023</v>
      </c>
      <c r="B1024" t="str">
        <f t="shared" si="15"/>
        <v>3FF</v>
      </c>
      <c r="C1024" t="s">
        <v>3376</v>
      </c>
    </row>
    <row r="1025" spans="1:3" x14ac:dyDescent="0.45">
      <c r="A1025">
        <v>1024</v>
      </c>
      <c r="B1025" t="str">
        <f t="shared" ref="B1025:B1088" si="16">DEC2HEX(A1025)</f>
        <v>400</v>
      </c>
      <c r="C1025" t="s">
        <v>3377</v>
      </c>
    </row>
    <row r="1026" spans="1:3" x14ac:dyDescent="0.45">
      <c r="A1026">
        <v>1025</v>
      </c>
      <c r="B1026" t="str">
        <f t="shared" si="16"/>
        <v>401</v>
      </c>
      <c r="C1026" t="s">
        <v>3378</v>
      </c>
    </row>
    <row r="1027" spans="1:3" x14ac:dyDescent="0.45">
      <c r="A1027">
        <v>1026</v>
      </c>
      <c r="B1027" t="str">
        <f t="shared" si="16"/>
        <v>402</v>
      </c>
      <c r="C1027" t="s">
        <v>3379</v>
      </c>
    </row>
    <row r="1028" spans="1:3" x14ac:dyDescent="0.45">
      <c r="A1028">
        <v>1027</v>
      </c>
      <c r="B1028" t="str">
        <f t="shared" si="16"/>
        <v>403</v>
      </c>
      <c r="C1028" t="s">
        <v>3380</v>
      </c>
    </row>
    <row r="1029" spans="1:3" x14ac:dyDescent="0.45">
      <c r="A1029">
        <v>1028</v>
      </c>
      <c r="B1029" t="str">
        <f t="shared" si="16"/>
        <v>404</v>
      </c>
      <c r="C1029" t="s">
        <v>3381</v>
      </c>
    </row>
    <row r="1030" spans="1:3" x14ac:dyDescent="0.45">
      <c r="A1030">
        <v>1029</v>
      </c>
      <c r="B1030" t="str">
        <f t="shared" si="16"/>
        <v>405</v>
      </c>
      <c r="C1030" t="s">
        <v>3382</v>
      </c>
    </row>
    <row r="1031" spans="1:3" x14ac:dyDescent="0.45">
      <c r="A1031">
        <v>1030</v>
      </c>
      <c r="B1031" t="str">
        <f t="shared" si="16"/>
        <v>406</v>
      </c>
      <c r="C1031" t="s">
        <v>3383</v>
      </c>
    </row>
    <row r="1032" spans="1:3" x14ac:dyDescent="0.45">
      <c r="A1032">
        <v>1031</v>
      </c>
      <c r="B1032" t="str">
        <f t="shared" si="16"/>
        <v>407</v>
      </c>
      <c r="C1032" t="s">
        <v>3384</v>
      </c>
    </row>
    <row r="1033" spans="1:3" x14ac:dyDescent="0.45">
      <c r="A1033">
        <v>1032</v>
      </c>
      <c r="B1033" t="str">
        <f t="shared" si="16"/>
        <v>408</v>
      </c>
      <c r="C1033" t="s">
        <v>3385</v>
      </c>
    </row>
    <row r="1034" spans="1:3" x14ac:dyDescent="0.45">
      <c r="A1034">
        <v>1033</v>
      </c>
      <c r="B1034" t="str">
        <f t="shared" si="16"/>
        <v>409</v>
      </c>
      <c r="C1034" t="s">
        <v>3386</v>
      </c>
    </row>
    <row r="1035" spans="1:3" x14ac:dyDescent="0.45">
      <c r="A1035">
        <v>1034</v>
      </c>
      <c r="B1035" t="str">
        <f t="shared" si="16"/>
        <v>40A</v>
      </c>
      <c r="C1035" t="s">
        <v>3387</v>
      </c>
    </row>
    <row r="1036" spans="1:3" x14ac:dyDescent="0.45">
      <c r="A1036">
        <v>1035</v>
      </c>
      <c r="B1036" t="str">
        <f t="shared" si="16"/>
        <v>40B</v>
      </c>
      <c r="C1036" t="s">
        <v>3388</v>
      </c>
    </row>
    <row r="1037" spans="1:3" x14ac:dyDescent="0.45">
      <c r="A1037">
        <v>1036</v>
      </c>
      <c r="B1037" t="str">
        <f t="shared" si="16"/>
        <v>40C</v>
      </c>
      <c r="C1037" t="s">
        <v>3389</v>
      </c>
    </row>
    <row r="1038" spans="1:3" x14ac:dyDescent="0.45">
      <c r="A1038">
        <v>1037</v>
      </c>
      <c r="B1038" t="str">
        <f t="shared" si="16"/>
        <v>40D</v>
      </c>
      <c r="C1038" t="s">
        <v>3390</v>
      </c>
    </row>
    <row r="1039" spans="1:3" x14ac:dyDescent="0.45">
      <c r="A1039">
        <v>1038</v>
      </c>
      <c r="B1039" t="str">
        <f t="shared" si="16"/>
        <v>40E</v>
      </c>
      <c r="C1039" t="s">
        <v>3391</v>
      </c>
    </row>
    <row r="1040" spans="1:3" x14ac:dyDescent="0.45">
      <c r="A1040">
        <v>1039</v>
      </c>
      <c r="B1040" t="str">
        <f t="shared" si="16"/>
        <v>40F</v>
      </c>
      <c r="C1040" t="s">
        <v>3392</v>
      </c>
    </row>
    <row r="1041" spans="1:3" x14ac:dyDescent="0.45">
      <c r="A1041">
        <v>1040</v>
      </c>
      <c r="B1041" t="str">
        <f t="shared" si="16"/>
        <v>410</v>
      </c>
      <c r="C1041" t="s">
        <v>3393</v>
      </c>
    </row>
    <row r="1042" spans="1:3" x14ac:dyDescent="0.45">
      <c r="A1042">
        <v>1041</v>
      </c>
      <c r="B1042" t="str">
        <f t="shared" si="16"/>
        <v>411</v>
      </c>
      <c r="C1042" t="s">
        <v>3394</v>
      </c>
    </row>
    <row r="1043" spans="1:3" x14ac:dyDescent="0.45">
      <c r="A1043">
        <v>1042</v>
      </c>
      <c r="B1043" t="str">
        <f t="shared" si="16"/>
        <v>412</v>
      </c>
      <c r="C1043" t="s">
        <v>3395</v>
      </c>
    </row>
    <row r="1044" spans="1:3" x14ac:dyDescent="0.45">
      <c r="A1044">
        <v>1043</v>
      </c>
      <c r="B1044" t="str">
        <f t="shared" si="16"/>
        <v>413</v>
      </c>
      <c r="C1044" t="s">
        <v>3396</v>
      </c>
    </row>
    <row r="1045" spans="1:3" x14ac:dyDescent="0.45">
      <c r="A1045">
        <v>1044</v>
      </c>
      <c r="B1045" t="str">
        <f t="shared" si="16"/>
        <v>414</v>
      </c>
      <c r="C1045" t="s">
        <v>3397</v>
      </c>
    </row>
    <row r="1046" spans="1:3" x14ac:dyDescent="0.45">
      <c r="A1046">
        <v>1045</v>
      </c>
      <c r="B1046" t="str">
        <f t="shared" si="16"/>
        <v>415</v>
      </c>
      <c r="C1046" t="s">
        <v>3398</v>
      </c>
    </row>
    <row r="1047" spans="1:3" x14ac:dyDescent="0.45">
      <c r="A1047">
        <v>1046</v>
      </c>
      <c r="B1047" t="str">
        <f t="shared" si="16"/>
        <v>416</v>
      </c>
      <c r="C1047" t="s">
        <v>3399</v>
      </c>
    </row>
    <row r="1048" spans="1:3" x14ac:dyDescent="0.45">
      <c r="A1048">
        <v>1047</v>
      </c>
      <c r="B1048" t="str">
        <f t="shared" si="16"/>
        <v>417</v>
      </c>
      <c r="C1048" t="s">
        <v>3400</v>
      </c>
    </row>
    <row r="1049" spans="1:3" x14ac:dyDescent="0.45">
      <c r="A1049">
        <v>1048</v>
      </c>
      <c r="B1049" t="str">
        <f t="shared" si="16"/>
        <v>418</v>
      </c>
      <c r="C1049" t="s">
        <v>3401</v>
      </c>
    </row>
    <row r="1050" spans="1:3" x14ac:dyDescent="0.45">
      <c r="A1050">
        <v>1049</v>
      </c>
      <c r="B1050" t="str">
        <f t="shared" si="16"/>
        <v>419</v>
      </c>
      <c r="C1050" t="s">
        <v>3402</v>
      </c>
    </row>
    <row r="1051" spans="1:3" x14ac:dyDescent="0.45">
      <c r="A1051">
        <v>1050</v>
      </c>
      <c r="B1051" t="str">
        <f t="shared" si="16"/>
        <v>41A</v>
      </c>
      <c r="C1051" t="s">
        <v>3403</v>
      </c>
    </row>
    <row r="1052" spans="1:3" x14ac:dyDescent="0.45">
      <c r="A1052">
        <v>1051</v>
      </c>
      <c r="B1052" t="str">
        <f t="shared" si="16"/>
        <v>41B</v>
      </c>
      <c r="C1052" t="s">
        <v>3404</v>
      </c>
    </row>
    <row r="1053" spans="1:3" x14ac:dyDescent="0.45">
      <c r="A1053">
        <v>1052</v>
      </c>
      <c r="B1053" t="str">
        <f t="shared" si="16"/>
        <v>41C</v>
      </c>
      <c r="C1053" t="s">
        <v>3405</v>
      </c>
    </row>
    <row r="1054" spans="1:3" x14ac:dyDescent="0.45">
      <c r="A1054">
        <v>1053</v>
      </c>
      <c r="B1054" t="str">
        <f t="shared" si="16"/>
        <v>41D</v>
      </c>
      <c r="C1054" t="s">
        <v>3406</v>
      </c>
    </row>
    <row r="1055" spans="1:3" x14ac:dyDescent="0.45">
      <c r="A1055">
        <v>1054</v>
      </c>
      <c r="B1055" t="str">
        <f t="shared" si="16"/>
        <v>41E</v>
      </c>
      <c r="C1055" t="s">
        <v>3407</v>
      </c>
    </row>
    <row r="1056" spans="1:3" x14ac:dyDescent="0.45">
      <c r="A1056">
        <v>1055</v>
      </c>
      <c r="B1056" t="str">
        <f t="shared" si="16"/>
        <v>41F</v>
      </c>
      <c r="C1056" t="s">
        <v>3408</v>
      </c>
    </row>
    <row r="1057" spans="1:3" x14ac:dyDescent="0.45">
      <c r="A1057">
        <v>1056</v>
      </c>
      <c r="B1057" t="str">
        <f t="shared" si="16"/>
        <v>420</v>
      </c>
      <c r="C1057" t="s">
        <v>3409</v>
      </c>
    </row>
    <row r="1058" spans="1:3" x14ac:dyDescent="0.45">
      <c r="A1058">
        <v>1057</v>
      </c>
      <c r="B1058" t="str">
        <f t="shared" si="16"/>
        <v>421</v>
      </c>
      <c r="C1058" t="s">
        <v>3410</v>
      </c>
    </row>
    <row r="1059" spans="1:3" x14ac:dyDescent="0.45">
      <c r="A1059">
        <v>1058</v>
      </c>
      <c r="B1059" t="str">
        <f t="shared" si="16"/>
        <v>422</v>
      </c>
      <c r="C1059" t="s">
        <v>3411</v>
      </c>
    </row>
    <row r="1060" spans="1:3" x14ac:dyDescent="0.45">
      <c r="A1060">
        <v>1059</v>
      </c>
      <c r="B1060" t="str">
        <f t="shared" si="16"/>
        <v>423</v>
      </c>
      <c r="C1060" t="s">
        <v>3412</v>
      </c>
    </row>
    <row r="1061" spans="1:3" x14ac:dyDescent="0.45">
      <c r="A1061">
        <v>1060</v>
      </c>
      <c r="B1061" t="str">
        <f t="shared" si="16"/>
        <v>424</v>
      </c>
      <c r="C1061" t="s">
        <v>3413</v>
      </c>
    </row>
    <row r="1062" spans="1:3" x14ac:dyDescent="0.45">
      <c r="A1062">
        <v>1061</v>
      </c>
      <c r="B1062" t="str">
        <f t="shared" si="16"/>
        <v>425</v>
      </c>
      <c r="C1062" t="s">
        <v>3414</v>
      </c>
    </row>
    <row r="1063" spans="1:3" x14ac:dyDescent="0.45">
      <c r="A1063">
        <v>1062</v>
      </c>
      <c r="B1063" t="str">
        <f t="shared" si="16"/>
        <v>426</v>
      </c>
      <c r="C1063" t="s">
        <v>3415</v>
      </c>
    </row>
    <row r="1064" spans="1:3" x14ac:dyDescent="0.45">
      <c r="A1064">
        <v>1063</v>
      </c>
      <c r="B1064" t="str">
        <f t="shared" si="16"/>
        <v>427</v>
      </c>
      <c r="C1064" t="s">
        <v>3416</v>
      </c>
    </row>
    <row r="1065" spans="1:3" x14ac:dyDescent="0.45">
      <c r="A1065">
        <v>1064</v>
      </c>
      <c r="B1065" t="str">
        <f t="shared" si="16"/>
        <v>428</v>
      </c>
      <c r="C1065" t="s">
        <v>3417</v>
      </c>
    </row>
    <row r="1066" spans="1:3" x14ac:dyDescent="0.45">
      <c r="A1066">
        <v>1065</v>
      </c>
      <c r="B1066" t="str">
        <f t="shared" si="16"/>
        <v>429</v>
      </c>
      <c r="C1066" t="s">
        <v>3418</v>
      </c>
    </row>
    <row r="1067" spans="1:3" x14ac:dyDescent="0.45">
      <c r="A1067">
        <v>1066</v>
      </c>
      <c r="B1067" t="str">
        <f t="shared" si="16"/>
        <v>42A</v>
      </c>
      <c r="C1067" t="s">
        <v>3419</v>
      </c>
    </row>
    <row r="1068" spans="1:3" x14ac:dyDescent="0.45">
      <c r="A1068">
        <v>1067</v>
      </c>
      <c r="B1068" t="str">
        <f t="shared" si="16"/>
        <v>42B</v>
      </c>
      <c r="C1068" t="s">
        <v>3420</v>
      </c>
    </row>
    <row r="1069" spans="1:3" x14ac:dyDescent="0.45">
      <c r="A1069">
        <v>1068</v>
      </c>
      <c r="B1069" t="str">
        <f t="shared" si="16"/>
        <v>42C</v>
      </c>
      <c r="C1069" t="s">
        <v>3421</v>
      </c>
    </row>
    <row r="1070" spans="1:3" x14ac:dyDescent="0.45">
      <c r="A1070">
        <v>1069</v>
      </c>
      <c r="B1070" t="str">
        <f t="shared" si="16"/>
        <v>42D</v>
      </c>
      <c r="C1070" t="s">
        <v>3422</v>
      </c>
    </row>
    <row r="1071" spans="1:3" x14ac:dyDescent="0.45">
      <c r="A1071">
        <v>1070</v>
      </c>
      <c r="B1071" t="str">
        <f t="shared" si="16"/>
        <v>42E</v>
      </c>
      <c r="C1071" t="s">
        <v>3423</v>
      </c>
    </row>
    <row r="1072" spans="1:3" x14ac:dyDescent="0.45">
      <c r="A1072">
        <v>1071</v>
      </c>
      <c r="B1072" t="str">
        <f t="shared" si="16"/>
        <v>42F</v>
      </c>
      <c r="C1072" t="s">
        <v>3424</v>
      </c>
    </row>
    <row r="1073" spans="1:3" x14ac:dyDescent="0.45">
      <c r="A1073">
        <v>1072</v>
      </c>
      <c r="B1073" t="str">
        <f t="shared" si="16"/>
        <v>430</v>
      </c>
      <c r="C1073" t="s">
        <v>3425</v>
      </c>
    </row>
    <row r="1074" spans="1:3" x14ac:dyDescent="0.45">
      <c r="A1074">
        <v>1073</v>
      </c>
      <c r="B1074" t="str">
        <f t="shared" si="16"/>
        <v>431</v>
      </c>
      <c r="C1074" t="s">
        <v>3426</v>
      </c>
    </row>
    <row r="1075" spans="1:3" x14ac:dyDescent="0.45">
      <c r="A1075">
        <v>1074</v>
      </c>
      <c r="B1075" t="str">
        <f t="shared" si="16"/>
        <v>432</v>
      </c>
      <c r="C1075" t="s">
        <v>3427</v>
      </c>
    </row>
    <row r="1076" spans="1:3" x14ac:dyDescent="0.45">
      <c r="A1076">
        <v>1075</v>
      </c>
      <c r="B1076" t="str">
        <f t="shared" si="16"/>
        <v>433</v>
      </c>
      <c r="C1076" t="s">
        <v>3428</v>
      </c>
    </row>
    <row r="1077" spans="1:3" x14ac:dyDescent="0.45">
      <c r="A1077">
        <v>1076</v>
      </c>
      <c r="B1077" t="str">
        <f t="shared" si="16"/>
        <v>434</v>
      </c>
      <c r="C1077" t="s">
        <v>3429</v>
      </c>
    </row>
    <row r="1078" spans="1:3" x14ac:dyDescent="0.45">
      <c r="A1078">
        <v>1077</v>
      </c>
      <c r="B1078" t="str">
        <f t="shared" si="16"/>
        <v>435</v>
      </c>
      <c r="C1078" t="s">
        <v>3430</v>
      </c>
    </row>
    <row r="1079" spans="1:3" x14ac:dyDescent="0.45">
      <c r="A1079">
        <v>1078</v>
      </c>
      <c r="B1079" t="str">
        <f t="shared" si="16"/>
        <v>436</v>
      </c>
      <c r="C1079" t="s">
        <v>3431</v>
      </c>
    </row>
    <row r="1080" spans="1:3" x14ac:dyDescent="0.45">
      <c r="A1080">
        <v>1079</v>
      </c>
      <c r="B1080" t="str">
        <f t="shared" si="16"/>
        <v>437</v>
      </c>
      <c r="C1080" t="s">
        <v>3432</v>
      </c>
    </row>
    <row r="1081" spans="1:3" x14ac:dyDescent="0.45">
      <c r="A1081">
        <v>1080</v>
      </c>
      <c r="B1081" t="str">
        <f t="shared" si="16"/>
        <v>438</v>
      </c>
      <c r="C1081" t="s">
        <v>3433</v>
      </c>
    </row>
    <row r="1082" spans="1:3" x14ac:dyDescent="0.45">
      <c r="A1082">
        <v>1081</v>
      </c>
      <c r="B1082" t="str">
        <f t="shared" si="16"/>
        <v>439</v>
      </c>
      <c r="C1082" t="s">
        <v>3434</v>
      </c>
    </row>
    <row r="1083" spans="1:3" x14ac:dyDescent="0.45">
      <c r="A1083">
        <v>1082</v>
      </c>
      <c r="B1083" t="str">
        <f t="shared" si="16"/>
        <v>43A</v>
      </c>
      <c r="C1083" t="s">
        <v>3435</v>
      </c>
    </row>
    <row r="1084" spans="1:3" x14ac:dyDescent="0.45">
      <c r="A1084">
        <v>1083</v>
      </c>
      <c r="B1084" t="str">
        <f t="shared" si="16"/>
        <v>43B</v>
      </c>
      <c r="C1084" t="s">
        <v>3436</v>
      </c>
    </row>
    <row r="1085" spans="1:3" x14ac:dyDescent="0.45">
      <c r="A1085">
        <v>1084</v>
      </c>
      <c r="B1085" t="str">
        <f t="shared" si="16"/>
        <v>43C</v>
      </c>
      <c r="C1085" t="s">
        <v>3437</v>
      </c>
    </row>
    <row r="1086" spans="1:3" x14ac:dyDescent="0.45">
      <c r="A1086">
        <v>1085</v>
      </c>
      <c r="B1086" t="str">
        <f t="shared" si="16"/>
        <v>43D</v>
      </c>
      <c r="C1086" t="s">
        <v>3438</v>
      </c>
    </row>
    <row r="1087" spans="1:3" x14ac:dyDescent="0.45">
      <c r="A1087">
        <v>1086</v>
      </c>
      <c r="B1087" t="str">
        <f t="shared" si="16"/>
        <v>43E</v>
      </c>
      <c r="C1087" t="s">
        <v>3439</v>
      </c>
    </row>
    <row r="1088" spans="1:3" x14ac:dyDescent="0.45">
      <c r="A1088">
        <v>1087</v>
      </c>
      <c r="B1088" t="str">
        <f t="shared" si="16"/>
        <v>43F</v>
      </c>
      <c r="C1088" t="s">
        <v>3440</v>
      </c>
    </row>
    <row r="1089" spans="1:3" x14ac:dyDescent="0.45">
      <c r="A1089">
        <v>1088</v>
      </c>
      <c r="B1089" t="str">
        <f t="shared" ref="B1089:B1152" si="17">DEC2HEX(A1089)</f>
        <v>440</v>
      </c>
      <c r="C1089" t="s">
        <v>3441</v>
      </c>
    </row>
    <row r="1090" spans="1:3" x14ac:dyDescent="0.45">
      <c r="A1090">
        <v>1089</v>
      </c>
      <c r="B1090" t="str">
        <f t="shared" si="17"/>
        <v>441</v>
      </c>
      <c r="C1090" t="s">
        <v>3442</v>
      </c>
    </row>
    <row r="1091" spans="1:3" x14ac:dyDescent="0.45">
      <c r="A1091">
        <v>1090</v>
      </c>
      <c r="B1091" t="str">
        <f t="shared" si="17"/>
        <v>442</v>
      </c>
      <c r="C1091" t="s">
        <v>3443</v>
      </c>
    </row>
    <row r="1092" spans="1:3" x14ac:dyDescent="0.45">
      <c r="A1092">
        <v>1091</v>
      </c>
      <c r="B1092" t="str">
        <f t="shared" si="17"/>
        <v>443</v>
      </c>
      <c r="C1092" t="s">
        <v>3444</v>
      </c>
    </row>
    <row r="1093" spans="1:3" x14ac:dyDescent="0.45">
      <c r="A1093">
        <v>1092</v>
      </c>
      <c r="B1093" t="str">
        <f t="shared" si="17"/>
        <v>444</v>
      </c>
      <c r="C1093" t="s">
        <v>3445</v>
      </c>
    </row>
    <row r="1094" spans="1:3" x14ac:dyDescent="0.45">
      <c r="A1094">
        <v>1093</v>
      </c>
      <c r="B1094" t="str">
        <f t="shared" si="17"/>
        <v>445</v>
      </c>
      <c r="C1094" t="s">
        <v>3446</v>
      </c>
    </row>
    <row r="1095" spans="1:3" x14ac:dyDescent="0.45">
      <c r="A1095">
        <v>1094</v>
      </c>
      <c r="B1095" t="str">
        <f t="shared" si="17"/>
        <v>446</v>
      </c>
      <c r="C1095" t="s">
        <v>3447</v>
      </c>
    </row>
    <row r="1096" spans="1:3" x14ac:dyDescent="0.45">
      <c r="A1096">
        <v>1095</v>
      </c>
      <c r="B1096" t="str">
        <f t="shared" si="17"/>
        <v>447</v>
      </c>
      <c r="C1096" t="s">
        <v>3448</v>
      </c>
    </row>
    <row r="1097" spans="1:3" x14ac:dyDescent="0.45">
      <c r="A1097">
        <v>1096</v>
      </c>
      <c r="B1097" t="str">
        <f t="shared" si="17"/>
        <v>448</v>
      </c>
      <c r="C1097" t="s">
        <v>3449</v>
      </c>
    </row>
    <row r="1098" spans="1:3" x14ac:dyDescent="0.45">
      <c r="A1098">
        <v>1097</v>
      </c>
      <c r="B1098" t="str">
        <f t="shared" si="17"/>
        <v>449</v>
      </c>
      <c r="C1098" t="s">
        <v>3450</v>
      </c>
    </row>
    <row r="1099" spans="1:3" x14ac:dyDescent="0.45">
      <c r="A1099">
        <v>1098</v>
      </c>
      <c r="B1099" t="str">
        <f t="shared" si="17"/>
        <v>44A</v>
      </c>
      <c r="C1099" t="s">
        <v>3451</v>
      </c>
    </row>
    <row r="1100" spans="1:3" x14ac:dyDescent="0.45">
      <c r="A1100">
        <v>1099</v>
      </c>
      <c r="B1100" t="str">
        <f t="shared" si="17"/>
        <v>44B</v>
      </c>
      <c r="C1100" t="s">
        <v>3452</v>
      </c>
    </row>
    <row r="1101" spans="1:3" x14ac:dyDescent="0.45">
      <c r="A1101">
        <v>1100</v>
      </c>
      <c r="B1101" t="str">
        <f t="shared" si="17"/>
        <v>44C</v>
      </c>
      <c r="C1101" t="s">
        <v>3453</v>
      </c>
    </row>
    <row r="1102" spans="1:3" x14ac:dyDescent="0.45">
      <c r="A1102">
        <v>1101</v>
      </c>
      <c r="B1102" t="str">
        <f t="shared" si="17"/>
        <v>44D</v>
      </c>
      <c r="C1102" t="s">
        <v>3454</v>
      </c>
    </row>
    <row r="1103" spans="1:3" x14ac:dyDescent="0.45">
      <c r="A1103">
        <v>1102</v>
      </c>
      <c r="B1103" t="str">
        <f t="shared" si="17"/>
        <v>44E</v>
      </c>
      <c r="C1103" t="s">
        <v>3455</v>
      </c>
    </row>
    <row r="1104" spans="1:3" x14ac:dyDescent="0.45">
      <c r="A1104">
        <v>1103</v>
      </c>
      <c r="B1104" t="str">
        <f t="shared" si="17"/>
        <v>44F</v>
      </c>
      <c r="C1104" t="s">
        <v>3456</v>
      </c>
    </row>
    <row r="1105" spans="1:3" x14ac:dyDescent="0.45">
      <c r="A1105">
        <v>1104</v>
      </c>
      <c r="B1105" t="str">
        <f t="shared" si="17"/>
        <v>450</v>
      </c>
      <c r="C1105" t="s">
        <v>3457</v>
      </c>
    </row>
    <row r="1106" spans="1:3" x14ac:dyDescent="0.45">
      <c r="A1106">
        <v>1105</v>
      </c>
      <c r="B1106" t="str">
        <f t="shared" si="17"/>
        <v>451</v>
      </c>
      <c r="C1106" t="s">
        <v>3458</v>
      </c>
    </row>
    <row r="1107" spans="1:3" x14ac:dyDescent="0.45">
      <c r="A1107">
        <v>1106</v>
      </c>
      <c r="B1107" t="str">
        <f t="shared" si="17"/>
        <v>452</v>
      </c>
      <c r="C1107" t="s">
        <v>3459</v>
      </c>
    </row>
    <row r="1108" spans="1:3" x14ac:dyDescent="0.45">
      <c r="A1108">
        <v>1107</v>
      </c>
      <c r="B1108" t="str">
        <f t="shared" si="17"/>
        <v>453</v>
      </c>
      <c r="C1108" t="s">
        <v>3460</v>
      </c>
    </row>
    <row r="1109" spans="1:3" x14ac:dyDescent="0.45">
      <c r="A1109">
        <v>1108</v>
      </c>
      <c r="B1109" t="str">
        <f t="shared" si="17"/>
        <v>454</v>
      </c>
      <c r="C1109" t="s">
        <v>3461</v>
      </c>
    </row>
    <row r="1110" spans="1:3" x14ac:dyDescent="0.45">
      <c r="A1110">
        <v>1109</v>
      </c>
      <c r="B1110" t="str">
        <f t="shared" si="17"/>
        <v>455</v>
      </c>
      <c r="C1110" t="s">
        <v>3462</v>
      </c>
    </row>
    <row r="1111" spans="1:3" x14ac:dyDescent="0.45">
      <c r="A1111">
        <v>1110</v>
      </c>
      <c r="B1111" t="str">
        <f t="shared" si="17"/>
        <v>456</v>
      </c>
      <c r="C1111" t="s">
        <v>3463</v>
      </c>
    </row>
    <row r="1112" spans="1:3" x14ac:dyDescent="0.45">
      <c r="A1112">
        <v>1111</v>
      </c>
      <c r="B1112" t="str">
        <f t="shared" si="17"/>
        <v>457</v>
      </c>
      <c r="C1112" t="s">
        <v>3464</v>
      </c>
    </row>
    <row r="1113" spans="1:3" x14ac:dyDescent="0.45">
      <c r="A1113">
        <v>1112</v>
      </c>
      <c r="B1113" t="str">
        <f t="shared" si="17"/>
        <v>458</v>
      </c>
      <c r="C1113" t="s">
        <v>3465</v>
      </c>
    </row>
    <row r="1114" spans="1:3" x14ac:dyDescent="0.45">
      <c r="A1114">
        <v>1113</v>
      </c>
      <c r="B1114" t="str">
        <f t="shared" si="17"/>
        <v>459</v>
      </c>
      <c r="C1114" t="s">
        <v>3466</v>
      </c>
    </row>
    <row r="1115" spans="1:3" x14ac:dyDescent="0.45">
      <c r="A1115">
        <v>1114</v>
      </c>
      <c r="B1115" t="str">
        <f t="shared" si="17"/>
        <v>45A</v>
      </c>
      <c r="C1115" t="s">
        <v>1667</v>
      </c>
    </row>
    <row r="1116" spans="1:3" x14ac:dyDescent="0.45">
      <c r="A1116">
        <v>1115</v>
      </c>
      <c r="B1116" t="str">
        <f t="shared" si="17"/>
        <v>45B</v>
      </c>
      <c r="C1116" t="s">
        <v>1667</v>
      </c>
    </row>
    <row r="1117" spans="1:3" x14ac:dyDescent="0.45">
      <c r="A1117">
        <v>1116</v>
      </c>
      <c r="B1117" t="str">
        <f t="shared" si="17"/>
        <v>45C</v>
      </c>
      <c r="C1117" t="s">
        <v>1667</v>
      </c>
    </row>
    <row r="1118" spans="1:3" x14ac:dyDescent="0.45">
      <c r="A1118">
        <v>1117</v>
      </c>
      <c r="B1118" t="str">
        <f t="shared" si="17"/>
        <v>45D</v>
      </c>
      <c r="C1118" t="s">
        <v>3467</v>
      </c>
    </row>
    <row r="1119" spans="1:3" x14ac:dyDescent="0.45">
      <c r="A1119">
        <v>1118</v>
      </c>
      <c r="B1119" t="str">
        <f t="shared" si="17"/>
        <v>45E</v>
      </c>
      <c r="C1119" t="s">
        <v>3468</v>
      </c>
    </row>
    <row r="1120" spans="1:3" x14ac:dyDescent="0.45">
      <c r="A1120">
        <v>1119</v>
      </c>
      <c r="B1120" t="str">
        <f t="shared" si="17"/>
        <v>45F</v>
      </c>
      <c r="C1120" t="s">
        <v>3469</v>
      </c>
    </row>
    <row r="1121" spans="1:3" x14ac:dyDescent="0.45">
      <c r="A1121">
        <v>1120</v>
      </c>
      <c r="B1121" t="str">
        <f t="shared" si="17"/>
        <v>460</v>
      </c>
      <c r="C1121" t="s">
        <v>1667</v>
      </c>
    </row>
    <row r="1122" spans="1:3" x14ac:dyDescent="0.45">
      <c r="A1122">
        <v>1121</v>
      </c>
      <c r="B1122" t="str">
        <f t="shared" si="17"/>
        <v>461</v>
      </c>
      <c r="C1122" t="s">
        <v>1667</v>
      </c>
    </row>
    <row r="1123" spans="1:3" x14ac:dyDescent="0.45">
      <c r="A1123">
        <v>1122</v>
      </c>
      <c r="B1123" t="str">
        <f t="shared" si="17"/>
        <v>462</v>
      </c>
      <c r="C1123" t="s">
        <v>1667</v>
      </c>
    </row>
    <row r="1124" spans="1:3" x14ac:dyDescent="0.45">
      <c r="A1124">
        <v>1123</v>
      </c>
      <c r="B1124" t="str">
        <f t="shared" si="17"/>
        <v>463</v>
      </c>
      <c r="C1124" t="s">
        <v>3470</v>
      </c>
    </row>
    <row r="1125" spans="1:3" x14ac:dyDescent="0.45">
      <c r="A1125">
        <v>1124</v>
      </c>
      <c r="B1125" t="str">
        <f t="shared" si="17"/>
        <v>464</v>
      </c>
      <c r="C1125" t="s">
        <v>3471</v>
      </c>
    </row>
    <row r="1126" spans="1:3" x14ac:dyDescent="0.45">
      <c r="A1126">
        <v>1125</v>
      </c>
      <c r="B1126" t="str">
        <f t="shared" si="17"/>
        <v>465</v>
      </c>
      <c r="C1126" t="s">
        <v>3472</v>
      </c>
    </row>
    <row r="1127" spans="1:3" x14ac:dyDescent="0.45">
      <c r="A1127">
        <v>1126</v>
      </c>
      <c r="B1127" t="str">
        <f t="shared" si="17"/>
        <v>466</v>
      </c>
      <c r="C1127" t="s">
        <v>3473</v>
      </c>
    </row>
    <row r="1128" spans="1:3" x14ac:dyDescent="0.45">
      <c r="A1128">
        <v>1127</v>
      </c>
      <c r="B1128" t="str">
        <f t="shared" si="17"/>
        <v>467</v>
      </c>
      <c r="C1128" t="s">
        <v>3474</v>
      </c>
    </row>
    <row r="1129" spans="1:3" x14ac:dyDescent="0.45">
      <c r="A1129">
        <v>1128</v>
      </c>
      <c r="B1129" t="str">
        <f t="shared" si="17"/>
        <v>468</v>
      </c>
      <c r="C1129" t="s">
        <v>3475</v>
      </c>
    </row>
    <row r="1130" spans="1:3" x14ac:dyDescent="0.45">
      <c r="A1130">
        <v>1129</v>
      </c>
      <c r="B1130" t="str">
        <f t="shared" si="17"/>
        <v>469</v>
      </c>
      <c r="C1130" t="s">
        <v>3476</v>
      </c>
    </row>
    <row r="1131" spans="1:3" x14ac:dyDescent="0.45">
      <c r="A1131">
        <v>1130</v>
      </c>
      <c r="B1131" t="str">
        <f t="shared" si="17"/>
        <v>46A</v>
      </c>
      <c r="C1131" t="s">
        <v>3477</v>
      </c>
    </row>
    <row r="1132" spans="1:3" x14ac:dyDescent="0.45">
      <c r="A1132">
        <v>1131</v>
      </c>
      <c r="B1132" t="str">
        <f t="shared" si="17"/>
        <v>46B</v>
      </c>
      <c r="C1132" t="s">
        <v>3478</v>
      </c>
    </row>
    <row r="1133" spans="1:3" x14ac:dyDescent="0.45">
      <c r="A1133">
        <v>1132</v>
      </c>
      <c r="B1133" t="str">
        <f t="shared" si="17"/>
        <v>46C</v>
      </c>
      <c r="C1133" t="s">
        <v>3479</v>
      </c>
    </row>
    <row r="1134" spans="1:3" x14ac:dyDescent="0.45">
      <c r="A1134">
        <v>1133</v>
      </c>
      <c r="B1134" t="str">
        <f t="shared" si="17"/>
        <v>46D</v>
      </c>
      <c r="C1134" t="s">
        <v>3480</v>
      </c>
    </row>
    <row r="1135" spans="1:3" x14ac:dyDescent="0.45">
      <c r="A1135">
        <v>1134</v>
      </c>
      <c r="B1135" t="str">
        <f t="shared" si="17"/>
        <v>46E</v>
      </c>
      <c r="C1135" t="s">
        <v>3481</v>
      </c>
    </row>
    <row r="1136" spans="1:3" x14ac:dyDescent="0.45">
      <c r="A1136">
        <v>1135</v>
      </c>
      <c r="B1136" t="str">
        <f t="shared" si="17"/>
        <v>46F</v>
      </c>
      <c r="C1136" t="s">
        <v>3482</v>
      </c>
    </row>
    <row r="1137" spans="1:3" x14ac:dyDescent="0.45">
      <c r="A1137">
        <v>1136</v>
      </c>
      <c r="B1137" t="str">
        <f t="shared" si="17"/>
        <v>470</v>
      </c>
      <c r="C1137" t="s">
        <v>3483</v>
      </c>
    </row>
    <row r="1138" spans="1:3" x14ac:dyDescent="0.45">
      <c r="A1138">
        <v>1137</v>
      </c>
      <c r="B1138" t="str">
        <f t="shared" si="17"/>
        <v>471</v>
      </c>
      <c r="C1138" t="s">
        <v>3484</v>
      </c>
    </row>
    <row r="1139" spans="1:3" x14ac:dyDescent="0.45">
      <c r="A1139">
        <v>1138</v>
      </c>
      <c r="B1139" t="str">
        <f t="shared" si="17"/>
        <v>472</v>
      </c>
      <c r="C1139" t="s">
        <v>3485</v>
      </c>
    </row>
    <row r="1140" spans="1:3" x14ac:dyDescent="0.45">
      <c r="A1140">
        <v>1139</v>
      </c>
      <c r="B1140" t="str">
        <f t="shared" si="17"/>
        <v>473</v>
      </c>
      <c r="C1140" t="s">
        <v>3486</v>
      </c>
    </row>
    <row r="1141" spans="1:3" x14ac:dyDescent="0.45">
      <c r="A1141">
        <v>1140</v>
      </c>
      <c r="B1141" t="str">
        <f t="shared" si="17"/>
        <v>474</v>
      </c>
      <c r="C1141" t="s">
        <v>3487</v>
      </c>
    </row>
    <row r="1142" spans="1:3" x14ac:dyDescent="0.45">
      <c r="A1142">
        <v>1141</v>
      </c>
      <c r="B1142" t="str">
        <f t="shared" si="17"/>
        <v>475</v>
      </c>
      <c r="C1142" t="s">
        <v>3488</v>
      </c>
    </row>
    <row r="1143" spans="1:3" x14ac:dyDescent="0.45">
      <c r="A1143">
        <v>1142</v>
      </c>
      <c r="B1143" t="str">
        <f t="shared" si="17"/>
        <v>476</v>
      </c>
      <c r="C1143" t="s">
        <v>3489</v>
      </c>
    </row>
    <row r="1144" spans="1:3" x14ac:dyDescent="0.45">
      <c r="A1144">
        <v>1143</v>
      </c>
      <c r="B1144" t="str">
        <f t="shared" si="17"/>
        <v>477</v>
      </c>
      <c r="C1144" t="s">
        <v>3490</v>
      </c>
    </row>
    <row r="1145" spans="1:3" x14ac:dyDescent="0.45">
      <c r="A1145">
        <v>1144</v>
      </c>
      <c r="B1145" t="str">
        <f t="shared" si="17"/>
        <v>478</v>
      </c>
      <c r="C1145" t="s">
        <v>3491</v>
      </c>
    </row>
    <row r="1146" spans="1:3" x14ac:dyDescent="0.45">
      <c r="A1146">
        <v>1145</v>
      </c>
      <c r="B1146" t="str">
        <f t="shared" si="17"/>
        <v>479</v>
      </c>
      <c r="C1146" t="s">
        <v>3492</v>
      </c>
    </row>
    <row r="1147" spans="1:3" x14ac:dyDescent="0.45">
      <c r="A1147">
        <v>1146</v>
      </c>
      <c r="B1147" t="str">
        <f t="shared" si="17"/>
        <v>47A</v>
      </c>
      <c r="C1147" t="s">
        <v>3493</v>
      </c>
    </row>
    <row r="1148" spans="1:3" x14ac:dyDescent="0.45">
      <c r="A1148">
        <v>1147</v>
      </c>
      <c r="B1148" t="str">
        <f t="shared" si="17"/>
        <v>47B</v>
      </c>
      <c r="C1148" t="s">
        <v>3494</v>
      </c>
    </row>
    <row r="1149" spans="1:3" x14ac:dyDescent="0.45">
      <c r="A1149">
        <v>1148</v>
      </c>
      <c r="B1149" t="str">
        <f t="shared" si="17"/>
        <v>47C</v>
      </c>
      <c r="C1149" t="s">
        <v>3495</v>
      </c>
    </row>
    <row r="1150" spans="1:3" x14ac:dyDescent="0.45">
      <c r="A1150">
        <v>1149</v>
      </c>
      <c r="B1150" t="str">
        <f t="shared" si="17"/>
        <v>47D</v>
      </c>
      <c r="C1150" t="s">
        <v>3496</v>
      </c>
    </row>
    <row r="1151" spans="1:3" x14ac:dyDescent="0.45">
      <c r="A1151">
        <v>1150</v>
      </c>
      <c r="B1151" t="str">
        <f t="shared" si="17"/>
        <v>47E</v>
      </c>
      <c r="C1151" t="s">
        <v>3497</v>
      </c>
    </row>
    <row r="1152" spans="1:3" x14ac:dyDescent="0.45">
      <c r="A1152">
        <v>1151</v>
      </c>
      <c r="B1152" t="str">
        <f t="shared" si="17"/>
        <v>47F</v>
      </c>
      <c r="C1152" t="s">
        <v>3498</v>
      </c>
    </row>
    <row r="1153" spans="1:3" x14ac:dyDescent="0.45">
      <c r="A1153">
        <v>1152</v>
      </c>
      <c r="B1153" t="str">
        <f t="shared" ref="B1153:B1216" si="18">DEC2HEX(A1153)</f>
        <v>480</v>
      </c>
      <c r="C1153" t="s">
        <v>3499</v>
      </c>
    </row>
    <row r="1154" spans="1:3" x14ac:dyDescent="0.45">
      <c r="A1154">
        <v>1153</v>
      </c>
      <c r="B1154" t="str">
        <f t="shared" si="18"/>
        <v>481</v>
      </c>
      <c r="C1154" t="s">
        <v>3500</v>
      </c>
    </row>
    <row r="1155" spans="1:3" x14ac:dyDescent="0.45">
      <c r="A1155">
        <v>1154</v>
      </c>
      <c r="B1155" t="str">
        <f t="shared" si="18"/>
        <v>482</v>
      </c>
      <c r="C1155" t="s">
        <v>3501</v>
      </c>
    </row>
    <row r="1156" spans="1:3" x14ac:dyDescent="0.45">
      <c r="A1156">
        <v>1155</v>
      </c>
      <c r="B1156" t="str">
        <f t="shared" si="18"/>
        <v>483</v>
      </c>
      <c r="C1156" t="s">
        <v>3502</v>
      </c>
    </row>
    <row r="1157" spans="1:3" x14ac:dyDescent="0.45">
      <c r="A1157">
        <v>1156</v>
      </c>
      <c r="B1157" t="str">
        <f t="shared" si="18"/>
        <v>484</v>
      </c>
      <c r="C1157" t="s">
        <v>3503</v>
      </c>
    </row>
    <row r="1158" spans="1:3" x14ac:dyDescent="0.45">
      <c r="A1158">
        <v>1157</v>
      </c>
      <c r="B1158" t="str">
        <f t="shared" si="18"/>
        <v>485</v>
      </c>
      <c r="C1158" t="s">
        <v>3504</v>
      </c>
    </row>
    <row r="1159" spans="1:3" x14ac:dyDescent="0.45">
      <c r="A1159">
        <v>1158</v>
      </c>
      <c r="B1159" t="str">
        <f t="shared" si="18"/>
        <v>486</v>
      </c>
      <c r="C1159" t="s">
        <v>3505</v>
      </c>
    </row>
    <row r="1160" spans="1:3" x14ac:dyDescent="0.45">
      <c r="A1160">
        <v>1159</v>
      </c>
      <c r="B1160" t="str">
        <f t="shared" si="18"/>
        <v>487</v>
      </c>
      <c r="C1160" t="s">
        <v>3506</v>
      </c>
    </row>
    <row r="1161" spans="1:3" x14ac:dyDescent="0.45">
      <c r="A1161">
        <v>1160</v>
      </c>
      <c r="B1161" t="str">
        <f t="shared" si="18"/>
        <v>488</v>
      </c>
      <c r="C1161" t="s">
        <v>3507</v>
      </c>
    </row>
    <row r="1162" spans="1:3" x14ac:dyDescent="0.45">
      <c r="A1162">
        <v>1161</v>
      </c>
      <c r="B1162" t="str">
        <f t="shared" si="18"/>
        <v>489</v>
      </c>
      <c r="C1162" t="s">
        <v>3508</v>
      </c>
    </row>
    <row r="1163" spans="1:3" x14ac:dyDescent="0.45">
      <c r="A1163">
        <v>1162</v>
      </c>
      <c r="B1163" t="str">
        <f t="shared" si="18"/>
        <v>48A</v>
      </c>
      <c r="C1163" t="s">
        <v>3509</v>
      </c>
    </row>
    <row r="1164" spans="1:3" x14ac:dyDescent="0.45">
      <c r="A1164">
        <v>1163</v>
      </c>
      <c r="B1164" t="str">
        <f t="shared" si="18"/>
        <v>48B</v>
      </c>
      <c r="C1164" t="s">
        <v>3510</v>
      </c>
    </row>
    <row r="1165" spans="1:3" x14ac:dyDescent="0.45">
      <c r="A1165">
        <v>1164</v>
      </c>
      <c r="B1165" t="str">
        <f t="shared" si="18"/>
        <v>48C</v>
      </c>
      <c r="C1165" t="s">
        <v>3511</v>
      </c>
    </row>
    <row r="1166" spans="1:3" x14ac:dyDescent="0.45">
      <c r="A1166">
        <v>1165</v>
      </c>
      <c r="B1166" t="str">
        <f t="shared" si="18"/>
        <v>48D</v>
      </c>
      <c r="C1166" t="s">
        <v>3512</v>
      </c>
    </row>
    <row r="1167" spans="1:3" x14ac:dyDescent="0.45">
      <c r="A1167">
        <v>1166</v>
      </c>
      <c r="B1167" t="str">
        <f t="shared" si="18"/>
        <v>48E</v>
      </c>
      <c r="C1167" t="s">
        <v>3513</v>
      </c>
    </row>
    <row r="1168" spans="1:3" x14ac:dyDescent="0.45">
      <c r="A1168">
        <v>1167</v>
      </c>
      <c r="B1168" t="str">
        <f t="shared" si="18"/>
        <v>48F</v>
      </c>
      <c r="C1168" t="s">
        <v>3514</v>
      </c>
    </row>
    <row r="1169" spans="1:3" x14ac:dyDescent="0.45">
      <c r="A1169">
        <v>1168</v>
      </c>
      <c r="B1169" t="str">
        <f t="shared" si="18"/>
        <v>490</v>
      </c>
      <c r="C1169" t="s">
        <v>3515</v>
      </c>
    </row>
    <row r="1170" spans="1:3" x14ac:dyDescent="0.45">
      <c r="A1170">
        <v>1169</v>
      </c>
      <c r="B1170" t="str">
        <f t="shared" si="18"/>
        <v>491</v>
      </c>
      <c r="C1170" t="s">
        <v>3516</v>
      </c>
    </row>
    <row r="1171" spans="1:3" x14ac:dyDescent="0.45">
      <c r="A1171">
        <v>1170</v>
      </c>
      <c r="B1171" t="str">
        <f t="shared" si="18"/>
        <v>492</v>
      </c>
      <c r="C1171" t="s">
        <v>3517</v>
      </c>
    </row>
    <row r="1172" spans="1:3" x14ac:dyDescent="0.45">
      <c r="A1172">
        <v>1171</v>
      </c>
      <c r="B1172" t="str">
        <f t="shared" si="18"/>
        <v>493</v>
      </c>
      <c r="C1172" t="s">
        <v>3518</v>
      </c>
    </row>
    <row r="1173" spans="1:3" x14ac:dyDescent="0.45">
      <c r="A1173">
        <v>1172</v>
      </c>
      <c r="B1173" t="str">
        <f t="shared" si="18"/>
        <v>494</v>
      </c>
      <c r="C1173" t="s">
        <v>3519</v>
      </c>
    </row>
    <row r="1174" spans="1:3" x14ac:dyDescent="0.45">
      <c r="A1174">
        <v>1173</v>
      </c>
      <c r="B1174" t="str">
        <f t="shared" si="18"/>
        <v>495</v>
      </c>
      <c r="C1174" t="s">
        <v>3520</v>
      </c>
    </row>
    <row r="1175" spans="1:3" x14ac:dyDescent="0.45">
      <c r="A1175">
        <v>1174</v>
      </c>
      <c r="B1175" t="str">
        <f t="shared" si="18"/>
        <v>496</v>
      </c>
      <c r="C1175" t="s">
        <v>3521</v>
      </c>
    </row>
    <row r="1176" spans="1:3" x14ac:dyDescent="0.45">
      <c r="A1176">
        <v>1175</v>
      </c>
      <c r="B1176" t="str">
        <f t="shared" si="18"/>
        <v>497</v>
      </c>
      <c r="C1176" t="s">
        <v>3522</v>
      </c>
    </row>
    <row r="1177" spans="1:3" x14ac:dyDescent="0.45">
      <c r="A1177">
        <v>1176</v>
      </c>
      <c r="B1177" t="str">
        <f t="shared" si="18"/>
        <v>498</v>
      </c>
      <c r="C1177" t="s">
        <v>3523</v>
      </c>
    </row>
    <row r="1178" spans="1:3" x14ac:dyDescent="0.45">
      <c r="A1178">
        <v>1177</v>
      </c>
      <c r="B1178" t="str">
        <f t="shared" si="18"/>
        <v>499</v>
      </c>
      <c r="C1178" t="s">
        <v>3524</v>
      </c>
    </row>
    <row r="1179" spans="1:3" x14ac:dyDescent="0.45">
      <c r="A1179">
        <v>1178</v>
      </c>
      <c r="B1179" t="str">
        <f t="shared" si="18"/>
        <v>49A</v>
      </c>
      <c r="C1179" t="s">
        <v>3525</v>
      </c>
    </row>
    <row r="1180" spans="1:3" x14ac:dyDescent="0.45">
      <c r="A1180">
        <v>1179</v>
      </c>
      <c r="B1180" t="str">
        <f t="shared" si="18"/>
        <v>49B</v>
      </c>
      <c r="C1180" t="s">
        <v>3526</v>
      </c>
    </row>
    <row r="1181" spans="1:3" x14ac:dyDescent="0.45">
      <c r="A1181">
        <v>1180</v>
      </c>
      <c r="B1181" t="str">
        <f t="shared" si="18"/>
        <v>49C</v>
      </c>
      <c r="C1181" t="s">
        <v>1667</v>
      </c>
    </row>
    <row r="1182" spans="1:3" x14ac:dyDescent="0.45">
      <c r="A1182">
        <v>1181</v>
      </c>
      <c r="B1182" t="str">
        <f t="shared" si="18"/>
        <v>49D</v>
      </c>
      <c r="C1182" t="s">
        <v>1667</v>
      </c>
    </row>
    <row r="1183" spans="1:3" x14ac:dyDescent="0.45">
      <c r="A1183">
        <v>1182</v>
      </c>
      <c r="B1183" t="str">
        <f t="shared" si="18"/>
        <v>49E</v>
      </c>
      <c r="C1183" t="s">
        <v>1667</v>
      </c>
    </row>
    <row r="1184" spans="1:3" x14ac:dyDescent="0.45">
      <c r="A1184">
        <v>1183</v>
      </c>
      <c r="B1184" t="str">
        <f t="shared" si="18"/>
        <v>49F</v>
      </c>
      <c r="C1184" t="s">
        <v>3527</v>
      </c>
    </row>
    <row r="1185" spans="1:3" x14ac:dyDescent="0.45">
      <c r="A1185">
        <v>1184</v>
      </c>
      <c r="B1185" t="str">
        <f t="shared" si="18"/>
        <v>4A0</v>
      </c>
      <c r="C1185" t="s">
        <v>3528</v>
      </c>
    </row>
    <row r="1186" spans="1:3" x14ac:dyDescent="0.45">
      <c r="A1186">
        <v>1185</v>
      </c>
      <c r="B1186" t="str">
        <f t="shared" si="18"/>
        <v>4A1</v>
      </c>
      <c r="C1186" t="s">
        <v>3529</v>
      </c>
    </row>
    <row r="1187" spans="1:3" x14ac:dyDescent="0.45">
      <c r="A1187">
        <v>1186</v>
      </c>
      <c r="B1187" t="str">
        <f t="shared" si="18"/>
        <v>4A2</v>
      </c>
      <c r="C1187" t="s">
        <v>3530</v>
      </c>
    </row>
    <row r="1188" spans="1:3" x14ac:dyDescent="0.45">
      <c r="A1188">
        <v>1187</v>
      </c>
      <c r="B1188" t="str">
        <f t="shared" si="18"/>
        <v>4A3</v>
      </c>
      <c r="C1188" t="s">
        <v>3531</v>
      </c>
    </row>
    <row r="1189" spans="1:3" x14ac:dyDescent="0.45">
      <c r="A1189">
        <v>1188</v>
      </c>
      <c r="B1189" t="str">
        <f t="shared" si="18"/>
        <v>4A4</v>
      </c>
      <c r="C1189" t="s">
        <v>3532</v>
      </c>
    </row>
    <row r="1190" spans="1:3" x14ac:dyDescent="0.45">
      <c r="A1190">
        <v>1189</v>
      </c>
      <c r="B1190" t="str">
        <f t="shared" si="18"/>
        <v>4A5</v>
      </c>
      <c r="C1190" t="s">
        <v>3533</v>
      </c>
    </row>
    <row r="1191" spans="1:3" x14ac:dyDescent="0.45">
      <c r="A1191">
        <v>1190</v>
      </c>
      <c r="B1191" t="str">
        <f t="shared" si="18"/>
        <v>4A6</v>
      </c>
      <c r="C1191" t="s">
        <v>3534</v>
      </c>
    </row>
    <row r="1192" spans="1:3" x14ac:dyDescent="0.45">
      <c r="A1192">
        <v>1191</v>
      </c>
      <c r="B1192" t="str">
        <f t="shared" si="18"/>
        <v>4A7</v>
      </c>
      <c r="C1192" t="s">
        <v>3535</v>
      </c>
    </row>
    <row r="1193" spans="1:3" x14ac:dyDescent="0.45">
      <c r="A1193">
        <v>1192</v>
      </c>
      <c r="B1193" t="str">
        <f t="shared" si="18"/>
        <v>4A8</v>
      </c>
      <c r="C1193" t="s">
        <v>3536</v>
      </c>
    </row>
    <row r="1194" spans="1:3" x14ac:dyDescent="0.45">
      <c r="A1194">
        <v>1193</v>
      </c>
      <c r="B1194" t="str">
        <f t="shared" si="18"/>
        <v>4A9</v>
      </c>
      <c r="C1194" t="s">
        <v>3537</v>
      </c>
    </row>
    <row r="1195" spans="1:3" x14ac:dyDescent="0.45">
      <c r="A1195">
        <v>1194</v>
      </c>
      <c r="B1195" t="str">
        <f t="shared" si="18"/>
        <v>4AA</v>
      </c>
      <c r="C1195" t="s">
        <v>3538</v>
      </c>
    </row>
    <row r="1196" spans="1:3" x14ac:dyDescent="0.45">
      <c r="A1196">
        <v>1195</v>
      </c>
      <c r="B1196" t="str">
        <f t="shared" si="18"/>
        <v>4AB</v>
      </c>
      <c r="C1196" t="s">
        <v>3539</v>
      </c>
    </row>
    <row r="1197" spans="1:3" x14ac:dyDescent="0.45">
      <c r="A1197">
        <v>1196</v>
      </c>
      <c r="B1197" t="str">
        <f t="shared" si="18"/>
        <v>4AC</v>
      </c>
      <c r="C1197" t="s">
        <v>3540</v>
      </c>
    </row>
    <row r="1198" spans="1:3" x14ac:dyDescent="0.45">
      <c r="A1198">
        <v>1197</v>
      </c>
      <c r="B1198" t="str">
        <f t="shared" si="18"/>
        <v>4AD</v>
      </c>
      <c r="C1198" t="s">
        <v>3541</v>
      </c>
    </row>
    <row r="1199" spans="1:3" x14ac:dyDescent="0.45">
      <c r="A1199">
        <v>1198</v>
      </c>
      <c r="B1199" t="str">
        <f t="shared" si="18"/>
        <v>4AE</v>
      </c>
      <c r="C1199" t="s">
        <v>3542</v>
      </c>
    </row>
    <row r="1200" spans="1:3" x14ac:dyDescent="0.45">
      <c r="A1200">
        <v>1199</v>
      </c>
      <c r="B1200" t="str">
        <f t="shared" si="18"/>
        <v>4AF</v>
      </c>
      <c r="C1200" t="s">
        <v>3543</v>
      </c>
    </row>
    <row r="1201" spans="1:3" x14ac:dyDescent="0.45">
      <c r="A1201">
        <v>1200</v>
      </c>
      <c r="B1201" t="str">
        <f t="shared" si="18"/>
        <v>4B0</v>
      </c>
      <c r="C1201" t="s">
        <v>3544</v>
      </c>
    </row>
    <row r="1202" spans="1:3" x14ac:dyDescent="0.45">
      <c r="A1202">
        <v>1201</v>
      </c>
      <c r="B1202" t="str">
        <f t="shared" si="18"/>
        <v>4B1</v>
      </c>
      <c r="C1202" t="s">
        <v>1667</v>
      </c>
    </row>
    <row r="1203" spans="1:3" x14ac:dyDescent="0.45">
      <c r="A1203">
        <v>1202</v>
      </c>
      <c r="B1203" t="str">
        <f t="shared" si="18"/>
        <v>4B2</v>
      </c>
      <c r="C1203" t="s">
        <v>1667</v>
      </c>
    </row>
    <row r="1204" spans="1:3" x14ac:dyDescent="0.45">
      <c r="A1204">
        <v>1203</v>
      </c>
      <c r="B1204" t="str">
        <f t="shared" si="18"/>
        <v>4B3</v>
      </c>
      <c r="C1204" t="s">
        <v>1667</v>
      </c>
    </row>
    <row r="1205" spans="1:3" x14ac:dyDescent="0.45">
      <c r="A1205">
        <v>1204</v>
      </c>
      <c r="B1205" t="str">
        <f t="shared" si="18"/>
        <v>4B4</v>
      </c>
      <c r="C1205" t="s">
        <v>1667</v>
      </c>
    </row>
    <row r="1206" spans="1:3" x14ac:dyDescent="0.45">
      <c r="A1206">
        <v>1205</v>
      </c>
      <c r="B1206" t="str">
        <f t="shared" si="18"/>
        <v>4B5</v>
      </c>
      <c r="C1206" t="s">
        <v>1667</v>
      </c>
    </row>
    <row r="1207" spans="1:3" x14ac:dyDescent="0.45">
      <c r="A1207">
        <v>1206</v>
      </c>
      <c r="B1207" t="str">
        <f t="shared" si="18"/>
        <v>4B6</v>
      </c>
      <c r="C1207" t="s">
        <v>1667</v>
      </c>
    </row>
    <row r="1208" spans="1:3" x14ac:dyDescent="0.45">
      <c r="A1208">
        <v>1207</v>
      </c>
      <c r="B1208" t="str">
        <f t="shared" si="18"/>
        <v>4B7</v>
      </c>
      <c r="C1208" t="s">
        <v>3545</v>
      </c>
    </row>
    <row r="1209" spans="1:3" x14ac:dyDescent="0.45">
      <c r="A1209">
        <v>1208</v>
      </c>
      <c r="B1209" t="str">
        <f t="shared" si="18"/>
        <v>4B8</v>
      </c>
      <c r="C1209" t="s">
        <v>3546</v>
      </c>
    </row>
    <row r="1210" spans="1:3" x14ac:dyDescent="0.45">
      <c r="A1210">
        <v>1209</v>
      </c>
      <c r="B1210" t="str">
        <f t="shared" si="18"/>
        <v>4B9</v>
      </c>
      <c r="C1210" t="s">
        <v>3547</v>
      </c>
    </row>
    <row r="1211" spans="1:3" x14ac:dyDescent="0.45">
      <c r="A1211">
        <v>1210</v>
      </c>
      <c r="B1211" t="str">
        <f t="shared" si="18"/>
        <v>4BA</v>
      </c>
      <c r="C1211" t="s">
        <v>3548</v>
      </c>
    </row>
    <row r="1212" spans="1:3" x14ac:dyDescent="0.45">
      <c r="A1212">
        <v>1211</v>
      </c>
      <c r="B1212" t="str">
        <f t="shared" si="18"/>
        <v>4BB</v>
      </c>
      <c r="C1212" t="s">
        <v>3549</v>
      </c>
    </row>
    <row r="1213" spans="1:3" x14ac:dyDescent="0.45">
      <c r="A1213">
        <v>1212</v>
      </c>
      <c r="B1213" t="str">
        <f t="shared" si="18"/>
        <v>4BC</v>
      </c>
      <c r="C1213" t="s">
        <v>3550</v>
      </c>
    </row>
    <row r="1214" spans="1:3" x14ac:dyDescent="0.45">
      <c r="A1214">
        <v>1213</v>
      </c>
      <c r="B1214" t="str">
        <f t="shared" si="18"/>
        <v>4BD</v>
      </c>
      <c r="C1214" t="s">
        <v>3551</v>
      </c>
    </row>
    <row r="1215" spans="1:3" x14ac:dyDescent="0.45">
      <c r="A1215">
        <v>1214</v>
      </c>
      <c r="B1215" t="str">
        <f t="shared" si="18"/>
        <v>4BE</v>
      </c>
      <c r="C1215" t="s">
        <v>3552</v>
      </c>
    </row>
    <row r="1216" spans="1:3" x14ac:dyDescent="0.45">
      <c r="A1216">
        <v>1215</v>
      </c>
      <c r="B1216" t="str">
        <f t="shared" si="18"/>
        <v>4BF</v>
      </c>
      <c r="C1216" t="s">
        <v>3553</v>
      </c>
    </row>
    <row r="1217" spans="1:3" x14ac:dyDescent="0.45">
      <c r="A1217">
        <v>1216</v>
      </c>
      <c r="B1217" t="str">
        <f t="shared" ref="B1217:B1280" si="19">DEC2HEX(A1217)</f>
        <v>4C0</v>
      </c>
      <c r="C1217" t="s">
        <v>3554</v>
      </c>
    </row>
    <row r="1218" spans="1:3" x14ac:dyDescent="0.45">
      <c r="A1218">
        <v>1217</v>
      </c>
      <c r="B1218" t="str">
        <f t="shared" si="19"/>
        <v>4C1</v>
      </c>
      <c r="C1218" t="s">
        <v>3555</v>
      </c>
    </row>
    <row r="1219" spans="1:3" x14ac:dyDescent="0.45">
      <c r="A1219">
        <v>1218</v>
      </c>
      <c r="B1219" t="str">
        <f t="shared" si="19"/>
        <v>4C2</v>
      </c>
      <c r="C1219" t="s">
        <v>3556</v>
      </c>
    </row>
    <row r="1220" spans="1:3" x14ac:dyDescent="0.45">
      <c r="A1220">
        <v>1219</v>
      </c>
      <c r="B1220" t="str">
        <f t="shared" si="19"/>
        <v>4C3</v>
      </c>
      <c r="C1220" t="s">
        <v>3557</v>
      </c>
    </row>
    <row r="1221" spans="1:3" x14ac:dyDescent="0.45">
      <c r="A1221">
        <v>1220</v>
      </c>
      <c r="B1221" t="str">
        <f t="shared" si="19"/>
        <v>4C4</v>
      </c>
      <c r="C1221" t="s">
        <v>3558</v>
      </c>
    </row>
    <row r="1222" spans="1:3" x14ac:dyDescent="0.45">
      <c r="A1222">
        <v>1221</v>
      </c>
      <c r="B1222" t="str">
        <f t="shared" si="19"/>
        <v>4C5</v>
      </c>
      <c r="C1222" t="s">
        <v>3559</v>
      </c>
    </row>
    <row r="1223" spans="1:3" x14ac:dyDescent="0.45">
      <c r="A1223">
        <v>1222</v>
      </c>
      <c r="B1223" t="str">
        <f t="shared" si="19"/>
        <v>4C6</v>
      </c>
      <c r="C1223" t="s">
        <v>3560</v>
      </c>
    </row>
    <row r="1224" spans="1:3" x14ac:dyDescent="0.45">
      <c r="A1224">
        <v>1223</v>
      </c>
      <c r="B1224" t="str">
        <f t="shared" si="19"/>
        <v>4C7</v>
      </c>
      <c r="C1224" t="s">
        <v>3561</v>
      </c>
    </row>
    <row r="1225" spans="1:3" x14ac:dyDescent="0.45">
      <c r="A1225">
        <v>1224</v>
      </c>
      <c r="B1225" t="str">
        <f t="shared" si="19"/>
        <v>4C8</v>
      </c>
      <c r="C1225" t="s">
        <v>3562</v>
      </c>
    </row>
    <row r="1226" spans="1:3" x14ac:dyDescent="0.45">
      <c r="A1226">
        <v>1225</v>
      </c>
      <c r="B1226" t="str">
        <f t="shared" si="19"/>
        <v>4C9</v>
      </c>
      <c r="C1226" t="s">
        <v>3563</v>
      </c>
    </row>
    <row r="1227" spans="1:3" x14ac:dyDescent="0.45">
      <c r="A1227">
        <v>1226</v>
      </c>
      <c r="B1227" t="str">
        <f t="shared" si="19"/>
        <v>4CA</v>
      </c>
      <c r="C1227" t="s">
        <v>3564</v>
      </c>
    </row>
    <row r="1228" spans="1:3" x14ac:dyDescent="0.45">
      <c r="A1228">
        <v>1227</v>
      </c>
      <c r="B1228" t="str">
        <f t="shared" si="19"/>
        <v>4CB</v>
      </c>
      <c r="C1228" t="s">
        <v>3565</v>
      </c>
    </row>
    <row r="1229" spans="1:3" x14ac:dyDescent="0.45">
      <c r="A1229">
        <v>1228</v>
      </c>
      <c r="B1229" t="str">
        <f t="shared" si="19"/>
        <v>4CC</v>
      </c>
      <c r="C1229" t="s">
        <v>3566</v>
      </c>
    </row>
    <row r="1230" spans="1:3" x14ac:dyDescent="0.45">
      <c r="A1230">
        <v>1229</v>
      </c>
      <c r="B1230" t="str">
        <f t="shared" si="19"/>
        <v>4CD</v>
      </c>
      <c r="C1230" t="s">
        <v>3567</v>
      </c>
    </row>
    <row r="1231" spans="1:3" x14ac:dyDescent="0.45">
      <c r="A1231">
        <v>1230</v>
      </c>
      <c r="B1231" t="str">
        <f t="shared" si="19"/>
        <v>4CE</v>
      </c>
      <c r="C1231" t="s">
        <v>3568</v>
      </c>
    </row>
    <row r="1232" spans="1:3" x14ac:dyDescent="0.45">
      <c r="A1232">
        <v>1231</v>
      </c>
      <c r="B1232" t="str">
        <f t="shared" si="19"/>
        <v>4CF</v>
      </c>
      <c r="C1232" t="s">
        <v>3569</v>
      </c>
    </row>
    <row r="1233" spans="1:3" x14ac:dyDescent="0.45">
      <c r="A1233">
        <v>1232</v>
      </c>
      <c r="B1233" t="str">
        <f t="shared" si="19"/>
        <v>4D0</v>
      </c>
      <c r="C1233" t="s">
        <v>3570</v>
      </c>
    </row>
    <row r="1234" spans="1:3" x14ac:dyDescent="0.45">
      <c r="A1234">
        <v>1233</v>
      </c>
      <c r="B1234" t="str">
        <f t="shared" si="19"/>
        <v>4D1</v>
      </c>
      <c r="C1234" t="s">
        <v>3571</v>
      </c>
    </row>
    <row r="1235" spans="1:3" x14ac:dyDescent="0.45">
      <c r="A1235">
        <v>1234</v>
      </c>
      <c r="B1235" t="str">
        <f t="shared" si="19"/>
        <v>4D2</v>
      </c>
      <c r="C1235" t="s">
        <v>3572</v>
      </c>
    </row>
    <row r="1236" spans="1:3" x14ac:dyDescent="0.45">
      <c r="A1236">
        <v>1235</v>
      </c>
      <c r="B1236" t="str">
        <f t="shared" si="19"/>
        <v>4D3</v>
      </c>
      <c r="C1236" t="s">
        <v>3573</v>
      </c>
    </row>
    <row r="1237" spans="1:3" x14ac:dyDescent="0.45">
      <c r="A1237">
        <v>1236</v>
      </c>
      <c r="B1237" t="str">
        <f t="shared" si="19"/>
        <v>4D4</v>
      </c>
      <c r="C1237" t="s">
        <v>3574</v>
      </c>
    </row>
    <row r="1238" spans="1:3" x14ac:dyDescent="0.45">
      <c r="A1238">
        <v>1237</v>
      </c>
      <c r="B1238" t="str">
        <f t="shared" si="19"/>
        <v>4D5</v>
      </c>
      <c r="C1238" t="s">
        <v>3575</v>
      </c>
    </row>
    <row r="1239" spans="1:3" x14ac:dyDescent="0.45">
      <c r="A1239">
        <v>1238</v>
      </c>
      <c r="B1239" t="str">
        <f t="shared" si="19"/>
        <v>4D6</v>
      </c>
      <c r="C1239" t="s">
        <v>3576</v>
      </c>
    </row>
    <row r="1240" spans="1:3" x14ac:dyDescent="0.45">
      <c r="A1240">
        <v>1239</v>
      </c>
      <c r="B1240" t="str">
        <f t="shared" si="19"/>
        <v>4D7</v>
      </c>
      <c r="C1240" t="s">
        <v>3577</v>
      </c>
    </row>
    <row r="1241" spans="1:3" x14ac:dyDescent="0.45">
      <c r="A1241">
        <v>1240</v>
      </c>
      <c r="B1241" t="str">
        <f t="shared" si="19"/>
        <v>4D8</v>
      </c>
      <c r="C1241" t="s">
        <v>3578</v>
      </c>
    </row>
    <row r="1242" spans="1:3" x14ac:dyDescent="0.45">
      <c r="A1242">
        <v>1241</v>
      </c>
      <c r="B1242" t="str">
        <f t="shared" si="19"/>
        <v>4D9</v>
      </c>
      <c r="C1242" t="s">
        <v>3579</v>
      </c>
    </row>
    <row r="1243" spans="1:3" x14ac:dyDescent="0.45">
      <c r="A1243">
        <v>1242</v>
      </c>
      <c r="B1243" t="str">
        <f t="shared" si="19"/>
        <v>4DA</v>
      </c>
      <c r="C1243" t="s">
        <v>3580</v>
      </c>
    </row>
    <row r="1244" spans="1:3" x14ac:dyDescent="0.45">
      <c r="A1244">
        <v>1243</v>
      </c>
      <c r="B1244" t="str">
        <f t="shared" si="19"/>
        <v>4DB</v>
      </c>
      <c r="C1244" t="s">
        <v>3581</v>
      </c>
    </row>
    <row r="1245" spans="1:3" x14ac:dyDescent="0.45">
      <c r="A1245">
        <v>1244</v>
      </c>
      <c r="B1245" t="str">
        <f t="shared" si="19"/>
        <v>4DC</v>
      </c>
      <c r="C1245" t="s">
        <v>3582</v>
      </c>
    </row>
    <row r="1246" spans="1:3" x14ac:dyDescent="0.45">
      <c r="A1246">
        <v>1245</v>
      </c>
      <c r="B1246" t="str">
        <f t="shared" si="19"/>
        <v>4DD</v>
      </c>
      <c r="C1246" t="s">
        <v>3583</v>
      </c>
    </row>
    <row r="1247" spans="1:3" x14ac:dyDescent="0.45">
      <c r="A1247">
        <v>1246</v>
      </c>
      <c r="B1247" t="str">
        <f t="shared" si="19"/>
        <v>4DE</v>
      </c>
      <c r="C1247" t="s">
        <v>3584</v>
      </c>
    </row>
    <row r="1248" spans="1:3" x14ac:dyDescent="0.45">
      <c r="A1248">
        <v>1247</v>
      </c>
      <c r="B1248" t="str">
        <f t="shared" si="19"/>
        <v>4DF</v>
      </c>
      <c r="C1248" t="s">
        <v>3585</v>
      </c>
    </row>
    <row r="1249" spans="1:3" x14ac:dyDescent="0.45">
      <c r="A1249">
        <v>1248</v>
      </c>
      <c r="B1249" t="str">
        <f t="shared" si="19"/>
        <v>4E0</v>
      </c>
      <c r="C1249" t="s">
        <v>3586</v>
      </c>
    </row>
    <row r="1250" spans="1:3" x14ac:dyDescent="0.45">
      <c r="A1250">
        <v>1249</v>
      </c>
      <c r="B1250" t="str">
        <f t="shared" si="19"/>
        <v>4E1</v>
      </c>
      <c r="C1250" t="s">
        <v>3587</v>
      </c>
    </row>
    <row r="1251" spans="1:3" x14ac:dyDescent="0.45">
      <c r="A1251">
        <v>1250</v>
      </c>
      <c r="B1251" t="str">
        <f t="shared" si="19"/>
        <v>4E2</v>
      </c>
      <c r="C1251" t="s">
        <v>3588</v>
      </c>
    </row>
    <row r="1252" spans="1:3" x14ac:dyDescent="0.45">
      <c r="A1252">
        <v>1251</v>
      </c>
      <c r="B1252" t="str">
        <f t="shared" si="19"/>
        <v>4E3</v>
      </c>
      <c r="C1252" t="s">
        <v>3589</v>
      </c>
    </row>
    <row r="1253" spans="1:3" x14ac:dyDescent="0.45">
      <c r="A1253">
        <v>1252</v>
      </c>
      <c r="B1253" t="str">
        <f t="shared" si="19"/>
        <v>4E4</v>
      </c>
      <c r="C1253" t="s">
        <v>1667</v>
      </c>
    </row>
    <row r="1254" spans="1:3" x14ac:dyDescent="0.45">
      <c r="A1254">
        <v>1253</v>
      </c>
      <c r="B1254" t="str">
        <f t="shared" si="19"/>
        <v>4E5</v>
      </c>
      <c r="C1254" t="s">
        <v>1667</v>
      </c>
    </row>
    <row r="1255" spans="1:3" x14ac:dyDescent="0.45">
      <c r="A1255">
        <v>1254</v>
      </c>
      <c r="B1255" t="str">
        <f t="shared" si="19"/>
        <v>4E6</v>
      </c>
      <c r="C1255" t="s">
        <v>1667</v>
      </c>
    </row>
    <row r="1256" spans="1:3" x14ac:dyDescent="0.45">
      <c r="A1256">
        <v>1255</v>
      </c>
      <c r="B1256" t="str">
        <f t="shared" si="19"/>
        <v>4E7</v>
      </c>
      <c r="C1256" t="s">
        <v>3590</v>
      </c>
    </row>
    <row r="1257" spans="1:3" x14ac:dyDescent="0.45">
      <c r="A1257">
        <v>1256</v>
      </c>
      <c r="B1257" t="str">
        <f t="shared" si="19"/>
        <v>4E8</v>
      </c>
      <c r="C1257" t="s">
        <v>3591</v>
      </c>
    </row>
    <row r="1258" spans="1:3" x14ac:dyDescent="0.45">
      <c r="A1258">
        <v>1257</v>
      </c>
      <c r="B1258" t="str">
        <f t="shared" si="19"/>
        <v>4E9</v>
      </c>
      <c r="C1258" t="s">
        <v>3592</v>
      </c>
    </row>
    <row r="1259" spans="1:3" x14ac:dyDescent="0.45">
      <c r="A1259">
        <v>1258</v>
      </c>
      <c r="B1259" t="str">
        <f t="shared" si="19"/>
        <v>4EA</v>
      </c>
      <c r="C1259" t="s">
        <v>3593</v>
      </c>
    </row>
    <row r="1260" spans="1:3" x14ac:dyDescent="0.45">
      <c r="A1260">
        <v>1259</v>
      </c>
      <c r="B1260" t="str">
        <f t="shared" si="19"/>
        <v>4EB</v>
      </c>
      <c r="C1260" t="s">
        <v>3594</v>
      </c>
    </row>
    <row r="1261" spans="1:3" x14ac:dyDescent="0.45">
      <c r="A1261">
        <v>1260</v>
      </c>
      <c r="B1261" t="str">
        <f t="shared" si="19"/>
        <v>4EC</v>
      </c>
      <c r="C1261" t="s">
        <v>3595</v>
      </c>
    </row>
    <row r="1262" spans="1:3" x14ac:dyDescent="0.45">
      <c r="A1262">
        <v>1261</v>
      </c>
      <c r="B1262" t="str">
        <f t="shared" si="19"/>
        <v>4ED</v>
      </c>
      <c r="C1262" t="s">
        <v>3596</v>
      </c>
    </row>
    <row r="1263" spans="1:3" x14ac:dyDescent="0.45">
      <c r="A1263">
        <v>1262</v>
      </c>
      <c r="B1263" t="str">
        <f t="shared" si="19"/>
        <v>4EE</v>
      </c>
      <c r="C1263" t="s">
        <v>3597</v>
      </c>
    </row>
    <row r="1264" spans="1:3" x14ac:dyDescent="0.45">
      <c r="A1264">
        <v>1263</v>
      </c>
      <c r="B1264" t="str">
        <f t="shared" si="19"/>
        <v>4EF</v>
      </c>
      <c r="C1264" t="s">
        <v>3598</v>
      </c>
    </row>
    <row r="1265" spans="1:3" x14ac:dyDescent="0.45">
      <c r="A1265">
        <v>1264</v>
      </c>
      <c r="B1265" t="str">
        <f t="shared" si="19"/>
        <v>4F0</v>
      </c>
      <c r="C1265" t="s">
        <v>1667</v>
      </c>
    </row>
    <row r="1266" spans="1:3" x14ac:dyDescent="0.45">
      <c r="A1266">
        <v>1265</v>
      </c>
      <c r="B1266" t="str">
        <f t="shared" si="19"/>
        <v>4F1</v>
      </c>
      <c r="C1266" t="s">
        <v>1667</v>
      </c>
    </row>
    <row r="1267" spans="1:3" x14ac:dyDescent="0.45">
      <c r="A1267">
        <v>1266</v>
      </c>
      <c r="B1267" t="str">
        <f t="shared" si="19"/>
        <v>4F2</v>
      </c>
      <c r="C1267" t="s">
        <v>1667</v>
      </c>
    </row>
    <row r="1268" spans="1:3" x14ac:dyDescent="0.45">
      <c r="A1268">
        <v>1267</v>
      </c>
      <c r="B1268" t="str">
        <f t="shared" si="19"/>
        <v>4F3</v>
      </c>
      <c r="C1268" t="s">
        <v>3599</v>
      </c>
    </row>
    <row r="1269" spans="1:3" x14ac:dyDescent="0.45">
      <c r="A1269">
        <v>1268</v>
      </c>
      <c r="B1269" t="str">
        <f t="shared" si="19"/>
        <v>4F4</v>
      </c>
      <c r="C1269" t="s">
        <v>3600</v>
      </c>
    </row>
    <row r="1270" spans="1:3" x14ac:dyDescent="0.45">
      <c r="A1270">
        <v>1269</v>
      </c>
      <c r="B1270" t="str">
        <f t="shared" si="19"/>
        <v>4F5</v>
      </c>
      <c r="C1270" t="s">
        <v>3601</v>
      </c>
    </row>
    <row r="1271" spans="1:3" x14ac:dyDescent="0.45">
      <c r="A1271">
        <v>1270</v>
      </c>
      <c r="B1271" t="str">
        <f t="shared" si="19"/>
        <v>4F6</v>
      </c>
      <c r="C1271" t="s">
        <v>3602</v>
      </c>
    </row>
    <row r="1272" spans="1:3" x14ac:dyDescent="0.45">
      <c r="A1272">
        <v>1271</v>
      </c>
      <c r="B1272" t="str">
        <f t="shared" si="19"/>
        <v>4F7</v>
      </c>
      <c r="C1272" t="s">
        <v>3603</v>
      </c>
    </row>
    <row r="1273" spans="1:3" x14ac:dyDescent="0.45">
      <c r="A1273">
        <v>1272</v>
      </c>
      <c r="B1273" t="str">
        <f t="shared" si="19"/>
        <v>4F8</v>
      </c>
      <c r="C1273" t="s">
        <v>3604</v>
      </c>
    </row>
    <row r="1274" spans="1:3" x14ac:dyDescent="0.45">
      <c r="A1274">
        <v>1273</v>
      </c>
      <c r="B1274" t="str">
        <f t="shared" si="19"/>
        <v>4F9</v>
      </c>
      <c r="C1274" t="s">
        <v>3605</v>
      </c>
    </row>
    <row r="1275" spans="1:3" x14ac:dyDescent="0.45">
      <c r="A1275">
        <v>1274</v>
      </c>
      <c r="B1275" t="str">
        <f t="shared" si="19"/>
        <v>4FA</v>
      </c>
      <c r="C1275" t="s">
        <v>3606</v>
      </c>
    </row>
    <row r="1276" spans="1:3" x14ac:dyDescent="0.45">
      <c r="A1276">
        <v>1275</v>
      </c>
      <c r="B1276" t="str">
        <f t="shared" si="19"/>
        <v>4FB</v>
      </c>
      <c r="C1276" t="s">
        <v>3607</v>
      </c>
    </row>
    <row r="1277" spans="1:3" x14ac:dyDescent="0.45">
      <c r="A1277">
        <v>1276</v>
      </c>
      <c r="B1277" t="str">
        <f t="shared" si="19"/>
        <v>4FC</v>
      </c>
      <c r="C1277" t="s">
        <v>3608</v>
      </c>
    </row>
    <row r="1278" spans="1:3" x14ac:dyDescent="0.45">
      <c r="A1278">
        <v>1277</v>
      </c>
      <c r="B1278" t="str">
        <f t="shared" si="19"/>
        <v>4FD</v>
      </c>
      <c r="C1278" t="s">
        <v>3609</v>
      </c>
    </row>
    <row r="1279" spans="1:3" x14ac:dyDescent="0.45">
      <c r="A1279">
        <v>1278</v>
      </c>
      <c r="B1279" t="str">
        <f t="shared" si="19"/>
        <v>4FE</v>
      </c>
      <c r="C1279" t="s">
        <v>3610</v>
      </c>
    </row>
    <row r="1280" spans="1:3" x14ac:dyDescent="0.45">
      <c r="A1280">
        <v>1279</v>
      </c>
      <c r="B1280" t="str">
        <f t="shared" si="19"/>
        <v>4FF</v>
      </c>
      <c r="C1280" t="s">
        <v>3611</v>
      </c>
    </row>
    <row r="1281" spans="1:11" x14ac:dyDescent="0.45">
      <c r="A1281">
        <v>1280</v>
      </c>
      <c r="B1281" t="str">
        <f t="shared" ref="B1281:B1291" si="20">DEC2HEX(A1281)</f>
        <v>500</v>
      </c>
      <c r="C1281" t="s">
        <v>3612</v>
      </c>
    </row>
    <row r="1282" spans="1:11" x14ac:dyDescent="0.45">
      <c r="A1282">
        <v>1281</v>
      </c>
      <c r="B1282" t="str">
        <f t="shared" si="20"/>
        <v>501</v>
      </c>
      <c r="C1282" t="s">
        <v>3613</v>
      </c>
    </row>
    <row r="1283" spans="1:11" x14ac:dyDescent="0.45">
      <c r="A1283">
        <v>1282</v>
      </c>
      <c r="B1283" t="str">
        <f t="shared" si="20"/>
        <v>502</v>
      </c>
      <c r="C1283" t="s">
        <v>3614</v>
      </c>
    </row>
    <row r="1284" spans="1:11" x14ac:dyDescent="0.45">
      <c r="A1284">
        <v>1283</v>
      </c>
      <c r="B1284" t="str">
        <f t="shared" si="20"/>
        <v>503</v>
      </c>
      <c r="C1284" t="s">
        <v>3615</v>
      </c>
    </row>
    <row r="1285" spans="1:11" x14ac:dyDescent="0.45">
      <c r="A1285">
        <v>1284</v>
      </c>
      <c r="B1285" t="str">
        <f t="shared" si="20"/>
        <v>504</v>
      </c>
      <c r="C1285" t="s">
        <v>3616</v>
      </c>
    </row>
    <row r="1286" spans="1:11" x14ac:dyDescent="0.45">
      <c r="A1286">
        <v>1285</v>
      </c>
      <c r="B1286" t="str">
        <f t="shared" si="20"/>
        <v>505</v>
      </c>
      <c r="C1286" t="s">
        <v>3617</v>
      </c>
    </row>
    <row r="1287" spans="1:11" x14ac:dyDescent="0.45">
      <c r="A1287">
        <v>1286</v>
      </c>
      <c r="B1287" t="str">
        <f t="shared" si="20"/>
        <v>506</v>
      </c>
      <c r="C1287" t="s">
        <v>3618</v>
      </c>
    </row>
    <row r="1288" spans="1:11" x14ac:dyDescent="0.45">
      <c r="A1288">
        <v>1287</v>
      </c>
      <c r="B1288" t="str">
        <f t="shared" si="20"/>
        <v>507</v>
      </c>
      <c r="C1288" t="s">
        <v>3619</v>
      </c>
    </row>
    <row r="1289" spans="1:11" x14ac:dyDescent="0.45">
      <c r="A1289">
        <v>1288</v>
      </c>
      <c r="B1289" t="str">
        <f t="shared" si="20"/>
        <v>508</v>
      </c>
      <c r="C1289" t="s">
        <v>3620</v>
      </c>
    </row>
    <row r="1290" spans="1:11" x14ac:dyDescent="0.45">
      <c r="A1290">
        <v>1289</v>
      </c>
      <c r="B1290" t="str">
        <f t="shared" si="20"/>
        <v>509</v>
      </c>
      <c r="C1290" t="s">
        <v>3621</v>
      </c>
    </row>
    <row r="1291" spans="1:11" x14ac:dyDescent="0.45">
      <c r="A1291">
        <v>1290</v>
      </c>
      <c r="B1291" t="str">
        <f t="shared" si="20"/>
        <v>50A</v>
      </c>
      <c r="C1291" t="s">
        <v>3622</v>
      </c>
    </row>
    <row r="1292" spans="1:11" x14ac:dyDescent="0.45">
      <c r="B1292" s="8" t="s">
        <v>2366</v>
      </c>
      <c r="C1292" t="s">
        <v>1667</v>
      </c>
      <c r="K1292" t="s">
        <v>2363</v>
      </c>
    </row>
    <row r="1293" spans="1:11" x14ac:dyDescent="0.45">
      <c r="B1293" t="s">
        <v>2367</v>
      </c>
      <c r="C1293" t="s">
        <v>1667</v>
      </c>
      <c r="K1293" t="s">
        <v>2368</v>
      </c>
    </row>
    <row r="1294" spans="1:11" x14ac:dyDescent="0.45">
      <c r="C1294" t="s">
        <v>1667</v>
      </c>
    </row>
    <row r="1295" spans="1:11" x14ac:dyDescent="0.45">
      <c r="C1295" t="s">
        <v>1667</v>
      </c>
    </row>
    <row r="1296" spans="1:11" x14ac:dyDescent="0.45">
      <c r="C1296" t="s">
        <v>1667</v>
      </c>
    </row>
    <row r="1297" spans="3:3" x14ac:dyDescent="0.45">
      <c r="C1297" t="s">
        <v>1667</v>
      </c>
    </row>
    <row r="1298" spans="3:3" x14ac:dyDescent="0.45">
      <c r="C1298" t="s">
        <v>1667</v>
      </c>
    </row>
    <row r="1299" spans="3:3" x14ac:dyDescent="0.45">
      <c r="C1299" t="s">
        <v>1667</v>
      </c>
    </row>
    <row r="1300" spans="3:3" x14ac:dyDescent="0.45">
      <c r="C1300" t="s">
        <v>1667</v>
      </c>
    </row>
    <row r="1301" spans="3:3" x14ac:dyDescent="0.45">
      <c r="C1301" t="s">
        <v>1667</v>
      </c>
    </row>
    <row r="1302" spans="3:3" x14ac:dyDescent="0.45">
      <c r="C1302" t="s">
        <v>1667</v>
      </c>
    </row>
    <row r="1303" spans="3:3" x14ac:dyDescent="0.45">
      <c r="C1303" t="s">
        <v>1667</v>
      </c>
    </row>
    <row r="1304" spans="3:3" x14ac:dyDescent="0.45">
      <c r="C1304" t="s">
        <v>1667</v>
      </c>
    </row>
    <row r="1305" spans="3:3" x14ac:dyDescent="0.45">
      <c r="C1305" t="s">
        <v>1667</v>
      </c>
    </row>
    <row r="1306" spans="3:3" x14ac:dyDescent="0.45">
      <c r="C1306" t="s">
        <v>1667</v>
      </c>
    </row>
    <row r="1307" spans="3:3" x14ac:dyDescent="0.45">
      <c r="C1307" t="s">
        <v>1667</v>
      </c>
    </row>
    <row r="1308" spans="3:3" x14ac:dyDescent="0.45">
      <c r="C1308" t="s">
        <v>1667</v>
      </c>
    </row>
    <row r="1309" spans="3:3" x14ac:dyDescent="0.45">
      <c r="C1309" t="s">
        <v>1667</v>
      </c>
    </row>
    <row r="1310" spans="3:3" x14ac:dyDescent="0.45">
      <c r="C1310" t="s">
        <v>1667</v>
      </c>
    </row>
    <row r="1311" spans="3:3" x14ac:dyDescent="0.45">
      <c r="C1311" t="s">
        <v>1667</v>
      </c>
    </row>
    <row r="1312" spans="3:3" x14ac:dyDescent="0.45">
      <c r="C1312" t="s">
        <v>1667</v>
      </c>
    </row>
    <row r="1313" spans="3:3" x14ac:dyDescent="0.45">
      <c r="C1313" t="s">
        <v>1667</v>
      </c>
    </row>
    <row r="1314" spans="3:3" x14ac:dyDescent="0.45">
      <c r="C1314" t="s">
        <v>1667</v>
      </c>
    </row>
    <row r="1315" spans="3:3" x14ac:dyDescent="0.45">
      <c r="C1315" t="s">
        <v>1667</v>
      </c>
    </row>
    <row r="1316" spans="3:3" x14ac:dyDescent="0.45">
      <c r="C1316" t="s">
        <v>1667</v>
      </c>
    </row>
    <row r="1317" spans="3:3" x14ac:dyDescent="0.45">
      <c r="C1317" t="s">
        <v>1667</v>
      </c>
    </row>
    <row r="1318" spans="3:3" x14ac:dyDescent="0.45">
      <c r="C1318" t="s">
        <v>1667</v>
      </c>
    </row>
    <row r="1319" spans="3:3" x14ac:dyDescent="0.45">
      <c r="C1319" t="s">
        <v>1667</v>
      </c>
    </row>
    <row r="1320" spans="3:3" x14ac:dyDescent="0.45">
      <c r="C1320" t="s">
        <v>1667</v>
      </c>
    </row>
    <row r="1321" spans="3:3" x14ac:dyDescent="0.45">
      <c r="C1321" t="s">
        <v>1667</v>
      </c>
    </row>
    <row r="1322" spans="3:3" x14ac:dyDescent="0.45">
      <c r="C1322" t="s">
        <v>1667</v>
      </c>
    </row>
    <row r="1323" spans="3:3" x14ac:dyDescent="0.45">
      <c r="C1323" t="s">
        <v>1667</v>
      </c>
    </row>
    <row r="1324" spans="3:3" x14ac:dyDescent="0.45">
      <c r="C1324" t="s">
        <v>1667</v>
      </c>
    </row>
    <row r="1325" spans="3:3" x14ac:dyDescent="0.45">
      <c r="C1325" t="s">
        <v>1667</v>
      </c>
    </row>
    <row r="1326" spans="3:3" x14ac:dyDescent="0.45">
      <c r="C1326" t="s">
        <v>1667</v>
      </c>
    </row>
    <row r="1327" spans="3:3" x14ac:dyDescent="0.45">
      <c r="C1327" t="s">
        <v>1667</v>
      </c>
    </row>
    <row r="1328" spans="3:3" x14ac:dyDescent="0.45">
      <c r="C1328" t="s">
        <v>1667</v>
      </c>
    </row>
    <row r="1329" spans="3:3" x14ac:dyDescent="0.45">
      <c r="C1329" t="s">
        <v>1667</v>
      </c>
    </row>
    <row r="1330" spans="3:3" x14ac:dyDescent="0.45">
      <c r="C1330" t="s">
        <v>1667</v>
      </c>
    </row>
    <row r="1331" spans="3:3" x14ac:dyDescent="0.45">
      <c r="C1331" t="s">
        <v>1667</v>
      </c>
    </row>
    <row r="1332" spans="3:3" x14ac:dyDescent="0.45">
      <c r="C1332" t="s">
        <v>1667</v>
      </c>
    </row>
    <row r="1333" spans="3:3" x14ac:dyDescent="0.45">
      <c r="C1333" t="s">
        <v>1667</v>
      </c>
    </row>
    <row r="1334" spans="3:3" x14ac:dyDescent="0.45">
      <c r="C1334" t="s">
        <v>1667</v>
      </c>
    </row>
    <row r="1335" spans="3:3" x14ac:dyDescent="0.45">
      <c r="C1335" t="s">
        <v>1667</v>
      </c>
    </row>
    <row r="1336" spans="3:3" x14ac:dyDescent="0.45">
      <c r="C1336" t="s">
        <v>1667</v>
      </c>
    </row>
    <row r="1337" spans="3:3" x14ac:dyDescent="0.45">
      <c r="C1337" t="s">
        <v>1667</v>
      </c>
    </row>
    <row r="1338" spans="3:3" x14ac:dyDescent="0.45">
      <c r="C1338" t="s">
        <v>1667</v>
      </c>
    </row>
    <row r="1339" spans="3:3" x14ac:dyDescent="0.45">
      <c r="C1339" t="s">
        <v>1667</v>
      </c>
    </row>
    <row r="1340" spans="3:3" x14ac:dyDescent="0.45">
      <c r="C1340" t="s">
        <v>1667</v>
      </c>
    </row>
    <row r="1341" spans="3:3" x14ac:dyDescent="0.45">
      <c r="C1341" t="s">
        <v>1667</v>
      </c>
    </row>
    <row r="1342" spans="3:3" x14ac:dyDescent="0.45">
      <c r="C1342" t="s">
        <v>1667</v>
      </c>
    </row>
    <row r="1343" spans="3:3" x14ac:dyDescent="0.45">
      <c r="C1343" t="s">
        <v>1667</v>
      </c>
    </row>
    <row r="1344" spans="3:3" x14ac:dyDescent="0.45">
      <c r="C1344" t="s">
        <v>1667</v>
      </c>
    </row>
    <row r="1345" spans="3:3" x14ac:dyDescent="0.45">
      <c r="C1345" t="s">
        <v>1667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EB1BD-272E-4483-A7A0-D5B5EA65F03D}">
  <dimension ref="A1:R1801"/>
  <sheetViews>
    <sheetView topLeftCell="A564" workbookViewId="0">
      <selection activeCell="A588" sqref="A588"/>
    </sheetView>
  </sheetViews>
  <sheetFormatPr defaultRowHeight="14.25" x14ac:dyDescent="0.45"/>
  <cols>
    <col min="1" max="1" width="17.796875" bestFit="1" customWidth="1"/>
    <col min="2" max="2" width="11.33203125" bestFit="1" customWidth="1"/>
    <col min="3" max="3" width="10" bestFit="1" customWidth="1"/>
    <col min="4" max="4" width="10.6640625" bestFit="1" customWidth="1"/>
  </cols>
  <sheetData>
    <row r="1" spans="1:18" x14ac:dyDescent="0.45">
      <c r="A1" t="s">
        <v>2371</v>
      </c>
      <c r="B1" t="s">
        <v>2372</v>
      </c>
      <c r="C1" t="s">
        <v>2373</v>
      </c>
      <c r="D1" t="s">
        <v>2374</v>
      </c>
    </row>
    <row r="2" spans="1:18" x14ac:dyDescent="0.45">
      <c r="A2" t="s">
        <v>1366</v>
      </c>
      <c r="B2" t="s">
        <v>70</v>
      </c>
      <c r="C2" t="s">
        <v>71</v>
      </c>
      <c r="D2" t="s">
        <v>72</v>
      </c>
      <c r="G2" t="str" cm="1">
        <f t="array" aca="1" ref="G2" ca="1">IF(INDIRECT(ADDRESS(ROUNDDOWN((ROW(G2)-2)/3,0)+2,2))&lt;&gt;"",_xlfn.CONCAT(INDIRECT(ADDRESS(ROUNDDOWN((ROW(G2)-2)/3,0)+2,MOD(ROW(G2)-2,3)+2))," - ",INDIRECT(ADDRESS(ROUNDDOWN((ROW(G2)-2)/3,0)+2,1))),"")</f>
        <v>Goobumps - Slime</v>
      </c>
      <c r="M2" t="s">
        <v>2375</v>
      </c>
      <c r="R2" t="s">
        <v>70</v>
      </c>
    </row>
    <row r="3" spans="1:18" x14ac:dyDescent="0.45">
      <c r="A3" t="s">
        <v>1367</v>
      </c>
      <c r="B3" t="s">
        <v>73</v>
      </c>
      <c r="C3" t="s">
        <v>74</v>
      </c>
      <c r="D3" t="s">
        <v>75</v>
      </c>
      <c r="G3" t="str" cm="1">
        <f t="array" aca="1" ref="G3" ca="1">IF(INDIRECT(ADDRESS(ROUNDDOWN((ROW(G3)-2)/3,0)+2,2))&lt;&gt;"",_xlfn.CONCAT(INDIRECT(ADDRESS(ROUNDDOWN((ROW(G3)-2)/3,0)+2,MOD(ROW(G3)-2,3)+2))," - ",INDIRECT(ADDRESS(ROUNDDOWN((ROW(G3)-2)/3,0)+2,1))),"")</f>
        <v>Gooraham - Slime</v>
      </c>
      <c r="M3" t="s">
        <v>2376</v>
      </c>
      <c r="R3" t="s">
        <v>71</v>
      </c>
    </row>
    <row r="4" spans="1:18" x14ac:dyDescent="0.45">
      <c r="A4" t="s">
        <v>1368</v>
      </c>
      <c r="B4" t="s">
        <v>76</v>
      </c>
      <c r="C4" t="s">
        <v>77</v>
      </c>
      <c r="D4" t="s">
        <v>78</v>
      </c>
      <c r="G4" t="str" cm="1">
        <f t="array" aca="1" ref="G4" ca="1">IF(INDIRECT(ADDRESS(ROUNDDOWN((ROW(G4)-2)/3,0)+2,2))&lt;&gt;"",_xlfn.CONCAT(INDIRECT(ADDRESS(ROUNDDOWN((ROW(G4)-2)/3,0)+2,MOD(ROW(G4)-2,3)+2))," - ",INDIRECT(ADDRESS(ROUNDDOWN((ROW(G4)-2)/3,0)+2,1))),"")</f>
        <v>Goolien - Slime</v>
      </c>
      <c r="M4" t="s">
        <v>2377</v>
      </c>
      <c r="R4" t="s">
        <v>72</v>
      </c>
    </row>
    <row r="5" spans="1:18" x14ac:dyDescent="0.45">
      <c r="A5" t="s">
        <v>1369</v>
      </c>
      <c r="B5" t="s">
        <v>79</v>
      </c>
      <c r="C5" t="s">
        <v>80</v>
      </c>
      <c r="D5" t="s">
        <v>81</v>
      </c>
      <c r="G5" t="str" cm="1">
        <f t="array" aca="1" ref="G5" ca="1">IF(INDIRECT(ADDRESS(ROUNDDOWN((ROW(G5)-2)/3,0)+2,2))&lt;&gt;"",_xlfn.CONCAT(INDIRECT(ADDRESS(ROUNDDOWN((ROW(G5)-2)/3,0)+2,MOD(ROW(G5)-2,3)+2))," - ",INDIRECT(ADDRESS(ROUNDDOWN((ROW(G5)-2)/3,0)+2,1))),"")</f>
        <v>Augie - Woebergine</v>
      </c>
      <c r="M5" t="s">
        <v>2378</v>
      </c>
      <c r="R5" t="s">
        <v>73</v>
      </c>
    </row>
    <row r="6" spans="1:18" x14ac:dyDescent="0.45">
      <c r="A6" t="s">
        <v>1370</v>
      </c>
      <c r="B6" t="s">
        <v>82</v>
      </c>
      <c r="C6" t="s">
        <v>83</v>
      </c>
      <c r="D6" t="s">
        <v>84</v>
      </c>
      <c r="G6" t="str" cm="1">
        <f t="array" aca="1" ref="G6" ca="1">IF(INDIRECT(ADDRESS(ROUNDDOWN((ROW(G6)-2)/3,0)+2,2))&lt;&gt;"",_xlfn.CONCAT(INDIRECT(ADDRESS(ROUNDDOWN((ROW(G6)-2)/3,0)+2,MOD(ROW(G6)-2,3)+2))," - ",INDIRECT(ADDRESS(ROUNDDOWN((ROW(G6)-2)/3,0)+2,1))),"")</f>
        <v>Jean - Woebergine</v>
      </c>
      <c r="M6" t="s">
        <v>2379</v>
      </c>
      <c r="R6" t="s">
        <v>74</v>
      </c>
    </row>
    <row r="7" spans="1:18" x14ac:dyDescent="0.45">
      <c r="A7" t="s">
        <v>1371</v>
      </c>
      <c r="B7" t="s">
        <v>85</v>
      </c>
      <c r="C7" t="s">
        <v>86</v>
      </c>
      <c r="D7" t="s">
        <v>87</v>
      </c>
      <c r="G7" t="str" cm="1">
        <f t="array" aca="1" ref="G7" ca="1">IF(INDIRECT(ADDRESS(ROUNDDOWN((ROW(G7)-2)/3,0)+2,2))&lt;&gt;"",_xlfn.CONCAT(INDIRECT(ADDRESS(ROUNDDOWN((ROW(G7)-2)/3,0)+2,MOD(ROW(G7)-2,3)+2))," - ",INDIRECT(ADDRESS(ROUNDDOWN((ROW(G7)-2)/3,0)+2,1))),"")</f>
        <v>Bergerac - Woebergine</v>
      </c>
      <c r="M7" t="s">
        <v>2380</v>
      </c>
      <c r="R7" t="s">
        <v>75</v>
      </c>
    </row>
    <row r="8" spans="1:18" x14ac:dyDescent="0.45">
      <c r="A8" t="s">
        <v>1372</v>
      </c>
      <c r="B8" t="s">
        <v>88</v>
      </c>
      <c r="C8" t="s">
        <v>89</v>
      </c>
      <c r="D8" t="s">
        <v>90</v>
      </c>
      <c r="G8" t="str" cm="1">
        <f t="array" aca="1" ref="G8" ca="1">IF(INDIRECT(ADDRESS(ROUNDDOWN((ROW(G8)-2)/3,0)+2,2))&lt;&gt;"",_xlfn.CONCAT(INDIRECT(ADDRESS(ROUNDDOWN((ROW(G8)-2)/3,0)+2,MOD(ROW(G8)-2,3)+2))," - ",INDIRECT(ADDRESS(ROUNDDOWN((ROW(G8)-2)/3,0)+2,1))),"")</f>
        <v>Crolin - Nightcrawler</v>
      </c>
      <c r="M8" t="s">
        <v>2381</v>
      </c>
      <c r="R8" t="s">
        <v>76</v>
      </c>
    </row>
    <row r="9" spans="1:18" x14ac:dyDescent="0.45">
      <c r="A9" t="s">
        <v>1373</v>
      </c>
      <c r="B9" t="s">
        <v>91</v>
      </c>
      <c r="C9" t="s">
        <v>92</v>
      </c>
      <c r="D9" t="s">
        <v>93</v>
      </c>
      <c r="G9" t="str" cm="1">
        <f t="array" aca="1" ref="G9" ca="1">IF(INDIRECT(ADDRESS(ROUNDDOWN((ROW(G9)-2)/3,0)+2,2))&lt;&gt;"",_xlfn.CONCAT(INDIRECT(ADDRESS(ROUNDDOWN((ROW(G9)-2)/3,0)+2,MOD(ROW(G9)-2,3)+2))," - ",INDIRECT(ADDRESS(ROUNDDOWN((ROW(G9)-2)/3,0)+2,1))),"")</f>
        <v>McCrawl - Nightcrawler</v>
      </c>
      <c r="M9" t="s">
        <v>2382</v>
      </c>
      <c r="R9" t="s">
        <v>77</v>
      </c>
    </row>
    <row r="10" spans="1:18" x14ac:dyDescent="0.45">
      <c r="A10" t="s">
        <v>1374</v>
      </c>
      <c r="B10" t="s">
        <v>94</v>
      </c>
      <c r="C10" t="s">
        <v>95</v>
      </c>
      <c r="D10" t="s">
        <v>96</v>
      </c>
      <c r="G10" t="str" cm="1">
        <f t="array" aca="1" ref="G10" ca="1">IF(INDIRECT(ADDRESS(ROUNDDOWN((ROW(G10)-2)/3,0)+2,2))&lt;&gt;"",_xlfn.CONCAT(INDIRECT(ADDRESS(ROUNDDOWN((ROW(G10)-2)/3,0)+2,MOD(ROW(G10)-2,3)+2))," - ",INDIRECT(ADDRESS(ROUNDDOWN((ROW(G10)-2)/3,0)+2,1))),"")</f>
        <v>Crawlene - Nightcrawler</v>
      </c>
      <c r="M10" t="s">
        <v>2383</v>
      </c>
      <c r="R10" t="s">
        <v>78</v>
      </c>
    </row>
    <row r="11" spans="1:18" x14ac:dyDescent="0.45">
      <c r="A11" t="s">
        <v>1375</v>
      </c>
      <c r="B11" t="s">
        <v>97</v>
      </c>
      <c r="C11" t="s">
        <v>98</v>
      </c>
      <c r="D11" t="s">
        <v>99</v>
      </c>
      <c r="G11" t="str" cm="1">
        <f t="array" aca="1" ref="G11" ca="1">IF(INDIRECT(ADDRESS(ROUNDDOWN((ROW(G11)-2)/3,0)+2,2))&lt;&gt;"",_xlfn.CONCAT(INDIRECT(ADDRESS(ROUNDDOWN((ROW(G11)-2)/3,0)+2,MOD(ROW(G11)-2,3)+2))," - ",INDIRECT(ADDRESS(ROUNDDOWN((ROW(G11)-2)/3,0)+2,1))),"")</f>
        <v>Phillip - Lips</v>
      </c>
      <c r="M11" t="s">
        <v>2384</v>
      </c>
      <c r="R11" t="s">
        <v>79</v>
      </c>
    </row>
    <row r="12" spans="1:18" x14ac:dyDescent="0.45">
      <c r="A12" t="s">
        <v>1376</v>
      </c>
      <c r="B12" t="s">
        <v>100</v>
      </c>
      <c r="C12" t="s">
        <v>101</v>
      </c>
      <c r="D12" t="s">
        <v>102</v>
      </c>
      <c r="G12" t="str" cm="1">
        <f t="array" aca="1" ref="G12" ca="1">IF(INDIRECT(ADDRESS(ROUNDDOWN((ROW(G12)-2)/3,0)+2,2))&lt;&gt;"",_xlfn.CONCAT(INDIRECT(ADDRESS(ROUNDDOWN((ROW(G12)-2)/3,0)+2,MOD(ROW(G12)-2,3)+2))," - ",INDIRECT(ADDRESS(ROUNDDOWN((ROW(G12)-2)/3,0)+2,1))),"")</f>
        <v>Lipscomb - Lips</v>
      </c>
      <c r="M12" t="s">
        <v>2385</v>
      </c>
      <c r="R12" t="s">
        <v>80</v>
      </c>
    </row>
    <row r="13" spans="1:18" x14ac:dyDescent="0.45">
      <c r="A13" t="s">
        <v>1377</v>
      </c>
      <c r="B13" t="s">
        <v>103</v>
      </c>
      <c r="C13" t="s">
        <v>104</v>
      </c>
      <c r="D13" t="s">
        <v>105</v>
      </c>
      <c r="G13" t="str" cm="1">
        <f t="array" aca="1" ref="G13" ca="1">IF(INDIRECT(ADDRESS(ROUNDDOWN((ROW(G13)-2)/3,0)+2,2))&lt;&gt;"",_xlfn.CONCAT(INDIRECT(ADDRESS(ROUNDDOWN((ROW(G13)-2)/3,0)+2,MOD(ROW(G13)-2,3)+2))," - ",INDIRECT(ADDRESS(ROUNDDOWN((ROW(G13)-2)/3,0)+2,1))),"")</f>
        <v>Flip - Lips</v>
      </c>
      <c r="M13" t="s">
        <v>2386</v>
      </c>
      <c r="R13" t="s">
        <v>81</v>
      </c>
    </row>
    <row r="14" spans="1:18" x14ac:dyDescent="0.45">
      <c r="A14" t="s">
        <v>1378</v>
      </c>
      <c r="B14" t="s">
        <v>106</v>
      </c>
      <c r="C14" t="s">
        <v>107</v>
      </c>
      <c r="D14" t="s">
        <v>108</v>
      </c>
      <c r="G14" t="str" cm="1">
        <f t="array" aca="1" ref="G14" ca="1">IF(INDIRECT(ADDRESS(ROUNDDOWN((ROW(G14)-2)/3,0)+2,2))&lt;&gt;"",_xlfn.CONCAT(INDIRECT(ADDRESS(ROUNDDOWN((ROW(G14)-2)/3,0)+2,MOD(ROW(G14)-2,3)+2))," - ",INDIRECT(ADDRESS(ROUNDDOWN((ROW(G14)-2)/3,0)+2,1))),"")</f>
        <v>Squeak - Mouseflap</v>
      </c>
      <c r="M14" t="s">
        <v>2387</v>
      </c>
      <c r="R14" t="s">
        <v>82</v>
      </c>
    </row>
    <row r="15" spans="1:18" x14ac:dyDescent="0.45">
      <c r="A15" t="s">
        <v>1379</v>
      </c>
      <c r="B15" t="s">
        <v>109</v>
      </c>
      <c r="C15" t="s">
        <v>110</v>
      </c>
      <c r="D15" t="s">
        <v>111</v>
      </c>
      <c r="G15" t="str" cm="1">
        <f t="array" aca="1" ref="G15" ca="1">IF(INDIRECT(ADDRESS(ROUNDDOWN((ROW(G15)-2)/3,0)+2,2))&lt;&gt;"",_xlfn.CONCAT(INDIRECT(ADDRESS(ROUNDDOWN((ROW(G15)-2)/3,0)+2,MOD(ROW(G15)-2,3)+2))," - ",INDIRECT(ADDRESS(ROUNDDOWN((ROW(G15)-2)/3,0)+2,1))),"")</f>
        <v>Ratty - Mouseflap</v>
      </c>
      <c r="M15" t="s">
        <v>2388</v>
      </c>
      <c r="R15" t="s">
        <v>83</v>
      </c>
    </row>
    <row r="16" spans="1:18" x14ac:dyDescent="0.45">
      <c r="A16" t="s">
        <v>1380</v>
      </c>
      <c r="B16" t="s">
        <v>112</v>
      </c>
      <c r="C16" t="s">
        <v>113</v>
      </c>
      <c r="D16" t="s">
        <v>114</v>
      </c>
      <c r="G16" t="str" cm="1">
        <f t="array" aca="1" ref="G16" ca="1">IF(INDIRECT(ADDRESS(ROUNDDOWN((ROW(G16)-2)/3,0)+2,2))&lt;&gt;"",_xlfn.CONCAT(INDIRECT(ADDRESS(ROUNDDOWN((ROW(G16)-2)/3,0)+2,MOD(ROW(G16)-2,3)+2))," - ",INDIRECT(ADDRESS(ROUNDDOWN((ROW(G16)-2)/3,0)+2,1))),"")</f>
        <v>Flappy - Mouseflap</v>
      </c>
      <c r="M16" t="s">
        <v>2389</v>
      </c>
      <c r="R16" t="s">
        <v>84</v>
      </c>
    </row>
    <row r="17" spans="1:18" x14ac:dyDescent="0.45">
      <c r="A17" t="s">
        <v>1381</v>
      </c>
      <c r="B17" t="s">
        <v>115</v>
      </c>
      <c r="C17" t="s">
        <v>116</v>
      </c>
      <c r="D17" t="s">
        <v>117</v>
      </c>
      <c r="G17" t="str" cm="1">
        <f t="array" aca="1" ref="G17" ca="1">IF(INDIRECT(ADDRESS(ROUNDDOWN((ROW(G17)-2)/3,0)+2,2))&lt;&gt;"",_xlfn.CONCAT(INDIRECT(ADDRESS(ROUNDDOWN((ROW(G17)-2)/3,0)+2,MOD(ROW(G17)-2,3)+2))," - ",INDIRECT(ADDRESS(ROUNDDOWN((ROW(G17)-2)/3,0)+2,1))),"")</f>
        <v>Bubbly - Bubble Slime</v>
      </c>
      <c r="M17" t="s">
        <v>2390</v>
      </c>
      <c r="R17" t="s">
        <v>85</v>
      </c>
    </row>
    <row r="18" spans="1:18" x14ac:dyDescent="0.45">
      <c r="A18" t="s">
        <v>1382</v>
      </c>
      <c r="B18" t="s">
        <v>118</v>
      </c>
      <c r="C18" t="s">
        <v>119</v>
      </c>
      <c r="D18" t="s">
        <v>120</v>
      </c>
      <c r="G18" t="str" cm="1">
        <f t="array" aca="1" ref="G18" ca="1">IF(INDIRECT(ADDRESS(ROUNDDOWN((ROW(G18)-2)/3,0)+2,2))&lt;&gt;"",_xlfn.CONCAT(INDIRECT(ADDRESS(ROUNDDOWN((ROW(G18)-2)/3,0)+2,MOD(ROW(G18)-2,3)+2))," - ",INDIRECT(ADDRESS(ROUNDDOWN((ROW(G18)-2)/3,0)+2,1))),"")</f>
        <v>Bubbles - Bubble Slime</v>
      </c>
      <c r="M18" t="s">
        <v>2391</v>
      </c>
      <c r="R18" t="s">
        <v>86</v>
      </c>
    </row>
    <row r="19" spans="1:18" x14ac:dyDescent="0.45">
      <c r="A19" t="s">
        <v>1383</v>
      </c>
      <c r="B19" t="s">
        <v>121</v>
      </c>
      <c r="C19" t="s">
        <v>122</v>
      </c>
      <c r="D19" t="s">
        <v>123</v>
      </c>
      <c r="G19" t="str" cm="1">
        <f t="array" aca="1" ref="G19" ca="1">IF(INDIRECT(ADDRESS(ROUNDDOWN((ROW(G19)-2)/3,0)+2,2))&lt;&gt;"",_xlfn.CONCAT(INDIRECT(ADDRESS(ROUNDDOWN((ROW(G19)-2)/3,0)+2,MOD(ROW(G19)-2,3)+2))," - ",INDIRECT(ADDRESS(ROUNDDOWN((ROW(G19)-2)/3,0)+2,1))),"")</f>
        <v>Bubba - Bubble Slime</v>
      </c>
      <c r="M19" t="s">
        <v>2392</v>
      </c>
      <c r="R19" t="s">
        <v>87</v>
      </c>
    </row>
    <row r="20" spans="1:18" x14ac:dyDescent="0.45">
      <c r="A20" t="s">
        <v>1384</v>
      </c>
      <c r="B20" t="s">
        <v>124</v>
      </c>
      <c r="C20" t="s">
        <v>125</v>
      </c>
      <c r="D20" t="s">
        <v>126</v>
      </c>
      <c r="G20" t="str" cm="1">
        <f t="array" aca="1" ref="G20" ca="1">IF(INDIRECT(ADDRESS(ROUNDDOWN((ROW(G20)-2)/3,0)+2,2))&lt;&gt;"",_xlfn.CONCAT(INDIRECT(ADDRESS(ROUNDDOWN((ROW(G20)-2)/3,0)+2,MOD(ROW(G20)-2,3)+2))," - ",INDIRECT(ADDRESS(ROUNDDOWN((ROW(G20)-2)/3,0)+2,1))),"")</f>
        <v>Cacton - Cactiball</v>
      </c>
      <c r="M20" t="s">
        <v>2393</v>
      </c>
      <c r="R20" t="s">
        <v>88</v>
      </c>
    </row>
    <row r="21" spans="1:18" x14ac:dyDescent="0.45">
      <c r="A21" t="s">
        <v>1385</v>
      </c>
      <c r="B21" t="s">
        <v>127</v>
      </c>
      <c r="C21" t="s">
        <v>128</v>
      </c>
      <c r="D21" t="s">
        <v>129</v>
      </c>
      <c r="G21" t="str" cm="1">
        <f t="array" aca="1" ref="G21" ca="1">IF(INDIRECT(ADDRESS(ROUNDDOWN((ROW(G21)-2)/3,0)+2,2))&lt;&gt;"",_xlfn.CONCAT(INDIRECT(ADDRESS(ROUNDDOWN((ROW(G21)-2)/3,0)+2,MOD(ROW(G21)-2,3)+2))," - ",INDIRECT(ADDRESS(ROUNDDOWN((ROW(G21)-2)/3,0)+2,1))),"")</f>
        <v>Spike - Cactiball</v>
      </c>
      <c r="M21" t="s">
        <v>2394</v>
      </c>
      <c r="R21" t="s">
        <v>89</v>
      </c>
    </row>
    <row r="22" spans="1:18" x14ac:dyDescent="0.45">
      <c r="A22" t="s">
        <v>1386</v>
      </c>
      <c r="B22" t="s">
        <v>130</v>
      </c>
      <c r="C22" t="s">
        <v>131</v>
      </c>
      <c r="D22" t="s">
        <v>132</v>
      </c>
      <c r="G22" t="str" cm="1">
        <f t="array" aca="1" ref="G22" ca="1">IF(INDIRECT(ADDRESS(ROUNDDOWN((ROW(G22)-2)/3,0)+2,2))&lt;&gt;"",_xlfn.CONCAT(INDIRECT(ADDRESS(ROUNDDOWN((ROW(G22)-2)/3,0)+2,MOD(ROW(G22)-2,3)+2))," - ",INDIRECT(ADDRESS(ROUNDDOWN((ROW(G22)-2)/3,0)+2,1))),"")</f>
        <v>Baller - Cactiball</v>
      </c>
      <c r="M22" t="s">
        <v>2395</v>
      </c>
      <c r="R22" t="s">
        <v>90</v>
      </c>
    </row>
    <row r="23" spans="1:18" x14ac:dyDescent="0.45">
      <c r="A23" t="s">
        <v>1387</v>
      </c>
      <c r="B23" t="s">
        <v>133</v>
      </c>
      <c r="C23" t="s">
        <v>134</v>
      </c>
      <c r="D23" t="s">
        <v>135</v>
      </c>
      <c r="G23" t="str" cm="1">
        <f t="array" aca="1" ref="G23" ca="1">IF(INDIRECT(ADDRESS(ROUNDDOWN((ROW(G23)-2)/3,0)+2,2))&lt;&gt;"",_xlfn.CONCAT(INDIRECT(ADDRESS(ROUNDDOWN((ROW(G23)-2)/3,0)+2,MOD(ROW(G23)-2,3)+2))," - ",INDIRECT(ADDRESS(ROUNDDOWN((ROW(G23)-2)/3,0)+2,1))),"")</f>
        <v>Licky - Tongue Fu Fighter</v>
      </c>
      <c r="M23" t="s">
        <v>2396</v>
      </c>
      <c r="R23" t="s">
        <v>91</v>
      </c>
    </row>
    <row r="24" spans="1:18" x14ac:dyDescent="0.45">
      <c r="A24" t="s">
        <v>1388</v>
      </c>
      <c r="B24" t="s">
        <v>136</v>
      </c>
      <c r="C24" t="s">
        <v>137</v>
      </c>
      <c r="D24" t="s">
        <v>138</v>
      </c>
      <c r="G24" t="str" cm="1">
        <f t="array" aca="1" ref="G24" ca="1">IF(INDIRECT(ADDRESS(ROUNDDOWN((ROW(G24)-2)/3,0)+2,2))&lt;&gt;"",_xlfn.CONCAT(INDIRECT(ADDRESS(ROUNDDOWN((ROW(G24)-2)/3,0)+2,MOD(ROW(G24)-2,3)+2))," - ",INDIRECT(ADDRESS(ROUNDDOWN((ROW(G24)-2)/3,0)+2,1))),"")</f>
        <v>Droolian - Tongue Fu Fighter</v>
      </c>
      <c r="M24" t="s">
        <v>2397</v>
      </c>
      <c r="R24" t="s">
        <v>92</v>
      </c>
    </row>
    <row r="25" spans="1:18" x14ac:dyDescent="0.45">
      <c r="A25" t="s">
        <v>1389</v>
      </c>
      <c r="B25" t="s">
        <v>139</v>
      </c>
      <c r="C25" t="s">
        <v>140</v>
      </c>
      <c r="D25" t="s">
        <v>141</v>
      </c>
      <c r="G25" t="str" cm="1">
        <f t="array" aca="1" ref="G25" ca="1">IF(INDIRECT(ADDRESS(ROUNDDOWN((ROW(G25)-2)/3,0)+2,2))&lt;&gt;"",_xlfn.CONCAT(INDIRECT(ADDRESS(ROUNDDOWN((ROW(G25)-2)/3,0)+2,MOD(ROW(G25)-2,3)+2))," - ",INDIRECT(ADDRESS(ROUNDDOWN((ROW(G25)-2)/3,0)+2,1))),"")</f>
        <v>Slobber - Tongue Fu Fighter</v>
      </c>
      <c r="M25" t="s">
        <v>2398</v>
      </c>
      <c r="R25" t="s">
        <v>93</v>
      </c>
    </row>
    <row r="26" spans="1:18" x14ac:dyDescent="0.45">
      <c r="A26" t="s">
        <v>1390</v>
      </c>
      <c r="B26" t="s">
        <v>142</v>
      </c>
      <c r="C26" t="s">
        <v>143</v>
      </c>
      <c r="D26" t="s">
        <v>144</v>
      </c>
      <c r="G26" t="str" cm="1">
        <f t="array" aca="1" ref="G26" ca="1">IF(INDIRECT(ADDRESS(ROUNDDOWN((ROW(G26)-2)/3,0)+2,2))&lt;&gt;"",_xlfn.CONCAT(INDIRECT(ADDRESS(ROUNDDOWN((ROW(G26)-2)/3,0)+2,MOD(ROW(G26)-2,3)+2))," - ",INDIRECT(ADDRESS(ROUNDDOWN((ROW(G26)-2)/3,0)+2,1))),"")</f>
        <v>Cathy - Meowgician</v>
      </c>
      <c r="M26" t="s">
        <v>2399</v>
      </c>
      <c r="R26" t="s">
        <v>94</v>
      </c>
    </row>
    <row r="27" spans="1:18" x14ac:dyDescent="0.45">
      <c r="A27" t="s">
        <v>1391</v>
      </c>
      <c r="B27" t="s">
        <v>145</v>
      </c>
      <c r="C27" t="s">
        <v>146</v>
      </c>
      <c r="D27" t="s">
        <v>147</v>
      </c>
      <c r="G27" t="str" cm="1">
        <f t="array" aca="1" ref="G27" ca="1">IF(INDIRECT(ADDRESS(ROUNDDOWN((ROW(G27)-2)/3,0)+2,2))&lt;&gt;"",_xlfn.CONCAT(INDIRECT(ADDRESS(ROUNDDOWN((ROW(G27)-2)/3,0)+2,MOD(ROW(G27)-2,3)+2))," - ",INDIRECT(ADDRESS(ROUNDDOWN((ROW(G27)-2)/3,0)+2,1))),"")</f>
        <v>Kitty - Meowgician</v>
      </c>
      <c r="M27" t="s">
        <v>2400</v>
      </c>
      <c r="R27" t="s">
        <v>95</v>
      </c>
    </row>
    <row r="28" spans="1:18" x14ac:dyDescent="0.45">
      <c r="A28" t="s">
        <v>1392</v>
      </c>
      <c r="B28" t="s">
        <v>148</v>
      </c>
      <c r="C28" t="s">
        <v>149</v>
      </c>
      <c r="D28" t="s">
        <v>150</v>
      </c>
      <c r="G28" t="str" cm="1">
        <f t="array" aca="1" ref="G28" ca="1">IF(INDIRECT(ADDRESS(ROUNDDOWN((ROW(G28)-2)/3,0)+2,2))&lt;&gt;"",_xlfn.CONCAT(INDIRECT(ADDRESS(ROUNDDOWN((ROW(G28)-2)/3,0)+2,MOD(ROW(G28)-2,3)+2))," - ",INDIRECT(ADDRESS(ROUNDDOWN((ROW(G28)-2)/3,0)+2,1))),"")</f>
        <v>Clawdia - Meowgician</v>
      </c>
      <c r="M28" t="s">
        <v>2401</v>
      </c>
      <c r="R28" t="s">
        <v>96</v>
      </c>
    </row>
    <row r="29" spans="1:18" x14ac:dyDescent="0.45">
      <c r="A29" t="s">
        <v>1393</v>
      </c>
      <c r="B29" t="s">
        <v>151</v>
      </c>
      <c r="C29" t="s">
        <v>152</v>
      </c>
      <c r="D29" t="s">
        <v>153</v>
      </c>
      <c r="G29" t="str" cm="1">
        <f t="array" aca="1" ref="G29" ca="1">IF(INDIRECT(ADDRESS(ROUNDDOWN((ROW(G29)-2)/3,0)+2,2))&lt;&gt;"",_xlfn.CONCAT(INDIRECT(ADDRESS(ROUNDDOWN((ROW(G29)-2)/3,0)+2,MOD(ROW(G29)-2,3)+2))," - ",INDIRECT(ADDRESS(ROUNDDOWN((ROW(G29)-2)/3,0)+2,1))),"")</f>
        <v>Chopin - Choppy Hopper</v>
      </c>
      <c r="M29" t="s">
        <v>2402</v>
      </c>
      <c r="R29" t="s">
        <v>97</v>
      </c>
    </row>
    <row r="30" spans="1:18" x14ac:dyDescent="0.45">
      <c r="A30" t="s">
        <v>1394</v>
      </c>
      <c r="B30" t="s">
        <v>154</v>
      </c>
      <c r="C30" t="s">
        <v>155</v>
      </c>
      <c r="D30" t="s">
        <v>156</v>
      </c>
      <c r="G30" t="str" cm="1">
        <f t="array" aca="1" ref="G30" ca="1">IF(INDIRECT(ADDRESS(ROUNDDOWN((ROW(G30)-2)/3,0)+2,2))&lt;&gt;"",_xlfn.CONCAT(INDIRECT(ADDRESS(ROUNDDOWN((ROW(G30)-2)/3,0)+2,MOD(ROW(G30)-2,3)+2))," - ",INDIRECT(ADDRESS(ROUNDDOWN((ROW(G30)-2)/3,0)+2,1))),"")</f>
        <v>Hopsy - Choppy Hopper</v>
      </c>
      <c r="M30" t="s">
        <v>2403</v>
      </c>
      <c r="R30" t="s">
        <v>98</v>
      </c>
    </row>
    <row r="31" spans="1:18" x14ac:dyDescent="0.45">
      <c r="A31" t="s">
        <v>1395</v>
      </c>
      <c r="B31" t="s">
        <v>157</v>
      </c>
      <c r="C31" t="s">
        <v>158</v>
      </c>
      <c r="D31" t="s">
        <v>159</v>
      </c>
      <c r="G31" t="str" cm="1">
        <f t="array" aca="1" ref="G31" ca="1">IF(INDIRECT(ADDRESS(ROUNDDOWN((ROW(G31)-2)/3,0)+2,2))&lt;&gt;"",_xlfn.CONCAT(INDIRECT(ADDRESS(ROUNDDOWN((ROW(G31)-2)/3,0)+2,MOD(ROW(G31)-2,3)+2))," - ",INDIRECT(ADDRESS(ROUNDDOWN((ROW(G31)-2)/3,0)+2,1))),"")</f>
        <v>Chopsuey - Choppy Hopper</v>
      </c>
      <c r="M31" t="s">
        <v>2404</v>
      </c>
      <c r="R31" t="s">
        <v>99</v>
      </c>
    </row>
    <row r="32" spans="1:18" x14ac:dyDescent="0.45">
      <c r="A32" t="s">
        <v>1396</v>
      </c>
      <c r="B32" t="s">
        <v>160</v>
      </c>
      <c r="C32" t="s">
        <v>161</v>
      </c>
      <c r="D32" t="s">
        <v>162</v>
      </c>
      <c r="G32" t="str" cm="1">
        <f t="array" aca="1" ref="G32" ca="1">IF(INDIRECT(ADDRESS(ROUNDDOWN((ROW(G32)-2)/3,0)+2,2))&lt;&gt;"",_xlfn.CONCAT(INDIRECT(ADDRESS(ROUNDDOWN((ROW(G32)-2)/3,0)+2,MOD(ROW(G32)-2,3)+2))," - ",INDIRECT(ADDRESS(ROUNDDOWN((ROW(G32)-2)/3,0)+2,1))),"")</f>
        <v>Blossom - Kingfuchsia</v>
      </c>
      <c r="M32" t="s">
        <v>2405</v>
      </c>
      <c r="R32" t="s">
        <v>100</v>
      </c>
    </row>
    <row r="33" spans="1:18" x14ac:dyDescent="0.45">
      <c r="A33" t="s">
        <v>1397</v>
      </c>
      <c r="B33" t="s">
        <v>163</v>
      </c>
      <c r="C33" t="s">
        <v>164</v>
      </c>
      <c r="D33" t="s">
        <v>165</v>
      </c>
      <c r="G33" t="str" cm="1">
        <f t="array" aca="1" ref="G33" ca="1">IF(INDIRECT(ADDRESS(ROUNDDOWN((ROW(G33)-2)/3,0)+2,2))&lt;&gt;"",_xlfn.CONCAT(INDIRECT(ADDRESS(ROUNDDOWN((ROW(G33)-2)/3,0)+2,MOD(ROW(G33)-2,3)+2))," - ",INDIRECT(ADDRESS(ROUNDDOWN((ROW(G33)-2)/3,0)+2,1))),"")</f>
        <v>Fleur - Kingfuchsia</v>
      </c>
      <c r="M33" t="s">
        <v>2406</v>
      </c>
      <c r="R33" t="s">
        <v>101</v>
      </c>
    </row>
    <row r="34" spans="1:18" x14ac:dyDescent="0.45">
      <c r="A34" t="s">
        <v>1398</v>
      </c>
      <c r="B34" t="s">
        <v>166</v>
      </c>
      <c r="C34" t="s">
        <v>167</v>
      </c>
      <c r="D34" t="s">
        <v>168</v>
      </c>
      <c r="G34" t="str" cm="1">
        <f t="array" aca="1" ref="G34" ca="1">IF(INDIRECT(ADDRESS(ROUNDDOWN((ROW(G34)-2)/3,0)+2,2))&lt;&gt;"",_xlfn.CONCAT(INDIRECT(ADDRESS(ROUNDDOWN((ROW(G34)-2)/3,0)+2,MOD(ROW(G34)-2,3)+2))," - ",INDIRECT(ADDRESS(ROUNDDOWN((ROW(G34)-2)/3,0)+2,1))),"")</f>
        <v>Flora - Kingfuchsia</v>
      </c>
      <c r="M34" t="s">
        <v>2407</v>
      </c>
      <c r="R34" t="s">
        <v>102</v>
      </c>
    </row>
    <row r="35" spans="1:18" x14ac:dyDescent="0.45">
      <c r="A35" t="s">
        <v>1399</v>
      </c>
      <c r="B35" t="s">
        <v>169</v>
      </c>
      <c r="C35" t="s">
        <v>170</v>
      </c>
      <c r="D35" t="s">
        <v>171</v>
      </c>
      <c r="G35" t="str" cm="1">
        <f t="array" aca="1" ref="G35" ca="1">IF(INDIRECT(ADDRESS(ROUNDDOWN((ROW(G35)-2)/3,0)+2,2))&lt;&gt;"",_xlfn.CONCAT(INDIRECT(ADDRESS(ROUNDDOWN((ROW(G35)-2)/3,0)+2,MOD(ROW(G35)-2,3)+2))," - ",INDIRECT(ADDRESS(ROUNDDOWN((ROW(G35)-2)/3,0)+2,1))),"")</f>
        <v>Tom - Shabby Cat</v>
      </c>
      <c r="M35" t="s">
        <v>2408</v>
      </c>
      <c r="R35" t="s">
        <v>103</v>
      </c>
    </row>
    <row r="36" spans="1:18" x14ac:dyDescent="0.45">
      <c r="A36" t="s">
        <v>1400</v>
      </c>
      <c r="B36" t="s">
        <v>172</v>
      </c>
      <c r="C36" t="s">
        <v>173</v>
      </c>
      <c r="D36" t="s">
        <v>174</v>
      </c>
      <c r="G36" t="str" cm="1">
        <f t="array" aca="1" ref="G36" ca="1">IF(INDIRECT(ADDRESS(ROUNDDOWN((ROW(G36)-2)/3,0)+2,2))&lt;&gt;"",_xlfn.CONCAT(INDIRECT(ADDRESS(ROUNDDOWN((ROW(G36)-2)/3,0)+2,MOD(ROW(G36)-2,3)+2))," - ",INDIRECT(ADDRESS(ROUNDDOWN((ROW(G36)-2)/3,0)+2,1))),"")</f>
        <v>Felini - Shabby Cat</v>
      </c>
      <c r="M36" t="s">
        <v>2409</v>
      </c>
      <c r="R36" t="s">
        <v>104</v>
      </c>
    </row>
    <row r="37" spans="1:18" x14ac:dyDescent="0.45">
      <c r="A37" t="s">
        <v>1401</v>
      </c>
      <c r="B37" t="s">
        <v>175</v>
      </c>
      <c r="C37" t="s">
        <v>176</v>
      </c>
      <c r="D37" t="s">
        <v>177</v>
      </c>
      <c r="G37" t="str" cm="1">
        <f t="array" aca="1" ref="G37" ca="1">IF(INDIRECT(ADDRESS(ROUNDDOWN((ROW(G37)-2)/3,0)+2,2))&lt;&gt;"",_xlfn.CONCAT(INDIRECT(ADDRESS(ROUNDDOWN((ROW(G37)-2)/3,0)+2,MOD(ROW(G37)-2,3)+2))," - ",INDIRECT(ADDRESS(ROUNDDOWN((ROW(G37)-2)/3,0)+2,1))),"")</f>
        <v>Purrdy - Shabby Cat</v>
      </c>
      <c r="M37" t="s">
        <v>2410</v>
      </c>
      <c r="R37" t="s">
        <v>105</v>
      </c>
    </row>
    <row r="38" spans="1:18" x14ac:dyDescent="0.45">
      <c r="A38" t="s">
        <v>1402</v>
      </c>
      <c r="B38" t="s">
        <v>178</v>
      </c>
      <c r="C38" t="s">
        <v>179</v>
      </c>
      <c r="D38" t="s">
        <v>180</v>
      </c>
      <c r="G38" t="str" cm="1">
        <f t="array" aca="1" ref="G38" ca="1">IF(INDIRECT(ADDRESS(ROUNDDOWN((ROW(G38)-2)/3,0)+2,2))&lt;&gt;"",_xlfn.CONCAT(INDIRECT(ADDRESS(ROUNDDOWN((ROW(G38)-2)/3,0)+2,MOD(ROW(G38)-2,3)+2))," - ",INDIRECT(ADDRESS(ROUNDDOWN((ROW(G38)-2)/3,0)+2,1))),"")</f>
        <v>Piney - Quiller</v>
      </c>
      <c r="M38" t="s">
        <v>2411</v>
      </c>
      <c r="R38" t="s">
        <v>106</v>
      </c>
    </row>
    <row r="39" spans="1:18" x14ac:dyDescent="0.45">
      <c r="A39" t="s">
        <v>1403</v>
      </c>
      <c r="B39" t="s">
        <v>181</v>
      </c>
      <c r="C39" t="s">
        <v>182</v>
      </c>
      <c r="D39" t="s">
        <v>183</v>
      </c>
      <c r="G39" t="str" cm="1">
        <f t="array" aca="1" ref="G39" ca="1">IF(INDIRECT(ADDRESS(ROUNDDOWN((ROW(G39)-2)/3,0)+2,2))&lt;&gt;"",_xlfn.CONCAT(INDIRECT(ADDRESS(ROUNDDOWN((ROW(G39)-2)/3,0)+2,MOD(ROW(G39)-2,3)+2))," - ",INDIRECT(ADDRESS(ROUNDDOWN((ROW(G39)-2)/3,0)+2,1))),"")</f>
        <v>Quilliam - Quiller</v>
      </c>
      <c r="M39" t="s">
        <v>2412</v>
      </c>
      <c r="R39" t="s">
        <v>107</v>
      </c>
    </row>
    <row r="40" spans="1:18" x14ac:dyDescent="0.45">
      <c r="A40" t="s">
        <v>1404</v>
      </c>
      <c r="B40" t="s">
        <v>184</v>
      </c>
      <c r="C40" t="s">
        <v>185</v>
      </c>
      <c r="D40" t="s">
        <v>186</v>
      </c>
      <c r="G40" t="str" cm="1">
        <f t="array" aca="1" ref="G40" ca="1">IF(INDIRECT(ADDRESS(ROUNDDOWN((ROW(G40)-2)/3,0)+2,2))&lt;&gt;"",_xlfn.CONCAT(INDIRECT(ADDRESS(ROUNDDOWN((ROW(G40)-2)/3,0)+2,MOD(ROW(G40)-2,3)+2))," - ",INDIRECT(ADDRESS(ROUNDDOWN((ROW(G40)-2)/3,0)+2,1))),"")</f>
        <v>Quilly - Quiller</v>
      </c>
      <c r="M40" t="s">
        <v>2413</v>
      </c>
      <c r="R40" t="s">
        <v>108</v>
      </c>
    </row>
    <row r="41" spans="1:18" x14ac:dyDescent="0.45">
      <c r="A41" t="s">
        <v>1405</v>
      </c>
      <c r="B41" t="s">
        <v>187</v>
      </c>
      <c r="C41" t="s">
        <v>188</v>
      </c>
      <c r="D41" t="s">
        <v>189</v>
      </c>
      <c r="G41" t="str" cm="1">
        <f t="array" aca="1" ref="G41" ca="1">IF(INDIRECT(ADDRESS(ROUNDDOWN((ROW(G41)-2)/3,0)+2,2))&lt;&gt;"",_xlfn.CONCAT(INDIRECT(ADDRESS(ROUNDDOWN((ROW(G41)-2)/3,0)+2,MOD(ROW(G41)-2,3)+2))," - ",INDIRECT(ADDRESS(ROUNDDOWN((ROW(G41)-2)/3,0)+2,1))),"")</f>
        <v>Luci - Little Devil</v>
      </c>
      <c r="M41" t="s">
        <v>2414</v>
      </c>
      <c r="R41" t="s">
        <v>109</v>
      </c>
    </row>
    <row r="42" spans="1:18" x14ac:dyDescent="0.45">
      <c r="A42" t="s">
        <v>1406</v>
      </c>
      <c r="B42" t="s">
        <v>190</v>
      </c>
      <c r="C42" t="s">
        <v>191</v>
      </c>
      <c r="D42" t="s">
        <v>192</v>
      </c>
      <c r="G42" t="str" cm="1">
        <f t="array" aca="1" ref="G42" ca="1">IF(INDIRECT(ADDRESS(ROUNDDOWN((ROW(G42)-2)/3,0)+2,2))&lt;&gt;"",_xlfn.CONCAT(INDIRECT(ADDRESS(ROUNDDOWN((ROW(G42)-2)/3,0)+2,MOD(ROW(G42)-2,3)+2))," - ",INDIRECT(ADDRESS(ROUNDDOWN((ROW(G42)-2)/3,0)+2,1))),"")</f>
        <v>Damon - Little Devil</v>
      </c>
      <c r="M42" t="s">
        <v>2415</v>
      </c>
      <c r="R42" t="s">
        <v>110</v>
      </c>
    </row>
    <row r="43" spans="1:18" x14ac:dyDescent="0.45">
      <c r="A43" t="s">
        <v>1407</v>
      </c>
      <c r="B43" t="s">
        <v>193</v>
      </c>
      <c r="C43" t="s">
        <v>194</v>
      </c>
      <c r="D43" t="s">
        <v>195</v>
      </c>
      <c r="G43" t="str" cm="1">
        <f t="array" aca="1" ref="G43" ca="1">IF(INDIRECT(ADDRESS(ROUNDDOWN((ROW(G43)-2)/3,0)+2,2))&lt;&gt;"",_xlfn.CONCAT(INDIRECT(ADDRESS(ROUNDDOWN((ROW(G43)-2)/3,0)+2,MOD(ROW(G43)-2,3)+2))," - ",INDIRECT(ADDRESS(ROUNDDOWN((ROW(G43)-2)/3,0)+2,1))),"")</f>
        <v>Vilhelm - Little Devil</v>
      </c>
      <c r="M43" t="s">
        <v>2416</v>
      </c>
      <c r="R43" t="s">
        <v>111</v>
      </c>
    </row>
    <row r="44" spans="1:18" x14ac:dyDescent="0.45">
      <c r="A44" t="s">
        <v>1408</v>
      </c>
      <c r="B44" t="s">
        <v>196</v>
      </c>
      <c r="C44" t="s">
        <v>197</v>
      </c>
      <c r="D44" t="s">
        <v>198</v>
      </c>
      <c r="G44" t="str" cm="1">
        <f t="array" aca="1" ref="G44" ca="1">IF(INDIRECT(ADDRESS(ROUNDDOWN((ROW(G44)-2)/3,0)+2,2))&lt;&gt;"",_xlfn.CONCAT(INDIRECT(ADDRESS(ROUNDDOWN((ROW(G44)-2)/3,0)+2,MOD(ROW(G44)-2,3)+2))," - ",INDIRECT(ADDRESS(ROUNDDOWN((ROW(G44)-2)/3,0)+2,1))),"")</f>
        <v>Shelley - Smashin' Crab</v>
      </c>
      <c r="M44" t="s">
        <v>2417</v>
      </c>
      <c r="R44" t="s">
        <v>112</v>
      </c>
    </row>
    <row r="45" spans="1:18" x14ac:dyDescent="0.45">
      <c r="A45" t="s">
        <v>1409</v>
      </c>
      <c r="B45" t="s">
        <v>199</v>
      </c>
      <c r="C45" t="s">
        <v>200</v>
      </c>
      <c r="D45" t="s">
        <v>201</v>
      </c>
      <c r="G45" t="str" cm="1">
        <f t="array" aca="1" ref="G45" ca="1">IF(INDIRECT(ADDRESS(ROUNDDOWN((ROW(G45)-2)/3,0)+2,2))&lt;&gt;"",_xlfn.CONCAT(INDIRECT(ADDRESS(ROUNDDOWN((ROW(G45)-2)/3,0)+2,MOD(ROW(G45)-2,3)+2))," - ",INDIRECT(ADDRESS(ROUNDDOWN((ROW(G45)-2)/3,0)+2,1))),"")</f>
        <v>Crabtree - Smashin' Crab</v>
      </c>
      <c r="M45" t="s">
        <v>2418</v>
      </c>
      <c r="R45" t="s">
        <v>113</v>
      </c>
    </row>
    <row r="46" spans="1:18" x14ac:dyDescent="0.45">
      <c r="A46" t="s">
        <v>1410</v>
      </c>
      <c r="B46" t="s">
        <v>202</v>
      </c>
      <c r="C46" t="s">
        <v>203</v>
      </c>
      <c r="D46" t="s">
        <v>204</v>
      </c>
      <c r="G46" t="str" cm="1">
        <f t="array" aca="1" ref="G46" ca="1">IF(INDIRECT(ADDRESS(ROUNDDOWN((ROW(G46)-2)/3,0)+2,2))&lt;&gt;"",_xlfn.CONCAT(INDIRECT(ADDRESS(ROUNDDOWN((ROW(G46)-2)/3,0)+2,MOD(ROW(G46)-2,3)+2))," - ",INDIRECT(ADDRESS(ROUNDDOWN((ROW(G46)-2)/3,0)+2,1))),"")</f>
        <v>Crusty - Smashin' Crab</v>
      </c>
      <c r="M46" t="s">
        <v>2419</v>
      </c>
      <c r="R46" t="s">
        <v>114</v>
      </c>
    </row>
    <row r="47" spans="1:18" x14ac:dyDescent="0.45">
      <c r="A47" t="s">
        <v>1411</v>
      </c>
      <c r="B47" t="s">
        <v>205</v>
      </c>
      <c r="C47" t="s">
        <v>206</v>
      </c>
      <c r="D47" t="s">
        <v>207</v>
      </c>
      <c r="G47" t="str" cm="1">
        <f t="array" aca="1" ref="G47" ca="1">IF(INDIRECT(ADDRESS(ROUNDDOWN((ROW(G47)-2)/3,0)+2,2))&lt;&gt;"",_xlfn.CONCAT(INDIRECT(ADDRESS(ROUNDDOWN((ROW(G47)-2)/3,0)+2,MOD(ROW(G47)-2,3)+2))," - ",INDIRECT(ADDRESS(ROUNDDOWN((ROW(G47)-2)/3,0)+2,1))),"")</f>
        <v>Aidele - Healslime</v>
      </c>
      <c r="M47" t="s">
        <v>2420</v>
      </c>
      <c r="R47" t="s">
        <v>115</v>
      </c>
    </row>
    <row r="48" spans="1:18" x14ac:dyDescent="0.45">
      <c r="A48" t="s">
        <v>1412</v>
      </c>
      <c r="B48" t="s">
        <v>208</v>
      </c>
      <c r="C48" t="s">
        <v>209</v>
      </c>
      <c r="D48" t="s">
        <v>210</v>
      </c>
      <c r="G48" t="str" cm="1">
        <f t="array" aca="1" ref="G48" ca="1">IF(INDIRECT(ADDRESS(ROUNDDOWN((ROW(G48)-2)/3,0)+2,2))&lt;&gt;"",_xlfn.CONCAT(INDIRECT(ADDRESS(ROUNDDOWN((ROW(G48)-2)/3,0)+2,MOD(ROW(G48)-2,3)+2))," - ",INDIRECT(ADDRESS(ROUNDDOWN((ROW(G48)-2)/3,0)+2,1))),"")</f>
        <v>Healios - Healslime</v>
      </c>
      <c r="M48" t="s">
        <v>2421</v>
      </c>
      <c r="R48" t="s">
        <v>116</v>
      </c>
    </row>
    <row r="49" spans="1:18" x14ac:dyDescent="0.45">
      <c r="A49" t="s">
        <v>1413</v>
      </c>
      <c r="B49" t="s">
        <v>211</v>
      </c>
      <c r="C49" t="s">
        <v>212</v>
      </c>
      <c r="D49" t="s">
        <v>213</v>
      </c>
      <c r="G49" t="str" cm="1">
        <f t="array" aca="1" ref="G49" ca="1">IF(INDIRECT(ADDRESS(ROUNDDOWN((ROW(G49)-2)/3,0)+2,2))&lt;&gt;"",_xlfn.CONCAT(INDIRECT(ADDRESS(ROUNDDOWN((ROW(G49)-2)/3,0)+2,MOD(ROW(G49)-2,3)+2))," - ",INDIRECT(ADDRESS(ROUNDDOWN((ROW(G49)-2)/3,0)+2,1))),"")</f>
        <v>Healey - Healslime</v>
      </c>
      <c r="M49" t="s">
        <v>2422</v>
      </c>
      <c r="R49" t="s">
        <v>117</v>
      </c>
    </row>
    <row r="50" spans="1:18" x14ac:dyDescent="0.45">
      <c r="A50" t="s">
        <v>1414</v>
      </c>
      <c r="B50" t="s">
        <v>214</v>
      </c>
      <c r="C50" t="s">
        <v>215</v>
      </c>
      <c r="D50" t="s">
        <v>216</v>
      </c>
      <c r="G50" t="str" cm="1">
        <f t="array" aca="1" ref="G50" ca="1">IF(INDIRECT(ADDRESS(ROUNDDOWN((ROW(G50)-2)/3,0)+2,2))&lt;&gt;"",_xlfn.CONCAT(INDIRECT(ADDRESS(ROUNDDOWN((ROW(G50)-2)/3,0)+2,MOD(ROW(G50)-2,3)+2))," - ",INDIRECT(ADDRESS(ROUNDDOWN((ROW(G50)-2)/3,0)+2,1))),"")</f>
        <v>Peabody - Peahooter</v>
      </c>
      <c r="M50" t="s">
        <v>2423</v>
      </c>
      <c r="R50" t="s">
        <v>118</v>
      </c>
    </row>
    <row r="51" spans="1:18" x14ac:dyDescent="0.45">
      <c r="A51" t="s">
        <v>1415</v>
      </c>
      <c r="B51" t="s">
        <v>217</v>
      </c>
      <c r="C51" t="s">
        <v>218</v>
      </c>
      <c r="D51" t="s">
        <v>219</v>
      </c>
      <c r="G51" t="str" cm="1">
        <f t="array" aca="1" ref="G51" ca="1">IF(INDIRECT(ADDRESS(ROUNDDOWN((ROW(G51)-2)/3,0)+2,2))&lt;&gt;"",_xlfn.CONCAT(INDIRECT(ADDRESS(ROUNDDOWN((ROW(G51)-2)/3,0)+2,MOD(ROW(G51)-2,3)+2))," - ",INDIRECT(ADDRESS(ROUNDDOWN((ROW(G51)-2)/3,0)+2,1))),"")</f>
        <v>Sweetpea - Peahooter</v>
      </c>
      <c r="M51" t="s">
        <v>2424</v>
      </c>
      <c r="R51" t="s">
        <v>119</v>
      </c>
    </row>
    <row r="52" spans="1:18" x14ac:dyDescent="0.45">
      <c r="A52" t="s">
        <v>1416</v>
      </c>
      <c r="B52" t="s">
        <v>220</v>
      </c>
      <c r="C52" t="s">
        <v>221</v>
      </c>
      <c r="D52" t="s">
        <v>222</v>
      </c>
      <c r="G52" t="str" cm="1">
        <f t="array" aca="1" ref="G52" ca="1">IF(INDIRECT(ADDRESS(ROUNDDOWN((ROW(G52)-2)/3,0)+2,2))&lt;&gt;"",_xlfn.CONCAT(INDIRECT(ADDRESS(ROUNDDOWN((ROW(G52)-2)/3,0)+2,MOD(ROW(G52)-2,3)+2))," - ",INDIRECT(ADDRESS(ROUNDDOWN((ROW(G52)-2)/3,0)+2,1))),"")</f>
        <v>Peater - Peahooter</v>
      </c>
      <c r="M52" t="s">
        <v>2425</v>
      </c>
      <c r="R52" t="s">
        <v>120</v>
      </c>
    </row>
    <row r="53" spans="1:18" x14ac:dyDescent="0.45">
      <c r="A53" t="s">
        <v>1417</v>
      </c>
      <c r="B53" t="s">
        <v>223</v>
      </c>
      <c r="C53" t="s">
        <v>224</v>
      </c>
      <c r="D53" t="s">
        <v>225</v>
      </c>
      <c r="G53" t="str" cm="1">
        <f t="array" aca="1" ref="G53" ca="1">IF(INDIRECT(ADDRESS(ROUNDDOWN((ROW(G53)-2)/3,0)+2,2))&lt;&gt;"",_xlfn.CONCAT(INDIRECT(ADDRESS(ROUNDDOWN((ROW(G53)-2)/3,0)+2,MOD(ROW(G53)-2,3)+2))," - ",INDIRECT(ADDRESS(ROUNDDOWN((ROW(G53)-2)/3,0)+2,1))),"")</f>
        <v>Vipercy - Crested Viper</v>
      </c>
      <c r="M53" t="s">
        <v>2426</v>
      </c>
      <c r="R53" t="s">
        <v>121</v>
      </c>
    </row>
    <row r="54" spans="1:18" x14ac:dyDescent="0.45">
      <c r="A54" t="s">
        <v>1418</v>
      </c>
      <c r="B54" t="s">
        <v>226</v>
      </c>
      <c r="C54" t="s">
        <v>227</v>
      </c>
      <c r="D54" t="s">
        <v>228</v>
      </c>
      <c r="G54" t="str" cm="1">
        <f t="array" aca="1" ref="G54" ca="1">IF(INDIRECT(ADDRESS(ROUNDDOWN((ROW(G54)-2)/3,0)+2,2))&lt;&gt;"",_xlfn.CONCAT(INDIRECT(ADDRESS(ROUNDDOWN((ROW(G54)-2)/3,0)+2,MOD(ROW(G54)-2,3)+2))," - ",INDIRECT(ADDRESS(ROUNDDOWN((ROW(G54)-2)/3,0)+2,1))),"")</f>
        <v>Ted - Crested Viper</v>
      </c>
      <c r="M54" t="s">
        <v>2427</v>
      </c>
      <c r="R54" t="s">
        <v>122</v>
      </c>
    </row>
    <row r="55" spans="1:18" x14ac:dyDescent="0.45">
      <c r="A55" t="s">
        <v>1419</v>
      </c>
      <c r="B55" t="s">
        <v>229</v>
      </c>
      <c r="C55" t="s">
        <v>230</v>
      </c>
      <c r="D55" t="s">
        <v>231</v>
      </c>
      <c r="G55" t="str" cm="1">
        <f t="array" aca="1" ref="G55" ca="1">IF(INDIRECT(ADDRESS(ROUNDDOWN((ROW(G55)-2)/3,0)+2,2))&lt;&gt;"",_xlfn.CONCAT(INDIRECT(ADDRESS(ROUNDDOWN((ROW(G55)-2)/3,0)+2,MOD(ROW(G55)-2,3)+2))," - ",INDIRECT(ADDRESS(ROUNDDOWN((ROW(G55)-2)/3,0)+2,1))),"")</f>
        <v>Cressida - Crested Viper</v>
      </c>
      <c r="M55" t="s">
        <v>2428</v>
      </c>
      <c r="R55" t="s">
        <v>123</v>
      </c>
    </row>
    <row r="56" spans="1:18" x14ac:dyDescent="0.45">
      <c r="A56" t="s">
        <v>1420</v>
      </c>
      <c r="B56" t="s">
        <v>232</v>
      </c>
      <c r="C56" t="s">
        <v>233</v>
      </c>
      <c r="D56" t="s">
        <v>234</v>
      </c>
      <c r="G56" t="str" cm="1">
        <f t="array" aca="1" ref="G56" ca="1">IF(INDIRECT(ADDRESS(ROUNDDOWN((ROW(G56)-2)/3,0)+2,2))&lt;&gt;"",_xlfn.CONCAT(INDIRECT(ADDRESS(ROUNDDOWN((ROW(G56)-2)/3,0)+2,MOD(ROW(G56)-2,3)+2))," - ",INDIRECT(ADDRESS(ROUNDDOWN((ROW(G56)-2)/3,0)+2,1))),"")</f>
        <v>Swampy - Muddy Hand</v>
      </c>
      <c r="M56" t="s">
        <v>2429</v>
      </c>
      <c r="R56" t="s">
        <v>124</v>
      </c>
    </row>
    <row r="57" spans="1:18" x14ac:dyDescent="0.45">
      <c r="A57" t="s">
        <v>1421</v>
      </c>
      <c r="B57" t="s">
        <v>235</v>
      </c>
      <c r="C57" t="s">
        <v>236</v>
      </c>
      <c r="D57" t="s">
        <v>237</v>
      </c>
      <c r="G57" t="str" cm="1">
        <f t="array" aca="1" ref="G57" ca="1">IF(INDIRECT(ADDRESS(ROUNDDOWN((ROW(G57)-2)/3,0)+2,2))&lt;&gt;"",_xlfn.CONCAT(INDIRECT(ADDRESS(ROUNDDOWN((ROW(G57)-2)/3,0)+2,MOD(ROW(G57)-2,3)+2))," - ",INDIRECT(ADDRESS(ROUNDDOWN((ROW(G57)-2)/3,0)+2,1))),"")</f>
        <v>Grimes - Muddy Hand</v>
      </c>
      <c r="M57" t="s">
        <v>2430</v>
      </c>
      <c r="R57" t="s">
        <v>125</v>
      </c>
    </row>
    <row r="58" spans="1:18" x14ac:dyDescent="0.45">
      <c r="A58" t="s">
        <v>1422</v>
      </c>
      <c r="B58" t="s">
        <v>238</v>
      </c>
      <c r="C58" t="s">
        <v>239</v>
      </c>
      <c r="D58" t="s">
        <v>240</v>
      </c>
      <c r="G58" t="str" cm="1">
        <f t="array" aca="1" ref="G58" ca="1">IF(INDIRECT(ADDRESS(ROUNDDOWN((ROW(G58)-2)/3,0)+2,2))&lt;&gt;"",_xlfn.CONCAT(INDIRECT(ADDRESS(ROUNDDOWN((ROW(G58)-2)/3,0)+2,MOD(ROW(G58)-2,3)+2))," - ",INDIRECT(ADDRESS(ROUNDDOWN((ROW(G58)-2)/3,0)+2,1))),"")</f>
        <v>Boggins - Muddy Hand</v>
      </c>
      <c r="M58" t="s">
        <v>2431</v>
      </c>
      <c r="R58" t="s">
        <v>126</v>
      </c>
    </row>
    <row r="59" spans="1:18" x14ac:dyDescent="0.45">
      <c r="A59" t="s">
        <v>1423</v>
      </c>
      <c r="B59" t="s">
        <v>241</v>
      </c>
      <c r="C59" t="s">
        <v>242</v>
      </c>
      <c r="D59" t="s">
        <v>243</v>
      </c>
      <c r="G59" t="str" cm="1">
        <f t="array" aca="1" ref="G59" ca="1">IF(INDIRECT(ADDRESS(ROUNDDOWN((ROW(G59)-2)/3,0)+2,2))&lt;&gt;"",_xlfn.CONCAT(INDIRECT(ADDRESS(ROUNDDOWN((ROW(G59)-2)/3,0)+2,MOD(ROW(G59)-2,3)+2))," - ",INDIRECT(ADDRESS(ROUNDDOWN((ROW(G59)-2)/3,0)+2,1))),"")</f>
        <v>Fry - Frightcrawler</v>
      </c>
      <c r="M59" t="s">
        <v>2432</v>
      </c>
      <c r="R59" t="s">
        <v>127</v>
      </c>
    </row>
    <row r="60" spans="1:18" x14ac:dyDescent="0.45">
      <c r="A60" t="s">
        <v>1424</v>
      </c>
      <c r="B60" t="s">
        <v>244</v>
      </c>
      <c r="C60" t="s">
        <v>245</v>
      </c>
      <c r="D60" t="s">
        <v>246</v>
      </c>
      <c r="G60" t="str" cm="1">
        <f t="array" aca="1" ref="G60" ca="1">IF(INDIRECT(ADDRESS(ROUNDDOWN((ROW(G60)-2)/3,0)+2,2))&lt;&gt;"",_xlfn.CONCAT(INDIRECT(ADDRESS(ROUNDDOWN((ROW(G60)-2)/3,0)+2,MOD(ROW(G60)-2,3)+2))," - ",INDIRECT(ADDRESS(ROUNDDOWN((ROW(G60)-2)/3,0)+2,1))),"")</f>
        <v>Scarey - Frightcrawler</v>
      </c>
      <c r="M60" t="s">
        <v>2433</v>
      </c>
      <c r="R60" t="s">
        <v>128</v>
      </c>
    </row>
    <row r="61" spans="1:18" x14ac:dyDescent="0.45">
      <c r="A61" t="s">
        <v>1425</v>
      </c>
      <c r="B61" t="s">
        <v>247</v>
      </c>
      <c r="C61" t="s">
        <v>248</v>
      </c>
      <c r="D61" t="s">
        <v>249</v>
      </c>
      <c r="G61" t="str" cm="1">
        <f t="array" aca="1" ref="G61" ca="1">IF(INDIRECT(ADDRESS(ROUNDDOWN((ROW(G61)-2)/3,0)+2,2))&lt;&gt;"",_xlfn.CONCAT(INDIRECT(ADDRESS(ROUNDDOWN((ROW(G61)-2)/3,0)+2,MOD(ROW(G61)-2,3)+2))," - ",INDIRECT(ADDRESS(ROUNDDOWN((ROW(G61)-2)/3,0)+2,1))),"")</f>
        <v>Crawley - Frightcrawler</v>
      </c>
      <c r="M61" t="s">
        <v>2434</v>
      </c>
      <c r="R61" t="s">
        <v>129</v>
      </c>
    </row>
    <row r="62" spans="1:18" x14ac:dyDescent="0.45">
      <c r="A62" t="s">
        <v>1426</v>
      </c>
      <c r="B62" t="s">
        <v>250</v>
      </c>
      <c r="C62" t="s">
        <v>251</v>
      </c>
      <c r="D62" t="s">
        <v>252</v>
      </c>
      <c r="G62" t="str" cm="1">
        <f t="array" aca="1" ref="G62" ca="1">IF(INDIRECT(ADDRESS(ROUNDDOWN((ROW(G62)-2)/3,0)+2,2))&lt;&gt;"",_xlfn.CONCAT(INDIRECT(ADDRESS(ROUNDDOWN((ROW(G62)-2)/3,0)+2,MOD(ROW(G62)-2,3)+2))," - ",INDIRECT(ADDRESS(ROUNDDOWN((ROW(G62)-2)/3,0)+2,1))),"")</f>
        <v>Gootrude - She-Slime</v>
      </c>
      <c r="M62" t="s">
        <v>2435</v>
      </c>
      <c r="R62" t="s">
        <v>130</v>
      </c>
    </row>
    <row r="63" spans="1:18" x14ac:dyDescent="0.45">
      <c r="A63" t="s">
        <v>1427</v>
      </c>
      <c r="B63" t="s">
        <v>253</v>
      </c>
      <c r="C63" t="s">
        <v>254</v>
      </c>
      <c r="D63" t="s">
        <v>255</v>
      </c>
      <c r="G63" t="str" cm="1">
        <f t="array" aca="1" ref="G63" ca="1">IF(INDIRECT(ADDRESS(ROUNDDOWN((ROW(G63)-2)/3,0)+2,2))&lt;&gt;"",_xlfn.CONCAT(INDIRECT(ADDRESS(ROUNDDOWN((ROW(G63)-2)/3,0)+2,MOD(ROW(G63)-2,3)+2))," - ",INDIRECT(ADDRESS(ROUNDDOWN((ROW(G63)-2)/3,0)+2,1))),"")</f>
        <v>Goozanna - She-Slime</v>
      </c>
      <c r="M63" t="s">
        <v>2436</v>
      </c>
      <c r="R63" t="s">
        <v>131</v>
      </c>
    </row>
    <row r="64" spans="1:18" x14ac:dyDescent="0.45">
      <c r="A64" t="s">
        <v>1428</v>
      </c>
      <c r="B64" t="s">
        <v>256</v>
      </c>
      <c r="C64" t="s">
        <v>257</v>
      </c>
      <c r="D64" t="s">
        <v>258</v>
      </c>
      <c r="G64" t="str" cm="1">
        <f t="array" aca="1" ref="G64" ca="1">IF(INDIRECT(ADDRESS(ROUNDDOWN((ROW(G64)-2)/3,0)+2,2))&lt;&gt;"",_xlfn.CONCAT(INDIRECT(ADDRESS(ROUNDDOWN((ROW(G64)-2)/3,0)+2,MOD(ROW(G64)-2,3)+2))," - ",INDIRECT(ADDRESS(ROUNDDOWN((ROW(G64)-2)/3,0)+2,1))),"")</f>
        <v>Splatsy - She-Slime</v>
      </c>
      <c r="M64" t="s">
        <v>2437</v>
      </c>
      <c r="R64" t="s">
        <v>132</v>
      </c>
    </row>
    <row r="65" spans="1:18" x14ac:dyDescent="0.45">
      <c r="A65" t="s">
        <v>1429</v>
      </c>
      <c r="B65" t="s">
        <v>259</v>
      </c>
      <c r="C65" t="s">
        <v>260</v>
      </c>
      <c r="D65" t="s">
        <v>261</v>
      </c>
      <c r="G65" t="str" cm="1">
        <f t="array" aca="1" ref="G65" ca="1">IF(INDIRECT(ADDRESS(ROUNDDOWN((ROW(G65)-2)/3,0)+2,2))&lt;&gt;"",_xlfn.CONCAT(INDIRECT(ADDRESS(ROUNDDOWN((ROW(G65)-2)/3,0)+2,MOD(ROW(G65)-2,3)+2))," - ",INDIRECT(ADDRESS(ROUNDDOWN((ROW(G65)-2)/3,0)+2,1))),"")</f>
        <v>Awedrey - Awebergine</v>
      </c>
      <c r="M65" t="s">
        <v>2438</v>
      </c>
      <c r="R65" t="s">
        <v>133</v>
      </c>
    </row>
    <row r="66" spans="1:18" x14ac:dyDescent="0.45">
      <c r="A66" t="s">
        <v>1430</v>
      </c>
      <c r="B66" t="s">
        <v>262</v>
      </c>
      <c r="C66" t="s">
        <v>263</v>
      </c>
      <c r="D66" t="s">
        <v>264</v>
      </c>
      <c r="G66" t="str" cm="1">
        <f t="array" aca="1" ref="G66" ca="1">IF(INDIRECT(ADDRESS(ROUNDDOWN((ROW(G66)-2)/3,0)+2,2))&lt;&gt;"",_xlfn.CONCAT(INDIRECT(ADDRESS(ROUNDDOWN((ROW(G66)-2)/3,0)+2,MOD(ROW(G66)-2,3)+2))," - ",INDIRECT(ADDRESS(ROUNDDOWN((ROW(G66)-2)/3,0)+2,1))),"")</f>
        <v>Awestin - Awebergine</v>
      </c>
      <c r="M66" t="s">
        <v>2439</v>
      </c>
      <c r="R66" t="s">
        <v>134</v>
      </c>
    </row>
    <row r="67" spans="1:18" x14ac:dyDescent="0.45">
      <c r="A67" t="s">
        <v>1431</v>
      </c>
      <c r="B67" t="s">
        <v>265</v>
      </c>
      <c r="C67" t="s">
        <v>266</v>
      </c>
      <c r="D67" t="s">
        <v>267</v>
      </c>
      <c r="G67" t="str" cm="1">
        <f t="array" aca="1" ref="G67" ca="1">IF(INDIRECT(ADDRESS(ROUNDDOWN((ROW(G67)-2)/3,0)+2,2))&lt;&gt;"",_xlfn.CONCAT(INDIRECT(ADDRESS(ROUNDDOWN((ROW(G67)-2)/3,0)+2,MOD(ROW(G67)-2,3)+2))," - ",INDIRECT(ADDRESS(ROUNDDOWN((ROW(G67)-2)/3,0)+2,1))),"")</f>
        <v>Gina - Awebergine</v>
      </c>
      <c r="M67" t="s">
        <v>2440</v>
      </c>
      <c r="R67" t="s">
        <v>135</v>
      </c>
    </row>
    <row r="68" spans="1:18" x14ac:dyDescent="0.45">
      <c r="A68" t="s">
        <v>1432</v>
      </c>
      <c r="B68" t="s">
        <v>268</v>
      </c>
      <c r="C68" t="s">
        <v>269</v>
      </c>
      <c r="D68" t="s">
        <v>270</v>
      </c>
      <c r="G68" t="str" cm="1">
        <f t="array" aca="1" ref="G68" ca="1">IF(INDIRECT(ADDRESS(ROUNDDOWN((ROW(G68)-2)/3,0)+2,2))&lt;&gt;"",_xlfn.CONCAT(INDIRECT(ADDRESS(ROUNDDOWN((ROW(G68)-2)/3,0)+2,MOD(ROW(G68)-2,3)+2))," - ",INDIRECT(ADDRESS(ROUNDDOWN((ROW(G68)-2)/3,0)+2,1))),"")</f>
        <v>Nuttall - Nutter</v>
      </c>
      <c r="M68" t="s">
        <v>2441</v>
      </c>
      <c r="R68" t="s">
        <v>136</v>
      </c>
    </row>
    <row r="69" spans="1:18" x14ac:dyDescent="0.45">
      <c r="A69" t="s">
        <v>1433</v>
      </c>
      <c r="B69" t="s">
        <v>271</v>
      </c>
      <c r="C69" t="s">
        <v>272</v>
      </c>
      <c r="D69" t="s">
        <v>273</v>
      </c>
      <c r="G69" t="str" cm="1">
        <f t="array" aca="1" ref="G69" ca="1">IF(INDIRECT(ADDRESS(ROUNDDOWN((ROW(G69)-2)/3,0)+2,2))&lt;&gt;"",_xlfn.CONCAT(INDIRECT(ADDRESS(ROUNDDOWN((ROW(G69)-2)/3,0)+2,MOD(ROW(G69)-2,3)+2))," - ",INDIRECT(ADDRESS(ROUNDDOWN((ROW(G69)-2)/3,0)+2,1))),"")</f>
        <v>Loopy - Nutter</v>
      </c>
      <c r="M69" t="s">
        <v>2442</v>
      </c>
      <c r="R69" t="s">
        <v>137</v>
      </c>
    </row>
    <row r="70" spans="1:18" x14ac:dyDescent="0.45">
      <c r="A70" t="s">
        <v>1434</v>
      </c>
      <c r="B70" t="s">
        <v>274</v>
      </c>
      <c r="C70" t="s">
        <v>275</v>
      </c>
      <c r="D70" t="s">
        <v>276</v>
      </c>
      <c r="G70" t="str" cm="1">
        <f t="array" aca="1" ref="G70" ca="1">IF(INDIRECT(ADDRESS(ROUNDDOWN((ROW(G70)-2)/3,0)+2,2))&lt;&gt;"",_xlfn.CONCAT(INDIRECT(ADDRESS(ROUNDDOWN((ROW(G70)-2)/3,0)+2,MOD(ROW(G70)-2,3)+2))," - ",INDIRECT(ADDRESS(ROUNDDOWN((ROW(G70)-2)/3,0)+2,1))),"")</f>
        <v>Hard Nut - Nutter</v>
      </c>
      <c r="M70" t="s">
        <v>2443</v>
      </c>
      <c r="R70" t="s">
        <v>138</v>
      </c>
    </row>
    <row r="71" spans="1:18" x14ac:dyDescent="0.45">
      <c r="A71" t="s">
        <v>1435</v>
      </c>
      <c r="B71" t="s">
        <v>277</v>
      </c>
      <c r="C71" t="s">
        <v>278</v>
      </c>
      <c r="D71" t="s">
        <v>279</v>
      </c>
      <c r="G71" t="str" cm="1">
        <f t="array" aca="1" ref="G71" ca="1">IF(INDIRECT(ADDRESS(ROUNDDOWN((ROW(G71)-2)/3,0)+2,2))&lt;&gt;"",_xlfn.CONCAT(INDIRECT(ADDRESS(ROUNDDOWN((ROW(G71)-2)/3,0)+2,MOD(ROW(G71)-2,3)+2))," - ",INDIRECT(ADDRESS(ROUNDDOWN((ROW(G71)-2)/3,0)+2,1))),"")</f>
        <v>Naptasha - Mousenap</v>
      </c>
      <c r="M71" t="s">
        <v>2444</v>
      </c>
      <c r="R71" t="s">
        <v>139</v>
      </c>
    </row>
    <row r="72" spans="1:18" x14ac:dyDescent="0.45">
      <c r="A72" t="s">
        <v>1436</v>
      </c>
      <c r="B72" t="s">
        <v>280</v>
      </c>
      <c r="C72" t="s">
        <v>281</v>
      </c>
      <c r="D72" t="s">
        <v>282</v>
      </c>
      <c r="G72" t="str" cm="1">
        <f t="array" aca="1" ref="G72" ca="1">IF(INDIRECT(ADDRESS(ROUNDDOWN((ROW(G72)-2)/3,0)+2,2))&lt;&gt;"",_xlfn.CONCAT(INDIRECT(ADDRESS(ROUNDDOWN((ROW(G72)-2)/3,0)+2,MOD(ROW(G72)-2,3)+2))," - ",INDIRECT(ADDRESS(ROUNDDOWN((ROW(G72)-2)/3,0)+2,1))),"")</f>
        <v>Naptalie - Mousenap</v>
      </c>
      <c r="M72" t="s">
        <v>2445</v>
      </c>
      <c r="R72" t="s">
        <v>140</v>
      </c>
    </row>
    <row r="73" spans="1:18" x14ac:dyDescent="0.45">
      <c r="A73" t="s">
        <v>1437</v>
      </c>
      <c r="B73" t="s">
        <v>283</v>
      </c>
      <c r="C73" t="s">
        <v>284</v>
      </c>
      <c r="D73" t="s">
        <v>285</v>
      </c>
      <c r="G73" t="str" cm="1">
        <f t="array" aca="1" ref="G73" ca="1">IF(INDIRECT(ADDRESS(ROUNDDOWN((ROW(G73)-2)/3,0)+2,2))&lt;&gt;"",_xlfn.CONCAT(INDIRECT(ADDRESS(ROUNDDOWN((ROW(G73)-2)/3,0)+2,MOD(ROW(G73)-2,3)+2))," - ",INDIRECT(ADDRESS(ROUNDDOWN((ROW(G73)-2)/3,0)+2,1))),"")</f>
        <v>Knapp - Mousenap</v>
      </c>
      <c r="M73" t="s">
        <v>2446</v>
      </c>
      <c r="R73" t="s">
        <v>141</v>
      </c>
    </row>
    <row r="74" spans="1:18" x14ac:dyDescent="0.45">
      <c r="A74" t="s">
        <v>1438</v>
      </c>
      <c r="B74" t="s">
        <v>286</v>
      </c>
      <c r="C74" t="s">
        <v>287</v>
      </c>
      <c r="D74" t="s">
        <v>288</v>
      </c>
      <c r="G74" t="str" cm="1">
        <f t="array" aca="1" ref="G74" ca="1">IF(INDIRECT(ADDRESS(ROUNDDOWN((ROW(G74)-2)/3,0)+2,2))&lt;&gt;"",_xlfn.CONCAT(INDIRECT(ADDRESS(ROUNDDOWN((ROW(G74)-2)/3,0)+2,MOD(ROW(G74)-2,3)+2))," - ",INDIRECT(ADDRESS(ROUNDDOWN((ROW(G74)-2)/3,0)+2,1))),"")</f>
        <v>Goylin - Babygoyle</v>
      </c>
      <c r="M74" t="s">
        <v>2447</v>
      </c>
      <c r="R74" t="s">
        <v>142</v>
      </c>
    </row>
    <row r="75" spans="1:18" x14ac:dyDescent="0.45">
      <c r="A75" t="s">
        <v>1439</v>
      </c>
      <c r="B75" t="s">
        <v>289</v>
      </c>
      <c r="C75" t="s">
        <v>290</v>
      </c>
      <c r="D75" t="s">
        <v>291</v>
      </c>
      <c r="G75" t="str" cm="1">
        <f t="array" aca="1" ref="G75" ca="1">IF(INDIRECT(ADDRESS(ROUNDDOWN((ROW(G75)-2)/3,0)+2,2))&lt;&gt;"",_xlfn.CONCAT(INDIRECT(ADDRESS(ROUNDDOWN((ROW(G75)-2)/3,0)+2,MOD(ROW(G75)-2,3)+2))," - ",INDIRECT(ADDRESS(ROUNDDOWN((ROW(G75)-2)/3,0)+2,1))),"")</f>
        <v>Goyldon - Babygoyle</v>
      </c>
      <c r="M75" t="s">
        <v>2448</v>
      </c>
      <c r="R75" t="s">
        <v>143</v>
      </c>
    </row>
    <row r="76" spans="1:18" x14ac:dyDescent="0.45">
      <c r="A76" t="s">
        <v>1440</v>
      </c>
      <c r="B76" t="s">
        <v>292</v>
      </c>
      <c r="C76" t="s">
        <v>293</v>
      </c>
      <c r="D76" t="s">
        <v>294</v>
      </c>
      <c r="G76" t="str" cm="1">
        <f t="array" aca="1" ref="G76" ca="1">IF(INDIRECT(ADDRESS(ROUNDDOWN((ROW(G76)-2)/3,0)+2,2))&lt;&gt;"",_xlfn.CONCAT(INDIRECT(ADDRESS(ROUNDDOWN((ROW(G76)-2)/3,0)+2,MOD(ROW(G76)-2,3)+2))," - ",INDIRECT(ADDRESS(ROUNDDOWN((ROW(G76)-2)/3,0)+2,1))),"")</f>
        <v>Goyline - Babygoyle</v>
      </c>
      <c r="M76" t="s">
        <v>2449</v>
      </c>
      <c r="R76" t="s">
        <v>144</v>
      </c>
    </row>
    <row r="77" spans="1:18" x14ac:dyDescent="0.45">
      <c r="A77" t="s">
        <v>1441</v>
      </c>
      <c r="B77" t="s">
        <v>295</v>
      </c>
      <c r="C77" t="s">
        <v>296</v>
      </c>
      <c r="D77" t="s">
        <v>297</v>
      </c>
      <c r="G77" t="str" cm="1">
        <f t="array" aca="1" ref="G77" ca="1">IF(INDIRECT(ADDRESS(ROUNDDOWN((ROW(G77)-2)/3,0)+2,2))&lt;&gt;"",_xlfn.CONCAT(INDIRECT(ADDRESS(ROUNDDOWN((ROW(G77)-2)/3,0)+2,MOD(ROW(G77)-2,3)+2))," - ",INDIRECT(ADDRESS(ROUNDDOWN((ROW(G77)-2)/3,0)+2,1))),"")</f>
        <v>Deddie - Walking Corpse</v>
      </c>
      <c r="M77" t="s">
        <v>2450</v>
      </c>
      <c r="R77" t="s">
        <v>145</v>
      </c>
    </row>
    <row r="78" spans="1:18" x14ac:dyDescent="0.45">
      <c r="A78" t="s">
        <v>1442</v>
      </c>
      <c r="B78" t="s">
        <v>298</v>
      </c>
      <c r="C78" t="s">
        <v>299</v>
      </c>
      <c r="D78" t="s">
        <v>300</v>
      </c>
      <c r="G78" t="str" cm="1">
        <f t="array" aca="1" ref="G78" ca="1">IF(INDIRECT(ADDRESS(ROUNDDOWN((ROW(G78)-2)/3,0)+2,2))&lt;&gt;"",_xlfn.CONCAT(INDIRECT(ADDRESS(ROUNDDOWN((ROW(G78)-2)/3,0)+2,MOD(ROW(G78)-2,3)+2))," - ",INDIRECT(ADDRESS(ROUNDDOWN((ROW(G78)-2)/3,0)+2,1))),"")</f>
        <v>Perrysh - Walking Corpse</v>
      </c>
      <c r="M78" t="s">
        <v>2451</v>
      </c>
      <c r="R78" t="s">
        <v>146</v>
      </c>
    </row>
    <row r="79" spans="1:18" x14ac:dyDescent="0.45">
      <c r="A79" t="s">
        <v>1443</v>
      </c>
      <c r="B79" t="s">
        <v>301</v>
      </c>
      <c r="C79" t="s">
        <v>302</v>
      </c>
      <c r="D79" t="s">
        <v>303</v>
      </c>
      <c r="G79" t="str" cm="1">
        <f t="array" aca="1" ref="G79" ca="1">IF(INDIRECT(ADDRESS(ROUNDDOWN((ROW(G79)-2)/3,0)+2,2))&lt;&gt;"",_xlfn.CONCAT(INDIRECT(ADDRESS(ROUNDDOWN((ROW(G79)-2)/3,0)+2,MOD(ROW(G79)-2,3)+2))," - ",INDIRECT(ADDRESS(ROUNDDOWN((ROW(G79)-2)/3,0)+2,1))),"")</f>
        <v>Fester - Walking Corpse</v>
      </c>
      <c r="M79" t="s">
        <v>2452</v>
      </c>
      <c r="R79" t="s">
        <v>147</v>
      </c>
    </row>
    <row r="80" spans="1:18" x14ac:dyDescent="0.45">
      <c r="A80" t="s">
        <v>1444</v>
      </c>
      <c r="B80" t="s">
        <v>304</v>
      </c>
      <c r="C80" t="s">
        <v>305</v>
      </c>
      <c r="D80" t="s">
        <v>306</v>
      </c>
      <c r="G80" t="str" cm="1">
        <f t="array" aca="1" ref="G80" ca="1">IF(INDIRECT(ADDRESS(ROUNDDOWN((ROW(G80)-2)/3,0)+2,2))&lt;&gt;"",_xlfn.CONCAT(INDIRECT(ADDRESS(ROUNDDOWN((ROW(G80)-2)/3,0)+2,MOD(ROW(G80)-2,3)+2))," - ",INDIRECT(ADDRESS(ROUNDDOWN((ROW(G80)-2)/3,0)+2,1))),"")</f>
        <v>Alaxey - Axassin</v>
      </c>
      <c r="M80" t="s">
        <v>2453</v>
      </c>
      <c r="R80" t="s">
        <v>148</v>
      </c>
    </row>
    <row r="81" spans="1:18" x14ac:dyDescent="0.45">
      <c r="A81" t="s">
        <v>1445</v>
      </c>
      <c r="B81" t="s">
        <v>307</v>
      </c>
      <c r="C81" t="s">
        <v>308</v>
      </c>
      <c r="D81" t="s">
        <v>309</v>
      </c>
      <c r="G81" t="str" cm="1">
        <f t="array" aca="1" ref="G81" ca="1">IF(INDIRECT(ADDRESS(ROUNDDOWN((ROW(G81)-2)/3,0)+2,2))&lt;&gt;"",_xlfn.CONCAT(INDIRECT(ADDRESS(ROUNDDOWN((ROW(G81)-2)/3,0)+2,MOD(ROW(G81)-2,3)+2))," - ",INDIRECT(ADDRESS(ROUNDDOWN((ROW(G81)-2)/3,0)+2,1))),"")</f>
        <v>Maxe - Axassin</v>
      </c>
      <c r="M81" t="s">
        <v>2454</v>
      </c>
      <c r="R81" t="s">
        <v>149</v>
      </c>
    </row>
    <row r="82" spans="1:18" x14ac:dyDescent="0.45">
      <c r="A82" t="s">
        <v>1446</v>
      </c>
      <c r="B82" t="s">
        <v>310</v>
      </c>
      <c r="C82" t="s">
        <v>311</v>
      </c>
      <c r="D82" t="s">
        <v>312</v>
      </c>
      <c r="G82" t="str" cm="1">
        <f t="array" aca="1" ref="G82" ca="1">IF(INDIRECT(ADDRESS(ROUNDDOWN((ROW(G82)-2)/3,0)+2,2))&lt;&gt;"",_xlfn.CONCAT(INDIRECT(ADDRESS(ROUNDDOWN((ROW(G82)-2)/3,0)+2,MOD(ROW(G82)-2,3)+2))," - ",INDIRECT(ADDRESS(ROUNDDOWN((ROW(G82)-2)/3,0)+2,1))),"")</f>
        <v>Daxter - Axassin</v>
      </c>
      <c r="M82" t="s">
        <v>2455</v>
      </c>
      <c r="R82" t="s">
        <v>150</v>
      </c>
    </row>
    <row r="83" spans="1:18" x14ac:dyDescent="0.45">
      <c r="A83" t="s">
        <v>1447</v>
      </c>
      <c r="B83" t="s">
        <v>313</v>
      </c>
      <c r="C83" t="s">
        <v>314</v>
      </c>
      <c r="D83" t="s">
        <v>315</v>
      </c>
      <c r="G83" t="str" cm="1">
        <f t="array" aca="1" ref="G83" ca="1">IF(INDIRECT(ADDRESS(ROUNDDOWN((ROW(G83)-2)/3,0)+2,2))&lt;&gt;"",_xlfn.CONCAT(INDIRECT(ADDRESS(ROUNDDOWN((ROW(G83)-2)/3,0)+2,MOD(ROW(G83)-2,3)+2))," - ",INDIRECT(ADDRESS(ROUNDDOWN((ROW(G83)-2)/3,0)+2,1))),"")</f>
        <v>Dino - Anarchaeopteryx</v>
      </c>
      <c r="M83" t="s">
        <v>2456</v>
      </c>
      <c r="R83" t="s">
        <v>151</v>
      </c>
    </row>
    <row r="84" spans="1:18" x14ac:dyDescent="0.45">
      <c r="A84" t="s">
        <v>1448</v>
      </c>
      <c r="B84" t="s">
        <v>316</v>
      </c>
      <c r="C84" t="s">
        <v>317</v>
      </c>
      <c r="D84" t="s">
        <v>318</v>
      </c>
      <c r="G84" t="str" cm="1">
        <f t="array" aca="1" ref="G84" ca="1">IF(INDIRECT(ADDRESS(ROUNDDOWN((ROW(G84)-2)/3,0)+2,2))&lt;&gt;"",_xlfn.CONCAT(INDIRECT(ADDRESS(ROUNDDOWN((ROW(G84)-2)/3,0)+2,MOD(ROW(G84)-2,3)+2))," - ",INDIRECT(ADDRESS(ROUNDDOWN((ROW(G84)-2)/3,0)+2,1))),"")</f>
        <v>Annie - Anarchaeopteryx</v>
      </c>
      <c r="M84" t="s">
        <v>2457</v>
      </c>
      <c r="R84" t="s">
        <v>152</v>
      </c>
    </row>
    <row r="85" spans="1:18" x14ac:dyDescent="0.45">
      <c r="A85" t="s">
        <v>1449</v>
      </c>
      <c r="B85" t="s">
        <v>319</v>
      </c>
      <c r="C85" t="s">
        <v>320</v>
      </c>
      <c r="D85" t="s">
        <v>321</v>
      </c>
      <c r="G85" t="str" cm="1">
        <f t="array" aca="1" ref="G85" ca="1">IF(INDIRECT(ADDRESS(ROUNDDOWN((ROW(G85)-2)/3,0)+2,2))&lt;&gt;"",_xlfn.CONCAT(INDIRECT(ADDRESS(ROUNDDOWN((ROW(G85)-2)/3,0)+2,MOD(ROW(G85)-2,3)+2))," - ",INDIRECT(ADDRESS(ROUNDDOWN((ROW(G85)-2)/3,0)+2,1))),"")</f>
        <v>Rick - Anarchaeopteryx</v>
      </c>
      <c r="M85" t="s">
        <v>2458</v>
      </c>
      <c r="R85" t="s">
        <v>153</v>
      </c>
    </row>
    <row r="86" spans="1:18" x14ac:dyDescent="0.45">
      <c r="A86" t="s">
        <v>1450</v>
      </c>
      <c r="B86" t="s">
        <v>322</v>
      </c>
      <c r="C86" t="s">
        <v>323</v>
      </c>
      <c r="D86" t="s">
        <v>324</v>
      </c>
      <c r="G86" t="str" cm="1">
        <f t="array" aca="1" ref="G86" ca="1">IF(INDIRECT(ADDRESS(ROUNDDOWN((ROW(G86)-2)/3,0)+2,2))&lt;&gt;"",_xlfn.CONCAT(INDIRECT(ADDRESS(ROUNDDOWN((ROW(G86)-2)/3,0)+2,MOD(ROW(G86)-2,3)+2))," - ",INDIRECT(ADDRESS(ROUNDDOWN((ROW(G86)-2)/3,0)+2,1))),"")</f>
        <v>Derek - Drake Slime</v>
      </c>
      <c r="M86" t="s">
        <v>2459</v>
      </c>
      <c r="R86" t="s">
        <v>154</v>
      </c>
    </row>
    <row r="87" spans="1:18" x14ac:dyDescent="0.45">
      <c r="A87" t="s">
        <v>1451</v>
      </c>
      <c r="B87" t="s">
        <v>325</v>
      </c>
      <c r="C87" t="s">
        <v>326</v>
      </c>
      <c r="D87" t="s">
        <v>327</v>
      </c>
      <c r="G87" t="str" cm="1">
        <f t="array" aca="1" ref="G87" ca="1">IF(INDIRECT(ADDRESS(ROUNDDOWN((ROW(G87)-2)/3,0)+2,2))&lt;&gt;"",_xlfn.CONCAT(INDIRECT(ADDRESS(ROUNDDOWN((ROW(G87)-2)/3,0)+2,MOD(ROW(G87)-2,3)+2))," - ",INDIRECT(ADDRESS(ROUNDDOWN((ROW(G87)-2)/3,0)+2,1))),"")</f>
        <v>Francis - Drake Slime</v>
      </c>
      <c r="M87" t="s">
        <v>2460</v>
      </c>
      <c r="R87" t="s">
        <v>155</v>
      </c>
    </row>
    <row r="88" spans="1:18" x14ac:dyDescent="0.45">
      <c r="A88" t="s">
        <v>1452</v>
      </c>
      <c r="B88" t="s">
        <v>328</v>
      </c>
      <c r="C88" t="s">
        <v>329</v>
      </c>
      <c r="D88" t="s">
        <v>330</v>
      </c>
      <c r="G88" t="str" cm="1">
        <f t="array" aca="1" ref="G88" ca="1">IF(INDIRECT(ADDRESS(ROUNDDOWN((ROW(G88)-2)/3,0)+2,2))&lt;&gt;"",_xlfn.CONCAT(INDIRECT(ADDRESS(ROUNDDOWN((ROW(G88)-2)/3,0)+2,MOD(ROW(G88)-2,3)+2))," - ",INDIRECT(ADDRESS(ROUNDDOWN((ROW(G88)-2)/3,0)+2,1))),"")</f>
        <v>Duckie - Drake Slime</v>
      </c>
      <c r="M88" t="s">
        <v>2461</v>
      </c>
      <c r="R88" t="s">
        <v>156</v>
      </c>
    </row>
    <row r="89" spans="1:18" x14ac:dyDescent="0.45">
      <c r="A89" t="s">
        <v>1453</v>
      </c>
      <c r="B89" t="s">
        <v>331</v>
      </c>
      <c r="C89" t="s">
        <v>332</v>
      </c>
      <c r="D89" t="s">
        <v>333</v>
      </c>
      <c r="G89" t="str" cm="1">
        <f t="array" aca="1" ref="G89" ca="1">IF(INDIRECT(ADDRESS(ROUNDDOWN((ROW(G89)-2)/3,0)+2,2))&lt;&gt;"",_xlfn.CONCAT(INDIRECT(ADDRESS(ROUNDDOWN((ROW(G89)-2)/3,0)+2,MOD(ROW(G89)-2,3)+2))," - ",INDIRECT(ADDRESS(ROUNDDOWN((ROW(G89)-2)/3,0)+2,1))),"")</f>
        <v>Manny - Mud Mannequin</v>
      </c>
      <c r="M89" t="s">
        <v>2462</v>
      </c>
      <c r="R89" t="s">
        <v>157</v>
      </c>
    </row>
    <row r="90" spans="1:18" x14ac:dyDescent="0.45">
      <c r="A90" t="s">
        <v>1454</v>
      </c>
      <c r="B90" t="s">
        <v>334</v>
      </c>
      <c r="C90" t="s">
        <v>335</v>
      </c>
      <c r="D90" t="s">
        <v>336</v>
      </c>
      <c r="G90" t="str" cm="1">
        <f t="array" aca="1" ref="G90" ca="1">IF(INDIRECT(ADDRESS(ROUNDDOWN((ROW(G90)-2)/3,0)+2,2))&lt;&gt;"",_xlfn.CONCAT(INDIRECT(ADDRESS(ROUNDDOWN((ROW(G90)-2)/3,0)+2,MOD(ROW(G90)-2,3)+2))," - ",INDIRECT(ADDRESS(ROUNDDOWN((ROW(G90)-2)/3,0)+2,1))),"")</f>
        <v>Quinn - Mud Mannequin</v>
      </c>
      <c r="M90" t="s">
        <v>2463</v>
      </c>
      <c r="R90" t="s">
        <v>158</v>
      </c>
    </row>
    <row r="91" spans="1:18" x14ac:dyDescent="0.45">
      <c r="A91" t="s">
        <v>1455</v>
      </c>
      <c r="B91" t="s">
        <v>337</v>
      </c>
      <c r="C91" t="s">
        <v>338</v>
      </c>
      <c r="D91" t="s">
        <v>339</v>
      </c>
      <c r="G91" t="str" cm="1">
        <f t="array" aca="1" ref="G91" ca="1">IF(INDIRECT(ADDRESS(ROUNDDOWN((ROW(G91)-2)/3,0)+2,2))&lt;&gt;"",_xlfn.CONCAT(INDIRECT(ADDRESS(ROUNDDOWN((ROW(G91)-2)/3,0)+2,MOD(ROW(G91)-2,3)+2))," - ",INDIRECT(ADDRESS(ROUNDDOWN((ROW(G91)-2)/3,0)+2,1))),"")</f>
        <v>Mud Max - Mud Mannequin</v>
      </c>
      <c r="M91" t="s">
        <v>2464</v>
      </c>
      <c r="R91" t="s">
        <v>159</v>
      </c>
    </row>
    <row r="92" spans="1:18" x14ac:dyDescent="0.45">
      <c r="A92" t="s">
        <v>1456</v>
      </c>
      <c r="B92" t="s">
        <v>340</v>
      </c>
      <c r="C92" t="s">
        <v>341</v>
      </c>
      <c r="D92" t="s">
        <v>342</v>
      </c>
      <c r="G92" t="str" cm="1">
        <f t="array" aca="1" ref="G92" ca="1">IF(INDIRECT(ADDRESS(ROUNDDOWN((ROW(G92)-2)/3,0)+2,2))&lt;&gt;"",_xlfn.CONCAT(INDIRECT(ADDRESS(ROUNDDOWN((ROW(G92)-2)/3,0)+2,MOD(ROW(G92)-2,3)+2))," - ",INDIRECT(ADDRESS(ROUNDDOWN((ROW(G92)-2)/3,0)+2,1))),"")</f>
        <v>Clawie - Clawcerer</v>
      </c>
      <c r="M92" t="s">
        <v>2465</v>
      </c>
      <c r="R92" t="s">
        <v>160</v>
      </c>
    </row>
    <row r="93" spans="1:18" x14ac:dyDescent="0.45">
      <c r="A93" t="s">
        <v>1457</v>
      </c>
      <c r="B93" t="s">
        <v>343</v>
      </c>
      <c r="C93" t="s">
        <v>344</v>
      </c>
      <c r="D93" t="s">
        <v>345</v>
      </c>
      <c r="G93" t="str" cm="1">
        <f t="array" aca="1" ref="G93" ca="1">IF(INDIRECT(ADDRESS(ROUNDDOWN((ROW(G93)-2)/3,0)+2,2))&lt;&gt;"",_xlfn.CONCAT(INDIRECT(ADDRESS(ROUNDDOWN((ROW(G93)-2)/3,0)+2,MOD(ROW(G93)-2,3)+2))," - ",INDIRECT(ADDRESS(ROUNDDOWN((ROW(G93)-2)/3,0)+2,1))),"")</f>
        <v>Clawdius - Clawcerer</v>
      </c>
      <c r="M93" t="s">
        <v>2466</v>
      </c>
      <c r="R93" t="s">
        <v>161</v>
      </c>
    </row>
    <row r="94" spans="1:18" x14ac:dyDescent="0.45">
      <c r="A94" t="s">
        <v>1458</v>
      </c>
      <c r="B94" t="s">
        <v>346</v>
      </c>
      <c r="C94" t="s">
        <v>347</v>
      </c>
      <c r="D94" t="s">
        <v>348</v>
      </c>
      <c r="G94" t="str" cm="1">
        <f t="array" aca="1" ref="G94" ca="1">IF(INDIRECT(ADDRESS(ROUNDDOWN((ROW(G94)-2)/3,0)+2,2))&lt;&gt;"",_xlfn.CONCAT(INDIRECT(ADDRESS(ROUNDDOWN((ROW(G94)-2)/3,0)+2,MOD(ROW(G94)-2,3)+2))," - ",INDIRECT(ADDRESS(ROUNDDOWN((ROW(G94)-2)/3,0)+2,1))),"")</f>
        <v>Clawde - Clawcerer</v>
      </c>
      <c r="M94" t="s">
        <v>2467</v>
      </c>
      <c r="R94" t="s">
        <v>162</v>
      </c>
    </row>
    <row r="95" spans="1:18" x14ac:dyDescent="0.45">
      <c r="A95" t="s">
        <v>1459</v>
      </c>
      <c r="B95" t="s">
        <v>349</v>
      </c>
      <c r="C95" t="s">
        <v>350</v>
      </c>
      <c r="D95" t="s">
        <v>351</v>
      </c>
      <c r="G95" t="str" cm="1">
        <f t="array" aca="1" ref="G95" ca="1">IF(INDIRECT(ADDRESS(ROUNDDOWN((ROW(G95)-2)/3,0)+2,2))&lt;&gt;"",_xlfn.CONCAT(INDIRECT(ADDRESS(ROUNDDOWN((ROW(G95)-2)/3,0)+2,MOD(ROW(G95)-2,3)+2))," - ",INDIRECT(ADDRESS(ROUNDDOWN((ROW(G95)-2)/3,0)+2,1))),"")</f>
        <v>Headwin - Headhunter</v>
      </c>
      <c r="M95" t="s">
        <v>2468</v>
      </c>
      <c r="R95" t="s">
        <v>163</v>
      </c>
    </row>
    <row r="96" spans="1:18" x14ac:dyDescent="0.45">
      <c r="A96" t="s">
        <v>1460</v>
      </c>
      <c r="B96" t="s">
        <v>352</v>
      </c>
      <c r="C96" t="s">
        <v>353</v>
      </c>
      <c r="D96" t="s">
        <v>354</v>
      </c>
      <c r="G96" t="str" cm="1">
        <f t="array" aca="1" ref="G96" ca="1">IF(INDIRECT(ADDRESS(ROUNDDOWN((ROW(G96)-2)/3,0)+2,2))&lt;&gt;"",_xlfn.CONCAT(INDIRECT(ADDRESS(ROUNDDOWN((ROW(G96)-2)/3,0)+2,MOD(ROW(G96)-2,3)+2))," - ",INDIRECT(ADDRESS(ROUNDDOWN((ROW(G96)-2)/3,0)+2,1))),"")</f>
        <v>Headward - Headhunter</v>
      </c>
      <c r="M96" t="s">
        <v>2469</v>
      </c>
      <c r="R96" t="s">
        <v>164</v>
      </c>
    </row>
    <row r="97" spans="1:18" x14ac:dyDescent="0.45">
      <c r="A97" t="s">
        <v>1461</v>
      </c>
      <c r="B97" t="s">
        <v>355</v>
      </c>
      <c r="C97" t="s">
        <v>356</v>
      </c>
      <c r="D97" t="s">
        <v>357</v>
      </c>
      <c r="G97" t="str" cm="1">
        <f t="array" aca="1" ref="G97" ca="1">IF(INDIRECT(ADDRESS(ROUNDDOWN((ROW(G97)-2)/3,0)+2,2))&lt;&gt;"",_xlfn.CONCAT(INDIRECT(ADDRESS(ROUNDDOWN((ROW(G97)-2)/3,0)+2,MOD(ROW(G97)-2,3)+2))," - ",INDIRECT(ADDRESS(ROUNDDOWN((ROW(G97)-2)/3,0)+2,1))),"")</f>
        <v>Headwina - Headhunter</v>
      </c>
      <c r="M97" t="s">
        <v>2470</v>
      </c>
      <c r="R97" t="s">
        <v>165</v>
      </c>
    </row>
    <row r="98" spans="1:18" x14ac:dyDescent="0.45">
      <c r="A98" t="s">
        <v>1462</v>
      </c>
      <c r="B98" t="s">
        <v>358</v>
      </c>
      <c r="C98" t="s">
        <v>359</v>
      </c>
      <c r="D98" t="s">
        <v>360</v>
      </c>
      <c r="G98" t="str" cm="1">
        <f t="array" aca="1" ref="G98" ca="1">IF(INDIRECT(ADDRESS(ROUNDDOWN((ROW(G98)-2)/3,0)+2,2))&lt;&gt;"",_xlfn.CONCAT(INDIRECT(ADDRESS(ROUNDDOWN((ROW(G98)-2)/3,0)+2,MOD(ROW(G98)-2,3)+2))," - ",INDIRECT(ADDRESS(ROUNDDOWN((ROW(G98)-2)/3,0)+2,1))),"")</f>
        <v>Frankiss - Kisser</v>
      </c>
      <c r="M98" t="s">
        <v>2471</v>
      </c>
      <c r="R98" t="s">
        <v>166</v>
      </c>
    </row>
    <row r="99" spans="1:18" x14ac:dyDescent="0.45">
      <c r="A99" t="s">
        <v>1463</v>
      </c>
      <c r="B99" t="s">
        <v>361</v>
      </c>
      <c r="C99" t="s">
        <v>362</v>
      </c>
      <c r="D99" t="s">
        <v>363</v>
      </c>
      <c r="G99" t="str" cm="1">
        <f t="array" aca="1" ref="G99" ca="1">IF(INDIRECT(ADDRESS(ROUNDDOWN((ROW(G99)-2)/3,0)+2,2))&lt;&gt;"",_xlfn.CONCAT(INDIRECT(ADDRESS(ROUNDDOWN((ROW(G99)-2)/3,0)+2,MOD(ROW(G99)-2,3)+2))," - ",INDIRECT(ADDRESS(ROUNDDOWN((ROW(G99)-2)/3,0)+2,1))),"")</f>
        <v>Kissobel - Kisser</v>
      </c>
      <c r="M99" t="s">
        <v>2472</v>
      </c>
      <c r="R99" t="s">
        <v>167</v>
      </c>
    </row>
    <row r="100" spans="1:18" x14ac:dyDescent="0.45">
      <c r="A100" t="s">
        <v>1464</v>
      </c>
      <c r="B100" t="s">
        <v>364</v>
      </c>
      <c r="C100" t="s">
        <v>365</v>
      </c>
      <c r="D100" t="s">
        <v>366</v>
      </c>
      <c r="G100" t="str" cm="1">
        <f t="array" aca="1" ref="G100" ca="1">IF(INDIRECT(ADDRESS(ROUNDDOWN((ROW(G100)-2)/3,0)+2,2))&lt;&gt;"",_xlfn.CONCAT(INDIRECT(ADDRESS(ROUNDDOWN((ROW(G100)-2)/3,0)+2,MOD(ROW(G100)-2,3)+2))," - ",INDIRECT(ADDRESS(ROUNDDOWN((ROW(G100)-2)/3,0)+2,1))),"")</f>
        <v>Cootie - Kisser</v>
      </c>
      <c r="M100" t="s">
        <v>2473</v>
      </c>
      <c r="R100" t="s">
        <v>168</v>
      </c>
    </row>
    <row r="101" spans="1:18" x14ac:dyDescent="0.45">
      <c r="A101" t="s">
        <v>1465</v>
      </c>
      <c r="B101" t="s">
        <v>367</v>
      </c>
      <c r="C101" t="s">
        <v>368</v>
      </c>
      <c r="D101" t="s">
        <v>369</v>
      </c>
      <c r="G101" t="str" cm="1">
        <f t="array" aca="1" ref="G101" ca="1">IF(INDIRECT(ADDRESS(ROUNDDOWN((ROW(G101)-2)/3,0)+2,2))&lt;&gt;"",_xlfn.CONCAT(INDIRECT(ADDRESS(ROUNDDOWN((ROW(G101)-2)/3,0)+2,MOD(ROW(G101)-2,3)+2))," - ",INDIRECT(ADDRESS(ROUNDDOWN((ROW(G101)-2)/3,0)+2,1))),"")</f>
        <v>Urcula - Ulcer</v>
      </c>
      <c r="M101" t="s">
        <v>2474</v>
      </c>
      <c r="R101" t="s">
        <v>169</v>
      </c>
    </row>
    <row r="102" spans="1:18" x14ac:dyDescent="0.45">
      <c r="A102" t="s">
        <v>1466</v>
      </c>
      <c r="B102" t="s">
        <v>370</v>
      </c>
      <c r="C102" t="s">
        <v>371</v>
      </c>
      <c r="D102" t="s">
        <v>372</v>
      </c>
      <c r="G102" t="str" cm="1">
        <f t="array" aca="1" ref="G102" ca="1">IF(INDIRECT(ADDRESS(ROUNDDOWN((ROW(G102)-2)/3,0)+2,2))&lt;&gt;"",_xlfn.CONCAT(INDIRECT(ADDRESS(ROUNDDOWN((ROW(G102)-2)/3,0)+2,MOD(ROW(G102)-2,3)+2))," - ",INDIRECT(ADDRESS(ROUNDDOWN((ROW(G102)-2)/3,0)+2,1))),"")</f>
        <v>Mulcair - Ulcer</v>
      </c>
      <c r="M102" t="s">
        <v>2475</v>
      </c>
      <c r="R102" t="s">
        <v>170</v>
      </c>
    </row>
    <row r="103" spans="1:18" x14ac:dyDescent="0.45">
      <c r="A103" t="s">
        <v>1467</v>
      </c>
      <c r="B103" t="s">
        <v>373</v>
      </c>
      <c r="C103" t="s">
        <v>374</v>
      </c>
      <c r="D103" t="s">
        <v>375</v>
      </c>
      <c r="G103" t="str" cm="1">
        <f t="array" aca="1" ref="G103" ca="1">IF(INDIRECT(ADDRESS(ROUNDDOWN((ROW(G103)-2)/3,0)+2,2))&lt;&gt;"",_xlfn.CONCAT(INDIRECT(ADDRESS(ROUNDDOWN((ROW(G103)-2)/3,0)+2,MOD(ROW(G103)-2,3)+2))," - ",INDIRECT(ADDRESS(ROUNDDOWN((ROW(G103)-2)/3,0)+2,1))),"")</f>
        <v>Mulcolm - Ulcer</v>
      </c>
      <c r="M103" t="s">
        <v>2476</v>
      </c>
      <c r="R103" t="s">
        <v>171</v>
      </c>
    </row>
    <row r="104" spans="1:18" x14ac:dyDescent="0.45">
      <c r="A104" t="s">
        <v>1468</v>
      </c>
      <c r="B104" t="s">
        <v>376</v>
      </c>
      <c r="C104" t="s">
        <v>377</v>
      </c>
      <c r="D104" t="s">
        <v>378</v>
      </c>
      <c r="G104" t="str" cm="1">
        <f t="array" aca="1" ref="G104" ca="1">IF(INDIRECT(ADDRESS(ROUNDDOWN((ROW(G104)-2)/3,0)+2,2))&lt;&gt;"",_xlfn.CONCAT(INDIRECT(ADDRESS(ROUNDDOWN((ROW(G104)-2)/3,0)+2,MOD(ROW(G104)-2,3)+2))," - ",INDIRECT(ADDRESS(ROUNDDOWN((ROW(G104)-2)/3,0)+2,1))),"")</f>
        <v>Goowain - Slime Knight</v>
      </c>
      <c r="M104" t="s">
        <v>2477</v>
      </c>
      <c r="R104" t="s">
        <v>172</v>
      </c>
    </row>
    <row r="105" spans="1:18" x14ac:dyDescent="0.45">
      <c r="A105" t="s">
        <v>1469</v>
      </c>
      <c r="B105" t="s">
        <v>379</v>
      </c>
      <c r="C105" t="s">
        <v>380</v>
      </c>
      <c r="D105" t="s">
        <v>381</v>
      </c>
      <c r="G105" t="str" cm="1">
        <f t="array" aca="1" ref="G105" ca="1">IF(INDIRECT(ADDRESS(ROUNDDOWN((ROW(G105)-2)/3,0)+2,2))&lt;&gt;"",_xlfn.CONCAT(INDIRECT(ADDRESS(ROUNDDOWN((ROW(G105)-2)/3,0)+2,MOD(ROW(G105)-2,3)+2))," - ",INDIRECT(ADDRESS(ROUNDDOWN((ROW(G105)-2)/3,0)+2,1))),"")</f>
        <v>Blobert - Slime Knight</v>
      </c>
      <c r="M105" t="s">
        <v>2478</v>
      </c>
      <c r="R105" t="s">
        <v>173</v>
      </c>
    </row>
    <row r="106" spans="1:18" x14ac:dyDescent="0.45">
      <c r="A106" t="s">
        <v>1470</v>
      </c>
      <c r="B106" t="s">
        <v>382</v>
      </c>
      <c r="C106" t="s">
        <v>383</v>
      </c>
      <c r="D106" t="s">
        <v>384</v>
      </c>
      <c r="G106" t="str" cm="1">
        <f t="array" aca="1" ref="G106" ca="1">IF(INDIRECT(ADDRESS(ROUNDDOWN((ROW(G106)-2)/3,0)+2,2))&lt;&gt;"",_xlfn.CONCAT(INDIRECT(ADDRESS(ROUNDDOWN((ROW(G106)-2)/3,0)+2,MOD(ROW(G106)-2,3)+2))," - ",INDIRECT(ADDRESS(ROUNDDOWN((ROW(G106)-2)/3,0)+2,1))),"")</f>
        <v>Goosader - Slime Knight</v>
      </c>
      <c r="M106" t="s">
        <v>2479</v>
      </c>
      <c r="R106" t="s">
        <v>174</v>
      </c>
    </row>
    <row r="107" spans="1:18" x14ac:dyDescent="0.45">
      <c r="A107" t="s">
        <v>1471</v>
      </c>
      <c r="B107" t="s">
        <v>385</v>
      </c>
      <c r="C107" t="s">
        <v>386</v>
      </c>
      <c r="D107" t="s">
        <v>387</v>
      </c>
      <c r="G107" t="str" cm="1">
        <f t="array" aca="1" ref="G107" ca="1">IF(INDIRECT(ADDRESS(ROUNDDOWN((ROW(G107)-2)/3,0)+2,2))&lt;&gt;"",_xlfn.CONCAT(INDIRECT(ADDRESS(ROUNDDOWN((ROW(G107)-2)/3,0)+2,MOD(ROW(G107)-2,3)+2))," - ",INDIRECT(ADDRESS(ROUNDDOWN((ROW(G107)-2)/3,0)+2,1))),"")</f>
        <v>Scorface - Armoured Scorpion</v>
      </c>
      <c r="M107" t="s">
        <v>2480</v>
      </c>
      <c r="R107" t="s">
        <v>175</v>
      </c>
    </row>
    <row r="108" spans="1:18" x14ac:dyDescent="0.45">
      <c r="A108" t="s">
        <v>1472</v>
      </c>
      <c r="B108" t="s">
        <v>388</v>
      </c>
      <c r="C108" t="s">
        <v>389</v>
      </c>
      <c r="D108" t="s">
        <v>390</v>
      </c>
      <c r="G108" t="str" cm="1">
        <f t="array" aca="1" ref="G108" ca="1">IF(INDIRECT(ADDRESS(ROUNDDOWN((ROW(G108)-2)/3,0)+2,2))&lt;&gt;"",_xlfn.CONCAT(INDIRECT(ADDRESS(ROUNDDOWN((ROW(G108)-2)/3,0)+2,MOD(ROW(G108)-2,3)+2))," - ",INDIRECT(ADDRESS(ROUNDDOWN((ROW(G108)-2)/3,0)+2,1))),"")</f>
        <v>Scorrine - Armoured Scorpion</v>
      </c>
      <c r="M108" t="s">
        <v>2481</v>
      </c>
      <c r="R108" t="s">
        <v>176</v>
      </c>
    </row>
    <row r="109" spans="1:18" x14ac:dyDescent="0.45">
      <c r="A109" t="s">
        <v>1473</v>
      </c>
      <c r="B109" t="s">
        <v>391</v>
      </c>
      <c r="C109" t="s">
        <v>392</v>
      </c>
      <c r="D109" t="s">
        <v>393</v>
      </c>
      <c r="G109" t="str" cm="1">
        <f t="array" aca="1" ref="G109" ca="1">IF(INDIRECT(ADDRESS(ROUNDDOWN((ROW(G109)-2)/3,0)+2,2))&lt;&gt;"",_xlfn.CONCAT(INDIRECT(ADDRESS(ROUNDDOWN((ROW(G109)-2)/3,0)+2,MOD(ROW(G109)-2,3)+2))," - ",INDIRECT(ADDRESS(ROUNDDOWN((ROW(G109)-2)/3,0)+2,1))),"")</f>
        <v>Scorden - Armoured Scorpion</v>
      </c>
      <c r="M109" t="s">
        <v>2482</v>
      </c>
      <c r="R109" t="s">
        <v>177</v>
      </c>
    </row>
    <row r="110" spans="1:18" x14ac:dyDescent="0.45">
      <c r="A110" t="s">
        <v>1474</v>
      </c>
      <c r="B110" t="s">
        <v>394</v>
      </c>
      <c r="C110" t="s">
        <v>395</v>
      </c>
      <c r="D110" t="s">
        <v>396</v>
      </c>
      <c r="G110" t="str" cm="1">
        <f t="array" aca="1" ref="G110" ca="1">IF(INDIRECT(ADDRESS(ROUNDDOWN((ROW(G110)-2)/3,0)+2,2))&lt;&gt;"",_xlfn.CONCAT(INDIRECT(ADDRESS(ROUNDDOWN((ROW(G110)-2)/3,0)+2,MOD(ROW(G110)-2,3)+2))," - ",INDIRECT(ADDRESS(ROUNDDOWN((ROW(G110)-2)/3,0)+2,1))),"")</f>
        <v>Canthony - Cannibox</v>
      </c>
      <c r="M110" t="s">
        <v>2483</v>
      </c>
      <c r="R110" t="s">
        <v>178</v>
      </c>
    </row>
    <row r="111" spans="1:18" x14ac:dyDescent="0.45">
      <c r="A111" t="s">
        <v>1475</v>
      </c>
      <c r="B111" t="s">
        <v>397</v>
      </c>
      <c r="C111" t="s">
        <v>398</v>
      </c>
      <c r="D111" t="s">
        <v>399</v>
      </c>
      <c r="G111" t="str" cm="1">
        <f t="array" aca="1" ref="G111" ca="1">IF(INDIRECT(ADDRESS(ROUNDDOWN((ROW(G111)-2)/3,0)+2,2))&lt;&gt;"",_xlfn.CONCAT(INDIRECT(ADDRESS(ROUNDDOWN((ROW(G111)-2)/3,0)+2,MOD(ROW(G111)-2,3)+2))," - ",INDIRECT(ADDRESS(ROUNDDOWN((ROW(G111)-2)/3,0)+2,1))),"")</f>
        <v>Candrew - Cannibox</v>
      </c>
      <c r="M111" t="s">
        <v>2484</v>
      </c>
      <c r="R111" t="s">
        <v>179</v>
      </c>
    </row>
    <row r="112" spans="1:18" x14ac:dyDescent="0.45">
      <c r="A112" t="s">
        <v>1476</v>
      </c>
      <c r="B112" t="s">
        <v>400</v>
      </c>
      <c r="C112" t="s">
        <v>401</v>
      </c>
      <c r="D112" t="s">
        <v>402</v>
      </c>
      <c r="G112" t="str" cm="1">
        <f t="array" aca="1" ref="G112" ca="1">IF(INDIRECT(ADDRESS(ROUNDDOWN((ROW(G112)-2)/3,0)+2,2))&lt;&gt;"",_xlfn.CONCAT(INDIRECT(ADDRESS(ROUNDDOWN((ROW(G112)-2)/3,0)+2,MOD(ROW(G112)-2,3)+2))," - ",INDIRECT(ADDRESS(ROUNDDOWN((ROW(G112)-2)/3,0)+2,1))),"")</f>
        <v>Nibs - Cannibox</v>
      </c>
      <c r="M112" t="s">
        <v>2485</v>
      </c>
      <c r="R112" t="s">
        <v>180</v>
      </c>
    </row>
    <row r="113" spans="1:18" x14ac:dyDescent="0.45">
      <c r="A113" t="s">
        <v>1477</v>
      </c>
      <c r="B113" t="s">
        <v>403</v>
      </c>
      <c r="C113" t="s">
        <v>404</v>
      </c>
      <c r="D113" t="s">
        <v>405</v>
      </c>
      <c r="G113" t="str" cm="1">
        <f t="array" aca="1" ref="G113" ca="1">IF(INDIRECT(ADDRESS(ROUNDDOWN((ROW(G113)-2)/3,0)+2,2))&lt;&gt;"",_xlfn.CONCAT(INDIRECT(ADDRESS(ROUNDDOWN((ROW(G113)-2)/3,0)+2,MOD(ROW(G113)-2,3)+2))," - ",INDIRECT(ADDRESS(ROUNDDOWN((ROW(G113)-2)/3,0)+2,1))),"")</f>
        <v>Led - Zepling</v>
      </c>
      <c r="M113" t="s">
        <v>2486</v>
      </c>
      <c r="R113" t="s">
        <v>181</v>
      </c>
    </row>
    <row r="114" spans="1:18" x14ac:dyDescent="0.45">
      <c r="A114" t="s">
        <v>1478</v>
      </c>
      <c r="B114" t="s">
        <v>406</v>
      </c>
      <c r="C114" t="s">
        <v>407</v>
      </c>
      <c r="D114" t="s">
        <v>408</v>
      </c>
      <c r="G114" t="str" cm="1">
        <f t="array" aca="1" ref="G114" ca="1">IF(INDIRECT(ADDRESS(ROUNDDOWN((ROW(G114)-2)/3,0)+2,2))&lt;&gt;"",_xlfn.CONCAT(INDIRECT(ADDRESS(ROUNDDOWN((ROW(G114)-2)/3,0)+2,MOD(ROW(G114)-2,3)+2))," - ",INDIRECT(ADDRESS(ROUNDDOWN((ROW(G114)-2)/3,0)+2,1))),"")</f>
        <v>Jozep - Zepling</v>
      </c>
      <c r="M114" t="s">
        <v>2487</v>
      </c>
      <c r="R114" t="s">
        <v>182</v>
      </c>
    </row>
    <row r="115" spans="1:18" x14ac:dyDescent="0.45">
      <c r="A115" t="s">
        <v>1479</v>
      </c>
      <c r="B115" t="s">
        <v>409</v>
      </c>
      <c r="C115" t="s">
        <v>410</v>
      </c>
      <c r="D115" t="s">
        <v>411</v>
      </c>
      <c r="G115" t="str" cm="1">
        <f t="array" aca="1" ref="G115" ca="1">IF(INDIRECT(ADDRESS(ROUNDDOWN((ROW(G115)-2)/3,0)+2,2))&lt;&gt;"",_xlfn.CONCAT(INDIRECT(ADDRESS(ROUNDDOWN((ROW(G115)-2)/3,0)+2,MOD(ROW(G115)-2,3)+2))," - ",INDIRECT(ADDRESS(ROUNDDOWN((ROW(G115)-2)/3,0)+2,1))),"")</f>
        <v>Zephraim - Zepling</v>
      </c>
      <c r="M115" t="s">
        <v>2488</v>
      </c>
      <c r="R115" t="s">
        <v>183</v>
      </c>
    </row>
    <row r="116" spans="1:18" x14ac:dyDescent="0.45">
      <c r="A116" t="s">
        <v>1480</v>
      </c>
      <c r="B116" t="s">
        <v>412</v>
      </c>
      <c r="C116" t="s">
        <v>413</v>
      </c>
      <c r="D116" t="s">
        <v>414</v>
      </c>
      <c r="G116" t="str" cm="1">
        <f t="array" aca="1" ref="G116" ca="1">IF(INDIRECT(ADDRESS(ROUNDDOWN((ROW(G116)-2)/3,0)+2,2))&lt;&gt;"",_xlfn.CONCAT(INDIRECT(ADDRESS(ROUNDDOWN((ROW(G116)-2)/3,0)+2,MOD(ROW(G116)-2,3)+2))," - ",INDIRECT(ADDRESS(ROUNDDOWN((ROW(G116)-2)/3,0)+2,1))),"")</f>
        <v>Minney - Spiny Mine</v>
      </c>
      <c r="M116" t="s">
        <v>2489</v>
      </c>
      <c r="R116" t="s">
        <v>184</v>
      </c>
    </row>
    <row r="117" spans="1:18" x14ac:dyDescent="0.45">
      <c r="A117" t="s">
        <v>1481</v>
      </c>
      <c r="B117" t="s">
        <v>415</v>
      </c>
      <c r="C117" t="s">
        <v>416</v>
      </c>
      <c r="D117" t="s">
        <v>417</v>
      </c>
      <c r="G117" t="str" cm="1">
        <f t="array" aca="1" ref="G117" ca="1">IF(INDIRECT(ADDRESS(ROUNDDOWN((ROW(G117)-2)/3,0)+2,2))&lt;&gt;"",_xlfn.CONCAT(INDIRECT(ADDRESS(ROUNDDOWN((ROW(G117)-2)/3,0)+2,MOD(ROW(G117)-2,3)+2))," - ",INDIRECT(ADDRESS(ROUNDDOWN((ROW(G117)-2)/3,0)+2,1))),"")</f>
        <v>Spiney - Spiny Mine</v>
      </c>
      <c r="M117" t="s">
        <v>2490</v>
      </c>
      <c r="R117" t="s">
        <v>185</v>
      </c>
    </row>
    <row r="118" spans="1:18" x14ac:dyDescent="0.45">
      <c r="A118" t="s">
        <v>1482</v>
      </c>
      <c r="B118" t="s">
        <v>418</v>
      </c>
      <c r="C118" t="s">
        <v>419</v>
      </c>
      <c r="D118" t="s">
        <v>420</v>
      </c>
      <c r="G118" t="str" cm="1">
        <f t="array" aca="1" ref="G118" ca="1">IF(INDIRECT(ADDRESS(ROUNDDOWN((ROW(G118)-2)/3,0)+2,2))&lt;&gt;"",_xlfn.CONCAT(INDIRECT(ADDRESS(ROUNDDOWN((ROW(G118)-2)/3,0)+2,MOD(ROW(G118)-2,3)+2))," - ",INDIRECT(ADDRESS(ROUNDDOWN((ROW(G118)-2)/3,0)+2,1))),"")</f>
        <v>Myne - Spiny Mine</v>
      </c>
      <c r="M118" t="s">
        <v>2491</v>
      </c>
      <c r="R118" t="s">
        <v>186</v>
      </c>
    </row>
    <row r="119" spans="1:18" x14ac:dyDescent="0.45">
      <c r="A119" t="s">
        <v>1483</v>
      </c>
      <c r="B119" t="s">
        <v>421</v>
      </c>
      <c r="C119" t="s">
        <v>422</v>
      </c>
      <c r="D119" t="s">
        <v>423</v>
      </c>
      <c r="G119" t="str" cm="1">
        <f t="array" aca="1" ref="G119" ca="1">IF(INDIRECT(ADDRESS(ROUNDDOWN((ROW(G119)-2)/3,0)+2,2))&lt;&gt;"",_xlfn.CONCAT(INDIRECT(ADDRESS(ROUNDDOWN((ROW(G119)-2)/3,0)+2,MOD(ROW(G119)-2,3)+2))," - ",INDIRECT(ADDRESS(ROUNDDOWN((ROW(G119)-2)/3,0)+2,1))),"")</f>
        <v>Fawkes - Forky Pig</v>
      </c>
      <c r="M119" t="s">
        <v>2492</v>
      </c>
      <c r="R119" t="s">
        <v>187</v>
      </c>
    </row>
    <row r="120" spans="1:18" x14ac:dyDescent="0.45">
      <c r="A120" t="s">
        <v>1484</v>
      </c>
      <c r="B120" t="s">
        <v>424</v>
      </c>
      <c r="C120" t="s">
        <v>425</v>
      </c>
      <c r="D120" t="s">
        <v>426</v>
      </c>
      <c r="G120" t="str" cm="1">
        <f t="array" aca="1" ref="G120" ca="1">IF(INDIRECT(ADDRESS(ROUNDDOWN((ROW(G120)-2)/3,0)+2,2))&lt;&gt;"",_xlfn.CONCAT(INDIRECT(ADDRESS(ROUNDDOWN((ROW(G120)-2)/3,0)+2,MOD(ROW(G120)-2,3)+2))," - ",INDIRECT(ADDRESS(ROUNDDOWN((ROW(G120)-2)/3,0)+2,1))),"")</f>
        <v>Hogg - Forky Pig</v>
      </c>
      <c r="M120" t="s">
        <v>2493</v>
      </c>
      <c r="R120" t="s">
        <v>188</v>
      </c>
    </row>
    <row r="121" spans="1:18" x14ac:dyDescent="0.45">
      <c r="A121" t="s">
        <v>1485</v>
      </c>
      <c r="B121" t="s">
        <v>427</v>
      </c>
      <c r="C121" t="s">
        <v>428</v>
      </c>
      <c r="D121" t="s">
        <v>429</v>
      </c>
      <c r="G121" t="str" cm="1">
        <f t="array" aca="1" ref="G121" ca="1">IF(INDIRECT(ADDRESS(ROUNDDOWN((ROW(G121)-2)/3,0)+2,2))&lt;&gt;"",_xlfn.CONCAT(INDIRECT(ADDRESS(ROUNDDOWN((ROW(G121)-2)/3,0)+2,MOD(ROW(G121)-2,3)+2))," - ",INDIRECT(ADDRESS(ROUNDDOWN((ROW(G121)-2)/3,0)+2,1))),"")</f>
        <v>Truffle - Forky Pig</v>
      </c>
      <c r="M121" t="s">
        <v>2494</v>
      </c>
      <c r="R121" t="s">
        <v>189</v>
      </c>
    </row>
    <row r="122" spans="1:18" x14ac:dyDescent="0.45">
      <c r="A122" t="s">
        <v>1486</v>
      </c>
      <c r="B122" t="s">
        <v>430</v>
      </c>
      <c r="C122" t="s">
        <v>431</v>
      </c>
      <c r="D122" t="s">
        <v>432</v>
      </c>
      <c r="G122" t="str" cm="1">
        <f t="array" aca="1" ref="G122" ca="1">IF(INDIRECT(ADDRESS(ROUNDDOWN((ROW(G122)-2)/3,0)+2,2))&lt;&gt;"",_xlfn.CONCAT(INDIRECT(ADDRESS(ROUNDDOWN((ROW(G122)-2)/3,0)+2,MOD(ROW(G122)-2,3)+2))," - ",INDIRECT(ADDRESS(ROUNDDOWN((ROW(G122)-2)/3,0)+2,1))),"")</f>
        <v>Tistan - Preying Mantis</v>
      </c>
      <c r="M122" t="s">
        <v>2495</v>
      </c>
      <c r="R122" t="s">
        <v>190</v>
      </c>
    </row>
    <row r="123" spans="1:18" x14ac:dyDescent="0.45">
      <c r="A123" t="s">
        <v>1487</v>
      </c>
      <c r="B123" t="s">
        <v>433</v>
      </c>
      <c r="C123" t="s">
        <v>434</v>
      </c>
      <c r="D123" t="s">
        <v>435</v>
      </c>
      <c r="G123" t="str" cm="1">
        <f t="array" aca="1" ref="G123" ca="1">IF(INDIRECT(ADDRESS(ROUNDDOWN((ROW(G123)-2)/3,0)+2,2))&lt;&gt;"",_xlfn.CONCAT(INDIRECT(ADDRESS(ROUNDDOWN((ROW(G123)-2)/3,0)+2,MOD(ROW(G123)-2,3)+2))," - ",INDIRECT(ADDRESS(ROUNDDOWN((ROW(G123)-2)/3,0)+2,1))),"")</f>
        <v>Mantessa - Preying Mantis</v>
      </c>
      <c r="M123" t="s">
        <v>2496</v>
      </c>
      <c r="R123" t="s">
        <v>191</v>
      </c>
    </row>
    <row r="124" spans="1:18" x14ac:dyDescent="0.45">
      <c r="A124" t="s">
        <v>1488</v>
      </c>
      <c r="B124" t="s">
        <v>436</v>
      </c>
      <c r="C124" t="s">
        <v>437</v>
      </c>
      <c r="D124" t="s">
        <v>438</v>
      </c>
      <c r="G124" t="str" cm="1">
        <f t="array" aca="1" ref="G124" ca="1">IF(INDIRECT(ADDRESS(ROUNDDOWN((ROW(G124)-2)/3,0)+2,2))&lt;&gt;"",_xlfn.CONCAT(INDIRECT(ADDRESS(ROUNDDOWN((ROW(G124)-2)/3,0)+2,MOD(ROW(G124)-2,3)+2))," - ",INDIRECT(ADDRESS(ROUNDDOWN((ROW(G124)-2)/3,0)+2,1))),"")</f>
        <v>Damantis - Preying Mantis</v>
      </c>
      <c r="M124" t="s">
        <v>2497</v>
      </c>
      <c r="R124" t="s">
        <v>192</v>
      </c>
    </row>
    <row r="125" spans="1:18" x14ac:dyDescent="0.45">
      <c r="A125" t="s">
        <v>1489</v>
      </c>
      <c r="B125" t="s">
        <v>439</v>
      </c>
      <c r="C125" t="s">
        <v>440</v>
      </c>
      <c r="D125" t="s">
        <v>441</v>
      </c>
      <c r="G125" t="str" cm="1">
        <f t="array" aca="1" ref="G125" ca="1">IF(INDIRECT(ADDRESS(ROUNDDOWN((ROW(G125)-2)/3,0)+2,2))&lt;&gt;"",_xlfn.CONCAT(INDIRECT(ADDRESS(ROUNDDOWN((ROW(G125)-2)/3,0)+2,MOD(ROW(G125)-2,3)+2))," - ",INDIRECT(ADDRESS(ROUNDDOWN((ROW(G125)-2)/3,0)+2,1))),"")</f>
        <v>Furancis - Tongue Fu Master</v>
      </c>
      <c r="M125" t="s">
        <v>2498</v>
      </c>
      <c r="R125" t="s">
        <v>193</v>
      </c>
    </row>
    <row r="126" spans="1:18" x14ac:dyDescent="0.45">
      <c r="A126" t="s">
        <v>1490</v>
      </c>
      <c r="B126" t="s">
        <v>442</v>
      </c>
      <c r="C126" t="s">
        <v>443</v>
      </c>
      <c r="D126" t="s">
        <v>444</v>
      </c>
      <c r="G126" t="str" cm="1">
        <f t="array" aca="1" ref="G126" ca="1">IF(INDIRECT(ADDRESS(ROUNDDOWN((ROW(G126)-2)/3,0)+2,2))&lt;&gt;"",_xlfn.CONCAT(INDIRECT(ADDRESS(ROUNDDOWN((ROW(G126)-2)/3,0)+2,MOD(ROW(G126)-2,3)+2))," - ",INDIRECT(ADDRESS(ROUNDDOWN((ROW(G126)-2)/3,0)+2,1))),"")</f>
        <v>Furankie - Tongue Fu Master</v>
      </c>
      <c r="M126" t="s">
        <v>2499</v>
      </c>
      <c r="R126" t="s">
        <v>194</v>
      </c>
    </row>
    <row r="127" spans="1:18" x14ac:dyDescent="0.45">
      <c r="A127" t="s">
        <v>1491</v>
      </c>
      <c r="B127" t="s">
        <v>445</v>
      </c>
      <c r="C127" t="s">
        <v>446</v>
      </c>
      <c r="D127" t="s">
        <v>447</v>
      </c>
      <c r="G127" t="str" cm="1">
        <f t="array" aca="1" ref="G127" ca="1">IF(INDIRECT(ADDRESS(ROUNDDOWN((ROW(G127)-2)/3,0)+2,2))&lt;&gt;"",_xlfn.CONCAT(INDIRECT(ADDRESS(ROUNDDOWN((ROW(G127)-2)/3,0)+2,MOD(ROW(G127)-2,3)+2))," - ",INDIRECT(ADDRESS(ROUNDDOWN((ROW(G127)-2)/3,0)+2,1))),"")</f>
        <v>Fulora - Tongue Fu Master</v>
      </c>
      <c r="M127" t="s">
        <v>2500</v>
      </c>
      <c r="R127" t="s">
        <v>195</v>
      </c>
    </row>
    <row r="128" spans="1:18" x14ac:dyDescent="0.45">
      <c r="A128" t="s">
        <v>1492</v>
      </c>
      <c r="B128" t="s">
        <v>448</v>
      </c>
      <c r="C128" t="s">
        <v>449</v>
      </c>
      <c r="D128" t="s">
        <v>450</v>
      </c>
      <c r="G128" t="str" cm="1">
        <f t="array" aca="1" ref="G128" ca="1">IF(INDIRECT(ADDRESS(ROUNDDOWN((ROW(G128)-2)/3,0)+2,2))&lt;&gt;"",_xlfn.CONCAT(INDIRECT(ADDRESS(ROUNDDOWN((ROW(G128)-2)/3,0)+2,MOD(ROW(G128)-2,3)+2))," - ",INDIRECT(ADDRESS(ROUNDDOWN((ROW(G128)-2)/3,0)+2,1))),"")</f>
        <v>Swinfred - Swinoceros</v>
      </c>
      <c r="M128" t="s">
        <v>2501</v>
      </c>
      <c r="R128" t="s">
        <v>196</v>
      </c>
    </row>
    <row r="129" spans="1:18" x14ac:dyDescent="0.45">
      <c r="A129" t="s">
        <v>1493</v>
      </c>
      <c r="B129" t="s">
        <v>451</v>
      </c>
      <c r="C129" t="s">
        <v>452</v>
      </c>
      <c r="D129" t="s">
        <v>453</v>
      </c>
      <c r="G129" t="str" cm="1">
        <f t="array" aca="1" ref="G129" ca="1">IF(INDIRECT(ADDRESS(ROUNDDOWN((ROW(G129)-2)/3,0)+2,2))&lt;&gt;"",_xlfn.CONCAT(INDIRECT(ADDRESS(ROUNDDOWN((ROW(G129)-2)/3,0)+2,MOD(ROW(G129)-2,3)+2))," - ",INDIRECT(ADDRESS(ROUNDDOWN((ROW(G129)-2)/3,0)+2,1))),"")</f>
        <v>Swinston - Swinoceros</v>
      </c>
      <c r="M129" t="s">
        <v>2502</v>
      </c>
      <c r="R129" t="s">
        <v>197</v>
      </c>
    </row>
    <row r="130" spans="1:18" x14ac:dyDescent="0.45">
      <c r="A130" t="s">
        <v>1494</v>
      </c>
      <c r="B130" t="s">
        <v>454</v>
      </c>
      <c r="C130" t="s">
        <v>455</v>
      </c>
      <c r="D130" t="s">
        <v>456</v>
      </c>
      <c r="G130" t="str" cm="1">
        <f t="array" aca="1" ref="G130" ca="1">IF(INDIRECT(ADDRESS(ROUNDDOWN((ROW(G130)-2)/3,0)+2,2))&lt;&gt;"",_xlfn.CONCAT(INDIRECT(ADDRESS(ROUNDDOWN((ROW(G130)-2)/3,0)+2,MOD(ROW(G130)-2,3)+2))," - ",INDIRECT(ADDRESS(ROUNDDOWN((ROW(G130)-2)/3,0)+2,1))),"")</f>
        <v>Swendy - Swinoceros</v>
      </c>
      <c r="M130" t="s">
        <v>2503</v>
      </c>
      <c r="R130" t="s">
        <v>198</v>
      </c>
    </row>
    <row r="131" spans="1:18" x14ac:dyDescent="0.45">
      <c r="A131" t="s">
        <v>1495</v>
      </c>
      <c r="B131" t="s">
        <v>457</v>
      </c>
      <c r="C131" t="s">
        <v>458</v>
      </c>
      <c r="D131" t="s">
        <v>459</v>
      </c>
      <c r="G131" t="str" cm="1">
        <f t="array" aca="1" ref="G131" ca="1">IF(INDIRECT(ADDRESS(ROUNDDOWN((ROW(G131)-2)/3,0)+2,2))&lt;&gt;"",_xlfn.CONCAT(INDIRECT(ADDRESS(ROUNDDOWN((ROW(G131)-2)/3,0)+2,MOD(ROW(G131)-2,3)+2))," - ",INDIRECT(ADDRESS(ROUNDDOWN((ROW(G131)-2)/3,0)+2,1))),"")</f>
        <v>Kim - Chimaera</v>
      </c>
      <c r="M131" t="s">
        <v>2504</v>
      </c>
      <c r="R131" t="s">
        <v>199</v>
      </c>
    </row>
    <row r="132" spans="1:18" x14ac:dyDescent="0.45">
      <c r="A132" t="s">
        <v>1496</v>
      </c>
      <c r="B132" t="s">
        <v>460</v>
      </c>
      <c r="C132" t="s">
        <v>461</v>
      </c>
      <c r="D132" t="s">
        <v>462</v>
      </c>
      <c r="G132" t="str" cm="1">
        <f t="array" aca="1" ref="G132" ca="1">IF(INDIRECT(ADDRESS(ROUNDDOWN((ROW(G132)-2)/3,0)+2,2))&lt;&gt;"",_xlfn.CONCAT(INDIRECT(ADDRESS(ROUNDDOWN((ROW(G132)-2)/3,0)+2,MOD(ROW(G132)-2,3)+2))," - ",INDIRECT(ADDRESS(ROUNDDOWN((ROW(G132)-2)/3,0)+2,1))),"")</f>
        <v>Beaker - Chimaera</v>
      </c>
      <c r="M132" t="s">
        <v>2505</v>
      </c>
      <c r="R132" t="s">
        <v>200</v>
      </c>
    </row>
    <row r="133" spans="1:18" x14ac:dyDescent="0.45">
      <c r="A133" t="s">
        <v>1497</v>
      </c>
      <c r="B133" t="s">
        <v>463</v>
      </c>
      <c r="C133" t="s">
        <v>464</v>
      </c>
      <c r="D133" t="s">
        <v>465</v>
      </c>
      <c r="G133" t="str" cm="1">
        <f t="array" aca="1" ref="G133" ca="1">IF(INDIRECT(ADDRESS(ROUNDDOWN((ROW(G133)-2)/3,0)+2,2))&lt;&gt;"",_xlfn.CONCAT(INDIRECT(ADDRESS(ROUNDDOWN((ROW(G133)-2)/3,0)+2,MOD(ROW(G133)-2,3)+2))," - ",INDIRECT(ADDRESS(ROUNDDOWN((ROW(G133)-2)/3,0)+2,1))),"")</f>
        <v>Screech - Chimaera</v>
      </c>
      <c r="M133" t="s">
        <v>2506</v>
      </c>
      <c r="R133" t="s">
        <v>201</v>
      </c>
    </row>
    <row r="134" spans="1:18" x14ac:dyDescent="0.45">
      <c r="A134" t="s">
        <v>1498</v>
      </c>
      <c r="B134" t="s">
        <v>466</v>
      </c>
      <c r="C134" t="s">
        <v>467</v>
      </c>
      <c r="D134" t="s">
        <v>468</v>
      </c>
      <c r="G134" t="str" cm="1">
        <f t="array" aca="1" ref="G134" ca="1">IF(INDIRECT(ADDRESS(ROUNDDOWN((ROW(G134)-2)/3,0)+2,2))&lt;&gt;"",_xlfn.CONCAT(INDIRECT(ADDRESS(ROUNDDOWN((ROW(G134)-2)/3,0)+2,MOD(ROW(G134)-2,3)+2))," - ",INDIRECT(ADDRESS(ROUNDDOWN((ROW(G134)-2)/3,0)+2,1))),"")</f>
        <v>Fischer - Stingfisher</v>
      </c>
      <c r="M134" t="s">
        <v>2507</v>
      </c>
      <c r="R134" t="s">
        <v>202</v>
      </c>
    </row>
    <row r="135" spans="1:18" x14ac:dyDescent="0.45">
      <c r="A135" t="s">
        <v>1499</v>
      </c>
      <c r="B135" t="s">
        <v>469</v>
      </c>
      <c r="C135" t="s">
        <v>470</v>
      </c>
      <c r="D135" t="s">
        <v>471</v>
      </c>
      <c r="G135" t="str" cm="1">
        <f t="array" aca="1" ref="G135" ca="1">IF(INDIRECT(ADDRESS(ROUNDDOWN((ROW(G135)-2)/3,0)+2,2))&lt;&gt;"",_xlfn.CONCAT(INDIRECT(ADDRESS(ROUNDDOWN((ROW(G135)-2)/3,0)+2,MOD(ROW(G135)-2,3)+2))," - ",INDIRECT(ADDRESS(ROUNDDOWN((ROW(G135)-2)/3,0)+2,1))),"")</f>
        <v>Stingy - Stingfisher</v>
      </c>
      <c r="M135" t="s">
        <v>2508</v>
      </c>
      <c r="R135" t="s">
        <v>203</v>
      </c>
    </row>
    <row r="136" spans="1:18" x14ac:dyDescent="0.45">
      <c r="A136" t="s">
        <v>1500</v>
      </c>
      <c r="B136" t="s">
        <v>472</v>
      </c>
      <c r="C136" t="s">
        <v>473</v>
      </c>
      <c r="D136" t="s">
        <v>474</v>
      </c>
      <c r="G136" t="str" cm="1">
        <f t="array" aca="1" ref="G136" ca="1">IF(INDIRECT(ADDRESS(ROUNDDOWN((ROW(G136)-2)/3,0)+2,2))&lt;&gt;"",_xlfn.CONCAT(INDIRECT(ADDRESS(ROUNDDOWN((ROW(G136)-2)/3,0)+2,MOD(ROW(G136)-2,3)+2))," - ",INDIRECT(ADDRESS(ROUNDDOWN((ROW(G136)-2)/3,0)+2,1))),"")</f>
        <v>Ouch - Stingfisher</v>
      </c>
      <c r="M136" t="s">
        <v>2509</v>
      </c>
      <c r="R136" t="s">
        <v>204</v>
      </c>
    </row>
    <row r="137" spans="1:18" x14ac:dyDescent="0.45">
      <c r="A137" t="s">
        <v>1501</v>
      </c>
      <c r="B137" t="s">
        <v>475</v>
      </c>
      <c r="C137" t="s">
        <v>476</v>
      </c>
      <c r="D137" t="s">
        <v>477</v>
      </c>
      <c r="G137" t="str" cm="1">
        <f t="array" aca="1" ref="G137" ca="1">IF(INDIRECT(ADDRESS(ROUNDDOWN((ROW(G137)-2)/3,0)+2,2))&lt;&gt;"",_xlfn.CONCAT(INDIRECT(ADDRESS(ROUNDDOWN((ROW(G137)-2)/3,0)+2,MOD(ROW(G137)-2,3)+2))," - ",INDIRECT(ADDRESS(ROUNDDOWN((ROW(G137)-2)/3,0)+2,1))),"")</f>
        <v>Boonice - Batboon</v>
      </c>
      <c r="M137" t="s">
        <v>2510</v>
      </c>
      <c r="R137" t="s">
        <v>205</v>
      </c>
    </row>
    <row r="138" spans="1:18" x14ac:dyDescent="0.45">
      <c r="A138" t="s">
        <v>1502</v>
      </c>
      <c r="B138" t="s">
        <v>478</v>
      </c>
      <c r="C138" t="s">
        <v>479</v>
      </c>
      <c r="D138" t="s">
        <v>480</v>
      </c>
      <c r="G138" t="str" cm="1">
        <f t="array" aca="1" ref="G138" ca="1">IF(INDIRECT(ADDRESS(ROUNDDOWN((ROW(G138)-2)/3,0)+2,2))&lt;&gt;"",_xlfn.CONCAT(INDIRECT(ADDRESS(ROUNDDOWN((ROW(G138)-2)/3,0)+2,MOD(ROW(G138)-2,3)+2))," - ",INDIRECT(ADDRESS(ROUNDDOWN((ROW(G138)-2)/3,0)+2,1))),"")</f>
        <v>Battrice - Batboon</v>
      </c>
      <c r="M138" t="s">
        <v>2511</v>
      </c>
      <c r="R138" t="s">
        <v>206</v>
      </c>
    </row>
    <row r="139" spans="1:18" x14ac:dyDescent="0.45">
      <c r="A139" t="s">
        <v>1503</v>
      </c>
      <c r="B139" t="s">
        <v>481</v>
      </c>
      <c r="C139" t="s">
        <v>482</v>
      </c>
      <c r="D139" t="s">
        <v>483</v>
      </c>
      <c r="G139" t="str" cm="1">
        <f t="array" aca="1" ref="G139" ca="1">IF(INDIRECT(ADDRESS(ROUNDDOWN((ROW(G139)-2)/3,0)+2,2))&lt;&gt;"",_xlfn.CONCAT(INDIRECT(ADDRESS(ROUNDDOWN((ROW(G139)-2)/3,0)+2,MOD(ROW(G139)-2,3)+2))," - ",INDIRECT(ADDRESS(ROUNDDOWN((ROW(G139)-2)/3,0)+2,1))),"")</f>
        <v>Batrick - Batboon</v>
      </c>
      <c r="M139" t="s">
        <v>2512</v>
      </c>
      <c r="R139" t="s">
        <v>207</v>
      </c>
    </row>
    <row r="140" spans="1:18" x14ac:dyDescent="0.45">
      <c r="A140" t="s">
        <v>1504</v>
      </c>
      <c r="B140" t="s">
        <v>484</v>
      </c>
      <c r="C140" t="s">
        <v>485</v>
      </c>
      <c r="D140" t="s">
        <v>486</v>
      </c>
      <c r="G140" t="str" cm="1">
        <f t="array" aca="1" ref="G140" ca="1">IF(INDIRECT(ADDRESS(ROUNDDOWN((ROW(G140)-2)/3,0)+2,2))&lt;&gt;"",_xlfn.CONCAT(INDIRECT(ADDRESS(ROUNDDOWN((ROW(G140)-2)/3,0)+2,MOD(ROW(G140)-2,3)+2))," - ",INDIRECT(ADDRESS(ROUNDDOWN((ROW(G140)-2)/3,0)+2,1))),"")</f>
        <v>Vialet - Vile Vial</v>
      </c>
      <c r="M140" t="s">
        <v>2513</v>
      </c>
      <c r="R140" t="s">
        <v>208</v>
      </c>
    </row>
    <row r="141" spans="1:18" x14ac:dyDescent="0.45">
      <c r="A141" t="s">
        <v>1505</v>
      </c>
      <c r="B141" t="s">
        <v>487</v>
      </c>
      <c r="C141" t="s">
        <v>488</v>
      </c>
      <c r="D141" t="s">
        <v>489</v>
      </c>
      <c r="G141" t="str" cm="1">
        <f t="array" aca="1" ref="G141" ca="1">IF(INDIRECT(ADDRESS(ROUNDDOWN((ROW(G141)-2)/3,0)+2,2))&lt;&gt;"",_xlfn.CONCAT(INDIRECT(ADDRESS(ROUNDDOWN((ROW(G141)-2)/3,0)+2,MOD(ROW(G141)-2,3)+2))," - ",INDIRECT(ADDRESS(ROUNDDOWN((ROW(G141)-2)/3,0)+2,1))),"")</f>
        <v>Villiam - Vile Vial</v>
      </c>
      <c r="M141" t="s">
        <v>2514</v>
      </c>
      <c r="R141" t="s">
        <v>209</v>
      </c>
    </row>
    <row r="142" spans="1:18" x14ac:dyDescent="0.45">
      <c r="A142" t="s">
        <v>1506</v>
      </c>
      <c r="B142" t="s">
        <v>490</v>
      </c>
      <c r="C142" t="s">
        <v>491</v>
      </c>
      <c r="D142" t="s">
        <v>492</v>
      </c>
      <c r="G142" t="str" cm="1">
        <f t="array" aca="1" ref="G142" ca="1">IF(INDIRECT(ADDRESS(ROUNDDOWN((ROW(G142)-2)/3,0)+2,2))&lt;&gt;"",_xlfn.CONCAT(INDIRECT(ADDRESS(ROUNDDOWN((ROW(G142)-2)/3,0)+2,MOD(ROW(G142)-2,3)+2))," - ",INDIRECT(ADDRESS(ROUNDDOWN((ROW(G142)-2)/3,0)+2,1))),"")</f>
        <v>Granvile - Vile Vial</v>
      </c>
      <c r="M142" t="s">
        <v>2515</v>
      </c>
      <c r="R142" t="s">
        <v>210</v>
      </c>
    </row>
    <row r="143" spans="1:18" x14ac:dyDescent="0.45">
      <c r="A143" t="s">
        <v>1507</v>
      </c>
      <c r="B143" t="s">
        <v>493</v>
      </c>
      <c r="C143" t="s">
        <v>494</v>
      </c>
      <c r="D143" t="s">
        <v>495</v>
      </c>
      <c r="G143" t="str" cm="1">
        <f t="array" aca="1" ref="G143" ca="1">IF(INDIRECT(ADDRESS(ROUNDDOWN((ROW(G143)-2)/3,0)+2,2))&lt;&gt;"",_xlfn.CONCAT(INDIRECT(ADDRESS(ROUNDDOWN((ROW(G143)-2)/3,0)+2,MOD(ROW(G143)-2,3)+2))," - ",INDIRECT(ADDRESS(ROUNDDOWN((ROW(G143)-2)/3,0)+2,1))),"")</f>
        <v>Jimmy - Nail Blighter</v>
      </c>
      <c r="M143" t="s">
        <v>2516</v>
      </c>
      <c r="R143" t="s">
        <v>211</v>
      </c>
    </row>
    <row r="144" spans="1:18" x14ac:dyDescent="0.45">
      <c r="A144" t="s">
        <v>1508</v>
      </c>
      <c r="B144" t="s">
        <v>496</v>
      </c>
      <c r="C144" t="s">
        <v>497</v>
      </c>
      <c r="D144" t="s">
        <v>498</v>
      </c>
      <c r="G144" t="str" cm="1">
        <f t="array" aca="1" ref="G144" ca="1">IF(INDIRECT(ADDRESS(ROUNDDOWN((ROW(G144)-2)/3,0)+2,2))&lt;&gt;"",_xlfn.CONCAT(INDIRECT(ADDRESS(ROUNDDOWN((ROW(G144)-2)/3,0)+2,MOD(ROW(G144)-2,3)+2))," - ",INDIRECT(ADDRESS(ROUNDDOWN((ROW(G144)-2)/3,0)+2,1))),"")</f>
        <v>Naileen - Nail Blighter</v>
      </c>
      <c r="M144" t="s">
        <v>2517</v>
      </c>
      <c r="R144" t="s">
        <v>212</v>
      </c>
    </row>
    <row r="145" spans="1:18" x14ac:dyDescent="0.45">
      <c r="A145" t="s">
        <v>1509</v>
      </c>
      <c r="B145" t="s">
        <v>499</v>
      </c>
      <c r="C145" t="s">
        <v>500</v>
      </c>
      <c r="D145" t="s">
        <v>501</v>
      </c>
      <c r="G145" t="str" cm="1">
        <f t="array" aca="1" ref="G145" ca="1">IF(INDIRECT(ADDRESS(ROUNDDOWN((ROW(G145)-2)/3,0)+2,2))&lt;&gt;"",_xlfn.CONCAT(INDIRECT(ADDRESS(ROUNDDOWN((ROW(G145)-2)/3,0)+2,MOD(ROW(G145)-2,3)+2))," - ",INDIRECT(ADDRESS(ROUNDDOWN((ROW(G145)-2)/3,0)+2,1))),"")</f>
        <v>Donaild - Nail Blighter</v>
      </c>
      <c r="M145" t="s">
        <v>2518</v>
      </c>
      <c r="R145" t="s">
        <v>213</v>
      </c>
    </row>
    <row r="146" spans="1:18" x14ac:dyDescent="0.45">
      <c r="A146" t="s">
        <v>1510</v>
      </c>
      <c r="B146" t="s">
        <v>502</v>
      </c>
      <c r="C146" t="s">
        <v>503</v>
      </c>
      <c r="D146" t="s">
        <v>504</v>
      </c>
      <c r="G146" t="str" cm="1">
        <f t="array" aca="1" ref="G146" ca="1">IF(INDIRECT(ADDRESS(ROUNDDOWN((ROW(G146)-2)/3,0)+2,2))&lt;&gt;"",_xlfn.CONCAT(INDIRECT(ADDRESS(ROUNDDOWN((ROW(G146)-2)/3,0)+2,MOD(ROW(G146)-2,3)+2))," - ",INDIRECT(ADDRESS(ROUNDDOWN((ROW(G146)-2)/3,0)+2,1))),"")</f>
        <v>Monroe - Monolog</v>
      </c>
      <c r="M146" t="s">
        <v>2519</v>
      </c>
      <c r="R146" t="s">
        <v>214</v>
      </c>
    </row>
    <row r="147" spans="1:18" x14ac:dyDescent="0.45">
      <c r="A147" t="s">
        <v>1511</v>
      </c>
      <c r="B147" t="s">
        <v>505</v>
      </c>
      <c r="C147" t="s">
        <v>506</v>
      </c>
      <c r="D147" t="s">
        <v>507</v>
      </c>
      <c r="G147" t="str" cm="1">
        <f t="array" aca="1" ref="G147" ca="1">IF(INDIRECT(ADDRESS(ROUNDDOWN((ROW(G147)-2)/3,0)+2,2))&lt;&gt;"",_xlfn.CONCAT(INDIRECT(ADDRESS(ROUNDDOWN((ROW(G147)-2)/3,0)+2,MOD(ROW(G147)-2,3)+2))," - ",INDIRECT(ADDRESS(ROUNDDOWN((ROW(G147)-2)/3,0)+2,1))),"")</f>
        <v>Monty - Monolog</v>
      </c>
      <c r="M147" t="s">
        <v>2520</v>
      </c>
      <c r="R147" t="s">
        <v>215</v>
      </c>
    </row>
    <row r="148" spans="1:18" x14ac:dyDescent="0.45">
      <c r="A148" t="s">
        <v>1512</v>
      </c>
      <c r="B148" t="s">
        <v>508</v>
      </c>
      <c r="C148" t="s">
        <v>509</v>
      </c>
      <c r="D148" t="s">
        <v>510</v>
      </c>
      <c r="G148" t="str" cm="1">
        <f t="array" aca="1" ref="G148" ca="1">IF(INDIRECT(ADDRESS(ROUNDDOWN((ROW(G148)-2)/3,0)+2,2))&lt;&gt;"",_xlfn.CONCAT(INDIRECT(ADDRESS(ROUNDDOWN((ROW(G148)-2)/3,0)+2,MOD(ROW(G148)-2,3)+2))," - ",INDIRECT(ADDRESS(ROUNDDOWN((ROW(G148)-2)/3,0)+2,1))),"")</f>
        <v>Mon Amie - Monolog</v>
      </c>
      <c r="M148" t="s">
        <v>2521</v>
      </c>
      <c r="R148" t="s">
        <v>216</v>
      </c>
    </row>
    <row r="149" spans="1:18" x14ac:dyDescent="0.45">
      <c r="A149" t="s">
        <v>1513</v>
      </c>
      <c r="B149" t="s">
        <v>511</v>
      </c>
      <c r="C149" t="s">
        <v>512</v>
      </c>
      <c r="D149" t="s">
        <v>513</v>
      </c>
      <c r="G149" t="str" cm="1">
        <f t="array" aca="1" ref="G149" ca="1">IF(INDIRECT(ADDRESS(ROUNDDOWN((ROW(G149)-2)/3,0)+2,2))&lt;&gt;"",_xlfn.CONCAT(INDIRECT(ADDRESS(ROUNDDOWN((ROW(G149)-2)/3,0)+2,MOD(ROW(G149)-2,3)+2))," - ",INDIRECT(ADDRESS(ROUNDDOWN((ROW(G149)-2)/3,0)+2,1))),"")</f>
        <v>Hazel - Total Nutter</v>
      </c>
      <c r="M149" t="s">
        <v>2522</v>
      </c>
      <c r="R149" t="s">
        <v>217</v>
      </c>
    </row>
    <row r="150" spans="1:18" x14ac:dyDescent="0.45">
      <c r="A150" t="s">
        <v>1514</v>
      </c>
      <c r="B150" t="s">
        <v>514</v>
      </c>
      <c r="C150" t="s">
        <v>515</v>
      </c>
      <c r="D150" t="s">
        <v>516</v>
      </c>
      <c r="G150" t="str" cm="1">
        <f t="array" aca="1" ref="G150" ca="1">IF(INDIRECT(ADDRESS(ROUNDDOWN((ROW(G150)-2)/3,0)+2,2))&lt;&gt;"",_xlfn.CONCAT(INDIRECT(ADDRESS(ROUNDDOWN((ROW(G150)-2)/3,0)+2,MOD(ROW(G150)-2,3)+2))," - ",INDIRECT(ADDRESS(ROUNDDOWN((ROW(G150)-2)/3,0)+2,1))),"")</f>
        <v>Cashew - Total Nutter</v>
      </c>
      <c r="M150" t="s">
        <v>2523</v>
      </c>
      <c r="R150" t="s">
        <v>218</v>
      </c>
    </row>
    <row r="151" spans="1:18" x14ac:dyDescent="0.45">
      <c r="A151" t="s">
        <v>1515</v>
      </c>
      <c r="B151" t="s">
        <v>517</v>
      </c>
      <c r="C151" t="s">
        <v>518</v>
      </c>
      <c r="D151" t="s">
        <v>519</v>
      </c>
      <c r="G151" t="str" cm="1">
        <f t="array" aca="1" ref="G151" ca="1">IF(INDIRECT(ADDRESS(ROUNDDOWN((ROW(G151)-2)/3,0)+2,2))&lt;&gt;"",_xlfn.CONCAT(INDIRECT(ADDRESS(ROUNDDOWN((ROW(G151)-2)/3,0)+2,MOD(ROW(G151)-2,3)+2))," - ",INDIRECT(ADDRESS(ROUNDDOWN((ROW(G151)-2)/3,0)+2,1))),"")</f>
        <v>Monkey - Total Nutter</v>
      </c>
      <c r="M151" t="s">
        <v>2524</v>
      </c>
      <c r="R151" t="s">
        <v>219</v>
      </c>
    </row>
    <row r="152" spans="1:18" x14ac:dyDescent="0.45">
      <c r="A152" t="s">
        <v>1516</v>
      </c>
      <c r="B152" t="s">
        <v>520</v>
      </c>
      <c r="C152" t="s">
        <v>521</v>
      </c>
      <c r="D152" t="s">
        <v>522</v>
      </c>
      <c r="G152" t="str" cm="1">
        <f t="array" aca="1" ref="G152" ca="1">IF(INDIRECT(ADDRESS(ROUNDDOWN((ROW(G152)-2)/3,0)+2,2))&lt;&gt;"",_xlfn.CONCAT(INDIRECT(ADDRESS(ROUNDDOWN((ROW(G152)-2)/3,0)+2,MOD(ROW(G152)-2,3)+2))," - ",INDIRECT(ADDRESS(ROUNDDOWN((ROW(G152)-2)/3,0)+2,1))),"")</f>
        <v>Giggler - Bag O' Laughs</v>
      </c>
      <c r="M152" t="s">
        <v>2525</v>
      </c>
      <c r="R152" t="s">
        <v>220</v>
      </c>
    </row>
    <row r="153" spans="1:18" x14ac:dyDescent="0.45">
      <c r="A153" t="s">
        <v>1517</v>
      </c>
      <c r="B153" t="s">
        <v>523</v>
      </c>
      <c r="C153" t="s">
        <v>524</v>
      </c>
      <c r="D153" t="s">
        <v>525</v>
      </c>
      <c r="G153" t="str" cm="1">
        <f t="array" aca="1" ref="G153" ca="1">IF(INDIRECT(ADDRESS(ROUNDDOWN((ROW(G153)-2)/3,0)+2,2))&lt;&gt;"",_xlfn.CONCAT(INDIRECT(ADDRESS(ROUNDDOWN((ROW(G153)-2)/3,0)+2,MOD(ROW(G153)-2,3)+2))," - ",INDIRECT(ADDRESS(ROUNDDOWN((ROW(G153)-2)/3,0)+2,1))),"")</f>
        <v>Chortles - Bag O' Laughs</v>
      </c>
      <c r="M153" t="s">
        <v>2526</v>
      </c>
      <c r="R153" t="s">
        <v>221</v>
      </c>
    </row>
    <row r="154" spans="1:18" x14ac:dyDescent="0.45">
      <c r="A154" t="s">
        <v>1518</v>
      </c>
      <c r="B154" t="s">
        <v>526</v>
      </c>
      <c r="C154" t="s">
        <v>527</v>
      </c>
      <c r="D154" t="s">
        <v>528</v>
      </c>
      <c r="G154" t="str" cm="1">
        <f t="array" aca="1" ref="G154" ca="1">IF(INDIRECT(ADDRESS(ROUNDDOWN((ROW(G154)-2)/3,0)+2,2))&lt;&gt;"",_xlfn.CONCAT(INDIRECT(ADDRESS(ROUNDDOWN((ROW(G154)-2)/3,0)+2,MOD(ROW(G154)-2,3)+2))," - ",INDIRECT(ADDRESS(ROUNDDOWN((ROW(G154)-2)/3,0)+2,1))),"")</f>
        <v>Guffaw - Bag O' Laughs</v>
      </c>
      <c r="M154" t="s">
        <v>2527</v>
      </c>
      <c r="R154" t="s">
        <v>222</v>
      </c>
    </row>
    <row r="155" spans="1:18" x14ac:dyDescent="0.45">
      <c r="A155" t="s">
        <v>1519</v>
      </c>
      <c r="B155" t="s">
        <v>529</v>
      </c>
      <c r="C155" t="s">
        <v>530</v>
      </c>
      <c r="D155" t="s">
        <v>531</v>
      </c>
      <c r="G155" t="str" cm="1">
        <f t="array" aca="1" ref="G155" ca="1">IF(INDIRECT(ADDRESS(ROUNDDOWN((ROW(G155)-2)/3,0)+2,2))&lt;&gt;"",_xlfn.CONCAT(INDIRECT(ADDRESS(ROUNDDOWN((ROW(G155)-2)/3,0)+2,MOD(ROW(G155)-2,3)+2))," - ",INDIRECT(ADDRESS(ROUNDDOWN((ROW(G155)-2)/3,0)+2,1))),"")</f>
        <v>Caperice - Caper Tiger</v>
      </c>
      <c r="M155" t="s">
        <v>2528</v>
      </c>
      <c r="R155" t="s">
        <v>223</v>
      </c>
    </row>
    <row r="156" spans="1:18" x14ac:dyDescent="0.45">
      <c r="A156" t="s">
        <v>1520</v>
      </c>
      <c r="B156" t="s">
        <v>532</v>
      </c>
      <c r="C156" t="s">
        <v>533</v>
      </c>
      <c r="D156" t="s">
        <v>534</v>
      </c>
      <c r="G156" t="str" cm="1">
        <f t="array" aca="1" ref="G156" ca="1">IF(INDIRECT(ADDRESS(ROUNDDOWN((ROW(G156)-2)/3,0)+2,2))&lt;&gt;"",_xlfn.CONCAT(INDIRECT(ADDRESS(ROUNDDOWN((ROW(G156)-2)/3,0)+2,MOD(ROW(G156)-2,3)+2))," - ",INDIRECT(ADDRESS(ROUNDDOWN((ROW(G156)-2)/3,0)+2,1))),"")</f>
        <v>Capercy - Caper Tiger</v>
      </c>
      <c r="M156" t="s">
        <v>2529</v>
      </c>
      <c r="R156" t="s">
        <v>224</v>
      </c>
    </row>
    <row r="157" spans="1:18" x14ac:dyDescent="0.45">
      <c r="A157" t="s">
        <v>1521</v>
      </c>
      <c r="B157" t="s">
        <v>535</v>
      </c>
      <c r="C157" t="s">
        <v>536</v>
      </c>
      <c r="D157" t="s">
        <v>537</v>
      </c>
      <c r="G157" t="str" cm="1">
        <f t="array" aca="1" ref="G157" ca="1">IF(INDIRECT(ADDRESS(ROUNDDOWN((ROW(G157)-2)/3,0)+2,2))&lt;&gt;"",_xlfn.CONCAT(INDIRECT(ADDRESS(ROUNDDOWN((ROW(G157)-2)/3,0)+2,MOD(ROW(G157)-2,3)+2))," - ",INDIRECT(ADDRESS(ROUNDDOWN((ROW(G157)-2)/3,0)+2,1))),"")</f>
        <v>Caperry - Caper Tiger</v>
      </c>
      <c r="M157" t="s">
        <v>2530</v>
      </c>
      <c r="R157" t="s">
        <v>225</v>
      </c>
    </row>
    <row r="158" spans="1:18" x14ac:dyDescent="0.45">
      <c r="A158" t="s">
        <v>1522</v>
      </c>
      <c r="B158" t="s">
        <v>538</v>
      </c>
      <c r="C158" t="s">
        <v>539</v>
      </c>
      <c r="D158" t="s">
        <v>540</v>
      </c>
      <c r="G158" t="str" cm="1">
        <f t="array" aca="1" ref="G158" ca="1">IF(INDIRECT(ADDRESS(ROUNDDOWN((ROW(G158)-2)/3,0)+2,2))&lt;&gt;"",_xlfn.CONCAT(INDIRECT(ADDRESS(ROUNDDOWN((ROW(G158)-2)/3,0)+2,MOD(ROW(G158)-2,3)+2))," - ",INDIRECT(ADDRESS(ROUNDDOWN((ROW(G158)-2)/3,0)+2,1))),"")</f>
        <v>Van Dang - Fandangow</v>
      </c>
      <c r="M158" t="s">
        <v>2531</v>
      </c>
      <c r="R158" t="s">
        <v>226</v>
      </c>
    </row>
    <row r="159" spans="1:18" x14ac:dyDescent="0.45">
      <c r="A159" t="s">
        <v>1523</v>
      </c>
      <c r="B159" t="s">
        <v>541</v>
      </c>
      <c r="C159" t="s">
        <v>542</v>
      </c>
      <c r="D159" t="s">
        <v>543</v>
      </c>
      <c r="G159" t="str" cm="1">
        <f t="array" aca="1" ref="G159" ca="1">IF(INDIRECT(ADDRESS(ROUNDDOWN((ROW(G159)-2)/3,0)+2,2))&lt;&gt;"",_xlfn.CONCAT(INDIRECT(ADDRESS(ROUNDDOWN((ROW(G159)-2)/3,0)+2,MOD(ROW(G159)-2,3)+2))," - ",INDIRECT(ADDRESS(ROUNDDOWN((ROW(G159)-2)/3,0)+2,1))),"")</f>
        <v>Gowrdon - Fandangow</v>
      </c>
      <c r="M159" t="s">
        <v>2532</v>
      </c>
      <c r="R159" t="s">
        <v>227</v>
      </c>
    </row>
    <row r="160" spans="1:18" x14ac:dyDescent="0.45">
      <c r="A160" t="s">
        <v>1524</v>
      </c>
      <c r="B160" t="s">
        <v>544</v>
      </c>
      <c r="C160" t="s">
        <v>545</v>
      </c>
      <c r="D160" t="s">
        <v>546</v>
      </c>
      <c r="G160" t="str" cm="1">
        <f t="array" aca="1" ref="G160" ca="1">IF(INDIRECT(ADDRESS(ROUNDDOWN((ROW(G160)-2)/3,0)+2,2))&lt;&gt;"",_xlfn.CONCAT(INDIRECT(ADDRESS(ROUNDDOWN((ROW(G160)-2)/3,0)+2,MOD(ROW(G160)-2,3)+2))," - ",INDIRECT(ADDRESS(ROUNDDOWN((ROW(G160)-2)/3,0)+2,1))),"")</f>
        <v>Fannie - Fandangow</v>
      </c>
      <c r="M160" t="s">
        <v>2533</v>
      </c>
      <c r="R160" t="s">
        <v>228</v>
      </c>
    </row>
    <row r="161" spans="1:18" x14ac:dyDescent="0.45">
      <c r="A161" t="s">
        <v>1525</v>
      </c>
      <c r="B161" t="s">
        <v>547</v>
      </c>
      <c r="C161" t="s">
        <v>548</v>
      </c>
      <c r="D161" t="s">
        <v>549</v>
      </c>
      <c r="G161" t="str" cm="1">
        <f t="array" aca="1" ref="G161" ca="1">IF(INDIRECT(ADDRESS(ROUNDDOWN((ROW(G161)-2)/3,0)+2,2))&lt;&gt;"",_xlfn.CONCAT(INDIRECT(ADDRESS(ROUNDDOWN((ROW(G161)-2)/3,0)+2,MOD(ROW(G161)-2,3)+2))," - ",INDIRECT(ADDRESS(ROUNDDOWN((ROW(G161)-2)/3,0)+2,1))),"")</f>
        <v>Pierce - Serial Quiller</v>
      </c>
      <c r="M161" t="s">
        <v>2534</v>
      </c>
      <c r="R161" t="s">
        <v>229</v>
      </c>
    </row>
    <row r="162" spans="1:18" x14ac:dyDescent="0.45">
      <c r="A162" t="s">
        <v>1526</v>
      </c>
      <c r="B162" t="s">
        <v>550</v>
      </c>
      <c r="C162" t="s">
        <v>551</v>
      </c>
      <c r="D162" t="s">
        <v>552</v>
      </c>
      <c r="G162" t="str" cm="1">
        <f t="array" aca="1" ref="G162" ca="1">IF(INDIRECT(ADDRESS(ROUNDDOWN((ROW(G162)-2)/3,0)+2,2))&lt;&gt;"",_xlfn.CONCAT(INDIRECT(ADDRESS(ROUNDDOWN((ROW(G162)-2)/3,0)+2,MOD(ROW(G162)-2,3)+2))," - ",INDIRECT(ADDRESS(ROUNDDOWN((ROW(G162)-2)/3,0)+2,1))),"")</f>
        <v>Pricky - Serial Quiller</v>
      </c>
      <c r="M162" t="s">
        <v>2535</v>
      </c>
      <c r="R162" t="s">
        <v>230</v>
      </c>
    </row>
    <row r="163" spans="1:18" x14ac:dyDescent="0.45">
      <c r="A163" t="s">
        <v>1527</v>
      </c>
      <c r="B163" t="s">
        <v>553</v>
      </c>
      <c r="C163" t="s">
        <v>554</v>
      </c>
      <c r="D163" t="s">
        <v>555</v>
      </c>
      <c r="G163" t="str" cm="1">
        <f t="array" aca="1" ref="G163" ca="1">IF(INDIRECT(ADDRESS(ROUNDDOWN((ROW(G163)-2)/3,0)+2,2))&lt;&gt;"",_xlfn.CONCAT(INDIRECT(ADDRESS(ROUNDDOWN((ROW(G163)-2)/3,0)+2,MOD(ROW(G163)-2,3)+2))," - ",INDIRECT(ADDRESS(ROUNDDOWN((ROW(G163)-2)/3,0)+2,1))),"")</f>
        <v>Prickol - Serial Quiller</v>
      </c>
      <c r="M163" t="s">
        <v>2536</v>
      </c>
      <c r="R163" t="s">
        <v>231</v>
      </c>
    </row>
    <row r="164" spans="1:18" x14ac:dyDescent="0.45">
      <c r="A164" t="s">
        <v>1528</v>
      </c>
      <c r="B164" t="s">
        <v>556</v>
      </c>
      <c r="C164" t="s">
        <v>557</v>
      </c>
      <c r="D164" t="s">
        <v>558</v>
      </c>
      <c r="G164" t="str" cm="1">
        <f t="array" aca="1" ref="G164" ca="1">IF(INDIRECT(ADDRESS(ROUNDDOWN((ROW(G164)-2)/3,0)+2,2))&lt;&gt;"",_xlfn.CONCAT(INDIRECT(ADDRESS(ROUNDDOWN((ROW(G164)-2)/3,0)+2,MOD(ROW(G164)-2,3)+2))," - ",INDIRECT(ADDRESS(ROUNDDOWN((ROW(G164)-2)/3,0)+2,1))),"")</f>
        <v>Goobalt - Metal Slime</v>
      </c>
      <c r="M164" t="s">
        <v>2537</v>
      </c>
      <c r="R164" t="s">
        <v>232</v>
      </c>
    </row>
    <row r="165" spans="1:18" x14ac:dyDescent="0.45">
      <c r="A165" t="s">
        <v>1529</v>
      </c>
      <c r="B165" t="s">
        <v>559</v>
      </c>
      <c r="C165" t="s">
        <v>560</v>
      </c>
      <c r="D165" t="s">
        <v>561</v>
      </c>
      <c r="G165" t="str" cm="1">
        <f t="array" aca="1" ref="G165" ca="1">IF(INDIRECT(ADDRESS(ROUNDDOWN((ROW(G165)-2)/3,0)+2,2))&lt;&gt;"",_xlfn.CONCAT(INDIRECT(ADDRESS(ROUNDDOWN((ROW(G165)-2)/3,0)+2,MOD(ROW(G165)-2,3)+2))," - ",INDIRECT(ADDRESS(ROUNDDOWN((ROW(G165)-2)/3,0)+2,1))),"")</f>
        <v>Steele - Metal Slime</v>
      </c>
      <c r="M165" t="s">
        <v>2538</v>
      </c>
      <c r="R165" t="s">
        <v>233</v>
      </c>
    </row>
    <row r="166" spans="1:18" x14ac:dyDescent="0.45">
      <c r="A166" t="s">
        <v>1530</v>
      </c>
      <c r="B166" t="s">
        <v>562</v>
      </c>
      <c r="C166" t="s">
        <v>563</v>
      </c>
      <c r="D166" t="s">
        <v>564</v>
      </c>
      <c r="G166" t="str" cm="1">
        <f t="array" aca="1" ref="G166" ca="1">IF(INDIRECT(ADDRESS(ROUNDDOWN((ROW(G166)-2)/3,0)+2,2))&lt;&gt;"",_xlfn.CONCAT(INDIRECT(ADDRESS(ROUNDDOWN((ROW(G166)-2)/3,0)+2,MOD(ROW(G166)-2,3)+2))," - ",INDIRECT(ADDRESS(ROUNDDOWN((ROW(G166)-2)/3,0)+2,1))),"")</f>
        <v>Alloyd - Metal Slime</v>
      </c>
      <c r="M166" t="s">
        <v>2539</v>
      </c>
      <c r="R166" t="s">
        <v>234</v>
      </c>
    </row>
    <row r="167" spans="1:18" x14ac:dyDescent="0.45">
      <c r="A167" t="s">
        <v>1531</v>
      </c>
      <c r="B167" t="s">
        <v>565</v>
      </c>
      <c r="C167" t="s">
        <v>566</v>
      </c>
      <c r="D167" t="s">
        <v>567</v>
      </c>
      <c r="G167" t="str" cm="1">
        <f t="array" aca="1" ref="G167" ca="1">IF(INDIRECT(ADDRESS(ROUNDDOWN((ROW(G167)-2)/3,0)+2,2))&lt;&gt;"",_xlfn.CONCAT(INDIRECT(ADDRESS(ROUNDDOWN((ROW(G167)-2)/3,0)+2,MOD(ROW(G167)-2,3)+2))," - ",INDIRECT(ADDRESS(ROUNDDOWN((ROW(G167)-2)/3,0)+2,1))),"")</f>
        <v>Urnsula - Urnexpected</v>
      </c>
      <c r="M167" t="s">
        <v>2540</v>
      </c>
      <c r="R167" t="s">
        <v>235</v>
      </c>
    </row>
    <row r="168" spans="1:18" x14ac:dyDescent="0.45">
      <c r="A168" t="s">
        <v>1532</v>
      </c>
      <c r="B168" t="s">
        <v>568</v>
      </c>
      <c r="C168" t="s">
        <v>569</v>
      </c>
      <c r="D168" t="s">
        <v>570</v>
      </c>
      <c r="G168" t="str" cm="1">
        <f t="array" aca="1" ref="G168" ca="1">IF(INDIRECT(ADDRESS(ROUNDDOWN((ROW(G168)-2)/3,0)+2,2))&lt;&gt;"",_xlfn.CONCAT(INDIRECT(ADDRESS(ROUNDDOWN((ROW(G168)-2)/3,0)+2,MOD(ROW(G168)-2,3)+2))," - ",INDIRECT(ADDRESS(ROUNDDOWN((ROW(G168)-2)/3,0)+2,1))),"")</f>
        <v>Urnside - Urnexpected</v>
      </c>
      <c r="M168" t="s">
        <v>2541</v>
      </c>
      <c r="R168" t="s">
        <v>236</v>
      </c>
    </row>
    <row r="169" spans="1:18" x14ac:dyDescent="0.45">
      <c r="A169" t="s">
        <v>1533</v>
      </c>
      <c r="B169" t="s">
        <v>571</v>
      </c>
      <c r="C169" t="s">
        <v>572</v>
      </c>
      <c r="D169" t="s">
        <v>573</v>
      </c>
      <c r="G169" t="str" cm="1">
        <f t="array" aca="1" ref="G169" ca="1">IF(INDIRECT(ADDRESS(ROUNDDOWN((ROW(G169)-2)/3,0)+2,2))&lt;&gt;"",_xlfn.CONCAT(INDIRECT(ADDRESS(ROUNDDOWN((ROW(G169)-2)/3,0)+2,MOD(ROW(G169)-2,3)+2))," - ",INDIRECT(ADDRESS(ROUNDDOWN((ROW(G169)-2)/3,0)+2,1))),"")</f>
        <v>Hepburn - Urnexpected</v>
      </c>
      <c r="M169" t="s">
        <v>2542</v>
      </c>
      <c r="R169" t="s">
        <v>237</v>
      </c>
    </row>
    <row r="170" spans="1:18" x14ac:dyDescent="0.45">
      <c r="A170" t="s">
        <v>1534</v>
      </c>
      <c r="B170" t="s">
        <v>574</v>
      </c>
      <c r="C170" t="s">
        <v>575</v>
      </c>
      <c r="D170" t="s">
        <v>576</v>
      </c>
      <c r="G170" t="str" cm="1">
        <f t="array" aca="1" ref="G170" ca="1">IF(INDIRECT(ADDRESS(ROUNDDOWN((ROW(G170)-2)/3,0)+2,2))&lt;&gt;"",_xlfn.CONCAT(INDIRECT(ADDRESS(ROUNDDOWN((ROW(G170)-2)/3,0)+2,MOD(ROW(G170)-2,3)+2))," - ",INDIRECT(ADDRESS(ROUNDDOWN((ROW(G170)-2)/3,0)+2,1))),"")</f>
        <v>Ash - Wooden Horseman</v>
      </c>
      <c r="M170" t="s">
        <v>2543</v>
      </c>
      <c r="R170" t="s">
        <v>238</v>
      </c>
    </row>
    <row r="171" spans="1:18" x14ac:dyDescent="0.45">
      <c r="A171" t="s">
        <v>1535</v>
      </c>
      <c r="B171" t="s">
        <v>577</v>
      </c>
      <c r="C171" t="s">
        <v>578</v>
      </c>
      <c r="D171" t="s">
        <v>579</v>
      </c>
      <c r="G171" t="str" cm="1">
        <f t="array" aca="1" ref="G171" ca="1">IF(INDIRECT(ADDRESS(ROUNDDOWN((ROW(G171)-2)/3,0)+2,2))&lt;&gt;"",_xlfn.CONCAT(INDIRECT(ADDRESS(ROUNDDOWN((ROW(G171)-2)/3,0)+2,MOD(ROW(G171)-2,3)+2))," - ",INDIRECT(ADDRESS(ROUNDDOWN((ROW(G171)-2)/3,0)+2,1))),"")</f>
        <v>Beecher - Wooden Horseman</v>
      </c>
      <c r="M171" t="s">
        <v>2544</v>
      </c>
      <c r="R171" t="s">
        <v>239</v>
      </c>
    </row>
    <row r="172" spans="1:18" x14ac:dyDescent="0.45">
      <c r="A172" t="s">
        <v>1536</v>
      </c>
      <c r="B172" t="s">
        <v>580</v>
      </c>
      <c r="C172" t="s">
        <v>581</v>
      </c>
      <c r="D172" t="s">
        <v>582</v>
      </c>
      <c r="G172" t="str" cm="1">
        <f t="array" aca="1" ref="G172" ca="1">IF(INDIRECT(ADDRESS(ROUNDDOWN((ROW(G172)-2)/3,0)+2,2))&lt;&gt;"",_xlfn.CONCAT(INDIRECT(ADDRESS(ROUNDDOWN((ROW(G172)-2)/3,0)+2,MOD(ROW(G172)-2,3)+2))," - ",INDIRECT(ADDRESS(ROUNDDOWN((ROW(G172)-2)/3,0)+2,1))),"")</f>
        <v>Willow - Wooden Horseman</v>
      </c>
      <c r="M172" t="s">
        <v>2545</v>
      </c>
      <c r="R172" t="s">
        <v>240</v>
      </c>
    </row>
    <row r="173" spans="1:18" x14ac:dyDescent="0.45">
      <c r="A173" t="s">
        <v>1537</v>
      </c>
      <c r="B173" t="s">
        <v>583</v>
      </c>
      <c r="C173" t="s">
        <v>584</v>
      </c>
      <c r="D173" t="s">
        <v>585</v>
      </c>
      <c r="G173" t="str" cm="1">
        <f t="array" aca="1" ref="G173" ca="1">IF(INDIRECT(ADDRESS(ROUNDDOWN((ROW(G173)-2)/3,0)+2,2))&lt;&gt;"",_xlfn.CONCAT(INDIRECT(ADDRESS(ROUNDDOWN((ROW(G173)-2)/3,0)+2,MOD(ROW(G173)-2,3)+2))," - ",INDIRECT(ADDRESS(ROUNDDOWN((ROW(G173)-2)/3,0)+2,1))),"")</f>
        <v>Smiley - Grinade</v>
      </c>
      <c r="M173" t="s">
        <v>2546</v>
      </c>
      <c r="R173" t="s">
        <v>241</v>
      </c>
    </row>
    <row r="174" spans="1:18" x14ac:dyDescent="0.45">
      <c r="A174" t="s">
        <v>1538</v>
      </c>
      <c r="B174" t="s">
        <v>586</v>
      </c>
      <c r="C174" t="s">
        <v>587</v>
      </c>
      <c r="D174" t="s">
        <v>588</v>
      </c>
      <c r="G174" t="str" cm="1">
        <f t="array" aca="1" ref="G174" ca="1">IF(INDIRECT(ADDRESS(ROUNDDOWN((ROW(G174)-2)/3,0)+2,2))&lt;&gt;"",_xlfn.CONCAT(INDIRECT(ADDRESS(ROUNDDOWN((ROW(G174)-2)/3,0)+2,MOD(ROW(G174)-2,3)+2))," - ",INDIRECT(ADDRESS(ROUNDDOWN((ROW(G174)-2)/3,0)+2,1))),"")</f>
        <v>Beamer - Grinade</v>
      </c>
      <c r="M174" t="s">
        <v>2547</v>
      </c>
      <c r="R174" t="s">
        <v>242</v>
      </c>
    </row>
    <row r="175" spans="1:18" x14ac:dyDescent="0.45">
      <c r="A175" t="s">
        <v>1539</v>
      </c>
      <c r="B175" t="s">
        <v>589</v>
      </c>
      <c r="C175" t="s">
        <v>590</v>
      </c>
      <c r="D175" t="s">
        <v>591</v>
      </c>
      <c r="G175" t="str" cm="1">
        <f t="array" aca="1" ref="G175" ca="1">IF(INDIRECT(ADDRESS(ROUNDDOWN((ROW(G175)-2)/3,0)+2,2))&lt;&gt;"",_xlfn.CONCAT(INDIRECT(ADDRESS(ROUNDDOWN((ROW(G175)-2)/3,0)+2,MOD(ROW(G175)-2,3)+2))," - ",INDIRECT(ADDRESS(ROUNDDOWN((ROW(G175)-2)/3,0)+2,1))),"")</f>
        <v>Grinsby - Grinade</v>
      </c>
      <c r="M175" t="s">
        <v>2548</v>
      </c>
      <c r="R175" t="s">
        <v>243</v>
      </c>
    </row>
    <row r="176" spans="1:18" x14ac:dyDescent="0.45">
      <c r="A176" t="s">
        <v>1540</v>
      </c>
      <c r="B176" t="s">
        <v>592</v>
      </c>
      <c r="C176" t="s">
        <v>593</v>
      </c>
      <c r="D176" t="s">
        <v>594</v>
      </c>
      <c r="G176" t="str" cm="1">
        <f t="array" aca="1" ref="G176" ca="1">IF(INDIRECT(ADDRESS(ROUNDDOWN((ROW(G176)-2)/3,0)+2,2))&lt;&gt;"",_xlfn.CONCAT(INDIRECT(ADDRESS(ROUNDDOWN((ROW(G176)-2)/3,0)+2,MOD(ROW(G176)-2,3)+2))," - ",INDIRECT(ADDRESS(ROUNDDOWN((ROW(G176)-2)/3,0)+2,1))),"")</f>
        <v>Wellard - Scarewell</v>
      </c>
      <c r="M176" t="s">
        <v>2549</v>
      </c>
      <c r="R176" t="s">
        <v>244</v>
      </c>
    </row>
    <row r="177" spans="1:18" x14ac:dyDescent="0.45">
      <c r="A177" t="s">
        <v>1541</v>
      </c>
      <c r="B177" t="s">
        <v>595</v>
      </c>
      <c r="C177" t="s">
        <v>596</v>
      </c>
      <c r="D177" t="s">
        <v>597</v>
      </c>
      <c r="G177" t="str" cm="1">
        <f t="array" aca="1" ref="G177" ca="1">IF(INDIRECT(ADDRESS(ROUNDDOWN((ROW(G177)-2)/3,0)+2,2))&lt;&gt;"",_xlfn.CONCAT(INDIRECT(ADDRESS(ROUNDDOWN((ROW(G177)-2)/3,0)+2,MOD(ROW(G177)-2,3)+2))," - ",INDIRECT(ADDRESS(ROUNDDOWN((ROW(G177)-2)/3,0)+2,1))),"")</f>
        <v>Wellis - Scarewell</v>
      </c>
      <c r="M177" t="s">
        <v>2550</v>
      </c>
      <c r="R177" t="s">
        <v>245</v>
      </c>
    </row>
    <row r="178" spans="1:18" x14ac:dyDescent="0.45">
      <c r="A178" t="s">
        <v>1542</v>
      </c>
      <c r="B178" t="s">
        <v>598</v>
      </c>
      <c r="C178" t="s">
        <v>599</v>
      </c>
      <c r="D178" t="s">
        <v>600</v>
      </c>
      <c r="G178" t="str" cm="1">
        <f t="array" aca="1" ref="G178" ca="1">IF(INDIRECT(ADDRESS(ROUNDDOWN((ROW(G178)-2)/3,0)+2,2))&lt;&gt;"",_xlfn.CONCAT(INDIRECT(ADDRESS(ROUNDDOWN((ROW(G178)-2)/3,0)+2,MOD(ROW(G178)-2,3)+2))," - ",INDIRECT(ADDRESS(ROUNDDOWN((ROW(G178)-2)/3,0)+2,1))),"")</f>
        <v>Wellsley - Scarewell</v>
      </c>
      <c r="M178" t="s">
        <v>2551</v>
      </c>
      <c r="R178" t="s">
        <v>246</v>
      </c>
    </row>
    <row r="179" spans="1:18" x14ac:dyDescent="0.45">
      <c r="A179" t="s">
        <v>1543</v>
      </c>
      <c r="B179" t="s">
        <v>601</v>
      </c>
      <c r="C179" t="s">
        <v>602</v>
      </c>
      <c r="D179" t="s">
        <v>603</v>
      </c>
      <c r="G179" t="str" cm="1">
        <f t="array" aca="1" ref="G179" ca="1">IF(INDIRECT(ADDRESS(ROUNDDOWN((ROW(G179)-2)/3,0)+2,2))&lt;&gt;"",_xlfn.CONCAT(INDIRECT(ADDRESS(ROUNDDOWN((ROW(G179)-2)/3,0)+2,MOD(ROW(G179)-2,3)+2))," - ",INDIRECT(ADDRESS(ROUNDDOWN((ROW(G179)-2)/3,0)+2,1))),"")</f>
        <v>Eggon - Bad Egg</v>
      </c>
      <c r="M179" t="s">
        <v>2552</v>
      </c>
      <c r="R179" t="s">
        <v>247</v>
      </c>
    </row>
    <row r="180" spans="1:18" x14ac:dyDescent="0.45">
      <c r="A180" t="s">
        <v>1544</v>
      </c>
      <c r="B180" t="s">
        <v>604</v>
      </c>
      <c r="C180" t="s">
        <v>605</v>
      </c>
      <c r="D180" t="s">
        <v>606</v>
      </c>
      <c r="G180" t="str" cm="1">
        <f t="array" aca="1" ref="G180" ca="1">IF(INDIRECT(ADDRESS(ROUNDDOWN((ROW(G180)-2)/3,0)+2,2))&lt;&gt;"",_xlfn.CONCAT(INDIRECT(ADDRESS(ROUNDDOWN((ROW(G180)-2)/3,0)+2,MOD(ROW(G180)-2,3)+2))," - ",INDIRECT(ADDRESS(ROUNDDOWN((ROW(G180)-2)/3,0)+2,1))),"")</f>
        <v>Eggsy - Bad Egg</v>
      </c>
      <c r="M180" t="s">
        <v>2553</v>
      </c>
      <c r="R180" t="s">
        <v>248</v>
      </c>
    </row>
    <row r="181" spans="1:18" x14ac:dyDescent="0.45">
      <c r="A181" t="s">
        <v>1545</v>
      </c>
      <c r="B181" t="s">
        <v>607</v>
      </c>
      <c r="C181" t="s">
        <v>608</v>
      </c>
      <c r="D181" t="s">
        <v>609</v>
      </c>
      <c r="G181" t="str" cm="1">
        <f t="array" aca="1" ref="G181" ca="1">IF(INDIRECT(ADDRESS(ROUNDDOWN((ROW(G181)-2)/3,0)+2,2))&lt;&gt;"",_xlfn.CONCAT(INDIRECT(ADDRESS(ROUNDDOWN((ROW(G181)-2)/3,0)+2,MOD(ROW(G181)-2,3)+2))," - ",INDIRECT(ADDRESS(ROUNDDOWN((ROW(G181)-2)/3,0)+2,1))),"")</f>
        <v>Eggward - Bad Egg</v>
      </c>
      <c r="M181" t="s">
        <v>2554</v>
      </c>
      <c r="R181" t="s">
        <v>249</v>
      </c>
    </row>
    <row r="182" spans="1:18" x14ac:dyDescent="0.45">
      <c r="A182" t="s">
        <v>1546</v>
      </c>
      <c r="B182" t="s">
        <v>610</v>
      </c>
      <c r="C182" t="s">
        <v>611</v>
      </c>
      <c r="D182" t="s">
        <v>612</v>
      </c>
      <c r="G182" t="str" cm="1">
        <f t="array" aca="1" ref="G182" ca="1">IF(INDIRECT(ADDRESS(ROUNDDOWN((ROW(G182)-2)/3,0)+2,2))&lt;&gt;"",_xlfn.CONCAT(INDIRECT(ADDRESS(ROUNDDOWN((ROW(G182)-2)/3,0)+2,MOD(ROW(G182)-2,3)+2))," - ",INDIRECT(ADDRESS(ROUNDDOWN((ROW(G182)-2)/3,0)+2,1))),"")</f>
        <v>Slayslie - Slaying Mantis</v>
      </c>
      <c r="M182" t="s">
        <v>2555</v>
      </c>
      <c r="R182" t="s">
        <v>250</v>
      </c>
    </row>
    <row r="183" spans="1:18" x14ac:dyDescent="0.45">
      <c r="A183" t="s">
        <v>1547</v>
      </c>
      <c r="B183" t="s">
        <v>613</v>
      </c>
      <c r="C183" t="s">
        <v>614</v>
      </c>
      <c r="D183" t="s">
        <v>615</v>
      </c>
      <c r="G183" t="str" cm="1">
        <f t="array" aca="1" ref="G183" ca="1">IF(INDIRECT(ADDRESS(ROUNDDOWN((ROW(G183)-2)/3,0)+2,2))&lt;&gt;"",_xlfn.CONCAT(INDIRECT(ADDRESS(ROUNDDOWN((ROW(G183)-2)/3,0)+2,MOD(ROW(G183)-2,3)+2))," - ",INDIRECT(ADDRESS(ROUNDDOWN((ROW(G183)-2)/3,0)+2,1))),"")</f>
        <v>Slayton - Slaying Mantis</v>
      </c>
      <c r="M183" t="s">
        <v>2556</v>
      </c>
      <c r="R183" t="s">
        <v>251</v>
      </c>
    </row>
    <row r="184" spans="1:18" x14ac:dyDescent="0.45">
      <c r="A184" t="s">
        <v>1548</v>
      </c>
      <c r="B184" t="s">
        <v>616</v>
      </c>
      <c r="C184" t="s">
        <v>617</v>
      </c>
      <c r="D184" t="s">
        <v>618</v>
      </c>
      <c r="G184" t="str" cm="1">
        <f t="array" aca="1" ref="G184" ca="1">IF(INDIRECT(ADDRESS(ROUNDDOWN((ROW(G184)-2)/3,0)+2,2))&lt;&gt;"",_xlfn.CONCAT(INDIRECT(ADDRESS(ROUNDDOWN((ROW(G184)-2)/3,0)+2,MOD(ROW(G184)-2,3)+2))," - ",INDIRECT(ADDRESS(ROUNDDOWN((ROW(G184)-2)/3,0)+2,1))),"")</f>
        <v>Slayter - Slaying Mantis</v>
      </c>
      <c r="M184" t="s">
        <v>2557</v>
      </c>
      <c r="R184" t="s">
        <v>252</v>
      </c>
    </row>
    <row r="185" spans="1:18" x14ac:dyDescent="0.45">
      <c r="A185" t="s">
        <v>1549</v>
      </c>
      <c r="B185" t="s">
        <v>619</v>
      </c>
      <c r="C185" t="s">
        <v>620</v>
      </c>
      <c r="D185" t="s">
        <v>621</v>
      </c>
      <c r="G185" t="str" cm="1">
        <f t="array" aca="1" ref="G185" ca="1">IF(INDIRECT(ADDRESS(ROUNDDOWN((ROW(G185)-2)/3,0)+2,2))&lt;&gt;"",_xlfn.CONCAT(INDIRECT(ADDRESS(ROUNDDOWN((ROW(G185)-2)/3,0)+2,MOD(ROW(G185)-2,3)+2))," - ",INDIRECT(ADDRESS(ROUNDDOWN((ROW(G185)-2)/3,0)+2,1))),"")</f>
        <v>Rakewell - Mudraker</v>
      </c>
      <c r="M185" t="s">
        <v>2558</v>
      </c>
      <c r="R185" t="s">
        <v>253</v>
      </c>
    </row>
    <row r="186" spans="1:18" x14ac:dyDescent="0.45">
      <c r="A186" t="s">
        <v>1550</v>
      </c>
      <c r="B186" t="s">
        <v>622</v>
      </c>
      <c r="C186" t="s">
        <v>623</v>
      </c>
      <c r="D186" t="s">
        <v>624</v>
      </c>
      <c r="G186" t="str" cm="1">
        <f t="array" aca="1" ref="G186" ca="1">IF(INDIRECT(ADDRESS(ROUNDDOWN((ROW(G186)-2)/3,0)+2,2))&lt;&gt;"",_xlfn.CONCAT(INDIRECT(ADDRESS(ROUNDDOWN((ROW(G186)-2)/3,0)+2,MOD(ROW(G186)-2,3)+2))," - ",INDIRECT(ADDRESS(ROUNDDOWN((ROW(G186)-2)/3,0)+2,1))),"")</f>
        <v>Rakardo - Mudraker</v>
      </c>
      <c r="M186" t="s">
        <v>2559</v>
      </c>
      <c r="R186" t="s">
        <v>254</v>
      </c>
    </row>
    <row r="187" spans="1:18" x14ac:dyDescent="0.45">
      <c r="A187" t="s">
        <v>1551</v>
      </c>
      <c r="B187" t="s">
        <v>625</v>
      </c>
      <c r="C187" t="s">
        <v>626</v>
      </c>
      <c r="D187" t="s">
        <v>627</v>
      </c>
      <c r="G187" t="str" cm="1">
        <f t="array" aca="1" ref="G187" ca="1">IF(INDIRECT(ADDRESS(ROUNDDOWN((ROW(G187)-2)/3,0)+2,2))&lt;&gt;"",_xlfn.CONCAT(INDIRECT(ADDRESS(ROUNDDOWN((ROW(G187)-2)/3,0)+2,MOD(ROW(G187)-2,3)+2))," - ",INDIRECT(ADDRESS(ROUNDDOWN((ROW(G187)-2)/3,0)+2,1))),"")</f>
        <v>Rakel - Mudraker</v>
      </c>
      <c r="M187" t="s">
        <v>2560</v>
      </c>
      <c r="R187" t="s">
        <v>255</v>
      </c>
    </row>
    <row r="188" spans="1:18" x14ac:dyDescent="0.45">
      <c r="A188" t="s">
        <v>1552</v>
      </c>
      <c r="B188" t="s">
        <v>628</v>
      </c>
      <c r="C188" t="s">
        <v>629</v>
      </c>
      <c r="D188" t="s">
        <v>630</v>
      </c>
      <c r="G188" t="str" cm="1">
        <f t="array" aca="1" ref="G188" ca="1">IF(INDIRECT(ADDRESS(ROUNDDOWN((ROW(G188)-2)/3,0)+2,2))&lt;&gt;"",_xlfn.CONCAT(INDIRECT(ADDRESS(ROUNDDOWN((ROW(G188)-2)/3,0)+2,MOD(ROW(G188)-2,3)+2))," - ",INDIRECT(ADDRESS(ROUNDDOWN((ROW(G188)-2)/3,0)+2,1))),"")</f>
        <v>Joojoo - Shaman</v>
      </c>
      <c r="M188" t="s">
        <v>2561</v>
      </c>
      <c r="R188" t="s">
        <v>256</v>
      </c>
    </row>
    <row r="189" spans="1:18" x14ac:dyDescent="0.45">
      <c r="A189" t="s">
        <v>1553</v>
      </c>
      <c r="B189" t="s">
        <v>631</v>
      </c>
      <c r="C189" t="s">
        <v>632</v>
      </c>
      <c r="D189" t="s">
        <v>633</v>
      </c>
      <c r="G189" t="str" cm="1">
        <f t="array" aca="1" ref="G189" ca="1">IF(INDIRECT(ADDRESS(ROUNDDOWN((ROW(G189)-2)/3,0)+2,2))&lt;&gt;"",_xlfn.CONCAT(INDIRECT(ADDRESS(ROUNDDOWN((ROW(G189)-2)/3,0)+2,MOD(ROW(G189)-2,3)+2))," - ",INDIRECT(ADDRESS(ROUNDDOWN((ROW(G189)-2)/3,0)+2,1))),"")</f>
        <v>Shaakir - Shaman</v>
      </c>
      <c r="M189" t="s">
        <v>2562</v>
      </c>
      <c r="R189" t="s">
        <v>257</v>
      </c>
    </row>
    <row r="190" spans="1:18" x14ac:dyDescent="0.45">
      <c r="A190" t="s">
        <v>1554</v>
      </c>
      <c r="B190" t="s">
        <v>634</v>
      </c>
      <c r="C190" t="s">
        <v>635</v>
      </c>
      <c r="D190" t="s">
        <v>636</v>
      </c>
      <c r="G190" t="str" cm="1">
        <f t="array" aca="1" ref="G190" ca="1">IF(INDIRECT(ADDRESS(ROUNDDOWN((ROW(G190)-2)/3,0)+2,2))&lt;&gt;"",_xlfn.CONCAT(INDIRECT(ADDRESS(ROUNDDOWN((ROW(G190)-2)/3,0)+2,MOD(ROW(G190)-2,3)+2))," - ",INDIRECT(ADDRESS(ROUNDDOWN((ROW(G190)-2)/3,0)+2,1))),"")</f>
        <v>Shabouh - Shaman</v>
      </c>
      <c r="M190" t="s">
        <v>2563</v>
      </c>
      <c r="R190" t="s">
        <v>258</v>
      </c>
    </row>
    <row r="191" spans="1:18" x14ac:dyDescent="0.45">
      <c r="A191" t="s">
        <v>1555</v>
      </c>
      <c r="B191" t="s">
        <v>637</v>
      </c>
      <c r="C191" t="s">
        <v>638</v>
      </c>
      <c r="D191" t="s">
        <v>639</v>
      </c>
      <c r="G191" t="str" cm="1">
        <f t="array" aca="1" ref="G191" ca="1">IF(INDIRECT(ADDRESS(ROUNDDOWN((ROW(G191)-2)/3,0)+2,2))&lt;&gt;"",_xlfn.CONCAT(INDIRECT(ADDRESS(ROUNDDOWN((ROW(G191)-2)/3,0)+2,MOD(ROW(G191)-2,3)+2))," - ",INDIRECT(ADDRESS(ROUNDDOWN((ROW(G191)-2)/3,0)+2,1))),"")</f>
        <v>Rocker - Stone Golem</v>
      </c>
      <c r="M191" t="s">
        <v>2564</v>
      </c>
      <c r="R191" t="s">
        <v>259</v>
      </c>
    </row>
    <row r="192" spans="1:18" x14ac:dyDescent="0.45">
      <c r="A192" t="s">
        <v>1556</v>
      </c>
      <c r="B192" t="s">
        <v>640</v>
      </c>
      <c r="C192" t="s">
        <v>641</v>
      </c>
      <c r="D192" t="s">
        <v>642</v>
      </c>
      <c r="G192" t="str" cm="1">
        <f t="array" aca="1" ref="G192" ca="1">IF(INDIRECT(ADDRESS(ROUNDDOWN((ROW(G192)-2)/3,0)+2,2))&lt;&gt;"",_xlfn.CONCAT(INDIRECT(ADDRESS(ROUNDDOWN((ROW(G192)-2)/3,0)+2,MOD(ROW(G192)-2,3)+2))," - ",INDIRECT(ADDRESS(ROUNDDOWN((ROW(G192)-2)/3,0)+2,1))),"")</f>
        <v>Walldo - Stone Golem</v>
      </c>
      <c r="M192" t="s">
        <v>2565</v>
      </c>
      <c r="R192" t="s">
        <v>260</v>
      </c>
    </row>
    <row r="193" spans="1:18" x14ac:dyDescent="0.45">
      <c r="A193" t="s">
        <v>1557</v>
      </c>
      <c r="B193" t="s">
        <v>643</v>
      </c>
      <c r="C193" t="s">
        <v>644</v>
      </c>
      <c r="D193" t="s">
        <v>645</v>
      </c>
      <c r="G193" t="str" cm="1">
        <f t="array" aca="1" ref="G193" ca="1">IF(INDIRECT(ADDRESS(ROUNDDOWN((ROW(G193)-2)/3,0)+2,2))&lt;&gt;"",_xlfn.CONCAT(INDIRECT(ADDRESS(ROUNDDOWN((ROW(G193)-2)/3,0)+2,MOD(ROW(G193)-2,3)+2))," - ",INDIRECT(ADDRESS(ROUNDDOWN((ROW(G193)-2)/3,0)+2,1))),"")</f>
        <v>Samson - Stone Golem</v>
      </c>
      <c r="M193" t="s">
        <v>2566</v>
      </c>
      <c r="R193" t="s">
        <v>261</v>
      </c>
    </row>
    <row r="194" spans="1:18" x14ac:dyDescent="0.45">
      <c r="A194" t="s">
        <v>1558</v>
      </c>
      <c r="B194" t="s">
        <v>646</v>
      </c>
      <c r="C194" t="s">
        <v>647</v>
      </c>
      <c r="D194" t="s">
        <v>648</v>
      </c>
      <c r="G194" t="str" cm="1">
        <f t="array" aca="1" ref="G194" ca="1">IF(INDIRECT(ADDRESS(ROUNDDOWN((ROW(G194)-2)/3,0)+2,2))&lt;&gt;"",_xlfn.CONCAT(INDIRECT(ADDRESS(ROUNDDOWN((ROW(G194)-2)/3,0)+2,MOD(ROW(G194)-2,3)+2))," - ",INDIRECT(ADDRESS(ROUNDDOWN((ROW(G194)-2)/3,0)+2,1))),"")</f>
        <v>Hector - Armoured Wartoise</v>
      </c>
      <c r="M194" t="s">
        <v>2567</v>
      </c>
      <c r="R194" t="s">
        <v>262</v>
      </c>
    </row>
    <row r="195" spans="1:18" x14ac:dyDescent="0.45">
      <c r="A195" t="s">
        <v>1559</v>
      </c>
      <c r="B195" t="s">
        <v>649</v>
      </c>
      <c r="C195" t="s">
        <v>650</v>
      </c>
      <c r="D195" t="s">
        <v>651</v>
      </c>
      <c r="G195" t="str" cm="1">
        <f t="array" aca="1" ref="G195" ca="1">IF(INDIRECT(ADDRESS(ROUNDDOWN((ROW(G195)-2)/3,0)+2,2))&lt;&gt;"",_xlfn.CONCAT(INDIRECT(ADDRESS(ROUNDDOWN((ROW(G195)-2)/3,0)+2,MOD(ROW(G195)-2,3)+2))," - ",INDIRECT(ADDRESS(ROUNDDOWN((ROW(G195)-2)/3,0)+2,1))),"")</f>
        <v>Torville - Armoured Wartoise</v>
      </c>
      <c r="M195" t="s">
        <v>2568</v>
      </c>
      <c r="R195" t="s">
        <v>263</v>
      </c>
    </row>
    <row r="196" spans="1:18" x14ac:dyDescent="0.45">
      <c r="A196" t="s">
        <v>1560</v>
      </c>
      <c r="B196" t="s">
        <v>652</v>
      </c>
      <c r="C196" t="s">
        <v>653</v>
      </c>
      <c r="D196" t="s">
        <v>654</v>
      </c>
      <c r="G196" t="str" cm="1">
        <f t="array" aca="1" ref="G196" ca="1">IF(INDIRECT(ADDRESS(ROUNDDOWN((ROW(G196)-2)/3,0)+2,2))&lt;&gt;"",_xlfn.CONCAT(INDIRECT(ADDRESS(ROUNDDOWN((ROW(G196)-2)/3,0)+2,MOD(ROW(G196)-2,3)+2))," - ",INDIRECT(ADDRESS(ROUNDDOWN((ROW(G196)-2)/3,0)+2,1))),"")</f>
        <v>Torevor - Armoured Wartoise</v>
      </c>
      <c r="M196" t="s">
        <v>2569</v>
      </c>
      <c r="R196" t="s">
        <v>264</v>
      </c>
    </row>
    <row r="197" spans="1:18" x14ac:dyDescent="0.45">
      <c r="A197" t="s">
        <v>1561</v>
      </c>
      <c r="B197" t="s">
        <v>655</v>
      </c>
      <c r="C197" t="s">
        <v>656</v>
      </c>
      <c r="D197" t="s">
        <v>657</v>
      </c>
      <c r="G197" t="str" cm="1">
        <f t="array" aca="1" ref="G197" ca="1">IF(INDIRECT(ADDRESS(ROUNDDOWN((ROW(G197)-2)/3,0)+2,2))&lt;&gt;"",_xlfn.CONCAT(INDIRECT(ADDRESS(ROUNDDOWN((ROW(G197)-2)/3,0)+2,MOD(ROW(G197)-2,3)+2))," - ",INDIRECT(ADDRESS(ROUNDDOWN((ROW(G197)-2)/3,0)+2,1))),"")</f>
        <v>Wimpy - Notso Macho</v>
      </c>
      <c r="M197" t="s">
        <v>2570</v>
      </c>
      <c r="R197" t="s">
        <v>265</v>
      </c>
    </row>
    <row r="198" spans="1:18" x14ac:dyDescent="0.45">
      <c r="A198" t="s">
        <v>1562</v>
      </c>
      <c r="B198" t="s">
        <v>658</v>
      </c>
      <c r="C198" t="s">
        <v>659</v>
      </c>
      <c r="D198" t="s">
        <v>660</v>
      </c>
      <c r="G198" t="str" cm="1">
        <f t="array" aca="1" ref="G198" ca="1">IF(INDIRECT(ADDRESS(ROUNDDOWN((ROW(G198)-2)/3,0)+2,2))&lt;&gt;"",_xlfn.CONCAT(INDIRECT(ADDRESS(ROUNDDOWN((ROW(G198)-2)/3,0)+2,MOD(ROW(G198)-2,3)+2))," - ",INDIRECT(ADDRESS(ROUNDDOWN((ROW(G198)-2)/3,0)+2,1))),"")</f>
        <v>Yelper - Notso Macho</v>
      </c>
      <c r="M198" t="s">
        <v>2571</v>
      </c>
      <c r="R198" t="s">
        <v>266</v>
      </c>
    </row>
    <row r="199" spans="1:18" x14ac:dyDescent="0.45">
      <c r="A199" t="s">
        <v>1563</v>
      </c>
      <c r="B199" t="s">
        <v>661</v>
      </c>
      <c r="C199" t="s">
        <v>662</v>
      </c>
      <c r="D199" t="s">
        <v>663</v>
      </c>
      <c r="G199" t="str" cm="1">
        <f t="array" aca="1" ref="G199" ca="1">IF(INDIRECT(ADDRESS(ROUNDDOWN((ROW(G199)-2)/3,0)+2,2))&lt;&gt;"",_xlfn.CONCAT(INDIRECT(ADDRESS(ROUNDDOWN((ROW(G199)-2)/3,0)+2,MOD(ROW(G199)-2,3)+2))," - ",INDIRECT(ADDRESS(ROUNDDOWN((ROW(G199)-2)/3,0)+2,1))),"")</f>
        <v>Squeals - Notso Macho</v>
      </c>
      <c r="M199" t="s">
        <v>2572</v>
      </c>
      <c r="R199" t="s">
        <v>267</v>
      </c>
    </row>
    <row r="200" spans="1:18" x14ac:dyDescent="0.45">
      <c r="A200" t="s">
        <v>1564</v>
      </c>
      <c r="B200" t="s">
        <v>664</v>
      </c>
      <c r="C200" t="s">
        <v>665</v>
      </c>
      <c r="D200" t="s">
        <v>666</v>
      </c>
      <c r="G200" t="str" cm="1">
        <f t="array" aca="1" ref="G200" ca="1">IF(INDIRECT(ADDRESS(ROUNDDOWN((ROW(G200)-2)/3,0)+2,2))&lt;&gt;"",_xlfn.CONCAT(INDIRECT(ADDRESS(ROUNDDOWN((ROW(G200)-2)/3,0)+2,MOD(ROW(G200)-2,3)+2))," - ",INDIRECT(ADDRESS(ROUNDDOWN((ROW(G200)-2)/3,0)+2,1))),"")</f>
        <v>Dragatha - Drag Racer</v>
      </c>
      <c r="M200" t="s">
        <v>2573</v>
      </c>
      <c r="R200" t="s">
        <v>268</v>
      </c>
    </row>
    <row r="201" spans="1:18" x14ac:dyDescent="0.45">
      <c r="A201" t="s">
        <v>1565</v>
      </c>
      <c r="B201" t="s">
        <v>667</v>
      </c>
      <c r="C201" t="s">
        <v>668</v>
      </c>
      <c r="D201" t="s">
        <v>669</v>
      </c>
      <c r="G201" t="str" cm="1">
        <f t="array" aca="1" ref="G201" ca="1">IF(INDIRECT(ADDRESS(ROUNDDOWN((ROW(G201)-2)/3,0)+2,2))&lt;&gt;"",_xlfn.CONCAT(INDIRECT(ADDRESS(ROUNDDOWN((ROW(G201)-2)/3,0)+2,MOD(ROW(G201)-2,3)+2))," - ",INDIRECT(ADDRESS(ROUNDDOWN((ROW(G201)-2)/3,0)+2,1))),"")</f>
        <v>Dragnar - Drag Racer</v>
      </c>
      <c r="M201" t="s">
        <v>2574</v>
      </c>
      <c r="R201" t="s">
        <v>269</v>
      </c>
    </row>
    <row r="202" spans="1:18" x14ac:dyDescent="0.45">
      <c r="A202" t="s">
        <v>1566</v>
      </c>
      <c r="B202" t="s">
        <v>670</v>
      </c>
      <c r="C202" t="s">
        <v>671</v>
      </c>
      <c r="D202" t="s">
        <v>672</v>
      </c>
      <c r="G202" t="str" cm="1">
        <f t="array" aca="1" ref="G202" ca="1">IF(INDIRECT(ADDRESS(ROUNDDOWN((ROW(G202)-2)/3,0)+2,2))&lt;&gt;"",_xlfn.CONCAT(INDIRECT(ADDRESS(ROUNDDOWN((ROW(G202)-2)/3,0)+2,MOD(ROW(G202)-2,3)+2))," - ",INDIRECT(ADDRESS(ROUNDDOWN((ROW(G202)-2)/3,0)+2,1))),"")</f>
        <v>Draggie - Drag Racer</v>
      </c>
      <c r="M202" t="s">
        <v>2575</v>
      </c>
      <c r="R202" t="s">
        <v>270</v>
      </c>
    </row>
    <row r="203" spans="1:18" x14ac:dyDescent="0.45">
      <c r="A203" t="s">
        <v>1567</v>
      </c>
      <c r="B203" t="s">
        <v>673</v>
      </c>
      <c r="C203" t="s">
        <v>674</v>
      </c>
      <c r="D203" t="s">
        <v>675</v>
      </c>
      <c r="G203" t="str" cm="1">
        <f t="array" aca="1" ref="G203" ca="1">IF(INDIRECT(ADDRESS(ROUNDDOWN((ROW(G203)-2)/3,0)+2,2))&lt;&gt;"",_xlfn.CONCAT(INDIRECT(ADDRESS(ROUNDDOWN((ROW(G203)-2)/3,0)+2,MOD(ROW(G203)-2,3)+2))," - ",INDIRECT(ADDRESS(ROUNDDOWN((ROW(G203)-2)/3,0)+2,1))),"")</f>
        <v>Florence - Floating Bloater</v>
      </c>
      <c r="M203" t="s">
        <v>2576</v>
      </c>
      <c r="R203" t="s">
        <v>271</v>
      </c>
    </row>
    <row r="204" spans="1:18" x14ac:dyDescent="0.45">
      <c r="A204" t="s">
        <v>1568</v>
      </c>
      <c r="B204" t="s">
        <v>676</v>
      </c>
      <c r="C204" t="s">
        <v>677</v>
      </c>
      <c r="D204" t="s">
        <v>678</v>
      </c>
      <c r="G204" t="str" cm="1">
        <f t="array" aca="1" ref="G204" ca="1">IF(INDIRECT(ADDRESS(ROUNDDOWN((ROW(G204)-2)/3,0)+2,2))&lt;&gt;"",_xlfn.CONCAT(INDIRECT(ADDRESS(ROUNDDOWN((ROW(G204)-2)/3,0)+2,MOD(ROW(G204)-2,3)+2))," - ",INDIRECT(ADDRESS(ROUNDDOWN((ROW(G204)-2)/3,0)+2,1))),"")</f>
        <v>Flossie - Floating Bloater</v>
      </c>
      <c r="M204" t="s">
        <v>2577</v>
      </c>
      <c r="R204" t="s">
        <v>272</v>
      </c>
    </row>
    <row r="205" spans="1:18" x14ac:dyDescent="0.45">
      <c r="A205" t="s">
        <v>1569</v>
      </c>
      <c r="B205" t="s">
        <v>679</v>
      </c>
      <c r="C205" t="s">
        <v>680</v>
      </c>
      <c r="D205" t="s">
        <v>681</v>
      </c>
      <c r="G205" t="str" cm="1">
        <f t="array" aca="1" ref="G205" ca="1">IF(INDIRECT(ADDRESS(ROUNDDOWN((ROW(G205)-2)/3,0)+2,2))&lt;&gt;"",_xlfn.CONCAT(INDIRECT(ADDRESS(ROUNDDOWN((ROW(G205)-2)/3,0)+2,MOD(ROW(G205)-2,3)+2))," - ",INDIRECT(ADDRESS(ROUNDDOWN((ROW(G205)-2)/3,0)+2,1))),"")</f>
        <v>Flaubert - Floating Bloater</v>
      </c>
      <c r="M205" t="s">
        <v>2578</v>
      </c>
      <c r="R205" t="s">
        <v>273</v>
      </c>
    </row>
    <row r="206" spans="1:18" x14ac:dyDescent="0.45">
      <c r="A206" t="s">
        <v>1570</v>
      </c>
      <c r="B206" t="s">
        <v>682</v>
      </c>
      <c r="C206" t="s">
        <v>683</v>
      </c>
      <c r="D206" t="s">
        <v>684</v>
      </c>
      <c r="G206" t="str" cm="1">
        <f t="array" aca="1" ref="G206" ca="1">IF(INDIRECT(ADDRESS(ROUNDDOWN((ROW(G206)-2)/3,0)+2,2))&lt;&gt;"",_xlfn.CONCAT(INDIRECT(ADDRESS(ROUNDDOWN((ROW(G206)-2)/3,0)+2,MOD(ROW(G206)-2,3)+2))," - ",INDIRECT(ADDRESS(ROUNDDOWN((ROW(G206)-2)/3,0)+2,1))),"")</f>
        <v>Pillary - Prancing Pillar</v>
      </c>
      <c r="M206" t="s">
        <v>2579</v>
      </c>
      <c r="R206" t="s">
        <v>274</v>
      </c>
    </row>
    <row r="207" spans="1:18" x14ac:dyDescent="0.45">
      <c r="A207" t="s">
        <v>1571</v>
      </c>
      <c r="B207" t="s">
        <v>685</v>
      </c>
      <c r="C207" t="s">
        <v>686</v>
      </c>
      <c r="D207" t="s">
        <v>687</v>
      </c>
      <c r="G207" t="str" cm="1">
        <f t="array" aca="1" ref="G207" ca="1">IF(INDIRECT(ADDRESS(ROUNDDOWN((ROW(G207)-2)/3,0)+2,2))&lt;&gt;"",_xlfn.CONCAT(INDIRECT(ADDRESS(ROUNDDOWN((ROW(G207)-2)/3,0)+2,MOD(ROW(G207)-2,3)+2))," - ",INDIRECT(ADDRESS(ROUNDDOWN((ROW(G207)-2)/3,0)+2,1))),"")</f>
        <v>Pillaire - Prancing Pillar</v>
      </c>
      <c r="M207" t="s">
        <v>2580</v>
      </c>
      <c r="R207" t="s">
        <v>275</v>
      </c>
    </row>
    <row r="208" spans="1:18" x14ac:dyDescent="0.45">
      <c r="A208" t="s">
        <v>1572</v>
      </c>
      <c r="B208" t="s">
        <v>688</v>
      </c>
      <c r="C208" t="s">
        <v>689</v>
      </c>
      <c r="D208" t="s">
        <v>690</v>
      </c>
      <c r="G208" t="str" cm="1">
        <f t="array" aca="1" ref="G208" ca="1">IF(INDIRECT(ADDRESS(ROUNDDOWN((ROW(G208)-2)/3,0)+2,2))&lt;&gt;"",_xlfn.CONCAT(INDIRECT(ADDRESS(ROUNDDOWN((ROW(G208)-2)/3,0)+2,MOD(ROW(G208)-2,3)+2))," - ",INDIRECT(ADDRESS(ROUNDDOWN((ROW(G208)-2)/3,0)+2,1))),"")</f>
        <v>Pillip - Prancing Pillar</v>
      </c>
      <c r="M208" t="s">
        <v>2581</v>
      </c>
      <c r="R208" t="s">
        <v>276</v>
      </c>
    </row>
    <row r="209" spans="1:18" x14ac:dyDescent="0.45">
      <c r="A209" t="s">
        <v>1573</v>
      </c>
      <c r="B209" t="s">
        <v>691</v>
      </c>
      <c r="C209" t="s">
        <v>692</v>
      </c>
      <c r="D209" t="s">
        <v>693</v>
      </c>
      <c r="G209" t="str" cm="1">
        <f t="array" aca="1" ref="G209" ca="1">IF(INDIRECT(ADDRESS(ROUNDDOWN((ROW(G209)-2)/3,0)+2,2))&lt;&gt;"",_xlfn.CONCAT(INDIRECT(ADDRESS(ROUNDDOWN((ROW(G209)-2)/3,0)+2,MOD(ROW(G209)-2,3)+2))," - ",INDIRECT(ADDRESS(ROUNDDOWN((ROW(G209)-2)/3,0)+2,1))),"")</f>
        <v>Moanique - Brawn Moa</v>
      </c>
      <c r="M209" t="s">
        <v>2582</v>
      </c>
      <c r="R209" t="s">
        <v>277</v>
      </c>
    </row>
    <row r="210" spans="1:18" x14ac:dyDescent="0.45">
      <c r="A210" t="s">
        <v>1574</v>
      </c>
      <c r="B210" t="s">
        <v>694</v>
      </c>
      <c r="C210" t="s">
        <v>695</v>
      </c>
      <c r="D210" t="s">
        <v>696</v>
      </c>
      <c r="G210" t="str" cm="1">
        <f t="array" aca="1" ref="G210" ca="1">IF(INDIRECT(ADDRESS(ROUNDDOWN((ROW(G210)-2)/3,0)+2,2))&lt;&gt;"",_xlfn.CONCAT(INDIRECT(ADDRESS(ROUNDDOWN((ROW(G210)-2)/3,0)+2,MOD(ROW(G210)-2,3)+2))," - ",INDIRECT(ADDRESS(ROUNDDOWN((ROW(G210)-2)/3,0)+2,1))),"")</f>
        <v>Moarice - Brawn Moa</v>
      </c>
      <c r="M210" t="s">
        <v>2583</v>
      </c>
      <c r="R210" t="s">
        <v>278</v>
      </c>
    </row>
    <row r="211" spans="1:18" x14ac:dyDescent="0.45">
      <c r="A211" t="s">
        <v>1575</v>
      </c>
      <c r="B211" t="s">
        <v>697</v>
      </c>
      <c r="C211" t="s">
        <v>698</v>
      </c>
      <c r="D211" t="s">
        <v>699</v>
      </c>
      <c r="G211" t="str" cm="1">
        <f t="array" aca="1" ref="G211" ca="1">IF(INDIRECT(ADDRESS(ROUNDDOWN((ROW(G211)-2)/3,0)+2,2))&lt;&gt;"",_xlfn.CONCAT(INDIRECT(ADDRESS(ROUNDDOWN((ROW(G211)-2)/3,0)+2,MOD(ROW(G211)-2,3)+2))," - ",INDIRECT(ADDRESS(ROUNDDOWN((ROW(G211)-2)/3,0)+2,1))),"")</f>
        <v>Moanica - Brawn Moa</v>
      </c>
      <c r="M211" t="s">
        <v>2584</v>
      </c>
      <c r="R211" t="s">
        <v>279</v>
      </c>
    </row>
    <row r="212" spans="1:18" x14ac:dyDescent="0.45">
      <c r="A212" t="s">
        <v>1576</v>
      </c>
      <c r="B212" t="s">
        <v>700</v>
      </c>
      <c r="C212" t="s">
        <v>701</v>
      </c>
      <c r="D212" t="s">
        <v>702</v>
      </c>
      <c r="G212" t="str" cm="1">
        <f t="array" aca="1" ref="G212" ca="1">IF(INDIRECT(ADDRESS(ROUNDDOWN((ROW(G212)-2)/3,0)+2,2))&lt;&gt;"",_xlfn.CONCAT(INDIRECT(ADDRESS(ROUNDDOWN((ROW(G212)-2)/3,0)+2,MOD(ROW(G212)-2,3)+2))," - ",INDIRECT(ADDRESS(ROUNDDOWN((ROW(G212)-2)/3,0)+2,1))),"")</f>
        <v>Devina - Cheeky Devil</v>
      </c>
      <c r="M212" t="s">
        <v>2585</v>
      </c>
      <c r="R212" t="s">
        <v>280</v>
      </c>
    </row>
    <row r="213" spans="1:18" x14ac:dyDescent="0.45">
      <c r="A213" t="s">
        <v>1577</v>
      </c>
      <c r="B213" t="s">
        <v>703</v>
      </c>
      <c r="C213" t="s">
        <v>704</v>
      </c>
      <c r="D213" t="s">
        <v>705</v>
      </c>
      <c r="G213" t="str" cm="1">
        <f t="array" aca="1" ref="G213" ca="1">IF(INDIRECT(ADDRESS(ROUNDDOWN((ROW(G213)-2)/3,0)+2,2))&lt;&gt;"",_xlfn.CONCAT(INDIRECT(ADDRESS(ROUNDDOWN((ROW(G213)-2)/3,0)+2,MOD(ROW(G213)-2,3)+2))," - ",INDIRECT(ADDRESS(ROUNDDOWN((ROW(G213)-2)/3,0)+2,1))),"")</f>
        <v>Deverrel - Cheeky Devil</v>
      </c>
      <c r="M213" t="s">
        <v>2586</v>
      </c>
      <c r="R213" t="s">
        <v>281</v>
      </c>
    </row>
    <row r="214" spans="1:18" x14ac:dyDescent="0.45">
      <c r="A214" t="s">
        <v>1578</v>
      </c>
      <c r="B214" t="s">
        <v>706</v>
      </c>
      <c r="C214" t="s">
        <v>707</v>
      </c>
      <c r="D214" t="s">
        <v>708</v>
      </c>
      <c r="G214" t="str" cm="1">
        <f t="array" aca="1" ref="G214" ca="1">IF(INDIRECT(ADDRESS(ROUNDDOWN((ROW(G214)-2)/3,0)+2,2))&lt;&gt;"",_xlfn.CONCAT(INDIRECT(ADDRESS(ROUNDDOWN((ROW(G214)-2)/3,0)+2,MOD(ROW(G214)-2,3)+2))," - ",INDIRECT(ADDRESS(ROUNDDOWN((ROW(G214)-2)/3,0)+2,1))),"")</f>
        <v>Devinder - Cheeky Devil</v>
      </c>
      <c r="M214" t="s">
        <v>2587</v>
      </c>
      <c r="R214" t="s">
        <v>282</v>
      </c>
    </row>
    <row r="215" spans="1:18" x14ac:dyDescent="0.45">
      <c r="A215" t="s">
        <v>1579</v>
      </c>
      <c r="B215" t="s">
        <v>709</v>
      </c>
      <c r="C215" t="s">
        <v>710</v>
      </c>
      <c r="D215" t="s">
        <v>711</v>
      </c>
      <c r="G215" t="str" cm="1">
        <f t="array" aca="1" ref="G215" ca="1">IF(INDIRECT(ADDRESS(ROUNDDOWN((ROW(G215)-2)/3,0)+2,2))&lt;&gt;"",_xlfn.CONCAT(INDIRECT(ADDRESS(ROUNDDOWN((ROW(G215)-2)/3,0)+2,MOD(ROW(G215)-2,3)+2))," - ",INDIRECT(ADDRESS(ROUNDDOWN((ROW(G215)-2)/3,0)+2,1))),"")</f>
        <v>Deadniss - Deadcurion</v>
      </c>
      <c r="M215" t="s">
        <v>2588</v>
      </c>
      <c r="R215" t="s">
        <v>283</v>
      </c>
    </row>
    <row r="216" spans="1:18" x14ac:dyDescent="0.45">
      <c r="A216" t="s">
        <v>1580</v>
      </c>
      <c r="B216" t="s">
        <v>712</v>
      </c>
      <c r="C216" t="s">
        <v>713</v>
      </c>
      <c r="D216" t="s">
        <v>714</v>
      </c>
      <c r="G216" t="str" cm="1">
        <f t="array" aca="1" ref="G216" ca="1">IF(INDIRECT(ADDRESS(ROUNDDOWN((ROW(G216)-2)/3,0)+2,2))&lt;&gt;"",_xlfn.CONCAT(INDIRECT(ADDRESS(ROUNDDOWN((ROW(G216)-2)/3,0)+2,MOD(ROW(G216)-2,3)+2))," - ",INDIRECT(ADDRESS(ROUNDDOWN((ROW(G216)-2)/3,0)+2,1))),"")</f>
        <v>Mildead - Deadcurion</v>
      </c>
      <c r="M216" t="s">
        <v>2589</v>
      </c>
      <c r="R216" t="s">
        <v>284</v>
      </c>
    </row>
    <row r="217" spans="1:18" x14ac:dyDescent="0.45">
      <c r="A217" t="s">
        <v>1581</v>
      </c>
      <c r="B217" t="s">
        <v>715</v>
      </c>
      <c r="C217" t="s">
        <v>716</v>
      </c>
      <c r="D217" t="s">
        <v>717</v>
      </c>
      <c r="G217" t="str" cm="1">
        <f t="array" aca="1" ref="G217" ca="1">IF(INDIRECT(ADDRESS(ROUNDDOWN((ROW(G217)-2)/3,0)+2,2))&lt;&gt;"",_xlfn.CONCAT(INDIRECT(ADDRESS(ROUNDDOWN((ROW(G217)-2)/3,0)+2,MOD(ROW(G217)-2,3)+2))," - ",INDIRECT(ADDRESS(ROUNDDOWN((ROW(G217)-2)/3,0)+2,1))),"")</f>
        <v>Deadward - Deadcurion</v>
      </c>
      <c r="M217" t="s">
        <v>2590</v>
      </c>
      <c r="R217" t="s">
        <v>285</v>
      </c>
    </row>
    <row r="218" spans="1:18" x14ac:dyDescent="0.45">
      <c r="A218" t="s">
        <v>1582</v>
      </c>
      <c r="B218" t="s">
        <v>718</v>
      </c>
      <c r="C218" t="s">
        <v>719</v>
      </c>
      <c r="D218" t="s">
        <v>720</v>
      </c>
      <c r="G218" t="str" cm="1">
        <f t="array" aca="1" ref="G218" ca="1">IF(INDIRECT(ADDRESS(ROUNDDOWN((ROW(G218)-2)/3,0)+2,2))&lt;&gt;"",_xlfn.CONCAT(INDIRECT(ADDRESS(ROUNDDOWN((ROW(G218)-2)/3,0)+2,MOD(ROW(G218)-2,3)+2))," - ",INDIRECT(ADDRESS(ROUNDDOWN((ROW(G218)-2)/3,0)+2,1))),"")</f>
        <v>Whoppi - Whopper Hopper</v>
      </c>
      <c r="M218" t="s">
        <v>2591</v>
      </c>
      <c r="R218" t="s">
        <v>286</v>
      </c>
    </row>
    <row r="219" spans="1:18" x14ac:dyDescent="0.45">
      <c r="A219" t="s">
        <v>1583</v>
      </c>
      <c r="B219" t="s">
        <v>721</v>
      </c>
      <c r="C219" t="s">
        <v>722</v>
      </c>
      <c r="D219" t="s">
        <v>723</v>
      </c>
      <c r="G219" t="str" cm="1">
        <f t="array" aca="1" ref="G219" ca="1">IF(INDIRECT(ADDRESS(ROUNDDOWN((ROW(G219)-2)/3,0)+2,2))&lt;&gt;"",_xlfn.CONCAT(INDIRECT(ADDRESS(ROUNDDOWN((ROW(G219)-2)/3,0)+2,MOD(ROW(G219)-2,3)+2))," - ",INDIRECT(ADDRESS(ROUNDDOWN((ROW(G219)-2)/3,0)+2,1))),"")</f>
        <v>Whoptima - Whopper Hopper</v>
      </c>
      <c r="M219" t="s">
        <v>2592</v>
      </c>
      <c r="R219" t="s">
        <v>287</v>
      </c>
    </row>
    <row r="220" spans="1:18" x14ac:dyDescent="0.45">
      <c r="A220" t="s">
        <v>1584</v>
      </c>
      <c r="B220" t="s">
        <v>724</v>
      </c>
      <c r="C220" t="s">
        <v>725</v>
      </c>
      <c r="D220" t="s">
        <v>726</v>
      </c>
      <c r="G220" t="str" cm="1">
        <f t="array" aca="1" ref="G220" ca="1">IF(INDIRECT(ADDRESS(ROUNDDOWN((ROW(G220)-2)/3,0)+2,2))&lt;&gt;"",_xlfn.CONCAT(INDIRECT(ADDRESS(ROUNDDOWN((ROW(G220)-2)/3,0)+2,MOD(ROW(G220)-2,3)+2))," - ",INDIRECT(ADDRESS(ROUNDDOWN((ROW(G220)-2)/3,0)+2,1))),"")</f>
        <v>Whoprah - Whopper Hopper</v>
      </c>
      <c r="M220" t="s">
        <v>2593</v>
      </c>
      <c r="R220" t="s">
        <v>288</v>
      </c>
    </row>
    <row r="221" spans="1:18" x14ac:dyDescent="0.45">
      <c r="A221" t="s">
        <v>1585</v>
      </c>
      <c r="B221" t="s">
        <v>727</v>
      </c>
      <c r="C221" t="s">
        <v>728</v>
      </c>
      <c r="D221" t="s">
        <v>729</v>
      </c>
      <c r="G221" t="str" cm="1">
        <f t="array" aca="1" ref="G221" ca="1">IF(INDIRECT(ADDRESS(ROUNDDOWN((ROW(G221)-2)/3,0)+2,2))&lt;&gt;"",_xlfn.CONCAT(INDIRECT(ADDRESS(ROUNDDOWN((ROW(G221)-2)/3,0)+2,MOD(ROW(G221)-2,3)+2))," - ",INDIRECT(ADDRESS(ROUNDDOWN((ROW(G221)-2)/3,0)+2,1))),"")</f>
        <v>Pinky - Hocus Porcus</v>
      </c>
      <c r="M221" t="s">
        <v>2594</v>
      </c>
      <c r="R221" t="s">
        <v>289</v>
      </c>
    </row>
    <row r="222" spans="1:18" x14ac:dyDescent="0.45">
      <c r="A222" t="s">
        <v>1586</v>
      </c>
      <c r="B222" t="s">
        <v>730</v>
      </c>
      <c r="C222" t="s">
        <v>731</v>
      </c>
      <c r="D222" t="s">
        <v>732</v>
      </c>
      <c r="G222" t="str" cm="1">
        <f t="array" aca="1" ref="G222" ca="1">IF(INDIRECT(ADDRESS(ROUNDDOWN((ROW(G222)-2)/3,0)+2,2))&lt;&gt;"",_xlfn.CONCAT(INDIRECT(ADDRESS(ROUNDDOWN((ROW(G222)-2)/3,0)+2,MOD(ROW(G222)-2,3)+2))," - ",INDIRECT(ADDRESS(ROUNDDOWN((ROW(G222)-2)/3,0)+2,1))),"")</f>
        <v>Perky - Hocus Porcus</v>
      </c>
      <c r="M222" t="s">
        <v>2595</v>
      </c>
      <c r="R222" t="s">
        <v>290</v>
      </c>
    </row>
    <row r="223" spans="1:18" x14ac:dyDescent="0.45">
      <c r="A223" t="s">
        <v>1325</v>
      </c>
      <c r="B223" t="s">
        <v>733</v>
      </c>
      <c r="C223" t="s">
        <v>734</v>
      </c>
      <c r="D223" t="s">
        <v>735</v>
      </c>
      <c r="G223" t="str" cm="1">
        <f t="array" aca="1" ref="G223" ca="1">IF(INDIRECT(ADDRESS(ROUNDDOWN((ROW(G223)-2)/3,0)+2,2))&lt;&gt;"",_xlfn.CONCAT(INDIRECT(ADDRESS(ROUNDDOWN((ROW(G223)-2)/3,0)+2,MOD(ROW(G223)-2,3)+2))," - ",INDIRECT(ADDRESS(ROUNDDOWN((ROW(G223)-2)/3,0)+2,1))),"")</f>
        <v>Oinkston - Hocus Porcus</v>
      </c>
      <c r="M223" t="s">
        <v>2596</v>
      </c>
      <c r="R223" t="s">
        <v>291</v>
      </c>
    </row>
    <row r="224" spans="1:18" x14ac:dyDescent="0.45">
      <c r="A224" t="s">
        <v>1326</v>
      </c>
      <c r="B224" t="s">
        <v>736</v>
      </c>
      <c r="C224" t="s">
        <v>737</v>
      </c>
      <c r="D224" t="s">
        <v>738</v>
      </c>
      <c r="G224" t="str" cm="1">
        <f t="array" aca="1" ref="G224" ca="1">IF(INDIRECT(ADDRESS(ROUNDDOWN((ROW(G224)-2)/3,0)+2,2))&lt;&gt;"",_xlfn.CONCAT(INDIRECT(ADDRESS(ROUNDDOWN((ROW(G224)-2)/3,0)+2,MOD(ROW(G224)-2,3)+2))," - ",INDIRECT(ADDRESS(ROUNDDOWN((ROW(G224)-2)/3,0)+2,1))),"")</f>
        <v>Iron - Fryling</v>
      </c>
      <c r="M224" t="s">
        <v>2597</v>
      </c>
      <c r="R224" t="s">
        <v>292</v>
      </c>
    </row>
    <row r="225" spans="1:18" x14ac:dyDescent="0.45">
      <c r="A225" t="s">
        <v>1587</v>
      </c>
      <c r="B225" t="s">
        <v>739</v>
      </c>
      <c r="C225" t="s">
        <v>740</v>
      </c>
      <c r="D225" t="s">
        <v>741</v>
      </c>
      <c r="G225" t="str" cm="1">
        <f t="array" aca="1" ref="G225" ca="1">IF(INDIRECT(ADDRESS(ROUNDDOWN((ROW(G225)-2)/3,0)+2,2))&lt;&gt;"",_xlfn.CONCAT(INDIRECT(ADDRESS(ROUNDDOWN((ROW(G225)-2)/3,0)+2,MOD(ROW(G225)-2,3)+2))," - ",INDIRECT(ADDRESS(ROUNDDOWN((ROW(G225)-2)/3,0)+2,1))),"")</f>
        <v>Stephen - Fryling</v>
      </c>
      <c r="M225" t="s">
        <v>2598</v>
      </c>
      <c r="R225" t="s">
        <v>293</v>
      </c>
    </row>
    <row r="226" spans="1:18" x14ac:dyDescent="0.45">
      <c r="A226" t="s">
        <v>1588</v>
      </c>
      <c r="B226" t="s">
        <v>742</v>
      </c>
      <c r="C226" t="s">
        <v>743</v>
      </c>
      <c r="D226" t="s">
        <v>744</v>
      </c>
      <c r="G226" t="str" cm="1">
        <f t="array" aca="1" ref="G226" ca="1">IF(INDIRECT(ADDRESS(ROUNDDOWN((ROW(G226)-2)/3,0)+2,2))&lt;&gt;"",_xlfn.CONCAT(INDIRECT(ADDRESS(ROUNDDOWN((ROW(G226)-2)/3,0)+2,MOD(ROW(G226)-2,3)+2))," - ",INDIRECT(ADDRESS(ROUNDDOWN((ROW(G226)-2)/3,0)+2,1))),"")</f>
        <v>Freeman - Fryling</v>
      </c>
      <c r="M226" t="s">
        <v>2599</v>
      </c>
      <c r="R226" t="s">
        <v>294</v>
      </c>
    </row>
    <row r="227" spans="1:18" x14ac:dyDescent="0.45">
      <c r="A227" t="s">
        <v>1589</v>
      </c>
      <c r="B227" t="s">
        <v>745</v>
      </c>
      <c r="C227" t="s">
        <v>746</v>
      </c>
      <c r="D227" t="s">
        <v>747</v>
      </c>
      <c r="G227" t="str" cm="1">
        <f t="array" aca="1" ref="G227" ca="1">IF(INDIRECT(ADDRESS(ROUNDDOWN((ROW(G227)-2)/3,0)+2,2))&lt;&gt;"",_xlfn.CONCAT(INDIRECT(ADDRESS(ROUNDDOWN((ROW(G227)-2)/3,0)+2,MOD(ROW(G227)-2,3)+2))," - ",INDIRECT(ADDRESS(ROUNDDOWN((ROW(G227)-2)/3,0)+2,1))),"")</f>
        <v>Paige - Grimoire</v>
      </c>
      <c r="M227" t="s">
        <v>2600</v>
      </c>
      <c r="R227" t="s">
        <v>295</v>
      </c>
    </row>
    <row r="228" spans="1:18" x14ac:dyDescent="0.45">
      <c r="A228" t="s">
        <v>1590</v>
      </c>
      <c r="B228" t="s">
        <v>748</v>
      </c>
      <c r="C228" t="s">
        <v>749</v>
      </c>
      <c r="D228" t="s">
        <v>750</v>
      </c>
      <c r="G228" t="str" cm="1">
        <f t="array" aca="1" ref="G228" ca="1">IF(INDIRECT(ADDRESS(ROUNDDOWN((ROW(G228)-2)/3,0)+2,2))&lt;&gt;"",_xlfn.CONCAT(INDIRECT(ADDRESS(ROUNDDOWN((ROW(G228)-2)/3,0)+2,MOD(ROW(G228)-2,3)+2))," - ",INDIRECT(ADDRESS(ROUNDDOWN((ROW(G228)-2)/3,0)+2,1))),"")</f>
        <v>Booker - Grimoire</v>
      </c>
      <c r="M228" t="s">
        <v>2601</v>
      </c>
      <c r="R228" t="s">
        <v>296</v>
      </c>
    </row>
    <row r="229" spans="1:18" x14ac:dyDescent="0.45">
      <c r="A229" t="s">
        <v>1591</v>
      </c>
      <c r="B229" t="s">
        <v>751</v>
      </c>
      <c r="C229" t="s">
        <v>752</v>
      </c>
      <c r="D229" t="s">
        <v>753</v>
      </c>
      <c r="G229" t="str" cm="1">
        <f t="array" aca="1" ref="G229" ca="1">IF(INDIRECT(ADDRESS(ROUNDDOWN((ROW(G229)-2)/3,0)+2,2))&lt;&gt;"",_xlfn.CONCAT(INDIRECT(ADDRESS(ROUNDDOWN((ROW(G229)-2)/3,0)+2,MOD(ROW(G229)-2,3)+2))," - ",INDIRECT(ADDRESS(ROUNDDOWN((ROW(G229)-2)/3,0)+2,1))),"")</f>
        <v>Printon - Grimoire</v>
      </c>
      <c r="M229" t="s">
        <v>2602</v>
      </c>
      <c r="R229" t="s">
        <v>297</v>
      </c>
    </row>
    <row r="230" spans="1:18" x14ac:dyDescent="0.45">
      <c r="A230" t="s">
        <v>1592</v>
      </c>
      <c r="B230" t="s">
        <v>754</v>
      </c>
      <c r="C230" t="s">
        <v>755</v>
      </c>
      <c r="D230" t="s">
        <v>756</v>
      </c>
      <c r="G230" t="str" cm="1">
        <f t="array" aca="1" ref="G230" ca="1">IF(INDIRECT(ADDRESS(ROUNDDOWN((ROW(G230)-2)/3,0)+2,2))&lt;&gt;"",_xlfn.CONCAT(INDIRECT(ADDRESS(ROUNDDOWN((ROW(G230)-2)/3,0)+2,MOD(ROW(G230)-2,3)+2))," - ",INDIRECT(ADDRESS(ROUNDDOWN((ROW(G230)-2)/3,0)+2,1))),"")</f>
        <v>Dwight - Wight Watchman</v>
      </c>
      <c r="M230" t="s">
        <v>2603</v>
      </c>
      <c r="R230" t="s">
        <v>298</v>
      </c>
    </row>
    <row r="231" spans="1:18" x14ac:dyDescent="0.45">
      <c r="A231" t="s">
        <v>1593</v>
      </c>
      <c r="B231" t="s">
        <v>757</v>
      </c>
      <c r="C231" t="s">
        <v>758</v>
      </c>
      <c r="D231" t="s">
        <v>759</v>
      </c>
      <c r="G231" t="str" cm="1">
        <f t="array" aca="1" ref="G231" ca="1">IF(INDIRECT(ADDRESS(ROUNDDOWN((ROW(G231)-2)/3,0)+2,2))&lt;&gt;"",_xlfn.CONCAT(INDIRECT(ADDRESS(ROUNDDOWN((ROW(G231)-2)/3,0)+2,MOD(ROW(G231)-2,3)+2))," - ",INDIRECT(ADDRESS(ROUNDDOWN((ROW(G231)-2)/3,0)+2,1))),"")</f>
        <v>Whitt - Wight Watchman</v>
      </c>
      <c r="M231" t="s">
        <v>2604</v>
      </c>
      <c r="R231" t="s">
        <v>299</v>
      </c>
    </row>
    <row r="232" spans="1:18" x14ac:dyDescent="0.45">
      <c r="A232" t="s">
        <v>1594</v>
      </c>
      <c r="B232" t="s">
        <v>760</v>
      </c>
      <c r="C232" t="s">
        <v>761</v>
      </c>
      <c r="D232" t="s">
        <v>762</v>
      </c>
      <c r="G232" t="str" cm="1">
        <f t="array" aca="1" ref="G232" ca="1">IF(INDIRECT(ADDRESS(ROUNDDOWN((ROW(G232)-2)/3,0)+2,2))&lt;&gt;"",_xlfn.CONCAT(INDIRECT(ADDRESS(ROUNDDOWN((ROW(G232)-2)/3,0)+2,MOD(ROW(G232)-2,3)+2))," - ",INDIRECT(ADDRESS(ROUNDDOWN((ROW(G232)-2)/3,0)+2,1))),"")</f>
        <v>Wynton - Wight Watchman</v>
      </c>
      <c r="M232" t="s">
        <v>2605</v>
      </c>
      <c r="R232" t="s">
        <v>300</v>
      </c>
    </row>
    <row r="233" spans="1:18" x14ac:dyDescent="0.45">
      <c r="A233" t="s">
        <v>1595</v>
      </c>
      <c r="B233" t="s">
        <v>763</v>
      </c>
      <c r="C233" t="s">
        <v>764</v>
      </c>
      <c r="D233" t="s">
        <v>765</v>
      </c>
      <c r="G233" t="str" cm="1">
        <f t="array" aca="1" ref="G233" ca="1">IF(INDIRECT(ADDRESS(ROUNDDOWN((ROW(G233)-2)/3,0)+2,2))&lt;&gt;"",_xlfn.CONCAT(INDIRECT(ADDRESS(ROUNDDOWN((ROW(G233)-2)/3,0)+2,MOD(ROW(G233)-2,3)+2))," - ",INDIRECT(ADDRESS(ROUNDDOWN((ROW(G233)-2)/3,0)+2,1))),"")</f>
        <v>Jemma - Jade Dragon</v>
      </c>
      <c r="M233" t="s">
        <v>2606</v>
      </c>
      <c r="R233" t="s">
        <v>301</v>
      </c>
    </row>
    <row r="234" spans="1:18" x14ac:dyDescent="0.45">
      <c r="A234" t="s">
        <v>1596</v>
      </c>
      <c r="B234" t="s">
        <v>766</v>
      </c>
      <c r="C234" t="s">
        <v>767</v>
      </c>
      <c r="D234" t="s">
        <v>768</v>
      </c>
      <c r="G234" t="str" cm="1">
        <f t="array" aca="1" ref="G234" ca="1">IF(INDIRECT(ADDRESS(ROUNDDOWN((ROW(G234)-2)/3,0)+2,2))&lt;&gt;"",_xlfn.CONCAT(INDIRECT(ADDRESS(ROUNDDOWN((ROW(G234)-2)/3,0)+2,MOD(ROW(G234)-2,3)+2))," - ",INDIRECT(ADDRESS(ROUNDDOWN((ROW(G234)-2)/3,0)+2,1))),"")</f>
        <v>Jason - Jade Dragon</v>
      </c>
      <c r="M234" t="s">
        <v>2607</v>
      </c>
      <c r="R234" t="s">
        <v>302</v>
      </c>
    </row>
    <row r="235" spans="1:18" x14ac:dyDescent="0.45">
      <c r="A235" t="s">
        <v>1597</v>
      </c>
      <c r="B235" t="s">
        <v>769</v>
      </c>
      <c r="C235" t="s">
        <v>770</v>
      </c>
      <c r="D235" t="s">
        <v>771</v>
      </c>
      <c r="G235" t="str" cm="1">
        <f t="array" aca="1" ref="G235" ca="1">IF(INDIRECT(ADDRESS(ROUNDDOWN((ROW(G235)-2)/3,0)+2,2))&lt;&gt;"",_xlfn.CONCAT(INDIRECT(ADDRESS(ROUNDDOWN((ROW(G235)-2)/3,0)+2,MOD(ROW(G235)-2,3)+2))," - ",INDIRECT(ADDRESS(ROUNDDOWN((ROW(G235)-2)/3,0)+2,1))),"")</f>
        <v>Jayden - Jade Dragon</v>
      </c>
      <c r="M235" t="s">
        <v>2608</v>
      </c>
      <c r="R235" t="s">
        <v>303</v>
      </c>
    </row>
    <row r="236" spans="1:18" x14ac:dyDescent="0.45">
      <c r="A236" t="s">
        <v>1598</v>
      </c>
      <c r="B236" t="s">
        <v>772</v>
      </c>
      <c r="C236" t="s">
        <v>773</v>
      </c>
      <c r="D236" t="s">
        <v>774</v>
      </c>
      <c r="G236" t="str" cm="1">
        <f t="array" aca="1" ref="G236" ca="1">IF(INDIRECT(ADDRESS(ROUNDDOWN((ROW(G236)-2)/3,0)+2,2))&lt;&gt;"",_xlfn.CONCAT(INDIRECT(ADDRESS(ROUNDDOWN((ROW(G236)-2)/3,0)+2,MOD(ROW(G236)-2,3)+2))," - ",INDIRECT(ADDRESS(ROUNDDOWN((ROW(G236)-2)/3,0)+2,1))),"")</f>
        <v>Shadie - Fly-By-Knight</v>
      </c>
      <c r="M236" t="s">
        <v>2609</v>
      </c>
      <c r="R236" t="s">
        <v>304</v>
      </c>
    </row>
    <row r="237" spans="1:18" x14ac:dyDescent="0.45">
      <c r="A237" t="s">
        <v>1599</v>
      </c>
      <c r="B237" t="s">
        <v>775</v>
      </c>
      <c r="C237" t="s">
        <v>776</v>
      </c>
      <c r="D237" t="s">
        <v>777</v>
      </c>
      <c r="G237" t="str" cm="1">
        <f t="array" aca="1" ref="G237" ca="1">IF(INDIRECT(ADDRESS(ROUNDDOWN((ROW(G237)-2)/3,0)+2,2))&lt;&gt;"",_xlfn.CONCAT(INDIRECT(ADDRESS(ROUNDDOWN((ROW(G237)-2)/3,0)+2,MOD(ROW(G237)-2,3)+2))," - ",INDIRECT(ADDRESS(ROUNDDOWN((ROW(G237)-2)/3,0)+2,1))),"")</f>
        <v>Shadward - Fly-By-Knight</v>
      </c>
      <c r="M237" t="s">
        <v>2610</v>
      </c>
      <c r="R237" t="s">
        <v>305</v>
      </c>
    </row>
    <row r="238" spans="1:18" x14ac:dyDescent="0.45">
      <c r="A238" t="s">
        <v>1600</v>
      </c>
      <c r="B238" t="s">
        <v>778</v>
      </c>
      <c r="C238" t="s">
        <v>779</v>
      </c>
      <c r="D238" t="s">
        <v>780</v>
      </c>
      <c r="G238" t="str" cm="1">
        <f t="array" aca="1" ref="G238" ca="1">IF(INDIRECT(ADDRESS(ROUNDDOWN((ROW(G238)-2)/3,0)+2,2))&lt;&gt;"",_xlfn.CONCAT(INDIRECT(ADDRESS(ROUNDDOWN((ROW(G238)-2)/3,0)+2,MOD(ROW(G238)-2,3)+2))," - ",INDIRECT(ADDRESS(ROUNDDOWN((ROW(G238)-2)/3,0)+2,1))),"")</f>
        <v>Shadam - Fly-By-Knight</v>
      </c>
      <c r="M238" t="s">
        <v>2611</v>
      </c>
      <c r="R238" t="s">
        <v>306</v>
      </c>
    </row>
    <row r="239" spans="1:18" x14ac:dyDescent="0.45">
      <c r="A239" t="s">
        <v>1601</v>
      </c>
      <c r="B239" t="s">
        <v>781</v>
      </c>
      <c r="C239" t="s">
        <v>782</v>
      </c>
      <c r="D239" t="s">
        <v>783</v>
      </c>
      <c r="G239" t="str" cm="1">
        <f t="array" aca="1" ref="G239" ca="1">IF(INDIRECT(ADDRESS(ROUNDDOWN((ROW(G239)-2)/3,0)+2,2))&lt;&gt;"",_xlfn.CONCAT(INDIRECT(ADDRESS(ROUNDDOWN((ROW(G239)-2)/3,0)+2,MOD(ROW(G239)-2,3)+2))," - ",INDIRECT(ADDRESS(ROUNDDOWN((ROW(G239)-2)/3,0)+2,1))),"")</f>
        <v>Stabby - Natural Born Quiller</v>
      </c>
      <c r="M239" t="s">
        <v>2612</v>
      </c>
      <c r="R239" t="s">
        <v>307</v>
      </c>
    </row>
    <row r="240" spans="1:18" x14ac:dyDescent="0.45">
      <c r="A240" t="s">
        <v>1602</v>
      </c>
      <c r="B240" t="s">
        <v>784</v>
      </c>
      <c r="C240" t="s">
        <v>785</v>
      </c>
      <c r="D240" t="s">
        <v>786</v>
      </c>
      <c r="G240" t="str" cm="1">
        <f t="array" aca="1" ref="G240" ca="1">IF(INDIRECT(ADDRESS(ROUNDDOWN((ROW(G240)-2)/3,0)+2,2))&lt;&gt;"",_xlfn.CONCAT(INDIRECT(ADDRESS(ROUNDDOWN((ROW(G240)-2)/3,0)+2,MOD(ROW(G240)-2,3)+2))," - ",INDIRECT(ADDRESS(ROUNDDOWN((ROW(G240)-2)/3,0)+2,1))),"")</f>
        <v>Jabby - Natural Born Quiller</v>
      </c>
      <c r="M240" t="s">
        <v>2613</v>
      </c>
      <c r="R240" t="s">
        <v>308</v>
      </c>
    </row>
    <row r="241" spans="1:18" x14ac:dyDescent="0.45">
      <c r="A241" t="s">
        <v>1603</v>
      </c>
      <c r="B241" t="s">
        <v>787</v>
      </c>
      <c r="C241" t="s">
        <v>788</v>
      </c>
      <c r="D241" t="s">
        <v>789</v>
      </c>
      <c r="G241" t="str" cm="1">
        <f t="array" aca="1" ref="G241" ca="1">IF(INDIRECT(ADDRESS(ROUNDDOWN((ROW(G241)-2)/3,0)+2,2))&lt;&gt;"",_xlfn.CONCAT(INDIRECT(ADDRESS(ROUNDDOWN((ROW(G241)-2)/3,0)+2,MOD(ROW(G241)-2,3)+2))," - ",INDIRECT(ADDRESS(ROUNDDOWN((ROW(G241)-2)/3,0)+2,1))),"")</f>
        <v>Pokey - Natural Born Quiller</v>
      </c>
      <c r="M241" t="s">
        <v>2614</v>
      </c>
      <c r="R241" t="s">
        <v>309</v>
      </c>
    </row>
    <row r="242" spans="1:18" x14ac:dyDescent="0.45">
      <c r="A242" t="s">
        <v>1604</v>
      </c>
      <c r="B242" t="s">
        <v>790</v>
      </c>
      <c r="C242" t="s">
        <v>791</v>
      </c>
      <c r="D242" t="s">
        <v>792</v>
      </c>
      <c r="G242" t="str" cm="1">
        <f t="array" aca="1" ref="G242" ca="1">IF(INDIRECT(ADDRESS(ROUNDDOWN((ROW(G242)-2)/3,0)+2,2))&lt;&gt;"",_xlfn.CONCAT(INDIRECT(ADDRESS(ROUNDDOWN((ROW(G242)-2)/3,0)+2,MOD(ROW(G242)-2,3)+2))," - ",INDIRECT(ADDRESS(ROUNDDOWN((ROW(G242)-2)/3,0)+2,1))),"")</f>
        <v>Curadoc - Cureslime</v>
      </c>
      <c r="M242" t="s">
        <v>2615</v>
      </c>
      <c r="R242" t="s">
        <v>310</v>
      </c>
    </row>
    <row r="243" spans="1:18" x14ac:dyDescent="0.45">
      <c r="A243" t="s">
        <v>1353</v>
      </c>
      <c r="B243" t="s">
        <v>793</v>
      </c>
      <c r="C243" t="s">
        <v>794</v>
      </c>
      <c r="D243" t="s">
        <v>795</v>
      </c>
      <c r="G243" t="str" cm="1">
        <f t="array" aca="1" ref="G243" ca="1">IF(INDIRECT(ADDRESS(ROUNDDOWN((ROW(G243)-2)/3,0)+2,2))&lt;&gt;"",_xlfn.CONCAT(INDIRECT(ADDRESS(ROUNDDOWN((ROW(G243)-2)/3,0)+2,MOD(ROW(G243)-2,3)+2))," - ",INDIRECT(ADDRESS(ROUNDDOWN((ROW(G243)-2)/3,0)+2,1))),"")</f>
        <v>Curetney - Cureslime</v>
      </c>
      <c r="M243" t="s">
        <v>2616</v>
      </c>
      <c r="R243" t="s">
        <v>311</v>
      </c>
    </row>
    <row r="244" spans="1:18" x14ac:dyDescent="0.45">
      <c r="A244" t="s">
        <v>1605</v>
      </c>
      <c r="B244" t="s">
        <v>796</v>
      </c>
      <c r="C244" t="s">
        <v>797</v>
      </c>
      <c r="D244" t="s">
        <v>798</v>
      </c>
      <c r="G244" t="str" cm="1">
        <f t="array" aca="1" ref="G244" ca="1">IF(INDIRECT(ADDRESS(ROUNDDOWN((ROW(G244)-2)/3,0)+2,2))&lt;&gt;"",_xlfn.CONCAT(INDIRECT(ADDRESS(ROUNDDOWN((ROW(G244)-2)/3,0)+2,MOD(ROW(G244)-2,3)+2))," - ",INDIRECT(ADDRESS(ROUNDDOWN((ROW(G244)-2)/3,0)+2,1))),"")</f>
        <v>Curetis - Cureslime</v>
      </c>
      <c r="M244" t="s">
        <v>2617</v>
      </c>
      <c r="R244" t="s">
        <v>312</v>
      </c>
    </row>
    <row r="245" spans="1:18" x14ac:dyDescent="0.45">
      <c r="A245" t="s">
        <v>1606</v>
      </c>
      <c r="B245" t="s">
        <v>799</v>
      </c>
      <c r="C245" t="s">
        <v>800</v>
      </c>
      <c r="D245" t="s">
        <v>801</v>
      </c>
      <c r="G245" t="str" cm="1">
        <f t="array" aca="1" ref="G245" ca="1">IF(INDIRECT(ADDRESS(ROUNDDOWN((ROW(G245)-2)/3,0)+2,2))&lt;&gt;"",_xlfn.CONCAT(INDIRECT(ADDRESS(ROUNDDOWN((ROW(G245)-2)/3,0)+2,MOD(ROW(G245)-2,3)+2))," - ",INDIRECT(ADDRESS(ROUNDDOWN((ROW(G245)-2)/3,0)+2,1))),"")</f>
        <v>Boorbara - Boorbarian</v>
      </c>
      <c r="M245" t="s">
        <v>2618</v>
      </c>
      <c r="R245" t="s">
        <v>313</v>
      </c>
    </row>
    <row r="246" spans="1:18" x14ac:dyDescent="0.45">
      <c r="A246" t="s">
        <v>1607</v>
      </c>
      <c r="B246" t="s">
        <v>802</v>
      </c>
      <c r="C246" t="s">
        <v>803</v>
      </c>
      <c r="D246" t="s">
        <v>804</v>
      </c>
      <c r="G246" t="str" cm="1">
        <f t="array" aca="1" ref="G246" ca="1">IF(INDIRECT(ADDRESS(ROUNDDOWN((ROW(G246)-2)/3,0)+2,2))&lt;&gt;"",_xlfn.CONCAT(INDIRECT(ADDRESS(ROUNDDOWN((ROW(G246)-2)/3,0)+2,MOD(ROW(G246)-2,3)+2))," - ",INDIRECT(ADDRESS(ROUNDDOWN((ROW(G246)-2)/3,0)+2,1))),"")</f>
        <v>Boorian - Boorbarian</v>
      </c>
      <c r="M246" t="s">
        <v>2619</v>
      </c>
      <c r="R246" t="s">
        <v>314</v>
      </c>
    </row>
    <row r="247" spans="1:18" x14ac:dyDescent="0.45">
      <c r="A247" t="s">
        <v>1608</v>
      </c>
      <c r="B247" t="s">
        <v>805</v>
      </c>
      <c r="C247" t="s">
        <v>806</v>
      </c>
      <c r="D247" t="s">
        <v>807</v>
      </c>
      <c r="G247" t="str" cm="1">
        <f t="array" aca="1" ref="G247" ca="1">IF(INDIRECT(ADDRESS(ROUNDDOWN((ROW(G247)-2)/3,0)+2,2))&lt;&gt;"",_xlfn.CONCAT(INDIRECT(ADDRESS(ROUNDDOWN((ROW(G247)-2)/3,0)+2,MOD(ROW(G247)-2,3)+2))," - ",INDIRECT(ADDRESS(ROUNDDOWN((ROW(G247)-2)/3,0)+2,1))),"")</f>
        <v>Boorson - Boorbarian</v>
      </c>
      <c r="M247" t="s">
        <v>2620</v>
      </c>
      <c r="R247" t="s">
        <v>315</v>
      </c>
    </row>
    <row r="248" spans="1:18" x14ac:dyDescent="0.45">
      <c r="A248" t="s">
        <v>1609</v>
      </c>
      <c r="B248" t="s">
        <v>808</v>
      </c>
      <c r="C248" t="s">
        <v>809</v>
      </c>
      <c r="D248" t="s">
        <v>810</v>
      </c>
      <c r="G248" t="str" cm="1">
        <f t="array" aca="1" ref="G248" ca="1">IF(INDIRECT(ADDRESS(ROUNDDOWN((ROW(G248)-2)/3,0)+2,2))&lt;&gt;"",_xlfn.CONCAT(INDIRECT(ADDRESS(ROUNDDOWN((ROW(G248)-2)/3,0)+2,MOD(ROW(G248)-2,3)+2))," - ",INDIRECT(ADDRESS(ROUNDDOWN((ROW(G248)-2)/3,0)+2,1))),"")</f>
        <v>Horne - Splatterhorn</v>
      </c>
      <c r="M248" t="s">
        <v>2621</v>
      </c>
      <c r="R248" t="s">
        <v>316</v>
      </c>
    </row>
    <row r="249" spans="1:18" x14ac:dyDescent="0.45">
      <c r="A249" t="s">
        <v>1610</v>
      </c>
      <c r="B249" t="s">
        <v>811</v>
      </c>
      <c r="C249" t="s">
        <v>812</v>
      </c>
      <c r="D249" t="s">
        <v>813</v>
      </c>
      <c r="G249" t="str" cm="1">
        <f t="array" aca="1" ref="G249" ca="1">IF(INDIRECT(ADDRESS(ROUNDDOWN((ROW(G249)-2)/3,0)+2,2))&lt;&gt;"",_xlfn.CONCAT(INDIRECT(ADDRESS(ROUNDDOWN((ROW(G249)-2)/3,0)+2,MOD(ROW(G249)-2,3)+2))," - ",INDIRECT(ADDRESS(ROUNDDOWN((ROW(G249)-2)/3,0)+2,1))),"")</f>
        <v>Rhonda - Splatterhorn</v>
      </c>
      <c r="M249" t="s">
        <v>2622</v>
      </c>
      <c r="R249" t="s">
        <v>317</v>
      </c>
    </row>
    <row r="250" spans="1:18" x14ac:dyDescent="0.45">
      <c r="A250" t="s">
        <v>1611</v>
      </c>
      <c r="B250" t="s">
        <v>814</v>
      </c>
      <c r="C250" t="s">
        <v>815</v>
      </c>
      <c r="D250" t="s">
        <v>816</v>
      </c>
      <c r="G250" t="str" cm="1">
        <f t="array" aca="1" ref="G250" ca="1">IF(INDIRECT(ADDRESS(ROUNDDOWN((ROW(G250)-2)/3,0)+2,2))&lt;&gt;"",_xlfn.CONCAT(INDIRECT(ADDRESS(ROUNDDOWN((ROW(G250)-2)/3,0)+2,MOD(ROW(G250)-2,3)+2))," - ",INDIRECT(ADDRESS(ROUNDDOWN((ROW(G250)-2)/3,0)+2,1))),"")</f>
        <v>Rhinus - Splatterhorn</v>
      </c>
      <c r="M250" t="s">
        <v>2623</v>
      </c>
      <c r="R250" t="s">
        <v>318</v>
      </c>
    </row>
    <row r="251" spans="1:18" x14ac:dyDescent="0.45">
      <c r="A251" t="s">
        <v>1612</v>
      </c>
      <c r="B251" t="s">
        <v>817</v>
      </c>
      <c r="C251" t="s">
        <v>818</v>
      </c>
      <c r="D251" t="s">
        <v>819</v>
      </c>
      <c r="G251" t="str" cm="1">
        <f t="array" aca="1" ref="G251" ca="1">IF(INDIRECT(ADDRESS(ROUNDDOWN((ROW(G251)-2)/3,0)+2,2))&lt;&gt;"",_xlfn.CONCAT(INDIRECT(ADDRESS(ROUNDDOWN((ROW(G251)-2)/3,0)+2,MOD(ROW(G251)-2,3)+2))," - ",INDIRECT(ADDRESS(ROUNDDOWN((ROW(G251)-2)/3,0)+2,1))),"")</f>
        <v>Oliver - Oligarchaeopteryx</v>
      </c>
      <c r="M251" t="s">
        <v>2624</v>
      </c>
      <c r="R251" t="s">
        <v>319</v>
      </c>
    </row>
    <row r="252" spans="1:18" x14ac:dyDescent="0.45">
      <c r="A252" t="s">
        <v>1613</v>
      </c>
      <c r="B252" t="s">
        <v>820</v>
      </c>
      <c r="C252" t="s">
        <v>821</v>
      </c>
      <c r="D252" t="s">
        <v>822</v>
      </c>
      <c r="G252" t="str" cm="1">
        <f t="array" aca="1" ref="G252" ca="1">IF(INDIRECT(ADDRESS(ROUNDDOWN((ROW(G252)-2)/3,0)+2,2))&lt;&gt;"",_xlfn.CONCAT(INDIRECT(ADDRESS(ROUNDDOWN((ROW(G252)-2)/3,0)+2,MOD(ROW(G252)-2,3)+2))," - ",INDIRECT(ADDRESS(ROUNDDOWN((ROW(G252)-2)/3,0)+2,1))),"")</f>
        <v>Olivia - Oligarchaeopteryx</v>
      </c>
      <c r="M252" t="s">
        <v>2625</v>
      </c>
      <c r="R252" t="s">
        <v>320</v>
      </c>
    </row>
    <row r="253" spans="1:18" x14ac:dyDescent="0.45">
      <c r="A253" t="s">
        <v>1614</v>
      </c>
      <c r="B253" t="s">
        <v>823</v>
      </c>
      <c r="C253" t="s">
        <v>824</v>
      </c>
      <c r="D253" t="s">
        <v>825</v>
      </c>
      <c r="G253" t="str" cm="1">
        <f t="array" aca="1" ref="G253" ca="1">IF(INDIRECT(ADDRESS(ROUNDDOWN((ROW(G253)-2)/3,0)+2,2))&lt;&gt;"",_xlfn.CONCAT(INDIRECT(ADDRESS(ROUNDDOWN((ROW(G253)-2)/3,0)+2,MOD(ROW(G253)-2,3)+2))," - ",INDIRECT(ADDRESS(ROUNDDOWN((ROW(G253)-2)/3,0)+2,1))),"")</f>
        <v>Oleg - Oligarchaeopteryx</v>
      </c>
      <c r="M253" t="s">
        <v>2626</v>
      </c>
      <c r="R253" t="s">
        <v>321</v>
      </c>
    </row>
    <row r="254" spans="1:18" x14ac:dyDescent="0.45">
      <c r="A254" t="s">
        <v>1615</v>
      </c>
      <c r="B254" t="s">
        <v>826</v>
      </c>
      <c r="C254" t="s">
        <v>827</v>
      </c>
      <c r="D254" t="s">
        <v>828</v>
      </c>
      <c r="G254" t="str" cm="1">
        <f t="array" aca="1" ref="G254" ca="1">IF(INDIRECT(ADDRESS(ROUNDDOWN((ROW(G254)-2)/3,0)+2,2))&lt;&gt;"",_xlfn.CONCAT(INDIRECT(ADDRESS(ROUNDDOWN((ROW(G254)-2)/3,0)+2,MOD(ROW(G254)-2,3)+2))," - ",INDIRECT(ADDRESS(ROUNDDOWN((ROW(G254)-2)/3,0)+2,1))),"")</f>
        <v>Charles - Chargoyle</v>
      </c>
      <c r="M254" t="s">
        <v>2627</v>
      </c>
      <c r="R254" t="s">
        <v>322</v>
      </c>
    </row>
    <row r="255" spans="1:18" x14ac:dyDescent="0.45">
      <c r="A255" t="s">
        <v>1616</v>
      </c>
      <c r="B255" t="s">
        <v>829</v>
      </c>
      <c r="C255" t="s">
        <v>830</v>
      </c>
      <c r="D255" t="s">
        <v>831</v>
      </c>
      <c r="G255" t="str" cm="1">
        <f t="array" aca="1" ref="G255" ca="1">IF(INDIRECT(ADDRESS(ROUNDDOWN((ROW(G255)-2)/3,0)+2,2))&lt;&gt;"",_xlfn.CONCAT(INDIRECT(ADDRESS(ROUNDDOWN((ROW(G255)-2)/3,0)+2,MOD(ROW(G255)-2,3)+2))," - ",INDIRECT(ADDRESS(ROUNDDOWN((ROW(G255)-2)/3,0)+2,1))),"")</f>
        <v>Charthur - Chargoyle</v>
      </c>
      <c r="M255" t="s">
        <v>2628</v>
      </c>
      <c r="R255" t="s">
        <v>323</v>
      </c>
    </row>
    <row r="256" spans="1:18" x14ac:dyDescent="0.45">
      <c r="A256" t="s">
        <v>1617</v>
      </c>
      <c r="B256" t="s">
        <v>832</v>
      </c>
      <c r="C256" t="s">
        <v>833</v>
      </c>
      <c r="D256" t="s">
        <v>834</v>
      </c>
      <c r="G256" t="str" cm="1">
        <f t="array" aca="1" ref="G256" ca="1">IF(INDIRECT(ADDRESS(ROUNDDOWN((ROW(G256)-2)/3,0)+2,2))&lt;&gt;"",_xlfn.CONCAT(INDIRECT(ADDRESS(ROUNDDOWN((ROW(G256)-2)/3,0)+2,MOD(ROW(G256)-2,3)+2))," - ",INDIRECT(ADDRESS(ROUNDDOWN((ROW(G256)-2)/3,0)+2,1))),"")</f>
        <v>Charlene - Chargoyle</v>
      </c>
      <c r="M256" t="s">
        <v>2629</v>
      </c>
      <c r="R256" t="s">
        <v>324</v>
      </c>
    </row>
    <row r="257" spans="1:18" x14ac:dyDescent="0.45">
      <c r="A257" t="s">
        <v>1618</v>
      </c>
      <c r="B257" t="s">
        <v>835</v>
      </c>
      <c r="C257" t="s">
        <v>836</v>
      </c>
      <c r="D257" t="s">
        <v>837</v>
      </c>
      <c r="G257" t="str" cm="1">
        <f t="array" aca="1" ref="G257" ca="1">IF(INDIRECT(ADDRESS(ROUNDDOWN((ROW(G257)-2)/3,0)+2,2))&lt;&gt;"",_xlfn.CONCAT(INDIRECT(ADDRESS(ROUNDDOWN((ROW(G257)-2)/3,0)+2,MOD(ROW(G257)-2,3)+2))," - ",INDIRECT(ADDRESS(ROUNDDOWN((ROW(G257)-2)/3,0)+2,1))),"")</f>
        <v>Goovan - King Slime</v>
      </c>
      <c r="M257" t="s">
        <v>2630</v>
      </c>
      <c r="R257" t="s">
        <v>325</v>
      </c>
    </row>
    <row r="258" spans="1:18" x14ac:dyDescent="0.45">
      <c r="A258" t="s">
        <v>1619</v>
      </c>
      <c r="B258" t="s">
        <v>838</v>
      </c>
      <c r="C258" t="s">
        <v>839</v>
      </c>
      <c r="D258" t="s">
        <v>840</v>
      </c>
      <c r="G258" t="str" cm="1">
        <f t="array" aca="1" ref="G258" ca="1">IF(INDIRECT(ADDRESS(ROUNDDOWN((ROW(G258)-2)/3,0)+2,2))&lt;&gt;"",_xlfn.CONCAT(INDIRECT(ADDRESS(ROUNDDOWN((ROW(G258)-2)/3,0)+2,MOD(ROW(G258)-2,3)+2))," - ",INDIRECT(ADDRESS(ROUNDDOWN((ROW(G258)-2)/3,0)+2,1))),"")</f>
        <v>Augoost - King Slime</v>
      </c>
      <c r="M258" t="s">
        <v>2631</v>
      </c>
      <c r="R258" t="s">
        <v>326</v>
      </c>
    </row>
    <row r="259" spans="1:18" x14ac:dyDescent="0.45">
      <c r="A259" t="s">
        <v>1620</v>
      </c>
      <c r="B259" t="s">
        <v>841</v>
      </c>
      <c r="C259" t="s">
        <v>842</v>
      </c>
      <c r="D259" t="s">
        <v>843</v>
      </c>
      <c r="G259" t="str" cm="1">
        <f t="array" aca="1" ref="G259" ca="1">IF(INDIRECT(ADDRESS(ROUNDDOWN((ROW(G259)-2)/3,0)+2,2))&lt;&gt;"",_xlfn.CONCAT(INDIRECT(ADDRESS(ROUNDDOWN((ROW(G259)-2)/3,0)+2,MOD(ROW(G259)-2,3)+2))," - ",INDIRECT(ADDRESS(ROUNDDOWN((ROW(G259)-2)/3,0)+2,1))),"")</f>
        <v>Blubba - King Slime</v>
      </c>
      <c r="M259" t="s">
        <v>2632</v>
      </c>
      <c r="R259" t="s">
        <v>327</v>
      </c>
    </row>
    <row r="260" spans="1:18" x14ac:dyDescent="0.45">
      <c r="A260" t="s">
        <v>1621</v>
      </c>
      <c r="B260" t="s">
        <v>844</v>
      </c>
      <c r="C260" t="s">
        <v>845</v>
      </c>
      <c r="D260" t="s">
        <v>846</v>
      </c>
      <c r="G260" t="str" cm="1">
        <f t="array" aca="1" ref="G260" ca="1">IF(INDIRECT(ADDRESS(ROUNDDOWN((ROW(G260)-2)/3,0)+2,2))&lt;&gt;"",_xlfn.CONCAT(INDIRECT(ADDRESS(ROUNDDOWN((ROW(G260)-2)/3,0)+2,MOD(ROW(G260)-2,3)+2))," - ",INDIRECT(ADDRESS(ROUNDDOWN((ROW(G260)-2)/3,0)+2,1))),"")</f>
        <v>Manfred - Mandrake Mercenary</v>
      </c>
      <c r="M260" t="s">
        <v>2633</v>
      </c>
      <c r="R260" t="s">
        <v>328</v>
      </c>
    </row>
    <row r="261" spans="1:18" x14ac:dyDescent="0.45">
      <c r="A261" t="s">
        <v>1622</v>
      </c>
      <c r="B261" t="s">
        <v>847</v>
      </c>
      <c r="C261" t="s">
        <v>848</v>
      </c>
      <c r="D261" t="s">
        <v>849</v>
      </c>
      <c r="G261" t="str" cm="1">
        <f t="array" aca="1" ref="G261" ca="1">IF(INDIRECT(ADDRESS(ROUNDDOWN((ROW(G261)-2)/3,0)+2,2))&lt;&gt;"",_xlfn.CONCAT(INDIRECT(ADDRESS(ROUNDDOWN((ROW(G261)-2)/3,0)+2,MOD(ROW(G261)-2,3)+2))," - ",INDIRECT(ADDRESS(ROUNDDOWN((ROW(G261)-2)/3,0)+2,1))),"")</f>
        <v>Mansell - Mandrake Mercenary</v>
      </c>
      <c r="M261" t="s">
        <v>2634</v>
      </c>
      <c r="R261" t="s">
        <v>329</v>
      </c>
    </row>
    <row r="262" spans="1:18" x14ac:dyDescent="0.45">
      <c r="A262" t="s">
        <v>1623</v>
      </c>
      <c r="B262" t="s">
        <v>850</v>
      </c>
      <c r="C262" t="s">
        <v>851</v>
      </c>
      <c r="D262" t="s">
        <v>852</v>
      </c>
      <c r="G262" t="str" cm="1">
        <f t="array" aca="1" ref="G262" ca="1">IF(INDIRECT(ADDRESS(ROUNDDOWN((ROW(G262)-2)/3,0)+2,2))&lt;&gt;"",_xlfn.CONCAT(INDIRECT(ADDRESS(ROUNDDOWN((ROW(G262)-2)/3,0)+2,MOD(ROW(G262)-2,3)+2))," - ",INDIRECT(ADDRESS(ROUNDDOWN((ROW(G262)-2)/3,0)+2,1))),"")</f>
        <v>Manish - Mandrake Mercenary</v>
      </c>
      <c r="M262" t="s">
        <v>2635</v>
      </c>
      <c r="R262" t="s">
        <v>330</v>
      </c>
    </row>
    <row r="263" spans="1:18" x14ac:dyDescent="0.45">
      <c r="A263" t="s">
        <v>1624</v>
      </c>
      <c r="B263" t="s">
        <v>853</v>
      </c>
      <c r="C263" t="s">
        <v>854</v>
      </c>
      <c r="D263" t="s">
        <v>855</v>
      </c>
      <c r="G263" t="str" cm="1">
        <f t="array" aca="1" ref="G263" ca="1">IF(INDIRECT(ADDRESS(ROUNDDOWN((ROW(G263)-2)/3,0)+2,2))&lt;&gt;"",_xlfn.CONCAT(INDIRECT(ADDRESS(ROUNDDOWN((ROW(G263)-2)/3,0)+2,MOD(ROW(G263)-2,3)+2))," - ",INDIRECT(ADDRESS(ROUNDDOWN((ROW(G263)-2)/3,0)+2,1))),"")</f>
        <v>Minefred - Mastermine</v>
      </c>
      <c r="M263" t="s">
        <v>2636</v>
      </c>
      <c r="R263" t="s">
        <v>331</v>
      </c>
    </row>
    <row r="264" spans="1:18" x14ac:dyDescent="0.45">
      <c r="A264" t="s">
        <v>1625</v>
      </c>
      <c r="B264" t="s">
        <v>856</v>
      </c>
      <c r="C264" t="s">
        <v>857</v>
      </c>
      <c r="D264" t="s">
        <v>858</v>
      </c>
      <c r="G264" t="str" cm="1">
        <f t="array" aca="1" ref="G264" ca="1">IF(INDIRECT(ADDRESS(ROUNDDOWN((ROW(G264)-2)/3,0)+2,2))&lt;&gt;"",_xlfn.CONCAT(INDIRECT(ADDRESS(ROUNDDOWN((ROW(G264)-2)/3,0)+2,MOD(ROW(G264)-2,3)+2))," - ",INDIRECT(ADDRESS(ROUNDDOWN((ROW(G264)-2)/3,0)+2,1))),"")</f>
        <v>Minuel - Mastermine</v>
      </c>
      <c r="M264" t="s">
        <v>2637</v>
      </c>
      <c r="R264" t="s">
        <v>332</v>
      </c>
    </row>
    <row r="265" spans="1:18" x14ac:dyDescent="0.45">
      <c r="A265" t="s">
        <v>1626</v>
      </c>
      <c r="B265" t="s">
        <v>859</v>
      </c>
      <c r="C265" t="s">
        <v>860</v>
      </c>
      <c r="D265" t="s">
        <v>861</v>
      </c>
      <c r="G265" t="str" cm="1">
        <f t="array" aca="1" ref="G265" ca="1">IF(INDIRECT(ADDRESS(ROUNDDOWN((ROW(G265)-2)/3,0)+2,2))&lt;&gt;"",_xlfn.CONCAT(INDIRECT(ADDRESS(ROUNDDOWN((ROW(G265)-2)/3,0)+2,MOD(ROW(G265)-2,3)+2))," - ",INDIRECT(ADDRESS(ROUNDDOWN((ROW(G265)-2)/3,0)+2,1))),"")</f>
        <v>Minena - Mastermine</v>
      </c>
      <c r="M265" t="s">
        <v>2638</v>
      </c>
      <c r="R265" t="s">
        <v>333</v>
      </c>
    </row>
    <row r="266" spans="1:18" x14ac:dyDescent="0.45">
      <c r="A266" t="s">
        <v>1627</v>
      </c>
      <c r="B266" t="s">
        <v>862</v>
      </c>
      <c r="C266" t="s">
        <v>863</v>
      </c>
      <c r="D266" t="s">
        <v>864</v>
      </c>
      <c r="G266" t="str" cm="1">
        <f t="array" aca="1" ref="G266" ca="1">IF(INDIRECT(ADDRESS(ROUNDDOWN((ROW(G266)-2)/3,0)+2,2))&lt;&gt;"",_xlfn.CONCAT(INDIRECT(ADDRESS(ROUNDDOWN((ROW(G266)-2)/3,0)+2,MOD(ROW(G266)-2,3)+2))," - ",INDIRECT(ADDRESS(ROUNDDOWN((ROW(G266)-2)/3,0)+2,1))),"")</f>
        <v>Dodger - Bag Snatcher</v>
      </c>
      <c r="M266" t="s">
        <v>2639</v>
      </c>
      <c r="R266" t="s">
        <v>334</v>
      </c>
    </row>
    <row r="267" spans="1:18" x14ac:dyDescent="0.45">
      <c r="A267" t="s">
        <v>1628</v>
      </c>
      <c r="B267" t="s">
        <v>865</v>
      </c>
      <c r="C267" t="s">
        <v>866</v>
      </c>
      <c r="D267" t="s">
        <v>867</v>
      </c>
      <c r="G267" t="str" cm="1">
        <f t="array" aca="1" ref="G267" ca="1">IF(INDIRECT(ADDRESS(ROUNDDOWN((ROW(G267)-2)/3,0)+2,2))&lt;&gt;"",_xlfn.CONCAT(INDIRECT(ADDRESS(ROUNDDOWN((ROW(G267)-2)/3,0)+2,MOD(ROW(G267)-2,3)+2))," - ",INDIRECT(ADDRESS(ROUNDDOWN((ROW(G267)-2)/3,0)+2,1))),"")</f>
        <v>Bagley - Bag Snatcher</v>
      </c>
      <c r="M267" t="s">
        <v>2640</v>
      </c>
      <c r="R267" t="s">
        <v>335</v>
      </c>
    </row>
    <row r="268" spans="1:18" x14ac:dyDescent="0.45">
      <c r="A268" t="s">
        <v>1629</v>
      </c>
      <c r="B268" t="s">
        <v>868</v>
      </c>
      <c r="C268" t="s">
        <v>869</v>
      </c>
      <c r="D268" t="s">
        <v>870</v>
      </c>
      <c r="G268" t="str" cm="1">
        <f t="array" aca="1" ref="G268" ca="1">IF(INDIRECT(ADDRESS(ROUNDDOWN((ROW(G268)-2)/3,0)+2,2))&lt;&gt;"",_xlfn.CONCAT(INDIRECT(ADDRESS(ROUNDDOWN((ROW(G268)-2)/3,0)+2,MOD(ROW(G268)-2,3)+2))," - ",INDIRECT(ADDRESS(ROUNDDOWN((ROW(G268)-2)/3,0)+2,1))),"")</f>
        <v>Baggles - Bag Snatcher</v>
      </c>
      <c r="M268" t="s">
        <v>2641</v>
      </c>
      <c r="R268" t="s">
        <v>336</v>
      </c>
    </row>
    <row r="269" spans="1:18" x14ac:dyDescent="0.45">
      <c r="A269" t="s">
        <v>1630</v>
      </c>
      <c r="B269" t="s">
        <v>871</v>
      </c>
      <c r="C269" t="s">
        <v>872</v>
      </c>
      <c r="D269" t="s">
        <v>873</v>
      </c>
      <c r="G269" t="str" cm="1">
        <f t="array" aca="1" ref="G269" ca="1">IF(INDIRECT(ADDRESS(ROUNDDOWN((ROW(G269)-2)/3,0)+2,2))&lt;&gt;"",_xlfn.CONCAT(INDIRECT(ADDRESS(ROUNDDOWN((ROW(G269)-2)/3,0)+2,MOD(ROW(G269)-2,3)+2))," - ",INDIRECT(ADDRESS(ROUNDDOWN((ROW(G269)-2)/3,0)+2,1))),"")</f>
        <v>Scarlett - Scarlet Scorpion</v>
      </c>
      <c r="M269" t="s">
        <v>2642</v>
      </c>
      <c r="R269" t="s">
        <v>337</v>
      </c>
    </row>
    <row r="270" spans="1:18" x14ac:dyDescent="0.45">
      <c r="A270" t="s">
        <v>1631</v>
      </c>
      <c r="B270" t="s">
        <v>874</v>
      </c>
      <c r="C270" t="s">
        <v>875</v>
      </c>
      <c r="D270" t="s">
        <v>876</v>
      </c>
      <c r="G270" t="str" cm="1">
        <f t="array" aca="1" ref="G270" ca="1">IF(INDIRECT(ADDRESS(ROUNDDOWN((ROW(G270)-2)/3,0)+2,2))&lt;&gt;"",_xlfn.CONCAT(INDIRECT(ADDRESS(ROUNDDOWN((ROW(G270)-2)/3,0)+2,MOD(ROW(G270)-2,3)+2))," - ",INDIRECT(ADDRESS(ROUNDDOWN((ROW(G270)-2)/3,0)+2,1))),"")</f>
        <v>Scarface - Scarlet Scorpion</v>
      </c>
      <c r="M270" t="s">
        <v>2643</v>
      </c>
      <c r="R270" t="s">
        <v>338</v>
      </c>
    </row>
    <row r="271" spans="1:18" x14ac:dyDescent="0.45">
      <c r="A271" t="s">
        <v>1632</v>
      </c>
      <c r="B271" t="s">
        <v>877</v>
      </c>
      <c r="C271" t="s">
        <v>878</v>
      </c>
      <c r="D271" t="s">
        <v>879</v>
      </c>
      <c r="G271" t="str" cm="1">
        <f t="array" aca="1" ref="G271" ca="1">IF(INDIRECT(ADDRESS(ROUNDDOWN((ROW(G271)-2)/3,0)+2,2))&lt;&gt;"",_xlfn.CONCAT(INDIRECT(ADDRESS(ROUNDDOWN((ROW(G271)-2)/3,0)+2,MOD(ROW(G271)-2,3)+2))," - ",INDIRECT(ADDRESS(ROUNDDOWN((ROW(G271)-2)/3,0)+2,1))),"")</f>
        <v>Scargill - Scarlet Scorpion</v>
      </c>
      <c r="M271" t="s">
        <v>2644</v>
      </c>
      <c r="R271" t="s">
        <v>339</v>
      </c>
    </row>
    <row r="272" spans="1:18" x14ac:dyDescent="0.45">
      <c r="A272" t="s">
        <v>1633</v>
      </c>
      <c r="B272" t="s">
        <v>880</v>
      </c>
      <c r="C272" t="s">
        <v>881</v>
      </c>
      <c r="D272" t="s">
        <v>882</v>
      </c>
      <c r="G272" t="str" cm="1">
        <f t="array" aca="1" ref="G272" ca="1">IF(INDIRECT(ADDRESS(ROUNDDOWN((ROW(G272)-2)/3,0)+2,2))&lt;&gt;"",_xlfn.CONCAT(INDIRECT(ADDRESS(ROUNDDOWN((ROW(G272)-2)/3,0)+2,MOD(ROW(G272)-2,3)+2))," - ",INDIRECT(ADDRESS(ROUNDDOWN((ROW(G272)-2)/3,0)+2,1))),"")</f>
        <v>Pewtrie - Toxic Zombie</v>
      </c>
      <c r="M272" t="s">
        <v>2645</v>
      </c>
      <c r="R272" t="s">
        <v>340</v>
      </c>
    </row>
    <row r="273" spans="1:18" x14ac:dyDescent="0.45">
      <c r="A273" t="s">
        <v>1634</v>
      </c>
      <c r="B273" t="s">
        <v>883</v>
      </c>
      <c r="C273" t="s">
        <v>884</v>
      </c>
      <c r="D273" t="s">
        <v>885</v>
      </c>
      <c r="G273" t="str" cm="1">
        <f t="array" aca="1" ref="G273" ca="1">IF(INDIRECT(ADDRESS(ROUNDDOWN((ROW(G273)-2)/3,0)+2,2))&lt;&gt;"",_xlfn.CONCAT(INDIRECT(ADDRESS(ROUNDDOWN((ROW(G273)-2)/3,0)+2,MOD(ROW(G273)-2,3)+2))," - ",INDIRECT(ADDRESS(ROUNDDOWN((ROW(G273)-2)/3,0)+2,1))),"")</f>
        <v>Ghoulien - Toxic Zombie</v>
      </c>
      <c r="M273" t="s">
        <v>2646</v>
      </c>
      <c r="R273" t="s">
        <v>341</v>
      </c>
    </row>
    <row r="274" spans="1:18" x14ac:dyDescent="0.45">
      <c r="A274" t="s">
        <v>1635</v>
      </c>
      <c r="B274" t="s">
        <v>886</v>
      </c>
      <c r="C274" t="s">
        <v>887</v>
      </c>
      <c r="D274" t="s">
        <v>888</v>
      </c>
      <c r="G274" t="str" cm="1">
        <f t="array" aca="1" ref="G274" ca="1">IF(INDIRECT(ADDRESS(ROUNDDOWN((ROW(G274)-2)/3,0)+2,2))&lt;&gt;"",_xlfn.CONCAT(INDIRECT(ADDRESS(ROUNDDOWN((ROW(G274)-2)/3,0)+2,MOD(ROW(G274)-2,3)+2))," - ",INDIRECT(ADDRESS(ROUNDDOWN((ROW(G274)-2)/3,0)+2,1))),"")</f>
        <v>Baxteria - Toxic Zombie</v>
      </c>
      <c r="M274" t="s">
        <v>2647</v>
      </c>
      <c r="R274" t="s">
        <v>342</v>
      </c>
    </row>
    <row r="275" spans="1:18" x14ac:dyDescent="0.45">
      <c r="A275" t="s">
        <v>1636</v>
      </c>
      <c r="B275" t="s">
        <v>889</v>
      </c>
      <c r="C275" t="s">
        <v>890</v>
      </c>
      <c r="D275" t="s">
        <v>891</v>
      </c>
      <c r="G275" t="str" cm="1">
        <f t="array" aca="1" ref="G275" ca="1">IF(INDIRECT(ADDRESS(ROUNDDOWN((ROW(G275)-2)/3,0)+2,2))&lt;&gt;"",_xlfn.CONCAT(INDIRECT(ADDRESS(ROUNDDOWN((ROW(G275)-2)/3,0)+2,MOD(ROW(G275)-2,3)+2))," - ",INDIRECT(ADDRESS(ROUNDDOWN((ROW(G275)-2)/3,0)+2,1))),"")</f>
        <v>Tinothy - Metal Slime Knight</v>
      </c>
      <c r="M275" t="s">
        <v>2648</v>
      </c>
      <c r="R275" t="s">
        <v>343</v>
      </c>
    </row>
    <row r="276" spans="1:18" x14ac:dyDescent="0.45">
      <c r="A276" t="s">
        <v>1637</v>
      </c>
      <c r="B276" t="s">
        <v>892</v>
      </c>
      <c r="C276" t="s">
        <v>893</v>
      </c>
      <c r="D276" t="s">
        <v>894</v>
      </c>
      <c r="G276" t="str" cm="1">
        <f t="array" aca="1" ref="G276" ca="1">IF(INDIRECT(ADDRESS(ROUNDDOWN((ROW(G276)-2)/3,0)+2,2))&lt;&gt;"",_xlfn.CONCAT(INDIRECT(ADDRESS(ROUNDDOWN((ROW(G276)-2)/3,0)+2,MOD(ROW(G276)-2,3)+2))," - ",INDIRECT(ADDRESS(ROUNDDOWN((ROW(G276)-2)/3,0)+2,1))),"")</f>
        <v>Aluminny - Metal Slime Knight</v>
      </c>
      <c r="M276" t="s">
        <v>2649</v>
      </c>
      <c r="R276" t="s">
        <v>344</v>
      </c>
    </row>
    <row r="277" spans="1:18" x14ac:dyDescent="0.45">
      <c r="A277" t="s">
        <v>1638</v>
      </c>
      <c r="B277" t="s">
        <v>895</v>
      </c>
      <c r="C277" t="s">
        <v>896</v>
      </c>
      <c r="D277" t="s">
        <v>897</v>
      </c>
      <c r="G277" t="str" cm="1">
        <f t="array" aca="1" ref="G277" ca="1">IF(INDIRECT(ADDRESS(ROUNDDOWN((ROW(G277)-2)/3,0)+2,2))&lt;&gt;"",_xlfn.CONCAT(INDIRECT(ADDRESS(ROUNDDOWN((ROW(G277)-2)/3,0)+2,MOD(ROW(G277)-2,3)+2))," - ",INDIRECT(ADDRESS(ROUNDDOWN((ROW(G277)-2)/3,0)+2,1))),"")</f>
        <v>Leaddie - Metal Slime Knight</v>
      </c>
      <c r="M277" t="s">
        <v>2650</v>
      </c>
      <c r="R277" t="s">
        <v>345</v>
      </c>
    </row>
    <row r="278" spans="1:18" x14ac:dyDescent="0.45">
      <c r="A278" t="s">
        <v>1639</v>
      </c>
      <c r="B278" t="s">
        <v>898</v>
      </c>
      <c r="C278" t="s">
        <v>899</v>
      </c>
      <c r="D278" t="s">
        <v>900</v>
      </c>
      <c r="G278" t="str" cm="1">
        <f t="array" aca="1" ref="G278" ca="1">IF(INDIRECT(ADDRESS(ROUNDDOWN((ROW(G278)-2)/3,0)+2,2))&lt;&gt;"",_xlfn.CONCAT(INDIRECT(ADDRESS(ROUNDDOWN((ROW(G278)-2)/3,0)+2,MOD(ROW(G278)-2,3)+2))," - ",INDIRECT(ADDRESS(ROUNDDOWN((ROW(G278)-2)/3,0)+2,1))),"")</f>
        <v>Clawdrey - Claw Breaker</v>
      </c>
      <c r="M278" t="s">
        <v>2651</v>
      </c>
      <c r="R278" t="s">
        <v>346</v>
      </c>
    </row>
    <row r="279" spans="1:18" x14ac:dyDescent="0.45">
      <c r="A279" t="s">
        <v>1640</v>
      </c>
      <c r="B279" t="s">
        <v>901</v>
      </c>
      <c r="C279" t="s">
        <v>902</v>
      </c>
      <c r="D279" t="s">
        <v>903</v>
      </c>
      <c r="G279" t="str" cm="1">
        <f t="array" aca="1" ref="G279" ca="1">IF(INDIRECT(ADDRESS(ROUNDDOWN((ROW(G279)-2)/3,0)+2,2))&lt;&gt;"",_xlfn.CONCAT(INDIRECT(ADDRESS(ROUNDDOWN((ROW(G279)-2)/3,0)+2,MOD(ROW(G279)-2,3)+2))," - ",INDIRECT(ADDRESS(ROUNDDOWN((ROW(G279)-2)/3,0)+2,1))),"")</f>
        <v>Clawrine - Claw Breaker</v>
      </c>
      <c r="M279" t="s">
        <v>2652</v>
      </c>
      <c r="R279" t="s">
        <v>347</v>
      </c>
    </row>
    <row r="280" spans="1:18" x14ac:dyDescent="0.45">
      <c r="A280" t="s">
        <v>1641</v>
      </c>
      <c r="B280" t="s">
        <v>904</v>
      </c>
      <c r="C280" t="s">
        <v>905</v>
      </c>
      <c r="D280" t="s">
        <v>906</v>
      </c>
      <c r="G280" t="str" cm="1">
        <f t="array" aca="1" ref="G280" ca="1">IF(INDIRECT(ADDRESS(ROUNDDOWN((ROW(G280)-2)/3,0)+2,2))&lt;&gt;"",_xlfn.CONCAT(INDIRECT(ADDRESS(ROUNDDOWN((ROW(G280)-2)/3,0)+2,MOD(ROW(G280)-2,3)+2))," - ",INDIRECT(ADDRESS(ROUNDDOWN((ROW(G280)-2)/3,0)+2,1))),"")</f>
        <v>Clawstin - Claw Breaker</v>
      </c>
      <c r="M280" t="s">
        <v>2653</v>
      </c>
      <c r="R280" t="s">
        <v>348</v>
      </c>
    </row>
    <row r="281" spans="1:18" x14ac:dyDescent="0.45">
      <c r="A281" t="s">
        <v>1642</v>
      </c>
      <c r="B281" t="s">
        <v>907</v>
      </c>
      <c r="C281" t="s">
        <v>908</v>
      </c>
      <c r="D281" t="s">
        <v>909</v>
      </c>
      <c r="G281" t="str" cm="1">
        <f t="array" aca="1" ref="G281" ca="1">IF(INDIRECT(ADDRESS(ROUNDDOWN((ROW(G281)-2)/3,0)+2,2))&lt;&gt;"",_xlfn.CONCAT(INDIRECT(ADDRESS(ROUNDDOWN((ROW(G281)-2)/3,0)+2,MOD(ROW(G281)-2,3)+2))," - ",INDIRECT(ADDRESS(ROUNDDOWN((ROW(G281)-2)/3,0)+2,1))),"")</f>
        <v>Barney - Sharphooter</v>
      </c>
      <c r="M281" t="s">
        <v>2654</v>
      </c>
      <c r="R281" t="s">
        <v>349</v>
      </c>
    </row>
    <row r="282" spans="1:18" x14ac:dyDescent="0.45">
      <c r="A282" t="s">
        <v>1643</v>
      </c>
      <c r="B282" t="s">
        <v>910</v>
      </c>
      <c r="C282" t="s">
        <v>911</v>
      </c>
      <c r="D282" t="s">
        <v>912</v>
      </c>
      <c r="G282" t="str" cm="1">
        <f t="array" aca="1" ref="G282" ca="1">IF(INDIRECT(ADDRESS(ROUNDDOWN((ROW(G282)-2)/3,0)+2,2))&lt;&gt;"",_xlfn.CONCAT(INDIRECT(ADDRESS(ROUNDDOWN((ROW(G282)-2)/3,0)+2,MOD(ROW(G282)-2,3)+2))," - ",INDIRECT(ADDRESS(ROUNDDOWN((ROW(G282)-2)/3,0)+2,1))),"")</f>
        <v>Owliver - Sharphooter</v>
      </c>
      <c r="M282" t="s">
        <v>2655</v>
      </c>
      <c r="R282" t="s">
        <v>350</v>
      </c>
    </row>
    <row r="283" spans="1:18" x14ac:dyDescent="0.45">
      <c r="A283" t="s">
        <v>1644</v>
      </c>
      <c r="B283" t="s">
        <v>913</v>
      </c>
      <c r="C283" t="s">
        <v>914</v>
      </c>
      <c r="D283" t="s">
        <v>915</v>
      </c>
      <c r="G283" t="str" cm="1">
        <f t="array" aca="1" ref="G283" ca="1">IF(INDIRECT(ADDRESS(ROUNDDOWN((ROW(G283)-2)/3,0)+2,2))&lt;&gt;"",_xlfn.CONCAT(INDIRECT(ADDRESS(ROUNDDOWN((ROW(G283)-2)/3,0)+2,MOD(ROW(G283)-2,3)+2))," - ",INDIRECT(ADDRESS(ROUNDDOWN((ROW(G283)-2)/3,0)+2,1))),"")</f>
        <v>Owleen - Sharphooter</v>
      </c>
      <c r="M283" t="s">
        <v>2656</v>
      </c>
      <c r="R283" t="s">
        <v>351</v>
      </c>
    </row>
    <row r="284" spans="1:18" x14ac:dyDescent="0.45">
      <c r="A284" t="s">
        <v>1645</v>
      </c>
      <c r="G284" t="str" cm="1">
        <f t="array" aca="1" ref="G284" ca="1">IF(INDIRECT(ADDRESS(ROUNDDOWN((ROW(G284)-2)/3,0)+2,2))&lt;&gt;"",_xlfn.CONCAT(INDIRECT(ADDRESS(ROUNDDOWN((ROW(G284)-2)/3,0)+2,MOD(ROW(G284)-2,3)+2))," - ",INDIRECT(ADDRESS(ROUNDDOWN((ROW(G284)-2)/3,0)+2,1))),"")</f>
        <v>Dougless - Lesser Demon</v>
      </c>
      <c r="M284" t="s">
        <v>2657</v>
      </c>
      <c r="R284" t="s">
        <v>352</v>
      </c>
    </row>
    <row r="285" spans="1:18" x14ac:dyDescent="0.45">
      <c r="A285" t="s">
        <v>1645</v>
      </c>
      <c r="G285" t="str" cm="1">
        <f t="array" aca="1" ref="G285" ca="1">IF(INDIRECT(ADDRESS(ROUNDDOWN((ROW(G285)-2)/3,0)+2,2))&lt;&gt;"",_xlfn.CONCAT(INDIRECT(ADDRESS(ROUNDDOWN((ROW(G285)-2)/3,0)+2,MOD(ROW(G285)-2,3)+2))," - ",INDIRECT(ADDRESS(ROUNDDOWN((ROW(G285)-2)/3,0)+2,1))),"")</f>
        <v>Lesslie - Lesser Demon</v>
      </c>
      <c r="M285" t="s">
        <v>2658</v>
      </c>
      <c r="R285" t="s">
        <v>353</v>
      </c>
    </row>
    <row r="286" spans="1:18" x14ac:dyDescent="0.45">
      <c r="A286" t="s">
        <v>1645</v>
      </c>
      <c r="G286" t="str" cm="1">
        <f t="array" aca="1" ref="G286" ca="1">IF(INDIRECT(ADDRESS(ROUNDDOWN((ROW(G286)-2)/3,0)+2,2))&lt;&gt;"",_xlfn.CONCAT(INDIRECT(ADDRESS(ROUNDDOWN((ROW(G286)-2)/3,0)+2,MOD(ROW(G286)-2,3)+2))," - ",INDIRECT(ADDRESS(ROUNDDOWN((ROW(G286)-2)/3,0)+2,1))),"")</f>
        <v>Lesster - Lesser Demon</v>
      </c>
      <c r="M286" t="s">
        <v>2659</v>
      </c>
      <c r="R286" t="s">
        <v>354</v>
      </c>
    </row>
    <row r="287" spans="1:18" x14ac:dyDescent="0.45">
      <c r="A287" t="s">
        <v>1645</v>
      </c>
      <c r="G287" t="str" cm="1">
        <f t="array" aca="1" ref="G287" ca="1">IF(INDIRECT(ADDRESS(ROUNDDOWN((ROW(G287)-2)/3,0)+2,2))&lt;&gt;"",_xlfn.CONCAT(INDIRECT(ADDRESS(ROUNDDOWN((ROW(G287)-2)/3,0)+2,MOD(ROW(G287)-2,3)+2))," - ",INDIRECT(ADDRESS(ROUNDDOWN((ROW(G287)-2)/3,0)+2,1))),"")</f>
        <v>Beggbie - Rotten Egg</v>
      </c>
      <c r="M287" t="s">
        <v>2660</v>
      </c>
      <c r="R287" t="s">
        <v>355</v>
      </c>
    </row>
    <row r="288" spans="1:18" x14ac:dyDescent="0.45">
      <c r="A288" t="s">
        <v>1645</v>
      </c>
      <c r="G288" t="str" cm="1">
        <f t="array" aca="1" ref="G288" ca="1">IF(INDIRECT(ADDRESS(ROUNDDOWN((ROW(G288)-2)/3,0)+2,2))&lt;&gt;"",_xlfn.CONCAT(INDIRECT(ADDRESS(ROUNDDOWN((ROW(G288)-2)/3,0)+2,MOD(ROW(G288)-2,3)+2))," - ",INDIRECT(ADDRESS(ROUNDDOWN((ROW(G288)-2)/3,0)+2,1))),"")</f>
        <v>Megg - Rotten Egg</v>
      </c>
      <c r="M288" t="s">
        <v>2661</v>
      </c>
      <c r="R288" t="s">
        <v>356</v>
      </c>
    </row>
    <row r="289" spans="1:18" x14ac:dyDescent="0.45">
      <c r="A289" t="s">
        <v>1645</v>
      </c>
      <c r="G289" t="str" cm="1">
        <f t="array" aca="1" ref="G289" ca="1">IF(INDIRECT(ADDRESS(ROUNDDOWN((ROW(G289)-2)/3,0)+2,2))&lt;&gt;"",_xlfn.CONCAT(INDIRECT(ADDRESS(ROUNDDOWN((ROW(G289)-2)/3,0)+2,MOD(ROW(G289)-2,3)+2))," - ",INDIRECT(ADDRESS(ROUNDDOWN((ROW(G289)-2)/3,0)+2,1))),"")</f>
        <v>Shelldon - Rotten Egg</v>
      </c>
      <c r="M289" t="s">
        <v>2662</v>
      </c>
      <c r="R289" t="s">
        <v>357</v>
      </c>
    </row>
    <row r="290" spans="1:18" x14ac:dyDescent="0.45">
      <c r="A290" t="s">
        <v>1645</v>
      </c>
      <c r="G290" t="str" cm="1">
        <f t="array" aca="1" ref="G290" ca="1">IF(INDIRECT(ADDRESS(ROUNDDOWN((ROW(G290)-2)/3,0)+2,2))&lt;&gt;"",_xlfn.CONCAT(INDIRECT(ADDRESS(ROUNDDOWN((ROW(G290)-2)/3,0)+2,MOD(ROW(G290)-2,3)+2))," - ",INDIRECT(ADDRESS(ROUNDDOWN((ROW(G290)-2)/3,0)+2,1))),"")</f>
        <v>Tinmothy - Scrapper</v>
      </c>
      <c r="M290" t="s">
        <v>2663</v>
      </c>
      <c r="R290" t="s">
        <v>358</v>
      </c>
    </row>
    <row r="291" spans="1:18" x14ac:dyDescent="0.45">
      <c r="A291" t="s">
        <v>1645</v>
      </c>
      <c r="G291" t="str" cm="1">
        <f t="array" aca="1" ref="G291" ca="1">IF(INDIRECT(ADDRESS(ROUNDDOWN((ROW(G291)-2)/3,0)+2,2))&lt;&gt;"",_xlfn.CONCAT(INDIRECT(ADDRESS(ROUNDDOWN((ROW(G291)-2)/3,0)+2,MOD(ROW(G291)-2,3)+2))," - ",INDIRECT(ADDRESS(ROUNDDOWN((ROW(G291)-2)/3,0)+2,1))),"")</f>
        <v>Tingrid - Scrapper</v>
      </c>
      <c r="M291" t="s">
        <v>2664</v>
      </c>
      <c r="R291" t="s">
        <v>359</v>
      </c>
    </row>
    <row r="292" spans="1:18" x14ac:dyDescent="0.45">
      <c r="A292" t="s">
        <v>1645</v>
      </c>
      <c r="G292" t="str" cm="1">
        <f t="array" aca="1" ref="G292" ca="1">IF(INDIRECT(ADDRESS(ROUNDDOWN((ROW(G292)-2)/3,0)+2,2))&lt;&gt;"",_xlfn.CONCAT(INDIRECT(ADDRESS(ROUNDDOWN((ROW(G292)-2)/3,0)+2,MOD(ROW(G292)-2,3)+2))," - ",INDIRECT(ADDRESS(ROUNDDOWN((ROW(G292)-2)/3,0)+2,1))),"")</f>
        <v>Scralph - Scrapper</v>
      </c>
      <c r="M292" t="s">
        <v>2665</v>
      </c>
      <c r="R292" t="s">
        <v>360</v>
      </c>
    </row>
    <row r="293" spans="1:18" x14ac:dyDescent="0.45">
      <c r="A293" t="s">
        <v>1645</v>
      </c>
      <c r="G293" t="str" cm="1">
        <f t="array" aca="1" ref="G293" ca="1">IF(INDIRECT(ADDRESS(ROUNDDOWN((ROW(G293)-2)/3,0)+2,2))&lt;&gt;"",_xlfn.CONCAT(INDIRECT(ADDRESS(ROUNDDOWN((ROW(G293)-2)/3,0)+2,MOD(ROW(G293)-2,3)+2))," - ",INDIRECT(ADDRESS(ROUNDDOWN((ROW(G293)-2)/3,0)+2,1))),"")</f>
        <v>Drago - Dragon Slime</v>
      </c>
      <c r="M293" t="s">
        <v>2666</v>
      </c>
      <c r="R293" t="s">
        <v>361</v>
      </c>
    </row>
    <row r="294" spans="1:18" x14ac:dyDescent="0.45">
      <c r="A294" t="s">
        <v>1645</v>
      </c>
      <c r="G294" t="str" cm="1">
        <f t="array" aca="1" ref="G294" ca="1">IF(INDIRECT(ADDRESS(ROUNDDOWN((ROW(G294)-2)/3,0)+2,2))&lt;&gt;"",_xlfn.CONCAT(INDIRECT(ADDRESS(ROUNDDOWN((ROW(G294)-2)/3,0)+2,MOD(ROW(G294)-2,3)+2))," - ",INDIRECT(ADDRESS(ROUNDDOWN((ROW(G294)-2)/3,0)+2,1))),"")</f>
        <v>Sandrag - Dragon Slime</v>
      </c>
      <c r="M294" t="s">
        <v>2667</v>
      </c>
      <c r="R294" t="s">
        <v>362</v>
      </c>
    </row>
    <row r="295" spans="1:18" x14ac:dyDescent="0.45">
      <c r="A295" t="s">
        <v>1645</v>
      </c>
      <c r="G295" t="str" cm="1">
        <f t="array" aca="1" ref="G295" ca="1">IF(INDIRECT(ADDRESS(ROUNDDOWN((ROW(G295)-2)/3,0)+2,2))&lt;&gt;"",_xlfn.CONCAT(INDIRECT(ADDRESS(ROUNDDOWN((ROW(G295)-2)/3,0)+2,MOD(ROW(G295)-2,3)+2))," - ",INDIRECT(ADDRESS(ROUNDDOWN((ROW(G295)-2)/3,0)+2,1))),"")</f>
        <v>Dragene - Dragon Slime</v>
      </c>
      <c r="M295" t="s">
        <v>2668</v>
      </c>
      <c r="R295" t="s">
        <v>363</v>
      </c>
    </row>
    <row r="296" spans="1:18" x14ac:dyDescent="0.45">
      <c r="A296" t="s">
        <v>1645</v>
      </c>
      <c r="G296" t="str" cm="1">
        <f t="array" aca="1" ref="G296" ca="1">IF(INDIRECT(ADDRESS(ROUNDDOWN((ROW(G296)-2)/3,0)+2,2))&lt;&gt;"",_xlfn.CONCAT(INDIRECT(ADDRESS(ROUNDDOWN((ROW(G296)-2)/3,0)+2,MOD(ROW(G296)-2,3)+2))," - ",INDIRECT(ADDRESS(ROUNDDOWN((ROW(G296)-2)/3,0)+2,1))),"")</f>
        <v>Raeven - Hocus Chimaera</v>
      </c>
      <c r="M296" t="s">
        <v>2669</v>
      </c>
      <c r="R296" t="s">
        <v>364</v>
      </c>
    </row>
    <row r="297" spans="1:18" x14ac:dyDescent="0.45">
      <c r="A297" t="s">
        <v>1645</v>
      </c>
      <c r="G297" t="str" cm="1">
        <f t="array" aca="1" ref="G297" ca="1">IF(INDIRECT(ADDRESS(ROUNDDOWN((ROW(G297)-2)/3,0)+2,2))&lt;&gt;"",_xlfn.CONCAT(INDIRECT(ADDRESS(ROUNDDOWN((ROW(G297)-2)/3,0)+2,MOD(ROW(G297)-2,3)+2))," - ",INDIRECT(ADDRESS(ROUNDDOWN((ROW(G297)-2)/3,0)+2,1))),"")</f>
        <v>Rebeaka - Hocus Chimaera</v>
      </c>
      <c r="M297" t="s">
        <v>2670</v>
      </c>
      <c r="R297" t="s">
        <v>365</v>
      </c>
    </row>
    <row r="298" spans="1:18" x14ac:dyDescent="0.45">
      <c r="A298" t="s">
        <v>1645</v>
      </c>
      <c r="G298" t="str" cm="1">
        <f t="array" aca="1" ref="G298" ca="1">IF(INDIRECT(ADDRESS(ROUNDDOWN((ROW(G298)-2)/3,0)+2,2))&lt;&gt;"",_xlfn.CONCAT(INDIRECT(ADDRESS(ROUNDDOWN((ROW(G298)-2)/3,0)+2,MOD(ROW(G298)-2,3)+2))," - ",INDIRECT(ADDRESS(ROUNDDOWN((ROW(G298)-2)/3,0)+2,1))),"")</f>
        <v>Maecy - Hocus Chimaera</v>
      </c>
      <c r="M298" t="s">
        <v>2671</v>
      </c>
      <c r="R298" t="s">
        <v>366</v>
      </c>
    </row>
    <row r="299" spans="1:18" x14ac:dyDescent="0.45">
      <c r="A299" t="s">
        <v>1645</v>
      </c>
      <c r="G299" t="str" cm="1">
        <f t="array" aca="1" ref="G299" ca="1">IF(INDIRECT(ADDRESS(ROUNDDOWN((ROW(G299)-2)/3,0)+2,2))&lt;&gt;"",_xlfn.CONCAT(INDIRECT(ADDRESS(ROUNDDOWN((ROW(G299)-2)/3,0)+2,MOD(ROW(G299)-2,3)+2))," - ",INDIRECT(ADDRESS(ROUNDDOWN((ROW(G299)-2)/3,0)+2,1))),"")</f>
        <v>Don - Donkey Xote</v>
      </c>
      <c r="M299" t="s">
        <v>2672</v>
      </c>
      <c r="R299" t="s">
        <v>367</v>
      </c>
    </row>
    <row r="300" spans="1:18" x14ac:dyDescent="0.45">
      <c r="A300" t="s">
        <v>1645</v>
      </c>
      <c r="G300" t="str" cm="1">
        <f t="array" aca="1" ref="G300" ca="1">IF(INDIRECT(ADDRESS(ROUNDDOWN((ROW(G300)-2)/3,0)+2,2))&lt;&gt;"",_xlfn.CONCAT(INDIRECT(ADDRESS(ROUNDDOWN((ROW(G300)-2)/3,0)+2,MOD(ROW(G300)-2,3)+2))," - ",INDIRECT(ADDRESS(ROUNDDOWN((ROW(G300)-2)/3,0)+2,1))),"")</f>
        <v>Asston - Donkey Xote</v>
      </c>
      <c r="M300" t="s">
        <v>2673</v>
      </c>
      <c r="R300" t="s">
        <v>368</v>
      </c>
    </row>
    <row r="301" spans="1:18" x14ac:dyDescent="0.45">
      <c r="A301" t="s">
        <v>1645</v>
      </c>
      <c r="G301" t="str" cm="1">
        <f t="array" aca="1" ref="G301" ca="1">IF(INDIRECT(ADDRESS(ROUNDDOWN((ROW(G301)-2)/3,0)+2,2))&lt;&gt;"",_xlfn.CONCAT(INDIRECT(ADDRESS(ROUNDDOWN((ROW(G301)-2)/3,0)+2,MOD(ROW(G301)-2,3)+2))," - ",INDIRECT(ADDRESS(ROUNDDOWN((ROW(G301)-2)/3,0)+2,1))),"")</f>
        <v>Muliel - Donkey Xote</v>
      </c>
      <c r="M301" t="s">
        <v>2674</v>
      </c>
      <c r="R301" t="s">
        <v>369</v>
      </c>
    </row>
    <row r="302" spans="1:18" x14ac:dyDescent="0.45">
      <c r="A302" t="s">
        <v>1366</v>
      </c>
      <c r="G302" t="str" cm="1">
        <f t="array" aca="1" ref="G302" ca="1">IF(INDIRECT(ADDRESS(ROUNDDOWN((ROW(G302)-2)/3,0)+2,2))&lt;&gt;"",_xlfn.CONCAT(INDIRECT(ADDRESS(ROUNDDOWN((ROW(G302)-2)/3,0)+2,MOD(ROW(G302)-2,3)+2))," - ",INDIRECT(ADDRESS(ROUNDDOWN((ROW(G302)-2)/3,0)+2,1))),"")</f>
        <v>Hogarth - Half Hog</v>
      </c>
      <c r="M302" t="s">
        <v>2675</v>
      </c>
      <c r="R302" t="s">
        <v>370</v>
      </c>
    </row>
    <row r="303" spans="1:18" x14ac:dyDescent="0.45">
      <c r="A303" t="s">
        <v>1646</v>
      </c>
      <c r="G303" t="str" cm="1">
        <f t="array" aca="1" ref="G303" ca="1">IF(INDIRECT(ADDRESS(ROUNDDOWN((ROW(G303)-2)/3,0)+2,2))&lt;&gt;"",_xlfn.CONCAT(INDIRECT(ADDRESS(ROUNDDOWN((ROW(G303)-2)/3,0)+2,MOD(ROW(G303)-2,3)+2))," - ",INDIRECT(ADDRESS(ROUNDDOWN((ROW(G303)-2)/3,0)+2,1))),"")</f>
        <v>Hoagie - Half Hog</v>
      </c>
      <c r="M303" t="s">
        <v>2676</v>
      </c>
      <c r="R303" t="s">
        <v>371</v>
      </c>
    </row>
    <row r="304" spans="1:18" x14ac:dyDescent="0.45">
      <c r="A304" t="s">
        <v>1480</v>
      </c>
      <c r="G304" t="str" cm="1">
        <f t="array" aca="1" ref="G304" ca="1">IF(INDIRECT(ADDRESS(ROUNDDOWN((ROW(G304)-2)/3,0)+2,2))&lt;&gt;"",_xlfn.CONCAT(INDIRECT(ADDRESS(ROUNDDOWN((ROW(G304)-2)/3,0)+2,MOD(ROW(G304)-2,3)+2))," - ",INDIRECT(ADDRESS(ROUNDDOWN((ROW(G304)-2)/3,0)+2,1))),"")</f>
        <v>Hogtopus - Half Hog</v>
      </c>
      <c r="M304" t="s">
        <v>2677</v>
      </c>
      <c r="R304" t="s">
        <v>372</v>
      </c>
    </row>
    <row r="305" spans="1:18" x14ac:dyDescent="0.45">
      <c r="A305" t="s">
        <v>1327</v>
      </c>
      <c r="G305" t="str" cm="1">
        <f t="array" aca="1" ref="G305" ca="1">IF(INDIRECT(ADDRESS(ROUNDDOWN((ROW(G305)-2)/3,0)+2,2))&lt;&gt;"",_xlfn.CONCAT(INDIRECT(ADDRESS(ROUNDDOWN((ROW(G305)-2)/3,0)+2,MOD(ROW(G305)-2,3)+2))," - ",INDIRECT(ADDRESS(ROUNDDOWN((ROW(G305)-2)/3,0)+2,1))),"")</f>
        <v>Nibbler - Biting Batboon</v>
      </c>
      <c r="M305" t="s">
        <v>2678</v>
      </c>
      <c r="R305" t="s">
        <v>373</v>
      </c>
    </row>
    <row r="306" spans="1:18" x14ac:dyDescent="0.45">
      <c r="A306" t="s">
        <v>1354</v>
      </c>
      <c r="G306" t="str" cm="1">
        <f t="array" aca="1" ref="G306" ca="1">IF(INDIRECT(ADDRESS(ROUNDDOWN((ROW(G306)-2)/3,0)+2,2))&lt;&gt;"",_xlfn.CONCAT(INDIRECT(ADDRESS(ROUNDDOWN((ROW(G306)-2)/3,0)+2,MOD(ROW(G306)-2,3)+2))," - ",INDIRECT(ADDRESS(ROUNDDOWN((ROW(G306)-2)/3,0)+2,1))),"")</f>
        <v>Gnawman - Biting Batboon</v>
      </c>
      <c r="M306" t="s">
        <v>2679</v>
      </c>
      <c r="R306" t="s">
        <v>374</v>
      </c>
    </row>
    <row r="307" spans="1:18" x14ac:dyDescent="0.45">
      <c r="A307" t="s">
        <v>1647</v>
      </c>
      <c r="G307" t="str" cm="1">
        <f t="array" aca="1" ref="G307" ca="1">IF(INDIRECT(ADDRESS(ROUNDDOWN((ROW(G307)-2)/3,0)+2,2))&lt;&gt;"",_xlfn.CONCAT(INDIRECT(ADDRESS(ROUNDDOWN((ROW(G307)-2)/3,0)+2,MOD(ROW(G307)-2,3)+2))," - ",INDIRECT(ADDRESS(ROUNDDOWN((ROW(G307)-2)/3,0)+2,1))),"")</f>
        <v>Chompion - Biting Batboon</v>
      </c>
      <c r="M307" t="s">
        <v>2680</v>
      </c>
      <c r="R307" t="s">
        <v>375</v>
      </c>
    </row>
    <row r="308" spans="1:18" x14ac:dyDescent="0.45">
      <c r="A308" t="s">
        <v>1648</v>
      </c>
      <c r="G308" t="str" cm="1">
        <f t="array" aca="1" ref="G308" ca="1">IF(INDIRECT(ADDRESS(ROUNDDOWN((ROW(G308)-2)/3,0)+2,2))&lt;&gt;"",_xlfn.CONCAT(INDIRECT(ADDRESS(ROUNDDOWN((ROW(G308)-2)/3,0)+2,MOD(ROW(G308)-2,3)+2))," - ",INDIRECT(ADDRESS(ROUNDDOWN((ROW(G308)-2)/3,0)+2,1))),"")</f>
        <v>Harmony - Harmour</v>
      </c>
      <c r="M308" t="s">
        <v>2681</v>
      </c>
      <c r="R308" t="s">
        <v>376</v>
      </c>
    </row>
    <row r="309" spans="1:18" x14ac:dyDescent="0.45">
      <c r="A309" t="s">
        <v>1648</v>
      </c>
      <c r="G309" t="str" cm="1">
        <f t="array" aca="1" ref="G309" ca="1">IF(INDIRECT(ADDRESS(ROUNDDOWN((ROW(G309)-2)/3,0)+2,2))&lt;&gt;"",_xlfn.CONCAT(INDIRECT(ADDRESS(ROUNDDOWN((ROW(G309)-2)/3,0)+2,MOD(ROW(G309)-2,3)+2))," - ",INDIRECT(ADDRESS(ROUNDDOWN((ROW(G309)-2)/3,0)+2,1))),"")</f>
        <v>Harman - Harmour</v>
      </c>
      <c r="M309" t="s">
        <v>2682</v>
      </c>
      <c r="R309" t="s">
        <v>377</v>
      </c>
    </row>
    <row r="310" spans="1:18" x14ac:dyDescent="0.45">
      <c r="A310" t="s">
        <v>1649</v>
      </c>
      <c r="G310" t="str" cm="1">
        <f t="array" aca="1" ref="G310" ca="1">IF(INDIRECT(ADDRESS(ROUNDDOWN((ROW(G310)-2)/3,0)+2,2))&lt;&gt;"",_xlfn.CONCAT(INDIRECT(ADDRESS(ROUNDDOWN((ROW(G310)-2)/3,0)+2,MOD(ROW(G310)-2,3)+2))," - ",INDIRECT(ADDRESS(ROUNDDOWN((ROW(G310)-2)/3,0)+2,1))),"")</f>
        <v>Hardy - Harmour</v>
      </c>
      <c r="M310" t="s">
        <v>2683</v>
      </c>
      <c r="R310" t="s">
        <v>378</v>
      </c>
    </row>
    <row r="311" spans="1:18" x14ac:dyDescent="0.45">
      <c r="A311" t="s">
        <v>1355</v>
      </c>
      <c r="G311" t="str" cm="1">
        <f t="array" aca="1" ref="G311" ca="1">IF(INDIRECT(ADDRESS(ROUNDDOWN((ROW(G311)-2)/3,0)+2,2))&lt;&gt;"",_xlfn.CONCAT(INDIRECT(ADDRESS(ROUNDDOWN((ROW(G311)-2)/3,0)+2,MOD(ROW(G311)-2,3)+2))," - ",INDIRECT(ADDRESS(ROUNDDOWN((ROW(G311)-2)/3,0)+2,1))),"")</f>
        <v>Pucker - Smacker</v>
      </c>
      <c r="M311" t="s">
        <v>2684</v>
      </c>
      <c r="R311" t="s">
        <v>379</v>
      </c>
    </row>
    <row r="312" spans="1:18" x14ac:dyDescent="0.45">
      <c r="A312" t="s">
        <v>1650</v>
      </c>
      <c r="G312" t="str" cm="1">
        <f t="array" aca="1" ref="G312" ca="1">IF(INDIRECT(ADDRESS(ROUNDDOWN((ROW(G312)-2)/3,0)+2,2))&lt;&gt;"",_xlfn.CONCAT(INDIRECT(ADDRESS(ROUNDDOWN((ROW(G312)-2)/3,0)+2,MOD(ROW(G312)-2,3)+2))," - ",INDIRECT(ADDRESS(ROUNDDOWN((ROW(G312)-2)/3,0)+2,1))),"")</f>
        <v>Pursey - Smacker</v>
      </c>
      <c r="M312" t="s">
        <v>2685</v>
      </c>
      <c r="R312" t="s">
        <v>380</v>
      </c>
    </row>
    <row r="313" spans="1:18" x14ac:dyDescent="0.45">
      <c r="A313" t="s">
        <v>1651</v>
      </c>
      <c r="G313" t="str" cm="1">
        <f t="array" aca="1" ref="G313" ca="1">IF(INDIRECT(ADDRESS(ROUNDDOWN((ROW(G313)-2)/3,0)+2,2))&lt;&gt;"",_xlfn.CONCAT(INDIRECT(ADDRESS(ROUNDDOWN((ROW(G313)-2)/3,0)+2,MOD(ROW(G313)-2,3)+2))," - ",INDIRECT(ADDRESS(ROUNDDOWN((ROW(G313)-2)/3,0)+2,1))),"")</f>
        <v>Smoochie - Smacker</v>
      </c>
      <c r="M313" t="s">
        <v>2686</v>
      </c>
      <c r="R313" t="s">
        <v>381</v>
      </c>
    </row>
    <row r="314" spans="1:18" x14ac:dyDescent="0.45">
      <c r="A314" t="s">
        <v>1328</v>
      </c>
      <c r="G314" t="str" cm="1">
        <f t="array" aca="1" ref="G314" ca="1">IF(INDIRECT(ADDRESS(ROUNDDOWN((ROW(G314)-2)/3,0)+2,2))&lt;&gt;"",_xlfn.CONCAT(INDIRECT(ADDRESS(ROUNDDOWN((ROW(G314)-2)/3,0)+2,MOD(ROW(G314)-2,3)+2))," - ",INDIRECT(ADDRESS(ROUNDDOWN((ROW(G314)-2)/3,0)+2,1))),"")</f>
        <v>Arthur - Scargoyle</v>
      </c>
      <c r="M314" t="s">
        <v>2687</v>
      </c>
      <c r="R314" t="s">
        <v>382</v>
      </c>
    </row>
    <row r="315" spans="1:18" x14ac:dyDescent="0.45">
      <c r="A315" t="s">
        <v>1485</v>
      </c>
      <c r="G315" t="str" cm="1">
        <f t="array" aca="1" ref="G315" ca="1">IF(INDIRECT(ADDRESS(ROUNDDOWN((ROW(G315)-2)/3,0)+2,2))&lt;&gt;"",_xlfn.CONCAT(INDIRECT(ADDRESS(ROUNDDOWN((ROW(G315)-2)/3,0)+2,MOD(ROW(G315)-2,3)+2))," - ",INDIRECT(ADDRESS(ROUNDDOWN((ROW(G315)-2)/3,0)+2,1))),"")</f>
        <v>Stitch - Scargoyle</v>
      </c>
      <c r="M315" t="s">
        <v>2688</v>
      </c>
      <c r="R315" t="s">
        <v>383</v>
      </c>
    </row>
    <row r="316" spans="1:18" x14ac:dyDescent="0.45">
      <c r="A316" t="s">
        <v>1652</v>
      </c>
      <c r="G316" t="str" cm="1">
        <f t="array" aca="1" ref="G316" ca="1">IF(INDIRECT(ADDRESS(ROUNDDOWN((ROW(G316)-2)/3,0)+2,2))&lt;&gt;"",_xlfn.CONCAT(INDIRECT(ADDRESS(ROUNDDOWN((ROW(G316)-2)/3,0)+2,MOD(ROW(G316)-2,3)+2))," - ",INDIRECT(ADDRESS(ROUNDDOWN((ROW(G316)-2)/3,0)+2,1))),"")</f>
        <v>Scarrie - Scargoyle</v>
      </c>
      <c r="M316" t="s">
        <v>2689</v>
      </c>
      <c r="R316" t="s">
        <v>384</v>
      </c>
    </row>
    <row r="317" spans="1:18" x14ac:dyDescent="0.45">
      <c r="A317" t="s">
        <v>1653</v>
      </c>
      <c r="G317" t="str" cm="1">
        <f t="array" aca="1" ref="G317" ca="1">IF(INDIRECT(ADDRESS(ROUNDDOWN((ROW(G317)-2)/3,0)+2,2))&lt;&gt;"",_xlfn.CONCAT(INDIRECT(ADDRESS(ROUNDDOWN((ROW(G317)-2)/3,0)+2,MOD(ROW(G317)-2,3)+2))," - ",INDIRECT(ADDRESS(ROUNDDOWN((ROW(G317)-2)/3,0)+2,1))),"")</f>
        <v>Rumbler - Berserker</v>
      </c>
      <c r="M317" t="s">
        <v>2690</v>
      </c>
      <c r="R317" t="s">
        <v>385</v>
      </c>
    </row>
    <row r="318" spans="1:18" x14ac:dyDescent="0.45">
      <c r="A318" t="s">
        <v>1329</v>
      </c>
      <c r="G318" t="str" cm="1">
        <f t="array" aca="1" ref="G318" ca="1">IF(INDIRECT(ADDRESS(ROUNDDOWN((ROW(G318)-2)/3,0)+2,2))&lt;&gt;"",_xlfn.CONCAT(INDIRECT(ADDRESS(ROUNDDOWN((ROW(G318)-2)/3,0)+2,MOD(ROW(G318)-2,3)+2))," - ",INDIRECT(ADDRESS(ROUNDDOWN((ROW(G318)-2)/3,0)+2,1))),"")</f>
        <v>Bertie - Berserker</v>
      </c>
      <c r="M318" t="s">
        <v>2691</v>
      </c>
      <c r="R318" t="s">
        <v>386</v>
      </c>
    </row>
    <row r="319" spans="1:18" x14ac:dyDescent="0.45">
      <c r="A319" t="s">
        <v>1330</v>
      </c>
      <c r="G319" t="str" cm="1">
        <f t="array" aca="1" ref="G319" ca="1">IF(INDIRECT(ADDRESS(ROUNDDOWN((ROW(G319)-2)/3,0)+2,2))&lt;&gt;"",_xlfn.CONCAT(INDIRECT(ADDRESS(ROUNDDOWN((ROW(G319)-2)/3,0)+2,MOD(ROW(G319)-2,3)+2))," - ",INDIRECT(ADDRESS(ROUNDDOWN((ROW(G319)-2)/3,0)+2,1))),"")</f>
        <v>Skarr - Berserker</v>
      </c>
      <c r="M319" t="s">
        <v>2692</v>
      </c>
      <c r="R319" t="s">
        <v>387</v>
      </c>
    </row>
    <row r="320" spans="1:18" x14ac:dyDescent="0.45">
      <c r="A320" t="s">
        <v>1330</v>
      </c>
      <c r="G320" t="str" cm="1">
        <f t="array" aca="1" ref="G320" ca="1">IF(INDIRECT(ADDRESS(ROUNDDOWN((ROW(G320)-2)/3,0)+2,2))&lt;&gt;"",_xlfn.CONCAT(INDIRECT(ADDRESS(ROUNDDOWN((ROW(G320)-2)/3,0)+2,MOD(ROW(G320)-2,3)+2))," - ",INDIRECT(ADDRESS(ROUNDDOWN((ROW(G320)-2)/3,0)+2,1))),"")</f>
        <v>Purrince - Purrestidigitator</v>
      </c>
      <c r="M320" t="s">
        <v>2693</v>
      </c>
      <c r="R320" t="s">
        <v>388</v>
      </c>
    </row>
    <row r="321" spans="1:18" x14ac:dyDescent="0.45">
      <c r="A321" t="s">
        <v>1115</v>
      </c>
      <c r="G321" t="str" cm="1">
        <f t="array" aca="1" ref="G321" ca="1">IF(INDIRECT(ADDRESS(ROUNDDOWN((ROW(G321)-2)/3,0)+2,2))&lt;&gt;"",_xlfn.CONCAT(INDIRECT(ADDRESS(ROUNDDOWN((ROW(G321)-2)/3,0)+2,MOD(ROW(G321)-2,3)+2))," - ",INDIRECT(ADDRESS(ROUNDDOWN((ROW(G321)-2)/3,0)+2,1))),"")</f>
        <v>Purrcy - Purrestidigitator</v>
      </c>
      <c r="M321" t="s">
        <v>2694</v>
      </c>
      <c r="R321" t="s">
        <v>389</v>
      </c>
    </row>
    <row r="322" spans="1:18" x14ac:dyDescent="0.45">
      <c r="A322" t="s">
        <v>1115</v>
      </c>
      <c r="G322" t="str" cm="1">
        <f t="array" aca="1" ref="G322" ca="1">IF(INDIRECT(ADDRESS(ROUNDDOWN((ROW(G322)-2)/3,0)+2,2))&lt;&gt;"",_xlfn.CONCAT(INDIRECT(ADDRESS(ROUNDDOWN((ROW(G322)-2)/3,0)+2,MOD(ROW(G322)-2,3)+2))," - ",INDIRECT(ADDRESS(ROUNDDOWN((ROW(G322)-2)/3,0)+2,1))),"")</f>
        <v>Purrunie - Purrestidigitator</v>
      </c>
      <c r="M322" t="s">
        <v>2695</v>
      </c>
      <c r="R322" t="s">
        <v>390</v>
      </c>
    </row>
    <row r="323" spans="1:18" x14ac:dyDescent="0.45">
      <c r="A323" t="s">
        <v>1331</v>
      </c>
      <c r="G323" t="str" cm="1">
        <f t="array" aca="1" ref="G323" ca="1">IF(INDIRECT(ADDRESS(ROUNDDOWN((ROW(G323)-2)/3,0)+2,2))&lt;&gt;"",_xlfn.CONCAT(INDIRECT(ADDRESS(ROUNDDOWN((ROW(G323)-2)/3,0)+2,MOD(ROW(G323)-2,3)+2))," - ",INDIRECT(ADDRESS(ROUNDDOWN((ROW(G323)-2)/3,0)+2,1))),"")</f>
        <v>Lumphrey - Galumph</v>
      </c>
      <c r="M323" t="s">
        <v>2696</v>
      </c>
      <c r="R323" t="s">
        <v>391</v>
      </c>
    </row>
    <row r="324" spans="1:18" x14ac:dyDescent="0.45">
      <c r="A324" t="s">
        <v>1332</v>
      </c>
      <c r="G324" t="str" cm="1">
        <f t="array" aca="1" ref="G324" ca="1">IF(INDIRECT(ADDRESS(ROUNDDOWN((ROW(G324)-2)/3,0)+2,2))&lt;&gt;"",_xlfn.CONCAT(INDIRECT(ADDRESS(ROUNDDOWN((ROW(G324)-2)/3,0)+2,MOD(ROW(G324)-2,3)+2))," - ",INDIRECT(ADDRESS(ROUNDDOWN((ROW(G324)-2)/3,0)+2,1))),"")</f>
        <v>Galloway - Galumph</v>
      </c>
      <c r="M324" t="s">
        <v>2697</v>
      </c>
      <c r="R324" t="s">
        <v>392</v>
      </c>
    </row>
    <row r="325" spans="1:18" x14ac:dyDescent="0.45">
      <c r="A325" t="s">
        <v>1333</v>
      </c>
      <c r="G325" t="str" cm="1">
        <f t="array" aca="1" ref="G325" ca="1">IF(INDIRECT(ADDRESS(ROUNDDOWN((ROW(G325)-2)/3,0)+2,2))&lt;&gt;"",_xlfn.CONCAT(INDIRECT(ADDRESS(ROUNDDOWN((ROW(G325)-2)/3,0)+2,MOD(ROW(G325)-2,3)+2))," - ",INDIRECT(ADDRESS(ROUNDDOWN((ROW(G325)-2)/3,0)+2,1))),"")</f>
        <v>Galilah - Galumph</v>
      </c>
      <c r="M325" t="s">
        <v>2698</v>
      </c>
      <c r="R325" t="s">
        <v>393</v>
      </c>
    </row>
    <row r="326" spans="1:18" x14ac:dyDescent="0.45">
      <c r="A326" t="s">
        <v>1334</v>
      </c>
      <c r="G326" t="str" cm="1">
        <f t="array" aca="1" ref="G326" ca="1">IF(INDIRECT(ADDRESS(ROUNDDOWN((ROW(G326)-2)/3,0)+2,2))&lt;&gt;"",_xlfn.CONCAT(INDIRECT(ADDRESS(ROUNDDOWN((ROW(G326)-2)/3,0)+2,MOD(ROW(G326)-2,3)+2))," - ",INDIRECT(ADDRESS(ROUNDDOWN((ROW(G326)-2)/3,0)+2,1))),"")</f>
        <v>Nails - Mucho Macho</v>
      </c>
      <c r="M326" t="s">
        <v>2699</v>
      </c>
      <c r="R326" t="s">
        <v>394</v>
      </c>
    </row>
    <row r="327" spans="1:18" x14ac:dyDescent="0.45">
      <c r="A327" t="s">
        <v>1335</v>
      </c>
      <c r="G327" t="str" cm="1">
        <f t="array" aca="1" ref="G327" ca="1">IF(INDIRECT(ADDRESS(ROUNDDOWN((ROW(G327)-2)/3,0)+2,2))&lt;&gt;"",_xlfn.CONCAT(INDIRECT(ADDRESS(ROUNDDOWN((ROW(G327)-2)/3,0)+2,MOD(ROW(G327)-2,3)+2))," - ",INDIRECT(ADDRESS(ROUNDDOWN((ROW(G327)-2)/3,0)+2,1))),"")</f>
        <v>Rocky - Mucho Macho</v>
      </c>
      <c r="M327" t="s">
        <v>2700</v>
      </c>
      <c r="R327" t="s">
        <v>395</v>
      </c>
    </row>
    <row r="328" spans="1:18" x14ac:dyDescent="0.45">
      <c r="A328" t="s">
        <v>335</v>
      </c>
      <c r="G328" t="str" cm="1">
        <f t="array" aca="1" ref="G328" ca="1">IF(INDIRECT(ADDRESS(ROUNDDOWN((ROW(G328)-2)/3,0)+2,2))&lt;&gt;"",_xlfn.CONCAT(INDIRECT(ADDRESS(ROUNDDOWN((ROW(G328)-2)/3,0)+2,MOD(ROW(G328)-2,3)+2))," - ",INDIRECT(ADDRESS(ROUNDDOWN((ROW(G328)-2)/3,0)+2,1))),"")</f>
        <v>Hardie - Mucho Macho</v>
      </c>
      <c r="M328" t="s">
        <v>2701</v>
      </c>
      <c r="R328" t="s">
        <v>396</v>
      </c>
    </row>
    <row r="329" spans="1:18" x14ac:dyDescent="0.45">
      <c r="A329" t="s">
        <v>1336</v>
      </c>
      <c r="G329" t="str" cm="1">
        <f t="array" aca="1" ref="G329" ca="1">IF(INDIRECT(ADDRESS(ROUNDDOWN((ROW(G329)-2)/3,0)+2,2))&lt;&gt;"",_xlfn.CONCAT(INDIRECT(ADDRESS(ROUNDDOWN((ROW(G329)-2)/3,0)+2,MOD(ROW(G329)-2,3)+2))," - ",INDIRECT(ADDRESS(ROUNDDOWN((ROW(G329)-2)/3,0)+2,1))),"")</f>
        <v>Splodge - Pustule</v>
      </c>
      <c r="M329" t="s">
        <v>2702</v>
      </c>
      <c r="R329" t="s">
        <v>397</v>
      </c>
    </row>
    <row r="330" spans="1:18" x14ac:dyDescent="0.45">
      <c r="A330" t="s">
        <v>1356</v>
      </c>
      <c r="G330" t="str" cm="1">
        <f t="array" aca="1" ref="G330" ca="1">IF(INDIRECT(ADDRESS(ROUNDDOWN((ROW(G330)-2)/3,0)+2,2))&lt;&gt;"",_xlfn.CONCAT(INDIRECT(ADDRESS(ROUNDDOWN((ROW(G330)-2)/3,0)+2,MOD(ROW(G330)-2,3)+2))," - ",INDIRECT(ADDRESS(ROUNDDOWN((ROW(G330)-2)/3,0)+2,1))),"")</f>
        <v>Blob - Pustule</v>
      </c>
      <c r="M330" t="s">
        <v>2703</v>
      </c>
      <c r="R330" t="s">
        <v>398</v>
      </c>
    </row>
    <row r="331" spans="1:18" x14ac:dyDescent="0.45">
      <c r="A331" t="s">
        <v>1654</v>
      </c>
      <c r="G331" t="str" cm="1">
        <f t="array" aca="1" ref="G331" ca="1">IF(INDIRECT(ADDRESS(ROUNDDOWN((ROW(G331)-2)/3,0)+2,2))&lt;&gt;"",_xlfn.CONCAT(INDIRECT(ADDRESS(ROUNDDOWN((ROW(G331)-2)/3,0)+2,MOD(ROW(G331)-2,3)+2))," - ",INDIRECT(ADDRESS(ROUNDDOWN((ROW(G331)-2)/3,0)+2,1))),"")</f>
        <v>Puster - Pustule</v>
      </c>
      <c r="M331" t="s">
        <v>2704</v>
      </c>
      <c r="R331" t="s">
        <v>399</v>
      </c>
    </row>
    <row r="332" spans="1:18" x14ac:dyDescent="0.45">
      <c r="A332" t="s">
        <v>1655</v>
      </c>
      <c r="G332" t="str" cm="1">
        <f t="array" aca="1" ref="G332" ca="1">IF(INDIRECT(ADDRESS(ROUNDDOWN((ROW(G332)-2)/3,0)+2,2))&lt;&gt;"",_xlfn.CONCAT(INDIRECT(ADDRESS(ROUNDDOWN((ROW(G332)-2)/3,0)+2,MOD(ROW(G332)-2,3)+2))," - ",INDIRECT(ADDRESS(ROUNDDOWN((ROW(G332)-2)/3,0)+2,1))),"")</f>
        <v>Marion - Magic Marionette</v>
      </c>
      <c r="M332" t="s">
        <v>2705</v>
      </c>
      <c r="R332" t="s">
        <v>400</v>
      </c>
    </row>
    <row r="333" spans="1:18" x14ac:dyDescent="0.45">
      <c r="A333" t="s">
        <v>1656</v>
      </c>
      <c r="G333" t="str" cm="1">
        <f t="array" aca="1" ref="G333" ca="1">IF(INDIRECT(ADDRESS(ROUNDDOWN((ROW(G333)-2)/3,0)+2,2))&lt;&gt;"",_xlfn.CONCAT(INDIRECT(ADDRESS(ROUNDDOWN((ROW(G333)-2)/3,0)+2,MOD(ROW(G333)-2,3)+2))," - ",INDIRECT(ADDRESS(ROUNDDOWN((ROW(G333)-2)/3,0)+2,1))),"")</f>
        <v>Ettie - Magic Marionette</v>
      </c>
      <c r="M333" t="s">
        <v>2706</v>
      </c>
      <c r="R333" t="s">
        <v>401</v>
      </c>
    </row>
    <row r="334" spans="1:18" x14ac:dyDescent="0.45">
      <c r="A334" t="s">
        <v>1357</v>
      </c>
      <c r="G334" t="str" cm="1">
        <f t="array" aca="1" ref="G334" ca="1">IF(INDIRECT(ADDRESS(ROUNDDOWN((ROW(G334)-2)/3,0)+2,2))&lt;&gt;"",_xlfn.CONCAT(INDIRECT(ADDRESS(ROUNDDOWN((ROW(G334)-2)/3,0)+2,MOD(ROW(G334)-2,3)+2))," - ",INDIRECT(ADDRESS(ROUNDDOWN((ROW(G334)-2)/3,0)+2,1))),"")</f>
        <v>Nettie - Magic Marionette</v>
      </c>
      <c r="M334" t="s">
        <v>2707</v>
      </c>
      <c r="R334" t="s">
        <v>402</v>
      </c>
    </row>
    <row r="335" spans="1:18" x14ac:dyDescent="0.45">
      <c r="A335" t="s">
        <v>1358</v>
      </c>
      <c r="G335" t="str" cm="1">
        <f t="array" aca="1" ref="G335" ca="1">IF(INDIRECT(ADDRESS(ROUNDDOWN((ROW(G335)-2)/3,0)+2,2))&lt;&gt;"",_xlfn.CONCAT(INDIRECT(ADDRESS(ROUNDDOWN((ROW(G335)-2)/3,0)+2,MOD(ROW(G335)-2,3)+2))," - ",INDIRECT(ADDRESS(ROUNDDOWN((ROW(G335)-2)/3,0)+2,1))),"")</f>
        <v>Welliam - Well Wisher</v>
      </c>
      <c r="M335" t="s">
        <v>2708</v>
      </c>
      <c r="R335" t="s">
        <v>403</v>
      </c>
    </row>
    <row r="336" spans="1:18" x14ac:dyDescent="0.45">
      <c r="A336" t="s">
        <v>1525</v>
      </c>
      <c r="G336" t="str" cm="1">
        <f t="array" aca="1" ref="G336" ca="1">IF(INDIRECT(ADDRESS(ROUNDDOWN((ROW(G336)-2)/3,0)+2,2))&lt;&gt;"",_xlfn.CONCAT(INDIRECT(ADDRESS(ROUNDDOWN((ROW(G336)-2)/3,0)+2,MOD(ROW(G336)-2,3)+2))," - ",INDIRECT(ADDRESS(ROUNDDOWN((ROW(G336)-2)/3,0)+2,1))),"")</f>
        <v>Wellsby - Well Wisher</v>
      </c>
      <c r="M336" t="s">
        <v>2709</v>
      </c>
      <c r="R336" t="s">
        <v>404</v>
      </c>
    </row>
    <row r="337" spans="1:18" x14ac:dyDescent="0.45">
      <c r="A337" t="s">
        <v>1504</v>
      </c>
      <c r="G337" t="str" cm="1">
        <f t="array" aca="1" ref="G337" ca="1">IF(INDIRECT(ADDRESS(ROUNDDOWN((ROW(G337)-2)/3,0)+2,2))&lt;&gt;"",_xlfn.CONCAT(INDIRECT(ADDRESS(ROUNDDOWN((ROW(G337)-2)/3,0)+2,MOD(ROW(G337)-2,3)+2))," - ",INDIRECT(ADDRESS(ROUNDDOWN((ROW(G337)-2)/3,0)+2,1))),"")</f>
        <v>Welltham - Well Wisher</v>
      </c>
      <c r="M337" t="s">
        <v>2710</v>
      </c>
      <c r="R337" t="s">
        <v>405</v>
      </c>
    </row>
    <row r="338" spans="1:18" x14ac:dyDescent="0.45">
      <c r="A338" t="s">
        <v>1504</v>
      </c>
      <c r="G338" t="str" cm="1">
        <f t="array" aca="1" ref="G338" ca="1">IF(INDIRECT(ADDRESS(ROUNDDOWN((ROW(G338)-2)/3,0)+2,2))&lt;&gt;"",_xlfn.CONCAT(INDIRECT(ADDRESS(ROUNDDOWN((ROW(G338)-2)/3,0)+2,MOD(ROW(G338)-2,3)+2))," - ",INDIRECT(ADDRESS(ROUNDDOWN((ROW(G338)-2)/3,0)+2,1))),"")</f>
        <v>Rose - Pink Panzer</v>
      </c>
      <c r="M338" t="s">
        <v>2711</v>
      </c>
      <c r="R338" t="s">
        <v>406</v>
      </c>
    </row>
    <row r="339" spans="1:18" x14ac:dyDescent="0.45">
      <c r="A339" t="s">
        <v>1657</v>
      </c>
      <c r="G339" t="str" cm="1">
        <f t="array" aca="1" ref="G339" ca="1">IF(INDIRECT(ADDRESS(ROUNDDOWN((ROW(G339)-2)/3,0)+2,2))&lt;&gt;"",_xlfn.CONCAT(INDIRECT(ADDRESS(ROUNDDOWN((ROW(G339)-2)/3,0)+2,MOD(ROW(G339)-2,3)+2))," - ",INDIRECT(ADDRESS(ROUNDDOWN((ROW(G339)-2)/3,0)+2,1))),"")</f>
        <v>Ruby - Pink Panzer</v>
      </c>
      <c r="M339" t="s">
        <v>2712</v>
      </c>
      <c r="R339" t="s">
        <v>407</v>
      </c>
    </row>
    <row r="340" spans="1:18" x14ac:dyDescent="0.45">
      <c r="A340" t="s">
        <v>1359</v>
      </c>
      <c r="G340" t="str" cm="1">
        <f t="array" aca="1" ref="G340" ca="1">IF(INDIRECT(ADDRESS(ROUNDDOWN((ROW(G340)-2)/3,0)+2,2))&lt;&gt;"",_xlfn.CONCAT(INDIRECT(ADDRESS(ROUNDDOWN((ROW(G340)-2)/3,0)+2,MOD(ROW(G340)-2,3)+2))," - ",INDIRECT(ADDRESS(ROUNDDOWN((ROW(G340)-2)/3,0)+2,1))),"")</f>
        <v>Peachie - Pink Panzer</v>
      </c>
      <c r="M340" t="s">
        <v>2713</v>
      </c>
      <c r="R340" t="s">
        <v>408</v>
      </c>
    </row>
    <row r="341" spans="1:18" x14ac:dyDescent="0.45">
      <c r="A341" t="s">
        <v>1477</v>
      </c>
      <c r="G341" t="str" cm="1">
        <f t="array" aca="1" ref="G341" ca="1">IF(INDIRECT(ADDRESS(ROUNDDOWN((ROW(G341)-2)/3,0)+2,2))&lt;&gt;"",_xlfn.CONCAT(INDIRECT(ADDRESS(ROUNDDOWN((ROW(G341)-2)/3,0)+2,MOD(ROW(G341)-2,3)+2))," - ",INDIRECT(ADDRESS(ROUNDDOWN((ROW(G341)-2)/3,0)+2,1))),"")</f>
        <v>Gyram - Gyrogre</v>
      </c>
      <c r="M341" t="s">
        <v>2714</v>
      </c>
      <c r="R341" t="s">
        <v>409</v>
      </c>
    </row>
    <row r="342" spans="1:18" x14ac:dyDescent="0.45">
      <c r="A342" t="s">
        <v>1484</v>
      </c>
      <c r="G342" t="str" cm="1">
        <f t="array" aca="1" ref="G342" ca="1">IF(INDIRECT(ADDRESS(ROUNDDOWN((ROW(G342)-2)/3,0)+2,2))&lt;&gt;"",_xlfn.CONCAT(INDIRECT(ADDRESS(ROUNDDOWN((ROW(G342)-2)/3,0)+2,MOD(ROW(G342)-2,3)+2))," - ",INDIRECT(ADDRESS(ROUNDDOWN((ROW(G342)-2)/3,0)+2,1))),"")</f>
        <v>Gyrant - Gyrogre</v>
      </c>
      <c r="M342" t="s">
        <v>2715</v>
      </c>
      <c r="R342" t="s">
        <v>410</v>
      </c>
    </row>
    <row r="343" spans="1:18" x14ac:dyDescent="0.45">
      <c r="A343" t="s">
        <v>1658</v>
      </c>
      <c r="G343" t="str" cm="1">
        <f t="array" aca="1" ref="G343" ca="1">IF(INDIRECT(ADDRESS(ROUNDDOWN((ROW(G343)-2)/3,0)+2,2))&lt;&gt;"",_xlfn.CONCAT(INDIRECT(ADDRESS(ROUNDDOWN((ROW(G343)-2)/3,0)+2,MOD(ROW(G343)-2,3)+2))," - ",INDIRECT(ADDRESS(ROUNDDOWN((ROW(G343)-2)/3,0)+2,1))),"")</f>
        <v>Gyrtrude - Gyrogre</v>
      </c>
      <c r="M343" t="s">
        <v>2716</v>
      </c>
      <c r="R343" t="s">
        <v>411</v>
      </c>
    </row>
    <row r="344" spans="1:18" x14ac:dyDescent="0.45">
      <c r="A344" t="s">
        <v>1360</v>
      </c>
      <c r="G344" t="str" cm="1">
        <f t="array" aca="1" ref="G344" ca="1">IF(INDIRECT(ADDRESS(ROUNDDOWN((ROW(G344)-2)/3,0)+2,2))&lt;&gt;"",_xlfn.CONCAT(INDIRECT(ADDRESS(ROUNDDOWN((ROW(G344)-2)/3,0)+2,MOD(ROW(G344)-2,3)+2))," - ",INDIRECT(ADDRESS(ROUNDDOWN((ROW(G344)-2)/3,0)+2,1))),"")</f>
        <v>Crabbie - Crabble-Rouser</v>
      </c>
      <c r="M344" t="s">
        <v>2717</v>
      </c>
      <c r="R344" t="s">
        <v>412</v>
      </c>
    </row>
    <row r="345" spans="1:18" x14ac:dyDescent="0.45">
      <c r="A345" t="s">
        <v>1434</v>
      </c>
      <c r="G345" t="str" cm="1">
        <f t="array" aca="1" ref="G345" ca="1">IF(INDIRECT(ADDRESS(ROUNDDOWN((ROW(G345)-2)/3,0)+2,2))&lt;&gt;"",_xlfn.CONCAT(INDIRECT(ADDRESS(ROUNDDOWN((ROW(G345)-2)/3,0)+2,MOD(ROW(G345)-2,3)+2))," - ",INDIRECT(ADDRESS(ROUNDDOWN((ROW(G345)-2)/3,0)+2,1))),"")</f>
        <v>Crabert - Crabble-Rouser</v>
      </c>
      <c r="M345" t="s">
        <v>2718</v>
      </c>
      <c r="R345" t="s">
        <v>413</v>
      </c>
    </row>
    <row r="346" spans="1:18" x14ac:dyDescent="0.45">
      <c r="A346" t="s">
        <v>1659</v>
      </c>
      <c r="G346" t="str" cm="1">
        <f t="array" aca="1" ref="G346" ca="1">IF(INDIRECT(ADDRESS(ROUNDDOWN((ROW(G346)-2)/3,0)+2,2))&lt;&gt;"",_xlfn.CONCAT(INDIRECT(ADDRESS(ROUNDDOWN((ROW(G346)-2)/3,0)+2,MOD(ROW(G346)-2,3)+2))," - ",INDIRECT(ADDRESS(ROUNDDOWN((ROW(G346)-2)/3,0)+2,1))),"")</f>
        <v>Crabner - Crabble-Rouser</v>
      </c>
      <c r="M346" t="s">
        <v>2719</v>
      </c>
      <c r="R346" t="s">
        <v>414</v>
      </c>
    </row>
    <row r="347" spans="1:18" x14ac:dyDescent="0.45">
      <c r="A347" t="s">
        <v>1337</v>
      </c>
      <c r="G347" t="str" cm="1">
        <f t="array" aca="1" ref="G347" ca="1">IF(INDIRECT(ADDRESS(ROUNDDOWN((ROW(G347)-2)/3,0)+2,2))&lt;&gt;"",_xlfn.CONCAT(INDIRECT(ADDRESS(ROUNDDOWN((ROW(G347)-2)/3,0)+2,MOD(ROW(G347)-2,3)+2))," - ",INDIRECT(ADDRESS(ROUNDDOWN((ROW(G347)-2)/3,0)+2,1))),"")</f>
        <v>Etheal - Healium Balloon</v>
      </c>
      <c r="M347" t="s">
        <v>2720</v>
      </c>
      <c r="R347" t="s">
        <v>415</v>
      </c>
    </row>
    <row r="348" spans="1:18" x14ac:dyDescent="0.45">
      <c r="A348" t="s">
        <v>1451</v>
      </c>
      <c r="G348" t="str" cm="1">
        <f t="array" aca="1" ref="G348" ca="1">IF(INDIRECT(ADDRESS(ROUNDDOWN((ROW(G348)-2)/3,0)+2,2))&lt;&gt;"",_xlfn.CONCAT(INDIRECT(ADDRESS(ROUNDDOWN((ROW(G348)-2)/3,0)+2,MOD(ROW(G348)-2,3)+2))," - ",INDIRECT(ADDRESS(ROUNDDOWN((ROW(G348)-2)/3,0)+2,1))),"")</f>
        <v>Healga - Healium Balloon</v>
      </c>
      <c r="M348" t="s">
        <v>2721</v>
      </c>
      <c r="R348" t="s">
        <v>416</v>
      </c>
    </row>
    <row r="349" spans="1:18" x14ac:dyDescent="0.45">
      <c r="A349" t="s">
        <v>1473</v>
      </c>
      <c r="G349" t="str" cm="1">
        <f t="array" aca="1" ref="G349" ca="1">IF(INDIRECT(ADDRESS(ROUNDDOWN((ROW(G349)-2)/3,0)+2,2))&lt;&gt;"",_xlfn.CONCAT(INDIRECT(ADDRESS(ROUNDDOWN((ROW(G349)-2)/3,0)+2,MOD(ROW(G349)-2,3)+2))," - ",INDIRECT(ADDRESS(ROUNDDOWN((ROW(G349)-2)/3,0)+2,1))),"")</f>
        <v>Healton - Healium Balloon</v>
      </c>
      <c r="M349" t="s">
        <v>2722</v>
      </c>
      <c r="R349" t="s">
        <v>417</v>
      </c>
    </row>
    <row r="350" spans="1:18" x14ac:dyDescent="0.45">
      <c r="A350" t="s">
        <v>1338</v>
      </c>
      <c r="G350" t="str" cm="1">
        <f t="array" aca="1" ref="G350" ca="1">IF(INDIRECT(ADDRESS(ROUNDDOWN((ROW(G350)-2)/3,0)+2,2))&lt;&gt;"",_xlfn.CONCAT(INDIRECT(ADDRESS(ROUNDDOWN((ROW(G350)-2)/3,0)+2,MOD(ROW(G350)-2,3)+2))," - ",INDIRECT(ADDRESS(ROUNDDOWN((ROW(G350)-2)/3,0)+2,1))),"")</f>
        <v>Draxeler - Axecutioner</v>
      </c>
      <c r="M350" t="s">
        <v>2723</v>
      </c>
      <c r="R350" t="s">
        <v>418</v>
      </c>
    </row>
    <row r="351" spans="1:18" x14ac:dyDescent="0.45">
      <c r="A351" t="s">
        <v>1509</v>
      </c>
      <c r="G351" t="str" cm="1">
        <f t="array" aca="1" ref="G351" ca="1">IF(INDIRECT(ADDRESS(ROUNDDOWN((ROW(G351)-2)/3,0)+2,2))&lt;&gt;"",_xlfn.CONCAT(INDIRECT(ADDRESS(ROUNDDOWN((ROW(G351)-2)/3,0)+2,MOD(ROW(G351)-2,3)+2))," - ",INDIRECT(ADDRESS(ROUNDDOWN((ROW(G351)-2)/3,0)+2,1))),"")</f>
        <v>Axine - Axecutioner</v>
      </c>
      <c r="M351" t="s">
        <v>2724</v>
      </c>
      <c r="R351" t="s">
        <v>419</v>
      </c>
    </row>
    <row r="352" spans="1:18" x14ac:dyDescent="0.45">
      <c r="A352" t="s">
        <v>1339</v>
      </c>
      <c r="G352" t="str" cm="1">
        <f t="array" aca="1" ref="G352" ca="1">IF(INDIRECT(ADDRESS(ROUNDDOWN((ROW(G352)-2)/3,0)+2,2))&lt;&gt;"",_xlfn.CONCAT(INDIRECT(ADDRESS(ROUNDDOWN((ROW(G352)-2)/3,0)+2,MOD(ROW(G352)-2,3)+2))," - ",INDIRECT(ADDRESS(ROUNDDOWN((ROW(G352)-2)/3,0)+2,1))),"")</f>
        <v>Horlaxe - Axecutioner</v>
      </c>
      <c r="M352" t="s">
        <v>2725</v>
      </c>
      <c r="R352" t="s">
        <v>420</v>
      </c>
    </row>
    <row r="353" spans="1:18" x14ac:dyDescent="0.45">
      <c r="A353" t="s">
        <v>1339</v>
      </c>
      <c r="G353" t="str" cm="1">
        <f t="array" aca="1" ref="G353" ca="1">IF(INDIRECT(ADDRESS(ROUNDDOWN((ROW(G353)-2)/3,0)+2,2))&lt;&gt;"",_xlfn.CONCAT(INDIRECT(ADDRESS(ROUNDDOWN((ROW(G353)-2)/3,0)+2,MOD(ROW(G353)-2,3)+2))," - ",INDIRECT(ADDRESS(ROUNDDOWN((ROW(G353)-2)/3,0)+2,1))),"")</f>
        <v>Dai - Direlog</v>
      </c>
      <c r="M353" t="s">
        <v>2726</v>
      </c>
      <c r="R353" t="s">
        <v>421</v>
      </c>
    </row>
    <row r="354" spans="1:18" x14ac:dyDescent="0.45">
      <c r="A354" t="s">
        <v>1390</v>
      </c>
      <c r="G354" t="str" cm="1">
        <f t="array" aca="1" ref="G354" ca="1">IF(INDIRECT(ADDRESS(ROUNDDOWN((ROW(G354)-2)/3,0)+2,2))&lt;&gt;"",_xlfn.CONCAT(INDIRECT(ADDRESS(ROUNDDOWN((ROW(G354)-2)/3,0)+2,MOD(ROW(G354)-2,3)+2))," - ",INDIRECT(ADDRESS(ROUNDDOWN((ROW(G354)-2)/3,0)+2,1))),"")</f>
        <v>Dyer - Direlog</v>
      </c>
      <c r="M354" t="s">
        <v>2727</v>
      </c>
      <c r="R354" t="s">
        <v>422</v>
      </c>
    </row>
    <row r="355" spans="1:18" x14ac:dyDescent="0.45">
      <c r="A355" t="s">
        <v>1405</v>
      </c>
      <c r="G355" t="str" cm="1">
        <f t="array" aca="1" ref="G355" ca="1">IF(INDIRECT(ADDRESS(ROUNDDOWN((ROW(G355)-2)/3,0)+2,2))&lt;&gt;"",_xlfn.CONCAT(INDIRECT(ADDRESS(ROUNDDOWN((ROW(G355)-2)/3,0)+2,MOD(ROW(G355)-2,3)+2))," - ",INDIRECT(ADDRESS(ROUNDDOWN((ROW(G355)-2)/3,0)+2,1))),"")</f>
        <v>Diana - Direlog</v>
      </c>
      <c r="M355" t="s">
        <v>2728</v>
      </c>
      <c r="R355" t="s">
        <v>423</v>
      </c>
    </row>
    <row r="356" spans="1:18" x14ac:dyDescent="0.45">
      <c r="A356" t="s">
        <v>1350</v>
      </c>
      <c r="G356" t="str" cm="1">
        <f t="array" aca="1" ref="G356" ca="1">IF(INDIRECT(ADDRESS(ROUNDDOWN((ROW(G356)-2)/3,0)+2,2))&lt;&gt;"",_xlfn.CONCAT(INDIRECT(ADDRESS(ROUNDDOWN((ROW(G356)-2)/3,0)+2,MOD(ROW(G356)-2,3)+2))," - ",INDIRECT(ADDRESS(ROUNDDOWN((ROW(G356)-2)/3,0)+2,1))),"")</f>
        <v>Punchy - Fighting Batboon</v>
      </c>
      <c r="M356" t="s">
        <v>2729</v>
      </c>
      <c r="R356" t="s">
        <v>424</v>
      </c>
    </row>
    <row r="357" spans="1:18" x14ac:dyDescent="0.45">
      <c r="A357" t="s">
        <v>1340</v>
      </c>
      <c r="G357" t="str" cm="1">
        <f t="array" aca="1" ref="G357" ca="1">IF(INDIRECT(ADDRESS(ROUNDDOWN((ROW(G357)-2)/3,0)+2,2))&lt;&gt;"",_xlfn.CONCAT(INDIRECT(ADDRESS(ROUNDDOWN((ROW(G357)-2)/3,0)+2,MOD(ROW(G357)-2,3)+2))," - ",INDIRECT(ADDRESS(ROUNDDOWN((ROW(G357)-2)/3,0)+2,1))),"")</f>
        <v>Slappy - Fighting Batboon</v>
      </c>
      <c r="M357" t="s">
        <v>2730</v>
      </c>
      <c r="R357" t="s">
        <v>425</v>
      </c>
    </row>
    <row r="358" spans="1:18" x14ac:dyDescent="0.45">
      <c r="A358" t="s">
        <v>1495</v>
      </c>
      <c r="G358" t="str" cm="1">
        <f t="array" aca="1" ref="G358" ca="1">IF(INDIRECT(ADDRESS(ROUNDDOWN((ROW(G358)-2)/3,0)+2,2))&lt;&gt;"",_xlfn.CONCAT(INDIRECT(ADDRESS(ROUNDDOWN((ROW(G358)-2)/3,0)+2,MOD(ROW(G358)-2,3)+2))," - ",INDIRECT(ADDRESS(ROUNDDOWN((ROW(G358)-2)/3,0)+2,1))),"")</f>
        <v>Slammer - Fighting Batboon</v>
      </c>
      <c r="M358" t="s">
        <v>2731</v>
      </c>
      <c r="R358" t="s">
        <v>426</v>
      </c>
    </row>
    <row r="359" spans="1:18" x14ac:dyDescent="0.45">
      <c r="A359" t="s">
        <v>1660</v>
      </c>
      <c r="G359" t="str" cm="1">
        <f t="array" aca="1" ref="G359" ca="1">IF(INDIRECT(ADDRESS(ROUNDDOWN((ROW(G359)-2)/3,0)+2,2))&lt;&gt;"",_xlfn.CONCAT(INDIRECT(ADDRESS(ROUNDDOWN((ROW(G359)-2)/3,0)+2,MOD(ROW(G359)-2,3)+2))," - ",INDIRECT(ADDRESS(ROUNDDOWN((ROW(G359)-2)/3,0)+2,1))),"")</f>
        <v>Goodums - Goodybag</v>
      </c>
      <c r="M359" t="s">
        <v>2732</v>
      </c>
      <c r="R359" t="s">
        <v>427</v>
      </c>
    </row>
    <row r="360" spans="1:18" x14ac:dyDescent="0.45">
      <c r="A360" t="s">
        <v>1661</v>
      </c>
      <c r="G360" t="str" cm="1">
        <f t="array" aca="1" ref="G360" ca="1">IF(INDIRECT(ADDRESS(ROUNDDOWN((ROW(G360)-2)/3,0)+2,2))&lt;&gt;"",_xlfn.CONCAT(INDIRECT(ADDRESS(ROUNDDOWN((ROW(G360)-2)/3,0)+2,MOD(ROW(G360)-2,3)+2))," - ",INDIRECT(ADDRESS(ROUNDDOWN((ROW(G360)-2)/3,0)+2,1))),"")</f>
        <v>Twoshoes - Goodybag</v>
      </c>
      <c r="M360" t="s">
        <v>2733</v>
      </c>
      <c r="R360" t="s">
        <v>428</v>
      </c>
    </row>
    <row r="361" spans="1:18" x14ac:dyDescent="0.45">
      <c r="A361" t="s">
        <v>1341</v>
      </c>
      <c r="G361" t="str" cm="1">
        <f t="array" aca="1" ref="G361" ca="1">IF(INDIRECT(ADDRESS(ROUNDDOWN((ROW(G361)-2)/3,0)+2,2))&lt;&gt;"",_xlfn.CONCAT(INDIRECT(ADDRESS(ROUNDDOWN((ROW(G361)-2)/3,0)+2,MOD(ROW(G361)-2,3)+2))," - ",INDIRECT(ADDRESS(ROUNDDOWN((ROW(G361)-2)/3,0)+2,1))),"")</f>
        <v>Gumdrops - Goodybag</v>
      </c>
      <c r="M361" t="s">
        <v>2734</v>
      </c>
      <c r="R361" t="s">
        <v>429</v>
      </c>
    </row>
    <row r="362" spans="1:18" x14ac:dyDescent="0.45">
      <c r="A362" t="s">
        <v>1662</v>
      </c>
      <c r="G362" t="str" cm="1">
        <f t="array" aca="1" ref="G362" ca="1">IF(INDIRECT(ADDRESS(ROUNDDOWN((ROW(G362)-2)/3,0)+2,2))&lt;&gt;"",_xlfn.CONCAT(INDIRECT(ADDRESS(ROUNDDOWN((ROW(G362)-2)/3,0)+2,MOD(ROW(G362)-2,3)+2))," - ",INDIRECT(ADDRESS(ROUNDDOWN((ROW(G362)-2)/3,0)+2,1))),"")</f>
        <v>Rollo - Thuggler</v>
      </c>
      <c r="M362" t="s">
        <v>2735</v>
      </c>
      <c r="R362" t="s">
        <v>430</v>
      </c>
    </row>
    <row r="363" spans="1:18" x14ac:dyDescent="0.45">
      <c r="A363" t="s">
        <v>1342</v>
      </c>
      <c r="G363" t="str" cm="1">
        <f t="array" aca="1" ref="G363" ca="1">IF(INDIRECT(ADDRESS(ROUNDDOWN((ROW(G363)-2)/3,0)+2,2))&lt;&gt;"",_xlfn.CONCAT(INDIRECT(ADDRESS(ROUNDDOWN((ROW(G363)-2)/3,0)+2,MOD(ROW(G363)-2,3)+2))," - ",INDIRECT(ADDRESS(ROUNDDOWN((ROW(G363)-2)/3,0)+2,1))),"")</f>
        <v>Bozo - Thuggler</v>
      </c>
      <c r="M363" t="s">
        <v>2736</v>
      </c>
      <c r="R363" t="s">
        <v>431</v>
      </c>
    </row>
    <row r="364" spans="1:18" x14ac:dyDescent="0.45">
      <c r="A364" t="s">
        <v>1343</v>
      </c>
      <c r="G364" t="str" cm="1">
        <f t="array" aca="1" ref="G364" ca="1">IF(INDIRECT(ADDRESS(ROUNDDOWN((ROW(G364)-2)/3,0)+2,2))&lt;&gt;"",_xlfn.CONCAT(INDIRECT(ADDRESS(ROUNDDOWN((ROW(G364)-2)/3,0)+2,MOD(ROW(G364)-2,3)+2))," - ",INDIRECT(ADDRESS(ROUNDDOWN((ROW(G364)-2)/3,0)+2,1))),"")</f>
        <v>Blinky - Thuggler</v>
      </c>
      <c r="M364" t="s">
        <v>2737</v>
      </c>
      <c r="R364" t="s">
        <v>432</v>
      </c>
    </row>
    <row r="365" spans="1:18" x14ac:dyDescent="0.45">
      <c r="A365" t="s">
        <v>1343</v>
      </c>
      <c r="G365" t="str" cm="1">
        <f t="array" aca="1" ref="G365" ca="1">IF(INDIRECT(ADDRESS(ROUNDDOWN((ROW(G365)-2)/3,0)+2,2))&lt;&gt;"",_xlfn.CONCAT(INDIRECT(ADDRESS(ROUNDDOWN((ROW(G365)-2)/3,0)+2,MOD(ROW(G365)-2,3)+2))," - ",INDIRECT(ADDRESS(ROUNDDOWN((ROW(G365)-2)/3,0)+2,1))),"")</f>
        <v>Scaley - Dragstar</v>
      </c>
      <c r="M365" t="s">
        <v>2738</v>
      </c>
      <c r="R365" t="s">
        <v>433</v>
      </c>
    </row>
    <row r="366" spans="1:18" x14ac:dyDescent="0.45">
      <c r="A366" t="s">
        <v>1344</v>
      </c>
      <c r="G366" t="str" cm="1">
        <f t="array" aca="1" ref="G366" ca="1">IF(INDIRECT(ADDRESS(ROUNDDOWN((ROW(G366)-2)/3,0)+2,2))&lt;&gt;"",_xlfn.CONCAT(INDIRECT(ADDRESS(ROUNDDOWN((ROW(G366)-2)/3,0)+2,MOD(ROW(G366)-2,3)+2))," - ",INDIRECT(ADDRESS(ROUNDDOWN((ROW(G366)-2)/3,0)+2,1))),"")</f>
        <v>Dragneta - Dragstar</v>
      </c>
      <c r="M366" t="s">
        <v>2739</v>
      </c>
      <c r="R366" t="s">
        <v>434</v>
      </c>
    </row>
    <row r="367" spans="1:18" x14ac:dyDescent="0.45">
      <c r="A367" t="s">
        <v>1663</v>
      </c>
      <c r="G367" t="str" cm="1">
        <f t="array" aca="1" ref="G367" ca="1">IF(INDIRECT(ADDRESS(ROUNDDOWN((ROW(G367)-2)/3,0)+2,2))&lt;&gt;"",_xlfn.CONCAT(INDIRECT(ADDRESS(ROUNDDOWN((ROW(G367)-2)/3,0)+2,MOD(ROW(G367)-2,3)+2))," - ",INDIRECT(ADDRESS(ROUNDDOWN((ROW(G367)-2)/3,0)+2,1))),"")</f>
        <v>Scorchio - Dragstar</v>
      </c>
      <c r="M367" t="s">
        <v>2740</v>
      </c>
      <c r="R367" t="s">
        <v>435</v>
      </c>
    </row>
    <row r="368" spans="1:18" x14ac:dyDescent="0.45">
      <c r="A368" t="s">
        <v>1459</v>
      </c>
      <c r="G368" t="str" cm="1">
        <f t="array" aca="1" ref="G368" ca="1">IF(INDIRECT(ADDRESS(ROUNDDOWN((ROW(G368)-2)/3,0)+2,2))&lt;&gt;"",_xlfn.CONCAT(INDIRECT(ADDRESS(ROUNDDOWN((ROW(G368)-2)/3,0)+2,MOD(ROW(G368)-2,3)+2))," - ",INDIRECT(ADDRESS(ROUNDDOWN((ROW(G368)-2)/3,0)+2,1))),"")</f>
        <v>Mercurio - Liquid Metal Slime</v>
      </c>
      <c r="M368" t="s">
        <v>2741</v>
      </c>
      <c r="R368" t="s">
        <v>436</v>
      </c>
    </row>
    <row r="369" spans="1:18" x14ac:dyDescent="0.45">
      <c r="A369" t="s">
        <v>1345</v>
      </c>
      <c r="G369" t="str" cm="1">
        <f t="array" aca="1" ref="G369" ca="1">IF(INDIRECT(ADDRESS(ROUNDDOWN((ROW(G369)-2)/3,0)+2,2))&lt;&gt;"",_xlfn.CONCAT(INDIRECT(ADDRESS(ROUNDDOWN((ROW(G369)-2)/3,0)+2,MOD(ROW(G369)-2,3)+2))," - ",INDIRECT(ADDRESS(ROUNDDOWN((ROW(G369)-2)/3,0)+2,1))),"")</f>
        <v>Molton - Liquid Metal Slime</v>
      </c>
      <c r="M369" t="s">
        <v>2742</v>
      </c>
      <c r="R369" t="s">
        <v>437</v>
      </c>
    </row>
    <row r="370" spans="1:18" x14ac:dyDescent="0.45">
      <c r="A370" t="s">
        <v>1624</v>
      </c>
      <c r="G370" t="str" cm="1">
        <f t="array" aca="1" ref="G370" ca="1">IF(INDIRECT(ADDRESS(ROUNDDOWN((ROW(G370)-2)/3,0)+2,2))&lt;&gt;"",_xlfn.CONCAT(INDIRECT(ADDRESS(ROUNDDOWN((ROW(G370)-2)/3,0)+2,MOD(ROW(G370)-2,3)+2))," - ",INDIRECT(ADDRESS(ROUNDDOWN((ROW(G370)-2)/3,0)+2,1))),"")</f>
        <v>Quicksie - Liquid Metal Slime</v>
      </c>
      <c r="M370" t="s">
        <v>2743</v>
      </c>
      <c r="R370" t="s">
        <v>438</v>
      </c>
    </row>
    <row r="371" spans="1:18" x14ac:dyDescent="0.45">
      <c r="A371" t="s">
        <v>1351</v>
      </c>
      <c r="G371" t="str" cm="1">
        <f t="array" aca="1" ref="G371" ca="1">IF(INDIRECT(ADDRESS(ROUNDDOWN((ROW(G371)-2)/3,0)+2,2))&lt;&gt;"",_xlfn.CONCAT(INDIRECT(ADDRESS(ROUNDDOWN((ROW(G371)-2)/3,0)+2,MOD(ROW(G371)-2,3)+2))," - ",INDIRECT(ADDRESS(ROUNDDOWN((ROW(G371)-2)/3,0)+2,1))),"")</f>
        <v>Moostafa - Enormoose</v>
      </c>
      <c r="M371" t="s">
        <v>2744</v>
      </c>
      <c r="R371" t="s">
        <v>439</v>
      </c>
    </row>
    <row r="372" spans="1:18" x14ac:dyDescent="0.45">
      <c r="A372" t="s">
        <v>1635</v>
      </c>
      <c r="G372" t="str" cm="1">
        <f t="array" aca="1" ref="G372" ca="1">IF(INDIRECT(ADDRESS(ROUNDDOWN((ROW(G372)-2)/3,0)+2,2))&lt;&gt;"",_xlfn.CONCAT(INDIRECT(ADDRESS(ROUNDDOWN((ROW(G372)-2)/3,0)+2,MOD(ROW(G372)-2,3)+2))," - ",INDIRECT(ADDRESS(ROUNDDOWN((ROW(G372)-2)/3,0)+2,1))),"")</f>
        <v>Moostin - Enormoose</v>
      </c>
      <c r="M372" t="s">
        <v>2745</v>
      </c>
      <c r="R372" t="s">
        <v>440</v>
      </c>
    </row>
    <row r="373" spans="1:18" x14ac:dyDescent="0.45">
      <c r="A373" t="s">
        <v>1361</v>
      </c>
      <c r="G373" t="str" cm="1">
        <f t="array" aca="1" ref="G373" ca="1">IF(INDIRECT(ADDRESS(ROUNDDOWN((ROW(G373)-2)/3,0)+2,2))&lt;&gt;"",_xlfn.CONCAT(INDIRECT(ADDRESS(ROUNDDOWN((ROW(G373)-2)/3,0)+2,MOD(ROW(G373)-2,3)+2))," - ",INDIRECT(ADDRESS(ROUNDDOWN((ROW(G373)-2)/3,0)+2,1))),"")</f>
        <v>Moostang - Enormoose</v>
      </c>
      <c r="M373" t="s">
        <v>2746</v>
      </c>
      <c r="R373" t="s">
        <v>441</v>
      </c>
    </row>
    <row r="374" spans="1:18" x14ac:dyDescent="0.45">
      <c r="A374" t="s">
        <v>1352</v>
      </c>
      <c r="G374" t="str" cm="1">
        <f t="array" aca="1" ref="G374" ca="1">IF(INDIRECT(ADDRESS(ROUNDDOWN((ROW(G374)-2)/3,0)+2,2))&lt;&gt;"",_xlfn.CONCAT(INDIRECT(ADDRESS(ROUNDDOWN((ROW(G374)-2)/3,0)+2,MOD(ROW(G374)-2,3)+2))," - ",INDIRECT(ADDRESS(ROUNDDOWN((ROW(G374)-2)/3,0)+2,1))),"")</f>
        <v>Adderson - Diethon</v>
      </c>
      <c r="M374" t="s">
        <v>2747</v>
      </c>
      <c r="R374" t="s">
        <v>442</v>
      </c>
    </row>
    <row r="375" spans="1:18" x14ac:dyDescent="0.45">
      <c r="A375" t="s">
        <v>1352</v>
      </c>
      <c r="G375" t="str" cm="1">
        <f t="array" aca="1" ref="G375" ca="1">IF(INDIRECT(ADDRESS(ROUNDDOWN((ROW(G375)-2)/3,0)+2,2))&lt;&gt;"",_xlfn.CONCAT(INDIRECT(ADDRESS(ROUNDDOWN((ROW(G375)-2)/3,0)+2,MOD(ROW(G375)-2,3)+2))," - ",INDIRECT(ADDRESS(ROUNDDOWN((ROW(G375)-2)/3,0)+2,1))),"")</f>
        <v>Slithers - Diethon</v>
      </c>
      <c r="M375" t="s">
        <v>2748</v>
      </c>
      <c r="R375" t="s">
        <v>443</v>
      </c>
    </row>
    <row r="376" spans="1:18" x14ac:dyDescent="0.45">
      <c r="A376" t="s">
        <v>1352</v>
      </c>
      <c r="G376" t="str" cm="1">
        <f t="array" aca="1" ref="G376" ca="1">IF(INDIRECT(ADDRESS(ROUNDDOWN((ROW(G376)-2)/3,0)+2,2))&lt;&gt;"",_xlfn.CONCAT(INDIRECT(ADDRESS(ROUNDDOWN((ROW(G376)-2)/3,0)+2,MOD(ROW(G376)-2,3)+2))," - ",INDIRECT(ADDRESS(ROUNDDOWN((ROW(G376)-2)/3,0)+2,1))),"")</f>
        <v>Snaquel - Diethon</v>
      </c>
      <c r="M376" t="s">
        <v>2749</v>
      </c>
      <c r="R376" t="s">
        <v>444</v>
      </c>
    </row>
    <row r="377" spans="1:18" x14ac:dyDescent="0.45">
      <c r="A377" t="s">
        <v>1346</v>
      </c>
      <c r="G377" t="str" cm="1">
        <f t="array" aca="1" ref="G377" ca="1">IF(INDIRECT(ADDRESS(ROUNDDOWN((ROW(G377)-2)/3,0)+2,2))&lt;&gt;"",_xlfn.CONCAT(INDIRECT(ADDRESS(ROUNDDOWN((ROW(G377)-2)/3,0)+2,MOD(ROW(G377)-2,3)+2))," - ",INDIRECT(ADDRESS(ROUNDDOWN((ROW(G377)-2)/3,0)+2,1))),"")</f>
        <v>Mirah - Admirer</v>
      </c>
      <c r="M377" t="s">
        <v>2750</v>
      </c>
      <c r="R377" t="s">
        <v>445</v>
      </c>
    </row>
    <row r="378" spans="1:18" x14ac:dyDescent="0.45">
      <c r="A378" t="s">
        <v>1413</v>
      </c>
      <c r="G378" t="str" cm="1">
        <f t="array" aca="1" ref="G378" ca="1">IF(INDIRECT(ADDRESS(ROUNDDOWN((ROW(G378)-2)/3,0)+2,2))&lt;&gt;"",_xlfn.CONCAT(INDIRECT(ADDRESS(ROUNDDOWN((ROW(G378)-2)/3,0)+2,MOD(ROW(G378)-2,3)+2))," - ",INDIRECT(ADDRESS(ROUNDDOWN((ROW(G378)-2)/3,0)+2,1))),"")</f>
        <v>Miron - Admirer</v>
      </c>
      <c r="M378" t="s">
        <v>2751</v>
      </c>
      <c r="R378" t="s">
        <v>446</v>
      </c>
    </row>
    <row r="379" spans="1:18" x14ac:dyDescent="0.45">
      <c r="A379" t="s">
        <v>1623</v>
      </c>
      <c r="G379" t="str" cm="1">
        <f t="array" aca="1" ref="G379" ca="1">IF(INDIRECT(ADDRESS(ROUNDDOWN((ROW(G379)-2)/3,0)+2,2))&lt;&gt;"",_xlfn.CONCAT(INDIRECT(ADDRESS(ROUNDDOWN((ROW(G379)-2)/3,0)+2,MOD(ROW(G379)-2,3)+2))," - ",INDIRECT(ADDRESS(ROUNDDOWN((ROW(G379)-2)/3,0)+2,1))),"")</f>
        <v>Microft - Admirer</v>
      </c>
      <c r="M379" t="s">
        <v>2752</v>
      </c>
      <c r="R379" t="s">
        <v>447</v>
      </c>
    </row>
    <row r="380" spans="1:18" x14ac:dyDescent="0.45">
      <c r="A380" t="s">
        <v>1620</v>
      </c>
      <c r="G380" t="str" cm="1">
        <f t="array" aca="1" ref="G380" ca="1">IF(INDIRECT(ADDRESS(ROUNDDOWN((ROW(G380)-2)/3,0)+2,2))&lt;&gt;"",_xlfn.CONCAT(INDIRECT(ADDRESS(ROUNDDOWN((ROW(G380)-2)/3,0)+2,MOD(ROW(G380)-2,3)+2))," - ",INDIRECT(ADDRESS(ROUNDDOWN((ROW(G380)-2)/3,0)+2,1))),"")</f>
        <v>Jagg - Rockbomb</v>
      </c>
      <c r="M380" t="s">
        <v>2753</v>
      </c>
      <c r="R380" t="s">
        <v>448</v>
      </c>
    </row>
    <row r="381" spans="1:18" x14ac:dyDescent="0.45">
      <c r="A381" t="s">
        <v>1467</v>
      </c>
      <c r="G381" t="str" cm="1">
        <f t="array" aca="1" ref="G381" ca="1">IF(INDIRECT(ADDRESS(ROUNDDOWN((ROW(G381)-2)/3,0)+2,2))&lt;&gt;"",_xlfn.CONCAT(INDIRECT(ADDRESS(ROUNDDOWN((ROW(G381)-2)/3,0)+2,MOD(ROW(G381)-2,3)+2))," - ",INDIRECT(ADDRESS(ROUNDDOWN((ROW(G381)-2)/3,0)+2,1))),"")</f>
        <v>Cliff - Rockbomb</v>
      </c>
      <c r="M381" t="s">
        <v>2754</v>
      </c>
      <c r="R381" t="s">
        <v>449</v>
      </c>
    </row>
    <row r="382" spans="1:18" x14ac:dyDescent="0.45">
      <c r="A382" t="s">
        <v>1362</v>
      </c>
      <c r="G382" t="str" cm="1">
        <f t="array" aca="1" ref="G382" ca="1">IF(INDIRECT(ADDRESS(ROUNDDOWN((ROW(G382)-2)/3,0)+2,2))&lt;&gt;"",_xlfn.CONCAT(INDIRECT(ADDRESS(ROUNDDOWN((ROW(G382)-2)/3,0)+2,MOD(ROW(G382)-2,3)+2))," - ",INDIRECT(ADDRESS(ROUNDDOWN((ROW(G382)-2)/3,0)+2,1))),"")</f>
        <v>Wrecksam - Rockbomb</v>
      </c>
      <c r="M382" t="s">
        <v>2755</v>
      </c>
      <c r="R382" t="s">
        <v>450</v>
      </c>
    </row>
    <row r="383" spans="1:18" x14ac:dyDescent="0.45">
      <c r="A383" t="s">
        <v>1352</v>
      </c>
      <c r="G383" t="str" cm="1">
        <f t="array" aca="1" ref="G383" ca="1">IF(INDIRECT(ADDRESS(ROUNDDOWN((ROW(G383)-2)/3,0)+2,2))&lt;&gt;"",_xlfn.CONCAT(INDIRECT(ADDRESS(ROUNDDOWN((ROW(G383)-2)/3,0)+2,MOD(ROW(G383)-2,3)+2))," - ",INDIRECT(ADDRESS(ROUNDDOWN((ROW(G383)-2)/3,0)+2,1))),"")</f>
        <v>Chubb - Blistering Bloater</v>
      </c>
      <c r="M383" t="s">
        <v>2756</v>
      </c>
      <c r="R383" t="s">
        <v>451</v>
      </c>
    </row>
    <row r="384" spans="1:18" x14ac:dyDescent="0.45">
      <c r="A384" t="s">
        <v>1352</v>
      </c>
      <c r="G384" t="str" cm="1">
        <f t="array" aca="1" ref="G384" ca="1">IF(INDIRECT(ADDRESS(ROUNDDOWN((ROW(G384)-2)/3,0)+2,2))&lt;&gt;"",_xlfn.CONCAT(INDIRECT(ADDRESS(ROUNDDOWN((ROW(G384)-2)/3,0)+2,MOD(ROW(G384)-2,3)+2))," - ",INDIRECT(ADDRESS(ROUNDDOWN((ROW(G384)-2)/3,0)+2,1))),"")</f>
        <v>Blimpy - Blistering Bloater</v>
      </c>
      <c r="M384" t="s">
        <v>2757</v>
      </c>
      <c r="R384" t="s">
        <v>452</v>
      </c>
    </row>
    <row r="385" spans="1:18" x14ac:dyDescent="0.45">
      <c r="A385" t="s">
        <v>1352</v>
      </c>
      <c r="G385" t="str" cm="1">
        <f t="array" aca="1" ref="G385" ca="1">IF(INDIRECT(ADDRESS(ROUNDDOWN((ROW(G385)-2)/3,0)+2,2))&lt;&gt;"",_xlfn.CONCAT(INDIRECT(ADDRESS(ROUNDDOWN((ROW(G385)-2)/3,0)+2,MOD(ROW(G385)-2,3)+2))," - ",INDIRECT(ADDRESS(ROUNDDOWN((ROW(G385)-2)/3,0)+2,1))),"")</f>
        <v>Swelliam - Blistering Bloater</v>
      </c>
      <c r="M385" t="s">
        <v>2758</v>
      </c>
      <c r="R385" t="s">
        <v>453</v>
      </c>
    </row>
    <row r="386" spans="1:18" x14ac:dyDescent="0.45">
      <c r="A386" t="s">
        <v>1352</v>
      </c>
      <c r="G386" t="str" cm="1">
        <f t="array" aca="1" ref="G386" ca="1">IF(INDIRECT(ADDRESS(ROUNDDOWN((ROW(G386)-2)/3,0)+2,2))&lt;&gt;"",_xlfn.CONCAT(INDIRECT(ADDRESS(ROUNDDOWN((ROW(G386)-2)/3,0)+2,MOD(ROW(G386)-2,3)+2))," - ",INDIRECT(ADDRESS(ROUNDDOWN((ROW(G386)-2)/3,0)+2,1))),"")</f>
        <v>Rusty - Stainless Scrapper</v>
      </c>
      <c r="M386" t="s">
        <v>2759</v>
      </c>
      <c r="R386" t="s">
        <v>454</v>
      </c>
    </row>
    <row r="387" spans="1:18" x14ac:dyDescent="0.45">
      <c r="A387" t="s">
        <v>1352</v>
      </c>
      <c r="G387" t="str" cm="1">
        <f t="array" aca="1" ref="G387" ca="1">IF(INDIRECT(ADDRESS(ROUNDDOWN((ROW(G387)-2)/3,0)+2,2))&lt;&gt;"",_xlfn.CONCAT(INDIRECT(ADDRESS(ROUNDDOWN((ROW(G387)-2)/3,0)+2,MOD(ROW(G387)-2,3)+2))," - ",INDIRECT(ADDRESS(ROUNDDOWN((ROW(G387)-2)/3,0)+2,1))),"")</f>
        <v>Ruston - Stainless Scrapper</v>
      </c>
      <c r="M387" t="s">
        <v>2760</v>
      </c>
      <c r="R387" t="s">
        <v>455</v>
      </c>
    </row>
    <row r="388" spans="1:18" x14ac:dyDescent="0.45">
      <c r="A388" t="s">
        <v>1352</v>
      </c>
      <c r="G388" t="str" cm="1">
        <f t="array" aca="1" ref="G388" ca="1">IF(INDIRECT(ADDRESS(ROUNDDOWN((ROW(G388)-2)/3,0)+2,2))&lt;&gt;"",_xlfn.CONCAT(INDIRECT(ADDRESS(ROUNDDOWN((ROW(G388)-2)/3,0)+2,MOD(ROW(G388)-2,3)+2))," - ",INDIRECT(ADDRESS(ROUNDDOWN((ROW(G388)-2)/3,0)+2,1))),"")</f>
        <v>Corroda - Stainless Scrapper</v>
      </c>
      <c r="M388" t="s">
        <v>2761</v>
      </c>
      <c r="R388" t="s">
        <v>456</v>
      </c>
    </row>
    <row r="389" spans="1:18" x14ac:dyDescent="0.45">
      <c r="A389" t="s">
        <v>1352</v>
      </c>
      <c r="G389" t="str" cm="1">
        <f t="array" aca="1" ref="G389" ca="1">IF(INDIRECT(ADDRESS(ROUNDDOWN((ROW(G389)-2)/3,0)+2,2))&lt;&gt;"",_xlfn.CONCAT(INDIRECT(ADDRESS(ROUNDDOWN((ROW(G389)-2)/3,0)+2,MOD(ROW(G389)-2,3)+2))," - ",INDIRECT(ADDRESS(ROUNDDOWN((ROW(G389)-2)/3,0)+2,1))),"")</f>
        <v>Wreckart - Wrecktor</v>
      </c>
      <c r="M389" t="s">
        <v>2762</v>
      </c>
      <c r="R389" t="s">
        <v>457</v>
      </c>
    </row>
    <row r="390" spans="1:18" x14ac:dyDescent="0.45">
      <c r="A390" t="s">
        <v>1664</v>
      </c>
      <c r="G390" t="str" cm="1">
        <f t="array" aca="1" ref="G390" ca="1">IF(INDIRECT(ADDRESS(ROUNDDOWN((ROW(G390)-2)/3,0)+2,2))&lt;&gt;"",_xlfn.CONCAT(INDIRECT(ADDRESS(ROUNDDOWN((ROW(G390)-2)/3,0)+2,MOD(ROW(G390)-2,3)+2))," - ",INDIRECT(ADDRESS(ROUNDDOWN((ROW(G390)-2)/3,0)+2,1))),"")</f>
        <v>Wrecks - Wrecktor</v>
      </c>
      <c r="M390" t="s">
        <v>2763</v>
      </c>
      <c r="R390" t="s">
        <v>458</v>
      </c>
    </row>
    <row r="391" spans="1:18" x14ac:dyDescent="0.45">
      <c r="A391" t="s">
        <v>1665</v>
      </c>
      <c r="G391" t="str" cm="1">
        <f t="array" aca="1" ref="G391" ca="1">IF(INDIRECT(ADDRESS(ROUNDDOWN((ROW(G391)-2)/3,0)+2,2))&lt;&gt;"",_xlfn.CONCAT(INDIRECT(ADDRESS(ROUNDDOWN((ROW(G391)-2)/3,0)+2,MOD(ROW(G391)-2,3)+2))," - ",INDIRECT(ADDRESS(ROUNDDOWN((ROW(G391)-2)/3,0)+2,1))),"")</f>
        <v>Wreckuel - Wrecktor</v>
      </c>
      <c r="M391" t="s">
        <v>2764</v>
      </c>
      <c r="R391" t="s">
        <v>459</v>
      </c>
    </row>
    <row r="392" spans="1:18" x14ac:dyDescent="0.45">
      <c r="A392" t="s">
        <v>1347</v>
      </c>
      <c r="G392" t="str" cm="1">
        <f t="array" aca="1" ref="G392" ca="1">IF(INDIRECT(ADDRESS(ROUNDDOWN((ROW(G392)-2)/3,0)+2,2))&lt;&gt;"",_xlfn.CONCAT(INDIRECT(ADDRESS(ROUNDDOWN((ROW(G392)-2)/3,0)+2,MOD(ROW(G392)-2,3)+2))," - ",INDIRECT(ADDRESS(ROUNDDOWN((ROW(G392)-2)/3,0)+2,1))),"")</f>
        <v>Sparky - Fire Fry</v>
      </c>
      <c r="M392" t="s">
        <v>2765</v>
      </c>
      <c r="R392" t="s">
        <v>460</v>
      </c>
    </row>
    <row r="393" spans="1:18" x14ac:dyDescent="0.45">
      <c r="A393" t="s">
        <v>1347</v>
      </c>
      <c r="G393" t="str" cm="1">
        <f t="array" aca="1" ref="G393" ca="1">IF(INDIRECT(ADDRESS(ROUNDDOWN((ROW(G393)-2)/3,0)+2,2))&lt;&gt;"",_xlfn.CONCAT(INDIRECT(ADDRESS(ROUNDDOWN((ROW(G393)-2)/3,0)+2,MOD(ROW(G393)-2,3)+2))," - ",INDIRECT(ADDRESS(ROUNDDOWN((ROW(G393)-2)/3,0)+2,1))),"")</f>
        <v>Blaze - Fire Fry</v>
      </c>
      <c r="M393" t="s">
        <v>2766</v>
      </c>
      <c r="R393" t="s">
        <v>461</v>
      </c>
    </row>
    <row r="394" spans="1:18" x14ac:dyDescent="0.45">
      <c r="A394" t="s">
        <v>1346</v>
      </c>
      <c r="G394" t="str" cm="1">
        <f t="array" aca="1" ref="G394" ca="1">IF(INDIRECT(ADDRESS(ROUNDDOWN((ROW(G394)-2)/3,0)+2,2))&lt;&gt;"",_xlfn.CONCAT(INDIRECT(ADDRESS(ROUNDDOWN((ROW(G394)-2)/3,0)+2,MOD(ROW(G394)-2,3)+2))," - ",INDIRECT(ADDRESS(ROUNDDOWN((ROW(G394)-2)/3,0)+2,1))),"")</f>
        <v>Pyro - Fire Fry</v>
      </c>
      <c r="M394" t="s">
        <v>2767</v>
      </c>
      <c r="R394" t="s">
        <v>462</v>
      </c>
    </row>
    <row r="395" spans="1:18" x14ac:dyDescent="0.45">
      <c r="A395" t="s">
        <v>1363</v>
      </c>
      <c r="G395" t="str" cm="1">
        <f t="array" aca="1" ref="G395" ca="1">IF(INDIRECT(ADDRESS(ROUNDDOWN((ROW(G395)-2)/3,0)+2,2))&lt;&gt;"",_xlfn.CONCAT(INDIRECT(ADDRESS(ROUNDDOWN((ROW(G395)-2)/3,0)+2,MOD(ROW(G395)-2,3)+2))," - ",INDIRECT(ADDRESS(ROUNDDOWN((ROW(G395)-2)/3,0)+2,1))),"")</f>
        <v>Mickey - Mimic</v>
      </c>
      <c r="M395" t="s">
        <v>2768</v>
      </c>
      <c r="R395" t="s">
        <v>463</v>
      </c>
    </row>
    <row r="396" spans="1:18" x14ac:dyDescent="0.45">
      <c r="A396" t="s">
        <v>1364</v>
      </c>
      <c r="G396" t="str" cm="1">
        <f t="array" aca="1" ref="G396" ca="1">IF(INDIRECT(ADDRESS(ROUNDDOWN((ROW(G396)-2)/3,0)+2,2))&lt;&gt;"",_xlfn.CONCAT(INDIRECT(ADDRESS(ROUNDDOWN((ROW(G396)-2)/3,0)+2,MOD(ROW(G396)-2,3)+2))," - ",INDIRECT(ADDRESS(ROUNDDOWN((ROW(G396)-2)/3,0)+2,1))),"")</f>
        <v>Chester - Mimic</v>
      </c>
      <c r="M396" t="s">
        <v>2769</v>
      </c>
      <c r="R396" t="s">
        <v>464</v>
      </c>
    </row>
    <row r="397" spans="1:18" x14ac:dyDescent="0.45">
      <c r="A397" t="s">
        <v>1365</v>
      </c>
      <c r="G397" t="str" cm="1">
        <f t="array" aca="1" ref="G397" ca="1">IF(INDIRECT(ADDRESS(ROUNDDOWN((ROW(G397)-2)/3,0)+2,2))&lt;&gt;"",_xlfn.CONCAT(INDIRECT(ADDRESS(ROUNDDOWN((ROW(G397)-2)/3,0)+2,MOD(ROW(G397)-2,3)+2))," - ",INDIRECT(ADDRESS(ROUNDDOWN((ROW(G397)-2)/3,0)+2,1))),"")</f>
        <v>Mim - Mimic</v>
      </c>
      <c r="M397" t="s">
        <v>2770</v>
      </c>
      <c r="R397" t="s">
        <v>465</v>
      </c>
    </row>
    <row r="398" spans="1:18" x14ac:dyDescent="0.45">
      <c r="A398" t="s">
        <v>1666</v>
      </c>
      <c r="G398" t="str" cm="1">
        <f t="array" aca="1" ref="G398" ca="1">IF(INDIRECT(ADDRESS(ROUNDDOWN((ROW(G398)-2)/3,0)+2,2))&lt;&gt;"",_xlfn.CONCAT(INDIRECT(ADDRESS(ROUNDDOWN((ROW(G398)-2)/3,0)+2,MOD(ROW(G398)-2,3)+2))," - ",INDIRECT(ADDRESS(ROUNDDOWN((ROW(G398)-2)/3,0)+2,1))),"")</f>
        <v>Hogtavia - Whole Hog</v>
      </c>
      <c r="M398" t="s">
        <v>2771</v>
      </c>
      <c r="R398" t="s">
        <v>466</v>
      </c>
    </row>
    <row r="399" spans="1:18" x14ac:dyDescent="0.45">
      <c r="A399" t="s">
        <v>1645</v>
      </c>
      <c r="G399" t="str" cm="1">
        <f t="array" aca="1" ref="G399" ca="1">IF(INDIRECT(ADDRESS(ROUNDDOWN((ROW(G399)-2)/3,0)+2,2))&lt;&gt;"",_xlfn.CONCAT(INDIRECT(ADDRESS(ROUNDDOWN((ROW(G399)-2)/3,0)+2,MOD(ROW(G399)-2,3)+2))," - ",INDIRECT(ADDRESS(ROUNDDOWN((ROW(G399)-2)/3,0)+2,1))),"")</f>
        <v>Hogustus - Whole Hog</v>
      </c>
      <c r="M399" t="s">
        <v>2772</v>
      </c>
      <c r="R399" t="s">
        <v>467</v>
      </c>
    </row>
    <row r="400" spans="1:18" x14ac:dyDescent="0.45">
      <c r="A400" t="s">
        <v>1645</v>
      </c>
      <c r="G400" t="str" cm="1">
        <f t="array" aca="1" ref="G400" ca="1">IF(INDIRECT(ADDRESS(ROUNDDOWN((ROW(G400)-2)/3,0)+2,2))&lt;&gt;"",_xlfn.CONCAT(INDIRECT(ADDRESS(ROUNDDOWN((ROW(G400)-2)/3,0)+2,MOD(ROW(G400)-2,3)+2))," - ",INDIRECT(ADDRESS(ROUNDDOWN((ROW(G400)-2)/3,0)+2,1))),"")</f>
        <v>Hoggie - Whole Hog</v>
      </c>
      <c r="M400" t="s">
        <v>2773</v>
      </c>
      <c r="R400" t="s">
        <v>468</v>
      </c>
    </row>
    <row r="401" spans="1:18" x14ac:dyDescent="0.45">
      <c r="A401" t="s">
        <v>1645</v>
      </c>
      <c r="G401" t="str" cm="1">
        <f t="array" aca="1" ref="G401" ca="1">IF(INDIRECT(ADDRESS(ROUNDDOWN((ROW(G401)-2)/3,0)+2,2))&lt;&gt;"",_xlfn.CONCAT(INDIRECT(ADDRESS(ROUNDDOWN((ROW(G401)-2)/3,0)+2,MOD(ROW(G401)-2,3)+2))," - ",INDIRECT(ADDRESS(ROUNDDOWN((ROW(G401)-2)/3,0)+2,1))),"")</f>
        <v>Moahamed - Horn Moa</v>
      </c>
      <c r="M401" t="s">
        <v>2774</v>
      </c>
      <c r="R401" t="s">
        <v>469</v>
      </c>
    </row>
    <row r="402" spans="1:18" x14ac:dyDescent="0.45">
      <c r="A402" t="s">
        <v>1645</v>
      </c>
      <c r="G402" t="str" cm="1">
        <f t="array" aca="1" ref="G402" ca="1">IF(INDIRECT(ADDRESS(ROUNDDOWN((ROW(G402)-2)/3,0)+2,2))&lt;&gt;"",_xlfn.CONCAT(INDIRECT(ADDRESS(ROUNDDOWN((ROW(G402)-2)/3,0)+2,MOD(ROW(G402)-2,3)+2))," - ",INDIRECT(ADDRESS(ROUNDDOWN((ROW(G402)-2)/3,0)+2,1))),"")</f>
        <v>Moasely - Horn Moa</v>
      </c>
      <c r="M402" t="s">
        <v>2775</v>
      </c>
      <c r="R402" t="s">
        <v>470</v>
      </c>
    </row>
    <row r="403" spans="1:18" x14ac:dyDescent="0.45">
      <c r="A403" t="s">
        <v>1645</v>
      </c>
      <c r="G403" t="str" cm="1">
        <f t="array" aca="1" ref="G403" ca="1">IF(INDIRECT(ADDRESS(ROUNDDOWN((ROW(G403)-2)/3,0)+2,2))&lt;&gt;"",_xlfn.CONCAT(INDIRECT(ADDRESS(ROUNDDOWN((ROW(G403)-2)/3,0)+2,MOD(ROW(G403)-2,3)+2))," - ",INDIRECT(ADDRESS(ROUNDDOWN((ROW(G403)-2)/3,0)+2,1))),"")</f>
        <v>Moana - Horn Moa</v>
      </c>
      <c r="M403" t="s">
        <v>2776</v>
      </c>
      <c r="R403" t="s">
        <v>471</v>
      </c>
    </row>
    <row r="404" spans="1:18" x14ac:dyDescent="0.45">
      <c r="A404" t="s">
        <v>1645</v>
      </c>
      <c r="G404" t="str" cm="1">
        <f t="array" aca="1" ref="G404" ca="1">IF(INDIRECT(ADDRESS(ROUNDDOWN((ROW(G404)-2)/3,0)+2,2))&lt;&gt;"",_xlfn.CONCAT(INDIRECT(ADDRESS(ROUNDDOWN((ROW(G404)-2)/3,0)+2,MOD(ROW(G404)-2,3)+2))," - ",INDIRECT(ADDRESS(ROUNDDOWN((ROW(G404)-2)/3,0)+2,1))),"")</f>
        <v>Malcolm - Malevolantern</v>
      </c>
      <c r="M404" t="s">
        <v>2777</v>
      </c>
      <c r="R404" t="s">
        <v>472</v>
      </c>
    </row>
    <row r="405" spans="1:18" x14ac:dyDescent="0.45">
      <c r="A405" t="s">
        <v>1645</v>
      </c>
      <c r="G405" t="str" cm="1">
        <f t="array" aca="1" ref="G405" ca="1">IF(INDIRECT(ADDRESS(ROUNDDOWN((ROW(G405)-2)/3,0)+2,2))&lt;&gt;"",_xlfn.CONCAT(INDIRECT(ADDRESS(ROUNDDOWN((ROW(G405)-2)/3,0)+2,MOD(ROW(G405)-2,3)+2))," - ",INDIRECT(ADDRESS(ROUNDDOWN((ROW(G405)-2)/3,0)+2,1))),"")</f>
        <v>Malissa - Malevolantern</v>
      </c>
      <c r="M405" t="s">
        <v>2778</v>
      </c>
      <c r="R405" t="s">
        <v>473</v>
      </c>
    </row>
    <row r="406" spans="1:18" x14ac:dyDescent="0.45">
      <c r="A406" t="s">
        <v>1645</v>
      </c>
      <c r="G406" t="str" cm="1">
        <f t="array" aca="1" ref="G406" ca="1">IF(INDIRECT(ADDRESS(ROUNDDOWN((ROW(G406)-2)/3,0)+2,2))&lt;&gt;"",_xlfn.CONCAT(INDIRECT(ADDRESS(ROUNDDOWN((ROW(G406)-2)/3,0)+2,MOD(ROW(G406)-2,3)+2))," - ",INDIRECT(ADDRESS(ROUNDDOWN((ROW(G406)-2)/3,0)+2,1))),"")</f>
        <v>Malvern - Malevolantern</v>
      </c>
      <c r="M406" t="s">
        <v>2779</v>
      </c>
      <c r="R406" t="s">
        <v>474</v>
      </c>
    </row>
    <row r="407" spans="1:18" x14ac:dyDescent="0.45">
      <c r="A407" t="s">
        <v>1645</v>
      </c>
      <c r="G407" t="str" cm="1">
        <f t="array" aca="1" ref="G407" ca="1">IF(INDIRECT(ADDRESS(ROUNDDOWN((ROW(G407)-2)/3,0)+2,2))&lt;&gt;"",_xlfn.CONCAT(INDIRECT(ADDRESS(ROUNDDOWN((ROW(G407)-2)/3,0)+2,MOD(ROW(G407)-2,3)+2))," - ",INDIRECT(ADDRESS(ROUNDDOWN((ROW(G407)-2)/3,0)+2,1))),"")</f>
        <v>Wingston - Wingwyrm</v>
      </c>
      <c r="M407" t="s">
        <v>2780</v>
      </c>
      <c r="R407" t="s">
        <v>475</v>
      </c>
    </row>
    <row r="408" spans="1:18" x14ac:dyDescent="0.45">
      <c r="A408" t="s">
        <v>1645</v>
      </c>
      <c r="G408" t="str" cm="1">
        <f t="array" aca="1" ref="G408" ca="1">IF(INDIRECT(ADDRESS(ROUNDDOWN((ROW(G408)-2)/3,0)+2,2))&lt;&gt;"",_xlfn.CONCAT(INDIRECT(ADDRESS(ROUNDDOWN((ROW(G408)-2)/3,0)+2,MOD(ROW(G408)-2,3)+2))," - ",INDIRECT(ADDRESS(ROUNDDOWN((ROW(G408)-2)/3,0)+2,1))),"")</f>
        <v>Wingo - Wingwyrm</v>
      </c>
      <c r="M408" t="s">
        <v>2781</v>
      </c>
      <c r="R408" t="s">
        <v>476</v>
      </c>
    </row>
    <row r="409" spans="1:18" x14ac:dyDescent="0.45">
      <c r="A409" t="s">
        <v>1645</v>
      </c>
      <c r="G409" t="str" cm="1">
        <f t="array" aca="1" ref="G409" ca="1">IF(INDIRECT(ADDRESS(ROUNDDOWN((ROW(G409)-2)/3,0)+2,2))&lt;&gt;"",_xlfn.CONCAT(INDIRECT(ADDRESS(ROUNDDOWN((ROW(G409)-2)/3,0)+2,MOD(ROW(G409)-2,3)+2))," - ",INDIRECT(ADDRESS(ROUNDDOWN((ROW(G409)-2)/3,0)+2,1))),"")</f>
        <v>Wingslet - Wingwyrm</v>
      </c>
      <c r="M409" t="s">
        <v>2782</v>
      </c>
      <c r="R409" t="s">
        <v>477</v>
      </c>
    </row>
    <row r="410" spans="1:18" x14ac:dyDescent="0.45">
      <c r="A410" t="s">
        <v>1645</v>
      </c>
      <c r="G410" t="str" cm="1">
        <f t="array" aca="1" ref="G410" ca="1">IF(INDIRECT(ADDRESS(ROUNDDOWN((ROW(G410)-2)/3,0)+2,2))&lt;&gt;"",_xlfn.CONCAT(INDIRECT(ADDRESS(ROUNDDOWN((ROW(G410)-2)/3,0)+2,MOD(ROW(G410)-2,3)+2))," - ",INDIRECT(ADDRESS(ROUNDDOWN((ROW(G410)-2)/3,0)+2,1))),"")</f>
        <v>Epicurus - King Cureslime</v>
      </c>
      <c r="M410" t="s">
        <v>2783</v>
      </c>
      <c r="R410" t="s">
        <v>478</v>
      </c>
    </row>
    <row r="411" spans="1:18" x14ac:dyDescent="0.45">
      <c r="A411" t="s">
        <v>1645</v>
      </c>
      <c r="G411" t="str" cm="1">
        <f t="array" aca="1" ref="G411" ca="1">IF(INDIRECT(ADDRESS(ROUNDDOWN((ROW(G411)-2)/3,0)+2,2))&lt;&gt;"",_xlfn.CONCAT(INDIRECT(ADDRESS(ROUNDDOWN((ROW(G411)-2)/3,0)+2,MOD(ROW(G411)-2,3)+2))," - ",INDIRECT(ADDRESS(ROUNDDOWN((ROW(G411)-2)/3,0)+2,1))),"")</f>
        <v>Curius - King Cureslime</v>
      </c>
      <c r="M411" t="s">
        <v>2784</v>
      </c>
      <c r="R411" t="s">
        <v>479</v>
      </c>
    </row>
    <row r="412" spans="1:18" x14ac:dyDescent="0.45">
      <c r="A412" t="s">
        <v>1667</v>
      </c>
      <c r="G412" t="str" cm="1">
        <f t="array" aca="1" ref="G412" ca="1">IF(INDIRECT(ADDRESS(ROUNDDOWN((ROW(G412)-2)/3,0)+2,2))&lt;&gt;"",_xlfn.CONCAT(INDIRECT(ADDRESS(ROUNDDOWN((ROW(G412)-2)/3,0)+2,MOD(ROW(G412)-2,3)+2))," - ",INDIRECT(ADDRESS(ROUNDDOWN((ROW(G412)-2)/3,0)+2,1))),"")</f>
        <v>Curiel - King Cureslime</v>
      </c>
      <c r="M412" t="s">
        <v>2785</v>
      </c>
      <c r="R412" t="s">
        <v>480</v>
      </c>
    </row>
    <row r="413" spans="1:18" x14ac:dyDescent="0.45">
      <c r="A413" t="s">
        <v>1667</v>
      </c>
      <c r="G413" t="str" cm="1">
        <f t="array" aca="1" ref="G413" ca="1">IF(INDIRECT(ADDRESS(ROUNDDOWN((ROW(G413)-2)/3,0)+2,2))&lt;&gt;"",_xlfn.CONCAT(INDIRECT(ADDRESS(ROUNDDOWN((ROW(G413)-2)/3,0)+2,MOD(ROW(G413)-2,3)+2))," - ",INDIRECT(ADDRESS(ROUNDDOWN((ROW(G413)-2)/3,0)+2,1))),"")</f>
        <v>Goldie - Gold Golem</v>
      </c>
      <c r="M413" t="s">
        <v>2786</v>
      </c>
      <c r="R413" t="s">
        <v>481</v>
      </c>
    </row>
    <row r="414" spans="1:18" x14ac:dyDescent="0.45">
      <c r="A414" t="s">
        <v>1667</v>
      </c>
      <c r="G414" t="str" cm="1">
        <f t="array" aca="1" ref="G414" ca="1">IF(INDIRECT(ADDRESS(ROUNDDOWN((ROW(G414)-2)/3,0)+2,2))&lt;&gt;"",_xlfn.CONCAT(INDIRECT(ADDRESS(ROUNDDOWN((ROW(G414)-2)/3,0)+2,MOD(ROW(G414)-2,3)+2))," - ",INDIRECT(ADDRESS(ROUNDDOWN((ROW(G414)-2)/3,0)+2,1))),"")</f>
        <v>Goldwin - Gold Golem</v>
      </c>
      <c r="M414" t="s">
        <v>2787</v>
      </c>
      <c r="R414" t="s">
        <v>482</v>
      </c>
    </row>
    <row r="415" spans="1:18" x14ac:dyDescent="0.45">
      <c r="A415" t="s">
        <v>1667</v>
      </c>
      <c r="G415" t="str" cm="1">
        <f t="array" aca="1" ref="G415" ca="1">IF(INDIRECT(ADDRESS(ROUNDDOWN((ROW(G415)-2)/3,0)+2,2))&lt;&gt;"",_xlfn.CONCAT(INDIRECT(ADDRESS(ROUNDDOWN((ROW(G415)-2)/3,0)+2,MOD(ROW(G415)-2,3)+2))," - ",INDIRECT(ADDRESS(ROUNDDOWN((ROW(G415)-2)/3,0)+2,1))),"")</f>
        <v>Aurelius - Gold Golem</v>
      </c>
      <c r="M415" t="s">
        <v>2788</v>
      </c>
      <c r="R415" t="s">
        <v>483</v>
      </c>
    </row>
    <row r="416" spans="1:18" x14ac:dyDescent="0.45">
      <c r="A416" t="s">
        <v>1667</v>
      </c>
      <c r="G416" t="str" cm="1">
        <f t="array" aca="1" ref="G416" ca="1">IF(INDIRECT(ADDRESS(ROUNDDOWN((ROW(G416)-2)/3,0)+2,2))&lt;&gt;"",_xlfn.CONCAT(INDIRECT(ADDRESS(ROUNDDOWN((ROW(G416)-2)/3,0)+2,MOD(ROW(G416)-2,3)+2))," - ",INDIRECT(ADDRESS(ROUNDDOWN((ROW(G416)-2)/3,0)+2,1))),"")</f>
        <v>Buster - Oinkubus</v>
      </c>
      <c r="M416" t="s">
        <v>2789</v>
      </c>
      <c r="R416" t="s">
        <v>484</v>
      </c>
    </row>
    <row r="417" spans="1:18" x14ac:dyDescent="0.45">
      <c r="A417" t="s">
        <v>1667</v>
      </c>
      <c r="G417" t="str" cm="1">
        <f t="array" aca="1" ref="G417" ca="1">IF(INDIRECT(ADDRESS(ROUNDDOWN((ROW(G417)-2)/3,0)+2,2))&lt;&gt;"",_xlfn.CONCAT(INDIRECT(ADDRESS(ROUNDDOWN((ROW(G417)-2)/3,0)+2,MOD(ROW(G417)-2,3)+2))," - ",INDIRECT(ADDRESS(ROUNDDOWN((ROW(G417)-2)/3,0)+2,1))),"")</f>
        <v>Busco - Oinkubus</v>
      </c>
      <c r="M417" t="s">
        <v>2790</v>
      </c>
      <c r="R417" t="s">
        <v>485</v>
      </c>
    </row>
    <row r="418" spans="1:18" x14ac:dyDescent="0.45">
      <c r="A418" t="s">
        <v>1667</v>
      </c>
      <c r="G418" t="str" cm="1">
        <f t="array" aca="1" ref="G418" ca="1">IF(INDIRECT(ADDRESS(ROUNDDOWN((ROW(G418)-2)/3,0)+2,2))&lt;&gt;"",_xlfn.CONCAT(INDIRECT(ADDRESS(ROUNDDOWN((ROW(G418)-2)/3,0)+2,MOD(ROW(G418)-2,3)+2))," - ",INDIRECT(ADDRESS(ROUNDDOWN((ROW(G418)-2)/3,0)+2,1))),"")</f>
        <v>Oinka - Oinkubus</v>
      </c>
      <c r="M418" t="s">
        <v>2791</v>
      </c>
      <c r="R418" t="s">
        <v>486</v>
      </c>
    </row>
    <row r="419" spans="1:18" x14ac:dyDescent="0.45">
      <c r="A419" t="s">
        <v>1667</v>
      </c>
      <c r="G419" t="str" cm="1">
        <f t="array" aca="1" ref="G419" ca="1">IF(INDIRECT(ADDRESS(ROUNDDOWN((ROW(G419)-2)/3,0)+2,2))&lt;&gt;"",_xlfn.CONCAT(INDIRECT(ADDRESS(ROUNDDOWN((ROW(G419)-2)/3,0)+2,MOD(ROW(G419)-2,3)+2))," - ",INDIRECT(ADDRESS(ROUNDDOWN((ROW(G419)-2)/3,0)+2,1))),"")</f>
        <v>Blightus - Blightcrawler</v>
      </c>
      <c r="M419" t="s">
        <v>2792</v>
      </c>
      <c r="R419" t="s">
        <v>487</v>
      </c>
    </row>
    <row r="420" spans="1:18" x14ac:dyDescent="0.45">
      <c r="A420" t="s">
        <v>1667</v>
      </c>
      <c r="G420" t="str" cm="1">
        <f t="array" aca="1" ref="G420" ca="1">IF(INDIRECT(ADDRESS(ROUNDDOWN((ROW(G420)-2)/3,0)+2,2))&lt;&gt;"",_xlfn.CONCAT(INDIRECT(ADDRESS(ROUNDDOWN((ROW(G420)-2)/3,0)+2,MOD(ROW(G420)-2,3)+2))," - ",INDIRECT(ADDRESS(ROUNDDOWN((ROW(G420)-2)/3,0)+2,1))),"")</f>
        <v>Crawlins - Blightcrawler</v>
      </c>
      <c r="M420" t="s">
        <v>2793</v>
      </c>
      <c r="R420" t="s">
        <v>488</v>
      </c>
    </row>
    <row r="421" spans="1:18" x14ac:dyDescent="0.45">
      <c r="A421" t="s">
        <v>1667</v>
      </c>
      <c r="G421" t="str" cm="1">
        <f t="array" aca="1" ref="G421" ca="1">IF(INDIRECT(ADDRESS(ROUNDDOWN((ROW(G421)-2)/3,0)+2,2))&lt;&gt;"",_xlfn.CONCAT(INDIRECT(ADDRESS(ROUNDDOWN((ROW(G421)-2)/3,0)+2,MOD(ROW(G421)-2,3)+2))," - ",INDIRECT(ADDRESS(ROUNDDOWN((ROW(G421)-2)/3,0)+2,1))),"")</f>
        <v>Blighan - Blightcrawler</v>
      </c>
      <c r="M421" t="s">
        <v>2794</v>
      </c>
      <c r="R421" t="s">
        <v>489</v>
      </c>
    </row>
    <row r="422" spans="1:18" x14ac:dyDescent="0.45">
      <c r="A422" t="s">
        <v>1667</v>
      </c>
      <c r="G422" t="str" cm="1">
        <f t="array" aca="1" ref="G422" ca="1">IF(INDIRECT(ADDRESS(ROUNDDOWN((ROW(G422)-2)/3,0)+2,2))&lt;&gt;"",_xlfn.CONCAT(INDIRECT(ADDRESS(ROUNDDOWN((ROW(G422)-2)/3,0)+2,MOD(ROW(G422)-2,3)+2))," - ",INDIRECT(ADDRESS(ROUNDDOWN((ROW(G422)-2)/3,0)+2,1))),"")</f>
        <v>Urnston - Frighturn</v>
      </c>
      <c r="M422" t="s">
        <v>2795</v>
      </c>
      <c r="R422" t="s">
        <v>490</v>
      </c>
    </row>
    <row r="423" spans="1:18" x14ac:dyDescent="0.45">
      <c r="A423" t="s">
        <v>1667</v>
      </c>
      <c r="G423" t="str" cm="1">
        <f t="array" aca="1" ref="G423" ca="1">IF(INDIRECT(ADDRESS(ROUNDDOWN((ROW(G423)-2)/3,0)+2,2))&lt;&gt;"",_xlfn.CONCAT(INDIRECT(ADDRESS(ROUNDDOWN((ROW(G423)-2)/3,0)+2,MOD(ROW(G423)-2,3)+2))," - ",INDIRECT(ADDRESS(ROUNDDOWN((ROW(G423)-2)/3,0)+2,1))),"")</f>
        <v>Urnest - Frighturn</v>
      </c>
      <c r="M423" t="s">
        <v>2796</v>
      </c>
      <c r="R423" t="s">
        <v>491</v>
      </c>
    </row>
    <row r="424" spans="1:18" x14ac:dyDescent="0.45">
      <c r="A424" t="s">
        <v>1667</v>
      </c>
      <c r="G424" t="str" cm="1">
        <f t="array" aca="1" ref="G424" ca="1">IF(INDIRECT(ADDRESS(ROUNDDOWN((ROW(G424)-2)/3,0)+2,2))&lt;&gt;"",_xlfn.CONCAT(INDIRECT(ADDRESS(ROUNDDOWN((ROW(G424)-2)/3,0)+2,MOD(ROW(G424)-2,3)+2))," - ",INDIRECT(ADDRESS(ROUNDDOWN((ROW(G424)-2)/3,0)+2,1))),"")</f>
        <v>Urnabell - Frighturn</v>
      </c>
      <c r="M424" t="s">
        <v>2797</v>
      </c>
      <c r="R424" t="s">
        <v>492</v>
      </c>
    </row>
    <row r="425" spans="1:18" x14ac:dyDescent="0.45">
      <c r="A425" t="s">
        <v>1667</v>
      </c>
      <c r="G425" t="str" cm="1">
        <f t="array" aca="1" ref="G425" ca="1">IF(INDIRECT(ADDRESS(ROUNDDOWN((ROW(G425)-2)/3,0)+2,2))&lt;&gt;"",_xlfn.CONCAT(INDIRECT(ADDRESS(ROUNDDOWN((ROW(G425)-2)/3,0)+2,MOD(ROW(G425)-2,3)+2))," - ",INDIRECT(ADDRESS(ROUNDDOWN((ROW(G425)-2)/3,0)+2,1))),"")</f>
        <v>Prowse - Wight Prowler</v>
      </c>
      <c r="M425" t="s">
        <v>2798</v>
      </c>
      <c r="R425" t="s">
        <v>493</v>
      </c>
    </row>
    <row r="426" spans="1:18" x14ac:dyDescent="0.45">
      <c r="A426" t="s">
        <v>1667</v>
      </c>
      <c r="G426" t="str" cm="1">
        <f t="array" aca="1" ref="G426" ca="1">IF(INDIRECT(ADDRESS(ROUNDDOWN((ROW(G426)-2)/3,0)+2,2))&lt;&gt;"",_xlfn.CONCAT(INDIRECT(ADDRESS(ROUNDDOWN((ROW(G426)-2)/3,0)+2,MOD(ROW(G426)-2,3)+2))," - ",INDIRECT(ADDRESS(ROUNDDOWN((ROW(G426)-2)/3,0)+2,1))),"")</f>
        <v>Prowlie - Wight Prowler</v>
      </c>
      <c r="M426" t="s">
        <v>2799</v>
      </c>
      <c r="R426" t="s">
        <v>494</v>
      </c>
    </row>
    <row r="427" spans="1:18" x14ac:dyDescent="0.45">
      <c r="A427" t="s">
        <v>1667</v>
      </c>
      <c r="G427" t="str" cm="1">
        <f t="array" aca="1" ref="G427" ca="1">IF(INDIRECT(ADDRESS(ROUNDDOWN((ROW(G427)-2)/3,0)+2,2))&lt;&gt;"",_xlfn.CONCAT(INDIRECT(ADDRESS(ROUNDDOWN((ROW(G427)-2)/3,0)+2,MOD(ROW(G427)-2,3)+2))," - ",INDIRECT(ADDRESS(ROUNDDOWN((ROW(G427)-2)/3,0)+2,1))),"")</f>
        <v>Prowland - Wight Prowler</v>
      </c>
      <c r="M427" t="s">
        <v>2800</v>
      </c>
      <c r="R427" t="s">
        <v>495</v>
      </c>
    </row>
    <row r="428" spans="1:18" x14ac:dyDescent="0.45">
      <c r="A428" t="s">
        <v>1667</v>
      </c>
      <c r="G428" t="str" cm="1">
        <f t="array" aca="1" ref="G428" ca="1">IF(INDIRECT(ADDRESS(ROUNDDOWN((ROW(G428)-2)/3,0)+2,2))&lt;&gt;"",_xlfn.CONCAT(INDIRECT(ADDRESS(ROUNDDOWN((ROW(G428)-2)/3,0)+2,MOD(ROW(G428)-2,3)+2))," - ",INDIRECT(ADDRESS(ROUNDDOWN((ROW(G428)-2)/3,0)+2,1))),"")</f>
        <v>Magmus - Live Lava</v>
      </c>
      <c r="M428" t="s">
        <v>2801</v>
      </c>
      <c r="R428" t="s">
        <v>496</v>
      </c>
    </row>
    <row r="429" spans="1:18" x14ac:dyDescent="0.45">
      <c r="A429" t="s">
        <v>1667</v>
      </c>
      <c r="G429" t="str" cm="1">
        <f t="array" aca="1" ref="G429" ca="1">IF(INDIRECT(ADDRESS(ROUNDDOWN((ROW(G429)-2)/3,0)+2,2))&lt;&gt;"",_xlfn.CONCAT(INDIRECT(ADDRESS(ROUNDDOWN((ROW(G429)-2)/3,0)+2,MOD(ROW(G429)-2,3)+2))," - ",INDIRECT(ADDRESS(ROUNDDOWN((ROW(G429)-2)/3,0)+2,1))),"")</f>
        <v>Olav - Live Lava</v>
      </c>
      <c r="M429" t="s">
        <v>2802</v>
      </c>
      <c r="R429" t="s">
        <v>497</v>
      </c>
    </row>
    <row r="430" spans="1:18" x14ac:dyDescent="0.45">
      <c r="A430" t="s">
        <v>1667</v>
      </c>
      <c r="G430" t="str" cm="1">
        <f t="array" aca="1" ref="G430" ca="1">IF(INDIRECT(ADDRESS(ROUNDDOWN((ROW(G430)-2)/3,0)+2,2))&lt;&gt;"",_xlfn.CONCAT(INDIRECT(ADDRESS(ROUNDDOWN((ROW(G430)-2)/3,0)+2,MOD(ROW(G430)-2,3)+2))," - ",INDIRECT(ADDRESS(ROUNDDOWN((ROW(G430)-2)/3,0)+2,1))),"")</f>
        <v>Magmanda - Live Lava</v>
      </c>
      <c r="M430" t="s">
        <v>2803</v>
      </c>
      <c r="R430" t="s">
        <v>498</v>
      </c>
    </row>
    <row r="431" spans="1:18" x14ac:dyDescent="0.45">
      <c r="A431" t="s">
        <v>1667</v>
      </c>
      <c r="G431" t="str" cm="1">
        <f t="array" aca="1" ref="G431" ca="1">IF(INDIRECT(ADDRESS(ROUNDDOWN((ROW(G431)-2)/3,0)+2,2))&lt;&gt;"",_xlfn.CONCAT(INDIRECT(ADDRESS(ROUNDDOWN((ROW(G431)-2)/3,0)+2,MOD(ROW(G431)-2,3)+2))," - ",INDIRECT(ADDRESS(ROUNDDOWN((ROW(G431)-2)/3,0)+2,1))),"")</f>
        <v>Pranky - Very Devil</v>
      </c>
      <c r="M431" t="s">
        <v>2804</v>
      </c>
      <c r="R431" t="s">
        <v>499</v>
      </c>
    </row>
    <row r="432" spans="1:18" x14ac:dyDescent="0.45">
      <c r="A432" t="s">
        <v>1667</v>
      </c>
      <c r="G432" t="str" cm="1">
        <f t="array" aca="1" ref="G432" ca="1">IF(INDIRECT(ADDRESS(ROUNDDOWN((ROW(G432)-2)/3,0)+2,2))&lt;&gt;"",_xlfn.CONCAT(INDIRECT(ADDRESS(ROUNDDOWN((ROW(G432)-2)/3,0)+2,MOD(ROW(G432)-2,3)+2))," - ",INDIRECT(ADDRESS(ROUNDDOWN((ROW(G432)-2)/3,0)+2,1))),"")</f>
        <v>Gremlyn - Very Devil</v>
      </c>
      <c r="M432" t="s">
        <v>2805</v>
      </c>
      <c r="R432" t="s">
        <v>500</v>
      </c>
    </row>
    <row r="433" spans="1:18" x14ac:dyDescent="0.45">
      <c r="A433" t="s">
        <v>1667</v>
      </c>
      <c r="G433" t="str" cm="1">
        <f t="array" aca="1" ref="G433" ca="1">IF(INDIRECT(ADDRESS(ROUNDDOWN((ROW(G433)-2)/3,0)+2,2))&lt;&gt;"",_xlfn.CONCAT(INDIRECT(ADDRESS(ROUNDDOWN((ROW(G433)-2)/3,0)+2,MOD(ROW(G433)-2,3)+2))," - ",INDIRECT(ADDRESS(ROUNDDOWN((ROW(G433)-2)/3,0)+2,1))),"")</f>
        <v>Bratt - Very Devil</v>
      </c>
      <c r="M433" t="s">
        <v>2806</v>
      </c>
      <c r="R433" t="s">
        <v>501</v>
      </c>
    </row>
    <row r="434" spans="1:18" x14ac:dyDescent="0.45">
      <c r="A434" t="s">
        <v>1667</v>
      </c>
      <c r="G434" t="str" cm="1">
        <f t="array" aca="1" ref="G434" ca="1">IF(INDIRECT(ADDRESS(ROUNDDOWN((ROW(G434)-2)/3,0)+2,2))&lt;&gt;"",_xlfn.CONCAT(INDIRECT(ADDRESS(ROUNDDOWN((ROW(G434)-2)/3,0)+2,MOD(ROW(G434)-2,3)+2))," - ",INDIRECT(ADDRESS(ROUNDDOWN((ROW(G434)-2)/3,0)+2,1))),"")</f>
        <v>Colm - Cavorting Column</v>
      </c>
      <c r="M434" t="s">
        <v>2807</v>
      </c>
      <c r="R434" t="s">
        <v>502</v>
      </c>
    </row>
    <row r="435" spans="1:18" x14ac:dyDescent="0.45">
      <c r="A435" t="s">
        <v>1667</v>
      </c>
      <c r="G435" t="str" cm="1">
        <f t="array" aca="1" ref="G435" ca="1">IF(INDIRECT(ADDRESS(ROUNDDOWN((ROW(G435)-2)/3,0)+2,2))&lt;&gt;"",_xlfn.CONCAT(INDIRECT(ADDRESS(ROUNDDOWN((ROW(G435)-2)/3,0)+2,MOD(ROW(G435)-2,3)+2))," - ",INDIRECT(ADDRESS(ROUNDDOWN((ROW(G435)-2)/3,0)+2,1))),"")</f>
        <v>Calumn - Cavorting Column</v>
      </c>
      <c r="M435" t="s">
        <v>2808</v>
      </c>
      <c r="R435" t="s">
        <v>503</v>
      </c>
    </row>
    <row r="436" spans="1:18" x14ac:dyDescent="0.45">
      <c r="A436" t="s">
        <v>1667</v>
      </c>
      <c r="G436" t="str" cm="1">
        <f t="array" aca="1" ref="G436" ca="1">IF(INDIRECT(ADDRESS(ROUNDDOWN((ROW(G436)-2)/3,0)+2,2))&lt;&gt;"",_xlfn.CONCAT(INDIRECT(ADDRESS(ROUNDDOWN((ROW(G436)-2)/3,0)+2,MOD(ROW(G436)-2,3)+2))," - ",INDIRECT(ADDRESS(ROUNDDOWN((ROW(G436)-2)/3,0)+2,1))),"")</f>
        <v>Columbus - Cavorting Column</v>
      </c>
      <c r="M436" t="s">
        <v>2809</v>
      </c>
      <c r="R436" t="s">
        <v>504</v>
      </c>
    </row>
    <row r="437" spans="1:18" x14ac:dyDescent="0.45">
      <c r="A437" t="s">
        <v>1667</v>
      </c>
      <c r="G437" t="str" cm="1">
        <f t="array" aca="1" ref="G437" ca="1">IF(INDIRECT(ADDRESS(ROUNDDOWN((ROW(G437)-2)/3,0)+2,2))&lt;&gt;"",_xlfn.CONCAT(INDIRECT(ADDRESS(ROUNDDOWN((ROW(G437)-2)/3,0)+2,MOD(ROW(G437)-2,3)+2))," - ",INDIRECT(ADDRESS(ROUNDDOWN((ROW(G437)-2)/3,0)+2,1))),"")</f>
        <v>Sabriel - Winged Sabrecat</v>
      </c>
      <c r="M437" t="s">
        <v>2810</v>
      </c>
      <c r="R437" t="s">
        <v>505</v>
      </c>
    </row>
    <row r="438" spans="1:18" x14ac:dyDescent="0.45">
      <c r="A438" t="s">
        <v>1667</v>
      </c>
      <c r="G438" t="str" cm="1">
        <f t="array" aca="1" ref="G438" ca="1">IF(INDIRECT(ADDRESS(ROUNDDOWN((ROW(G438)-2)/3,0)+2,2))&lt;&gt;"",_xlfn.CONCAT(INDIRECT(ADDRESS(ROUNDDOWN((ROW(G438)-2)/3,0)+2,MOD(ROW(G438)-2,3)+2))," - ",INDIRECT(ADDRESS(ROUNDDOWN((ROW(G438)-2)/3,0)+2,1))),"")</f>
        <v>Sabert - Winged Sabrecat</v>
      </c>
      <c r="M438" t="s">
        <v>2811</v>
      </c>
      <c r="R438" t="s">
        <v>506</v>
      </c>
    </row>
    <row r="439" spans="1:18" x14ac:dyDescent="0.45">
      <c r="A439" t="s">
        <v>1667</v>
      </c>
      <c r="G439" t="str" cm="1">
        <f t="array" aca="1" ref="G439" ca="1">IF(INDIRECT(ADDRESS(ROUNDDOWN((ROW(G439)-2)/3,0)+2,2))&lt;&gt;"",_xlfn.CONCAT(INDIRECT(ADDRESS(ROUNDDOWN((ROW(G439)-2)/3,0)+2,MOD(ROW(G439)-2,3)+2))," - ",INDIRECT(ADDRESS(ROUNDDOWN((ROW(G439)-2)/3,0)+2,1))),"")</f>
        <v>Sabrina - Winged Sabrecat</v>
      </c>
      <c r="M439" t="s">
        <v>2812</v>
      </c>
      <c r="R439" t="s">
        <v>507</v>
      </c>
    </row>
    <row r="440" spans="1:18" x14ac:dyDescent="0.45">
      <c r="A440" t="s">
        <v>1667</v>
      </c>
      <c r="G440" t="str" cm="1">
        <f t="array" aca="1" ref="G440" ca="1">IF(INDIRECT(ADDRESS(ROUNDDOWN((ROW(G440)-2)/3,0)+2,2))&lt;&gt;"",_xlfn.CONCAT(INDIRECT(ADDRESS(ROUNDDOWN((ROW(G440)-2)/3,0)+2,MOD(ROW(G440)-2,3)+2))," - ",INDIRECT(ADDRESS(ROUNDDOWN((ROW(G440)-2)/3,0)+2,1))),"")</f>
        <v>Manuel - Mandrake Major</v>
      </c>
      <c r="M440" t="s">
        <v>2813</v>
      </c>
      <c r="R440" t="s">
        <v>508</v>
      </c>
    </row>
    <row r="441" spans="1:18" x14ac:dyDescent="0.45">
      <c r="A441" t="s">
        <v>1667</v>
      </c>
      <c r="G441" t="str" cm="1">
        <f t="array" aca="1" ref="G441" ca="1">IF(INDIRECT(ADDRESS(ROUNDDOWN((ROW(G441)-2)/3,0)+2,2))&lt;&gt;"",_xlfn.CONCAT(INDIRECT(ADDRESS(ROUNDDOWN((ROW(G441)-2)/3,0)+2,MOD(ROW(G441)-2,3)+2))," - ",INDIRECT(ADDRESS(ROUNDDOWN((ROW(G441)-2)/3,0)+2,1))),"")</f>
        <v>Manford - Mandrake Major</v>
      </c>
      <c r="M441" t="s">
        <v>2814</v>
      </c>
      <c r="R441" t="s">
        <v>509</v>
      </c>
    </row>
    <row r="442" spans="1:18" x14ac:dyDescent="0.45">
      <c r="A442" t="s">
        <v>1667</v>
      </c>
      <c r="G442" t="str" cm="1">
        <f t="array" aca="1" ref="G442" ca="1">IF(INDIRECT(ADDRESS(ROUNDDOWN((ROW(G442)-2)/3,0)+2,2))&lt;&gt;"",_xlfn.CONCAT(INDIRECT(ADDRESS(ROUNDDOWN((ROW(G442)-2)/3,0)+2,MOD(ROW(G442)-2,3)+2))," - ",INDIRECT(ADDRESS(ROUNDDOWN((ROW(G442)-2)/3,0)+2,1))),"")</f>
        <v>Mandy - Mandrake Major</v>
      </c>
      <c r="M442" t="s">
        <v>2815</v>
      </c>
      <c r="R442" t="s">
        <v>510</v>
      </c>
    </row>
    <row r="443" spans="1:18" x14ac:dyDescent="0.45">
      <c r="A443" t="s">
        <v>1667</v>
      </c>
      <c r="G443" t="str" cm="1">
        <f t="array" aca="1" ref="G443" ca="1">IF(INDIRECT(ADDRESS(ROUNDDOWN((ROW(G443)-2)/3,0)+2,2))&lt;&gt;"",_xlfn.CONCAT(INDIRECT(ADDRESS(ROUNDDOWN((ROW(G443)-2)/3,0)+2,MOD(ROW(G443)-2,3)+2))," - ",INDIRECT(ADDRESS(ROUNDDOWN((ROW(G443)-2)/3,0)+2,1))),"")</f>
        <v>Potty - Vial Creature</v>
      </c>
      <c r="M443" t="s">
        <v>2816</v>
      </c>
      <c r="R443" t="s">
        <v>511</v>
      </c>
    </row>
    <row r="444" spans="1:18" x14ac:dyDescent="0.45">
      <c r="A444" t="s">
        <v>1667</v>
      </c>
      <c r="G444" t="str" cm="1">
        <f t="array" aca="1" ref="G444" ca="1">IF(INDIRECT(ADDRESS(ROUNDDOWN((ROW(G444)-2)/3,0)+2,2))&lt;&gt;"",_xlfn.CONCAT(INDIRECT(ADDRESS(ROUNDDOWN((ROW(G444)-2)/3,0)+2,MOD(ROW(G444)-2,3)+2))," - ",INDIRECT(ADDRESS(ROUNDDOWN((ROW(G444)-2)/3,0)+2,1))),"")</f>
        <v>Gourdon - Vial Creature</v>
      </c>
      <c r="M444" t="s">
        <v>2817</v>
      </c>
      <c r="R444" t="s">
        <v>512</v>
      </c>
    </row>
    <row r="445" spans="1:18" x14ac:dyDescent="0.45">
      <c r="A445" t="s">
        <v>1667</v>
      </c>
      <c r="G445" t="str" cm="1">
        <f t="array" aca="1" ref="G445" ca="1">IF(INDIRECT(ADDRESS(ROUNDDOWN((ROW(G445)-2)/3,0)+2,2))&lt;&gt;"",_xlfn.CONCAT(INDIRECT(ADDRESS(ROUNDDOWN((ROW(G445)-2)/3,0)+2,MOD(ROW(G445)-2,3)+2))," - ",INDIRECT(ADDRESS(ROUNDDOWN((ROW(G445)-2)/3,0)+2,1))),"")</f>
        <v>Phialip - Vial Creature</v>
      </c>
      <c r="M445" t="s">
        <v>2818</v>
      </c>
      <c r="R445" t="s">
        <v>513</v>
      </c>
    </row>
    <row r="446" spans="1:18" x14ac:dyDescent="0.45">
      <c r="A446" t="s">
        <v>1667</v>
      </c>
      <c r="G446" t="str" cm="1">
        <f t="array" aca="1" ref="G446" ca="1">IF(INDIRECT(ADDRESS(ROUNDDOWN((ROW(G446)-2)/3,0)+2,2))&lt;&gt;"",_xlfn.CONCAT(INDIRECT(ADDRESS(ROUNDDOWN((ROW(G446)-2)/3,0)+2,MOD(ROW(G446)-2,3)+2))," - ",INDIRECT(ADDRESS(ROUNDDOWN((ROW(G446)-2)/3,0)+2,1))),"")</f>
        <v>Wispsy - Sky Fry</v>
      </c>
      <c r="M446" t="s">
        <v>2819</v>
      </c>
      <c r="R446" t="s">
        <v>514</v>
      </c>
    </row>
    <row r="447" spans="1:18" x14ac:dyDescent="0.45">
      <c r="A447" t="s">
        <v>1667</v>
      </c>
      <c r="G447" t="str" cm="1">
        <f t="array" aca="1" ref="G447" ca="1">IF(INDIRECT(ADDRESS(ROUNDDOWN((ROW(G447)-2)/3,0)+2,2))&lt;&gt;"",_xlfn.CONCAT(INDIRECT(ADDRESS(ROUNDDOWN((ROW(G447)-2)/3,0)+2,MOD(ROW(G447)-2,3)+2))," - ",INDIRECT(ADDRESS(ROUNDDOWN((ROW(G447)-2)/3,0)+2,1))),"")</f>
        <v>Slicko - Sky Fry</v>
      </c>
      <c r="M447" t="s">
        <v>2820</v>
      </c>
      <c r="R447" t="s">
        <v>515</v>
      </c>
    </row>
    <row r="448" spans="1:18" x14ac:dyDescent="0.45">
      <c r="A448" t="s">
        <v>1667</v>
      </c>
      <c r="G448" t="str" cm="1">
        <f t="array" aca="1" ref="G448" ca="1">IF(INDIRECT(ADDRESS(ROUNDDOWN((ROW(G448)-2)/3,0)+2,2))&lt;&gt;"",_xlfn.CONCAT(INDIRECT(ADDRESS(ROUNDDOWN((ROW(G448)-2)/3,0)+2,MOD(ROW(G448)-2,3)+2))," - ",INDIRECT(ADDRESS(ROUNDDOWN((ROW(G448)-2)/3,0)+2,1))),"")</f>
        <v>Slippy - Sky Fry</v>
      </c>
      <c r="M448" t="s">
        <v>2821</v>
      </c>
      <c r="R448" t="s">
        <v>516</v>
      </c>
    </row>
    <row r="449" spans="1:18" x14ac:dyDescent="0.45">
      <c r="A449" t="s">
        <v>1667</v>
      </c>
      <c r="G449" t="str" cm="1">
        <f t="array" aca="1" ref="G449" ca="1">IF(INDIRECT(ADDRESS(ROUNDDOWN((ROW(G449)-2)/3,0)+2,2))&lt;&gt;"",_xlfn.CONCAT(INDIRECT(ADDRESS(ROUNDDOWN((ROW(G449)-2)/3,0)+2,MOD(ROW(G449)-2,3)+2))," - ",INDIRECT(ADDRESS(ROUNDDOWN((ROW(G449)-2)/3,0)+2,1))),"")</f>
        <v>Rexanne - Cumulus Rex</v>
      </c>
      <c r="M449" t="s">
        <v>2822</v>
      </c>
      <c r="R449" t="s">
        <v>517</v>
      </c>
    </row>
    <row r="450" spans="1:18" x14ac:dyDescent="0.45">
      <c r="A450" t="s">
        <v>1667</v>
      </c>
      <c r="G450" t="str" cm="1">
        <f t="array" aca="1" ref="G450" ca="1">IF(INDIRECT(ADDRESS(ROUNDDOWN((ROW(G450)-2)/3,0)+2,2))&lt;&gt;"",_xlfn.CONCAT(INDIRECT(ADDRESS(ROUNDDOWN((ROW(G450)-2)/3,0)+2,MOD(ROW(G450)-2,3)+2))," - ",INDIRECT(ADDRESS(ROUNDDOWN((ROW(G450)-2)/3,0)+2,1))),"")</f>
        <v>Rex - Cumulus Rex</v>
      </c>
      <c r="M450" t="s">
        <v>2823</v>
      </c>
      <c r="R450" t="s">
        <v>518</v>
      </c>
    </row>
    <row r="451" spans="1:18" x14ac:dyDescent="0.45">
      <c r="A451" t="s">
        <v>1668</v>
      </c>
      <c r="G451" t="str" cm="1">
        <f t="array" aca="1" ref="G451" ca="1">IF(INDIRECT(ADDRESS(ROUNDDOWN((ROW(G451)-2)/3,0)+2,2))&lt;&gt;"",_xlfn.CONCAT(INDIRECT(ADDRESS(ROUNDDOWN((ROW(G451)-2)/3,0)+2,MOD(ROW(G451)-2,3)+2))," - ",INDIRECT(ADDRESS(ROUNDDOWN((ROW(G451)-2)/3,0)+2,1))),"")</f>
        <v>Arex - Cumulus Rex</v>
      </c>
      <c r="M451" t="s">
        <v>2824</v>
      </c>
      <c r="R451" t="s">
        <v>519</v>
      </c>
    </row>
    <row r="452" spans="1:18" x14ac:dyDescent="0.45">
      <c r="A452" t="s">
        <v>1669</v>
      </c>
      <c r="G452" t="str" cm="1">
        <f t="array" aca="1" ref="G452" ca="1">IF(INDIRECT(ADDRESS(ROUNDDOWN((ROW(G452)-2)/3,0)+2,2))&lt;&gt;"",_xlfn.CONCAT(INDIRECT(ADDRESS(ROUNDDOWN((ROW(G452)-2)/3,0)+2,MOD(ROW(G452)-2,3)+2))," - ",INDIRECT(ADDRESS(ROUNDDOWN((ROW(G452)-2)/3,0)+2,1))),"")</f>
        <v>Queenie - Monarchaeopteryx</v>
      </c>
      <c r="M452" t="s">
        <v>2825</v>
      </c>
      <c r="R452" t="s">
        <v>520</v>
      </c>
    </row>
    <row r="453" spans="1:18" x14ac:dyDescent="0.45">
      <c r="A453" t="s">
        <v>1670</v>
      </c>
      <c r="B453" t="s">
        <v>919</v>
      </c>
      <c r="C453" t="s">
        <v>920</v>
      </c>
      <c r="D453" t="s">
        <v>921</v>
      </c>
      <c r="G453" t="str" cm="1">
        <f t="array" aca="1" ref="G453" ca="1">IF(INDIRECT(ADDRESS(ROUNDDOWN((ROW(G453)-2)/3,0)+2,2))&lt;&gt;"",_xlfn.CONCAT(INDIRECT(ADDRESS(ROUNDDOWN((ROW(G453)-2)/3,0)+2,MOD(ROW(G453)-2,3)+2))," - ",INDIRECT(ADDRESS(ROUNDDOWN((ROW(G453)-2)/3,0)+2,1))),"")</f>
        <v>Kingston - Monarchaeopteryx</v>
      </c>
      <c r="M453" t="s">
        <v>2826</v>
      </c>
      <c r="R453" t="s">
        <v>521</v>
      </c>
    </row>
    <row r="454" spans="1:18" x14ac:dyDescent="0.45">
      <c r="A454" t="s">
        <v>1671</v>
      </c>
      <c r="B454" t="s">
        <v>922</v>
      </c>
      <c r="C454" t="s">
        <v>923</v>
      </c>
      <c r="D454" t="s">
        <v>924</v>
      </c>
      <c r="G454" t="str" cm="1">
        <f t="array" aca="1" ref="G454" ca="1">IF(INDIRECT(ADDRESS(ROUNDDOWN((ROW(G454)-2)/3,0)+2,2))&lt;&gt;"",_xlfn.CONCAT(INDIRECT(ADDRESS(ROUNDDOWN((ROW(G454)-2)/3,0)+2,MOD(ROW(G454)-2,3)+2))," - ",INDIRECT(ADDRESS(ROUNDDOWN((ROW(G454)-2)/3,0)+2,1))),"")</f>
        <v>Raj - Monarchaeopteryx</v>
      </c>
      <c r="M454" t="s">
        <v>2827</v>
      </c>
      <c r="R454" t="s">
        <v>522</v>
      </c>
    </row>
    <row r="455" spans="1:18" x14ac:dyDescent="0.45">
      <c r="A455" t="s">
        <v>1672</v>
      </c>
      <c r="B455" t="s">
        <v>925</v>
      </c>
      <c r="C455" t="s">
        <v>926</v>
      </c>
      <c r="D455" t="s">
        <v>927</v>
      </c>
      <c r="G455" t="str" cm="1">
        <f t="array" aca="1" ref="G455" ca="1">IF(INDIRECT(ADDRESS(ROUNDDOWN((ROW(G455)-2)/3,0)+2,2))&lt;&gt;"",_xlfn.CONCAT(INDIRECT(ADDRESS(ROUNDDOWN((ROW(G455)-2)/3,0)+2,MOD(ROW(G455)-2,3)+2))," - ",INDIRECT(ADDRESS(ROUNDDOWN((ROW(G455)-2)/3,0)+2,1))),"")</f>
        <v>Knighton - Knightshade</v>
      </c>
      <c r="M455" t="s">
        <v>2828</v>
      </c>
      <c r="R455" t="s">
        <v>523</v>
      </c>
    </row>
    <row r="456" spans="1:18" x14ac:dyDescent="0.45">
      <c r="A456" t="s">
        <v>1673</v>
      </c>
      <c r="B456" t="s">
        <v>928</v>
      </c>
      <c r="C456" t="s">
        <v>929</v>
      </c>
      <c r="D456" t="s">
        <v>930</v>
      </c>
      <c r="G456" t="str" cm="1">
        <f t="array" aca="1" ref="G456" ca="1">IF(INDIRECT(ADDRESS(ROUNDDOWN((ROW(G456)-2)/3,0)+2,2))&lt;&gt;"",_xlfn.CONCAT(INDIRECT(ADDRESS(ROUNDDOWN((ROW(G456)-2)/3,0)+2,MOD(ROW(G456)-2,3)+2))," - ",INDIRECT(ADDRESS(ROUNDDOWN((ROW(G456)-2)/3,0)+2,1))),"")</f>
        <v>Knorbert - Knightshade</v>
      </c>
      <c r="M456" t="s">
        <v>2829</v>
      </c>
      <c r="R456" t="s">
        <v>524</v>
      </c>
    </row>
    <row r="457" spans="1:18" x14ac:dyDescent="0.45">
      <c r="A457" t="s">
        <v>1674</v>
      </c>
      <c r="B457" t="s">
        <v>931</v>
      </c>
      <c r="C457" t="s">
        <v>932</v>
      </c>
      <c r="D457" t="s">
        <v>933</v>
      </c>
      <c r="G457" t="str" cm="1">
        <f t="array" aca="1" ref="G457" ca="1">IF(INDIRECT(ADDRESS(ROUNDDOWN((ROW(G457)-2)/3,0)+2,2))&lt;&gt;"",_xlfn.CONCAT(INDIRECT(ADDRESS(ROUNDDOWN((ROW(G457)-2)/3,0)+2,MOD(ROW(G457)-2,3)+2))," - ",INDIRECT(ADDRESS(ROUNDDOWN((ROW(G457)-2)/3,0)+2,1))),"")</f>
        <v>Knewsome - Knightshade</v>
      </c>
      <c r="M457" t="s">
        <v>2830</v>
      </c>
      <c r="R457" t="s">
        <v>525</v>
      </c>
    </row>
    <row r="458" spans="1:18" x14ac:dyDescent="0.45">
      <c r="A458" t="s">
        <v>1675</v>
      </c>
      <c r="B458" t="s">
        <v>934</v>
      </c>
      <c r="C458" t="s">
        <v>935</v>
      </c>
      <c r="D458" t="s">
        <v>936</v>
      </c>
      <c r="G458" t="str" cm="1">
        <f t="array" aca="1" ref="G458" ca="1">IF(INDIRECT(ADDRESS(ROUNDDOWN((ROW(G458)-2)/3,0)+2,2))&lt;&gt;"",_xlfn.CONCAT(INDIRECT(ADDRESS(ROUNDDOWN((ROW(G458)-2)/3,0)+2,MOD(ROW(G458)-2,3)+2))," - ",INDIRECT(ADDRESS(ROUNDDOWN((ROW(G458)-2)/3,0)+2,1))),"")</f>
        <v>Moostine - Moosifer</v>
      </c>
      <c r="M458" t="s">
        <v>2831</v>
      </c>
      <c r="R458" t="s">
        <v>526</v>
      </c>
    </row>
    <row r="459" spans="1:18" x14ac:dyDescent="0.45">
      <c r="A459" t="s">
        <v>1676</v>
      </c>
      <c r="B459" t="s">
        <v>937</v>
      </c>
      <c r="C459" t="s">
        <v>938</v>
      </c>
      <c r="D459" t="s">
        <v>939</v>
      </c>
      <c r="G459" t="str" cm="1">
        <f t="array" aca="1" ref="G459" ca="1">IF(INDIRECT(ADDRESS(ROUNDDOWN((ROW(G459)-2)/3,0)+2,2))&lt;&gt;"",_xlfn.CONCAT(INDIRECT(ADDRESS(ROUNDDOWN((ROW(G459)-2)/3,0)+2,MOD(ROW(G459)-2,3)+2))," - ",INDIRECT(ADDRESS(ROUNDDOWN((ROW(G459)-2)/3,0)+2,1))),"")</f>
        <v>Mamoos - Moosifer</v>
      </c>
      <c r="M459" t="s">
        <v>2832</v>
      </c>
      <c r="R459" t="s">
        <v>527</v>
      </c>
    </row>
    <row r="460" spans="1:18" x14ac:dyDescent="0.45">
      <c r="A460" t="s">
        <v>1677</v>
      </c>
      <c r="B460" t="s">
        <v>940</v>
      </c>
      <c r="C460" t="s">
        <v>941</v>
      </c>
      <c r="D460" t="s">
        <v>942</v>
      </c>
      <c r="G460" t="str" cm="1">
        <f t="array" aca="1" ref="G460" ca="1">IF(INDIRECT(ADDRESS(ROUNDDOWN((ROW(G460)-2)/3,0)+2,2))&lt;&gt;"",_xlfn.CONCAT(INDIRECT(ADDRESS(ROUNDDOWN((ROW(G460)-2)/3,0)+2,MOD(ROW(G460)-2,3)+2))," - ",INDIRECT(ADDRESS(ROUNDDOWN((ROW(G460)-2)/3,0)+2,1))),"")</f>
        <v>Moostace - Moosifer</v>
      </c>
      <c r="M460" t="s">
        <v>2833</v>
      </c>
      <c r="R460" t="s">
        <v>528</v>
      </c>
    </row>
    <row r="461" spans="1:18" x14ac:dyDescent="0.45">
      <c r="A461" t="s">
        <v>1678</v>
      </c>
      <c r="B461" t="s">
        <v>943</v>
      </c>
      <c r="C461" t="s">
        <v>944</v>
      </c>
      <c r="D461" t="s">
        <v>945</v>
      </c>
      <c r="G461" t="str" cm="1">
        <f t="array" aca="1" ref="G461" ca="1">IF(INDIRECT(ADDRESS(ROUNDDOWN((ROW(G461)-2)/3,0)+2,2))&lt;&gt;"",_xlfn.CONCAT(INDIRECT(ADDRESS(ROUNDDOWN((ROW(G461)-2)/3,0)+2,MOD(ROW(G461)-2,3)+2))," - ",INDIRECT(ADDRESS(ROUNDDOWN((ROW(G461)-2)/3,0)+2,1))),"")</f>
        <v>Donnie - Sculpture Vulture</v>
      </c>
      <c r="M461" t="s">
        <v>2834</v>
      </c>
      <c r="R461" t="s">
        <v>529</v>
      </c>
    </row>
    <row r="462" spans="1:18" x14ac:dyDescent="0.45">
      <c r="A462" t="s">
        <v>1679</v>
      </c>
      <c r="G462" t="str" cm="1">
        <f t="array" aca="1" ref="G462" ca="1">IF(INDIRECT(ADDRESS(ROUNDDOWN((ROW(G462)-2)/3,0)+2,2))&lt;&gt;"",_xlfn.CONCAT(INDIRECT(ADDRESS(ROUNDDOWN((ROW(G462)-2)/3,0)+2,MOD(ROW(G462)-2,3)+2))," - ",INDIRECT(ADDRESS(ROUNDDOWN((ROW(G462)-2)/3,0)+2,1))),"")</f>
        <v>Auguste - Sculpture Vulture</v>
      </c>
      <c r="M462" t="s">
        <v>2835</v>
      </c>
      <c r="R462" t="s">
        <v>530</v>
      </c>
    </row>
    <row r="463" spans="1:18" x14ac:dyDescent="0.45">
      <c r="A463" t="s">
        <v>1680</v>
      </c>
      <c r="B463" t="s">
        <v>946</v>
      </c>
      <c r="C463" t="s">
        <v>947</v>
      </c>
      <c r="D463" t="s">
        <v>948</v>
      </c>
      <c r="G463" t="str" cm="1">
        <f t="array" aca="1" ref="G463" ca="1">IF(INDIRECT(ADDRESS(ROUNDDOWN((ROW(G463)-2)/3,0)+2,2))&lt;&gt;"",_xlfn.CONCAT(INDIRECT(ADDRESS(ROUNDDOWN((ROW(G463)-2)/3,0)+2,MOD(ROW(G463)-2,3)+2))," - ",INDIRECT(ADDRESS(ROUNDDOWN((ROW(G463)-2)/3,0)+2,1))),"")</f>
        <v>Jasper - Sculpture Vulture</v>
      </c>
      <c r="M463" t="s">
        <v>2836</v>
      </c>
      <c r="R463" t="s">
        <v>531</v>
      </c>
    </row>
    <row r="464" spans="1:18" x14ac:dyDescent="0.45">
      <c r="A464" t="s">
        <v>1681</v>
      </c>
      <c r="B464" t="s">
        <v>949</v>
      </c>
      <c r="C464" t="s">
        <v>950</v>
      </c>
      <c r="D464" t="s">
        <v>951</v>
      </c>
      <c r="G464" t="str" cm="1">
        <f t="array" aca="1" ref="G464" ca="1">IF(INDIRECT(ADDRESS(ROUNDDOWN((ROW(G464)-2)/3,0)+2,2))&lt;&gt;"",_xlfn.CONCAT(INDIRECT(ADDRESS(ROUNDDOWN((ROW(G464)-2)/3,0)+2,MOD(ROW(G464)-2,3)+2))," - ",INDIRECT(ADDRESS(ROUNDDOWN((ROW(G464)-2)/3,0)+2,1))),"")</f>
        <v>Gemma - Gem Slime</v>
      </c>
      <c r="M464" t="s">
        <v>2837</v>
      </c>
      <c r="R464" t="s">
        <v>532</v>
      </c>
    </row>
    <row r="465" spans="1:18" x14ac:dyDescent="0.45">
      <c r="A465" t="s">
        <v>1682</v>
      </c>
      <c r="B465" t="s">
        <v>952</v>
      </c>
      <c r="C465" t="s">
        <v>953</v>
      </c>
      <c r="D465" t="s">
        <v>954</v>
      </c>
      <c r="G465" t="str" cm="1">
        <f t="array" aca="1" ref="G465" ca="1">IF(INDIRECT(ADDRESS(ROUNDDOWN((ROW(G465)-2)/3,0)+2,2))&lt;&gt;"",_xlfn.CONCAT(INDIRECT(ADDRESS(ROUNDDOWN((ROW(G465)-2)/3,0)+2,MOD(ROW(G465)-2,3)+2))," - ",INDIRECT(ADDRESS(ROUNDDOWN((ROW(G465)-2)/3,0)+2,1))),"")</f>
        <v>Gemaine - Gem Slime</v>
      </c>
      <c r="M465" t="s">
        <v>2838</v>
      </c>
      <c r="R465" t="s">
        <v>533</v>
      </c>
    </row>
    <row r="466" spans="1:18" x14ac:dyDescent="0.45">
      <c r="A466" t="s">
        <v>1683</v>
      </c>
      <c r="B466" t="s">
        <v>955</v>
      </c>
      <c r="C466" t="s">
        <v>956</v>
      </c>
      <c r="D466" t="s">
        <v>957</v>
      </c>
      <c r="G466" t="str" cm="1">
        <f t="array" aca="1" ref="G466" ca="1">IF(INDIRECT(ADDRESS(ROUNDDOWN((ROW(G466)-2)/3,0)+2,2))&lt;&gt;"",_xlfn.CONCAT(INDIRECT(ADDRESS(ROUNDDOWN((ROW(G466)-2)/3,0)+2,MOD(ROW(G466)-2,3)+2))," - ",INDIRECT(ADDRESS(ROUNDDOWN((ROW(G466)-2)/3,0)+2,1))),"")</f>
        <v>Gemima - Gem Slime</v>
      </c>
      <c r="M466" t="s">
        <v>2839</v>
      </c>
      <c r="R466" t="s">
        <v>534</v>
      </c>
    </row>
    <row r="467" spans="1:18" x14ac:dyDescent="0.45">
      <c r="A467" t="s">
        <v>1684</v>
      </c>
      <c r="B467" t="s">
        <v>958</v>
      </c>
      <c r="C467" t="s">
        <v>959</v>
      </c>
      <c r="D467" t="s">
        <v>960</v>
      </c>
      <c r="G467" t="str" cm="1">
        <f t="array" aca="1" ref="G467" ca="1">IF(INDIRECT(ADDRESS(ROUNDDOWN((ROW(G467)-2)/3,0)+2,2))&lt;&gt;"",_xlfn.CONCAT(INDIRECT(ADDRESS(ROUNDDOWN((ROW(G467)-2)/3,0)+2,MOD(ROW(G467)-2,3)+2))," - ",INDIRECT(ADDRESS(ROUNDDOWN((ROW(G467)-2)/3,0)+2,1))),"")</f>
        <v>Drazic - Dragster</v>
      </c>
      <c r="M467" t="s">
        <v>2840</v>
      </c>
      <c r="R467" t="s">
        <v>535</v>
      </c>
    </row>
    <row r="468" spans="1:18" x14ac:dyDescent="0.45">
      <c r="A468" t="s">
        <v>1685</v>
      </c>
      <c r="B468" t="s">
        <v>961</v>
      </c>
      <c r="C468" t="s">
        <v>962</v>
      </c>
      <c r="D468" t="s">
        <v>963</v>
      </c>
      <c r="G468" t="str" cm="1">
        <f t="array" aca="1" ref="G468" ca="1">IF(INDIRECT(ADDRESS(ROUNDDOWN((ROW(G468)-2)/3,0)+2,2))&lt;&gt;"",_xlfn.CONCAT(INDIRECT(ADDRESS(ROUNDDOWN((ROW(G468)-2)/3,0)+2,MOD(ROW(G468)-2,3)+2))," - ",INDIRECT(ADDRESS(ROUNDDOWN((ROW(G468)-2)/3,0)+2,1))),"")</f>
        <v>Dragan - Dragster</v>
      </c>
      <c r="M468" t="s">
        <v>2841</v>
      </c>
      <c r="R468" t="s">
        <v>536</v>
      </c>
    </row>
    <row r="469" spans="1:18" x14ac:dyDescent="0.45">
      <c r="A469" t="s">
        <v>1686</v>
      </c>
      <c r="B469" t="s">
        <v>964</v>
      </c>
      <c r="C469" t="s">
        <v>965</v>
      </c>
      <c r="D469" t="s">
        <v>966</v>
      </c>
      <c r="G469" t="str" cm="1">
        <f t="array" aca="1" ref="G469" ca="1">IF(INDIRECT(ADDRESS(ROUNDDOWN((ROW(G469)-2)/3,0)+2,2))&lt;&gt;"",_xlfn.CONCAT(INDIRECT(ADDRESS(ROUNDDOWN((ROW(G469)-2)/3,0)+2,MOD(ROW(G469)-2,3)+2))," - ",INDIRECT(ADDRESS(ROUNDDOWN((ROW(G469)-2)/3,0)+2,1))),"")</f>
        <v>Draco - Dragster</v>
      </c>
      <c r="M469" t="s">
        <v>2842</v>
      </c>
      <c r="R469" t="s">
        <v>537</v>
      </c>
    </row>
    <row r="470" spans="1:18" x14ac:dyDescent="0.45">
      <c r="A470" t="s">
        <v>1687</v>
      </c>
      <c r="B470" t="s">
        <v>967</v>
      </c>
      <c r="C470" t="s">
        <v>968</v>
      </c>
      <c r="D470" t="s">
        <v>969</v>
      </c>
      <c r="G470" t="str" cm="1">
        <f t="array" aca="1" ref="G470" ca="1">IF(INDIRECT(ADDRESS(ROUNDDOWN((ROW(G470)-2)/3,0)+2,2))&lt;&gt;"",_xlfn.CONCAT(INDIRECT(ADDRESS(ROUNDDOWN((ROW(G470)-2)/3,0)+2,MOD(ROW(G470)-2,3)+2))," - ",INDIRECT(ADDRESS(ROUNDDOWN((ROW(G470)-2)/3,0)+2,1))),"")</f>
        <v>Delroy - Delusionist</v>
      </c>
      <c r="M470" t="s">
        <v>2843</v>
      </c>
      <c r="R470" t="s">
        <v>538</v>
      </c>
    </row>
    <row r="471" spans="1:18" x14ac:dyDescent="0.45">
      <c r="A471" t="s">
        <v>1688</v>
      </c>
      <c r="G471" t="str" cm="1">
        <f t="array" aca="1" ref="G471" ca="1">IF(INDIRECT(ADDRESS(ROUNDDOWN((ROW(G471)-2)/3,0)+2,2))&lt;&gt;"",_xlfn.CONCAT(INDIRECT(ADDRESS(ROUNDDOWN((ROW(G471)-2)/3,0)+2,MOD(ROW(G471)-2,3)+2))," - ",INDIRECT(ADDRESS(ROUNDDOWN((ROW(G471)-2)/3,0)+2,1))),"")</f>
        <v>Dellery - Delusionist</v>
      </c>
      <c r="M471" t="s">
        <v>2844</v>
      </c>
      <c r="R471" t="s">
        <v>539</v>
      </c>
    </row>
    <row r="472" spans="1:18" x14ac:dyDescent="0.45">
      <c r="A472" t="s">
        <v>1689</v>
      </c>
      <c r="B472" t="s">
        <v>970</v>
      </c>
      <c r="C472" t="s">
        <v>971</v>
      </c>
      <c r="D472" t="s">
        <v>972</v>
      </c>
      <c r="G472" t="str" cm="1">
        <f t="array" aca="1" ref="G472" ca="1">IF(INDIRECT(ADDRESS(ROUNDDOWN((ROW(G472)-2)/3,0)+2,2))&lt;&gt;"",_xlfn.CONCAT(INDIRECT(ADDRESS(ROUNDDOWN((ROW(G472)-2)/3,0)+2,MOD(ROW(G472)-2,3)+2))," - ",INDIRECT(ADDRESS(ROUNDDOWN((ROW(G472)-2)/3,0)+2,1))),"")</f>
        <v>Delbert - Delusionist</v>
      </c>
      <c r="M472" t="s">
        <v>2845</v>
      </c>
      <c r="R472" t="s">
        <v>540</v>
      </c>
    </row>
    <row r="473" spans="1:18" x14ac:dyDescent="0.45">
      <c r="A473" t="s">
        <v>1690</v>
      </c>
      <c r="B473" t="s">
        <v>973</v>
      </c>
      <c r="C473" t="s">
        <v>974</v>
      </c>
      <c r="D473" t="s">
        <v>975</v>
      </c>
      <c r="G473" t="str" cm="1">
        <f t="array" aca="1" ref="G473" ca="1">IF(INDIRECT(ADDRESS(ROUNDDOWN((ROW(G473)-2)/3,0)+2,2))&lt;&gt;"",_xlfn.CONCAT(INDIRECT(ADDRESS(ROUNDDOWN((ROW(G473)-2)/3,0)+2,MOD(ROW(G473)-2,3)+2))," - ",INDIRECT(ADDRESS(ROUNDDOWN((ROW(G473)-2)/3,0)+2,1))),"")</f>
        <v>Mildread - Mild Headache</v>
      </c>
      <c r="M473" t="s">
        <v>2846</v>
      </c>
      <c r="R473" t="s">
        <v>541</v>
      </c>
    </row>
    <row r="474" spans="1:18" x14ac:dyDescent="0.45">
      <c r="A474" t="s">
        <v>1691</v>
      </c>
      <c r="G474" t="str" cm="1">
        <f t="array" aca="1" ref="G474" ca="1">IF(INDIRECT(ADDRESS(ROUNDDOWN((ROW(G474)-2)/3,0)+2,2))&lt;&gt;"",_xlfn.CONCAT(INDIRECT(ADDRESS(ROUNDDOWN((ROW(G474)-2)/3,0)+2,MOD(ROW(G474)-2,3)+2))," - ",INDIRECT(ADDRESS(ROUNDDOWN((ROW(G474)-2)/3,0)+2,1))),"")</f>
        <v>Mildris - Mild Headache</v>
      </c>
      <c r="M474" t="s">
        <v>2847</v>
      </c>
      <c r="R474" t="s">
        <v>542</v>
      </c>
    </row>
    <row r="475" spans="1:18" x14ac:dyDescent="0.45">
      <c r="A475" t="s">
        <v>1692</v>
      </c>
      <c r="B475" t="s">
        <v>976</v>
      </c>
      <c r="C475" t="s">
        <v>977</v>
      </c>
      <c r="D475" t="s">
        <v>978</v>
      </c>
      <c r="G475" t="str" cm="1">
        <f t="array" aca="1" ref="G475" ca="1">IF(INDIRECT(ADDRESS(ROUNDDOWN((ROW(G475)-2)/3,0)+2,2))&lt;&gt;"",_xlfn.CONCAT(INDIRECT(ADDRESS(ROUNDDOWN((ROW(G475)-2)/3,0)+2,MOD(ROW(G475)-2,3)+2))," - ",INDIRECT(ADDRESS(ROUNDDOWN((ROW(G475)-2)/3,0)+2,1))),"")</f>
        <v>Mildaro - Mild Headache</v>
      </c>
      <c r="M475" t="s">
        <v>2848</v>
      </c>
      <c r="R475" t="s">
        <v>543</v>
      </c>
    </row>
    <row r="476" spans="1:18" x14ac:dyDescent="0.45">
      <c r="A476" t="s">
        <v>1693</v>
      </c>
      <c r="B476" t="s">
        <v>979</v>
      </c>
      <c r="C476" t="s">
        <v>980</v>
      </c>
      <c r="D476" t="s">
        <v>981</v>
      </c>
      <c r="G476" t="str" cm="1">
        <f t="array" aca="1" ref="G476" ca="1">IF(INDIRECT(ADDRESS(ROUNDDOWN((ROW(G476)-2)/3,0)+2,2))&lt;&gt;"",_xlfn.CONCAT(INDIRECT(ADDRESS(ROUNDDOWN((ROW(G476)-2)/3,0)+2,MOD(ROW(G476)-2,3)+2))," - ",INDIRECT(ADDRESS(ROUNDDOWN((ROW(G476)-2)/3,0)+2,1))),"")</f>
        <v>Viner - Gripevine</v>
      </c>
      <c r="M476" t="s">
        <v>2849</v>
      </c>
      <c r="R476" t="s">
        <v>544</v>
      </c>
    </row>
    <row r="477" spans="1:18" x14ac:dyDescent="0.45">
      <c r="A477" t="s">
        <v>1694</v>
      </c>
      <c r="B477" t="s">
        <v>982</v>
      </c>
      <c r="C477" t="s">
        <v>983</v>
      </c>
      <c r="D477" t="s">
        <v>984</v>
      </c>
      <c r="G477" t="str" cm="1">
        <f t="array" aca="1" ref="G477" ca="1">IF(INDIRECT(ADDRESS(ROUNDDOWN((ROW(G477)-2)/3,0)+2,2))&lt;&gt;"",_xlfn.CONCAT(INDIRECT(ADDRESS(ROUNDDOWN((ROW(G477)-2)/3,0)+2,MOD(ROW(G477)-2,3)+2))," - ",INDIRECT(ADDRESS(ROUNDDOWN((ROW(G477)-2)/3,0)+2,1))),"")</f>
        <v>Vin - Gripevine</v>
      </c>
      <c r="M477" t="s">
        <v>2850</v>
      </c>
      <c r="R477" t="s">
        <v>545</v>
      </c>
    </row>
    <row r="478" spans="1:18" x14ac:dyDescent="0.45">
      <c r="A478" t="s">
        <v>1695</v>
      </c>
      <c r="B478" t="s">
        <v>985</v>
      </c>
      <c r="C478" t="s">
        <v>986</v>
      </c>
      <c r="D478" t="s">
        <v>987</v>
      </c>
      <c r="G478" t="str" cm="1">
        <f t="array" aca="1" ref="G478" ca="1">IF(INDIRECT(ADDRESS(ROUNDDOWN((ROW(G478)-2)/3,0)+2,2))&lt;&gt;"",_xlfn.CONCAT(INDIRECT(ADDRESS(ROUNDDOWN((ROW(G478)-2)/3,0)+2,MOD(ROW(G478)-2,3)+2))," - ",INDIRECT(ADDRESS(ROUNDDOWN((ROW(G478)-2)/3,0)+2,1))),"")</f>
        <v>Vincenzo - Gripevine</v>
      </c>
      <c r="M478" t="s">
        <v>2851</v>
      </c>
      <c r="R478" t="s">
        <v>546</v>
      </c>
    </row>
    <row r="479" spans="1:18" x14ac:dyDescent="0.45">
      <c r="A479" t="s">
        <v>1696</v>
      </c>
      <c r="B479" t="s">
        <v>988</v>
      </c>
      <c r="C479" t="s">
        <v>989</v>
      </c>
      <c r="D479" t="s">
        <v>990</v>
      </c>
      <c r="G479" t="str" cm="1">
        <f t="array" aca="1" ref="G479" ca="1">IF(INDIRECT(ADDRESS(ROUNDDOWN((ROW(G479)-2)/3,0)+2,2))&lt;&gt;"",_xlfn.CONCAT(INDIRECT(ADDRESS(ROUNDDOWN((ROW(G479)-2)/3,0)+2,MOD(ROW(G479)-2,3)+2))," - ",INDIRECT(ADDRESS(ROUNDDOWN((ROW(G479)-2)/3,0)+2,1))),"")</f>
        <v>Chalky - Skeleton Squire</v>
      </c>
      <c r="M479" t="s">
        <v>2852</v>
      </c>
      <c r="R479" t="s">
        <v>547</v>
      </c>
    </row>
    <row r="480" spans="1:18" x14ac:dyDescent="0.45">
      <c r="A480" t="s">
        <v>1697</v>
      </c>
      <c r="B480" t="s">
        <v>991</v>
      </c>
      <c r="C480" t="s">
        <v>992</v>
      </c>
      <c r="D480" t="s">
        <v>993</v>
      </c>
      <c r="G480" t="str" cm="1">
        <f t="array" aca="1" ref="G480" ca="1">IF(INDIRECT(ADDRESS(ROUNDDOWN((ROW(G480)-2)/3,0)+2,2))&lt;&gt;"",_xlfn.CONCAT(INDIRECT(ADDRESS(ROUNDDOWN((ROW(G480)-2)/3,0)+2,MOD(ROW(G480)-2,3)+2))," - ",INDIRECT(ADDRESS(ROUNDDOWN((ROW(G480)-2)/3,0)+2,1))),"")</f>
        <v>Bonebag - Skeleton Squire</v>
      </c>
      <c r="M480" t="s">
        <v>2853</v>
      </c>
      <c r="R480" t="s">
        <v>548</v>
      </c>
    </row>
    <row r="481" spans="1:18" x14ac:dyDescent="0.45">
      <c r="A481" t="s">
        <v>1698</v>
      </c>
      <c r="B481" t="s">
        <v>994</v>
      </c>
      <c r="C481" t="s">
        <v>995</v>
      </c>
      <c r="D481" t="s">
        <v>996</v>
      </c>
      <c r="G481" t="str" cm="1">
        <f t="array" aca="1" ref="G481" ca="1">IF(INDIRECT(ADDRESS(ROUNDDOWN((ROW(G481)-2)/3,0)+2,2))&lt;&gt;"",_xlfn.CONCAT(INDIRECT(ADDRESS(ROUNDDOWN((ROW(G481)-2)/3,0)+2,MOD(ROW(G481)-2,3)+2))," - ",INDIRECT(ADDRESS(ROUNDDOWN((ROW(G481)-2)/3,0)+2,1))),"")</f>
        <v>Skelley - Skeleton Squire</v>
      </c>
      <c r="M481" t="s">
        <v>2854</v>
      </c>
      <c r="R481" t="s">
        <v>549</v>
      </c>
    </row>
    <row r="482" spans="1:18" x14ac:dyDescent="0.45">
      <c r="A482" t="s">
        <v>1699</v>
      </c>
      <c r="B482" t="s">
        <v>997</v>
      </c>
      <c r="C482" t="s">
        <v>998</v>
      </c>
      <c r="D482" t="s">
        <v>999</v>
      </c>
      <c r="G482" t="str" cm="1">
        <f t="array" aca="1" ref="G482" ca="1">IF(INDIRECT(ADDRESS(ROUNDDOWN((ROW(G482)-2)/3,0)+2,2))&lt;&gt;"",_xlfn.CONCAT(INDIRECT(ADDRESS(ROUNDDOWN((ROW(G482)-2)/3,0)+2,MOD(ROW(G482)-2,3)+2))," - ",INDIRECT(ADDRESS(ROUNDDOWN((ROW(G482)-2)/3,0)+2,1))),"")</f>
        <v>Scorcher - Blazing Wingwyrm</v>
      </c>
      <c r="M482" t="s">
        <v>2855</v>
      </c>
      <c r="R482" t="s">
        <v>550</v>
      </c>
    </row>
    <row r="483" spans="1:18" x14ac:dyDescent="0.45">
      <c r="A483" t="s">
        <v>1700</v>
      </c>
      <c r="B483" t="s">
        <v>1000</v>
      </c>
      <c r="C483" t="s">
        <v>1001</v>
      </c>
      <c r="D483" t="s">
        <v>1002</v>
      </c>
      <c r="G483" t="str" cm="1">
        <f t="array" aca="1" ref="G483" ca="1">IF(INDIRECT(ADDRESS(ROUNDDOWN((ROW(G483)-2)/3,0)+2,2))&lt;&gt;"",_xlfn.CONCAT(INDIRECT(ADDRESS(ROUNDDOWN((ROW(G483)-2)/3,0)+2,MOD(ROW(G483)-2,3)+2))," - ",INDIRECT(ADDRESS(ROUNDDOWN((ROW(G483)-2)/3,0)+2,1))),"")</f>
        <v>Sizzles - Blazing Wingwyrm</v>
      </c>
      <c r="M483" t="s">
        <v>2856</v>
      </c>
      <c r="R483" t="s">
        <v>551</v>
      </c>
    </row>
    <row r="484" spans="1:18" x14ac:dyDescent="0.45">
      <c r="A484" t="s">
        <v>1701</v>
      </c>
      <c r="B484" t="s">
        <v>1003</v>
      </c>
      <c r="C484" t="s">
        <v>1004</v>
      </c>
      <c r="D484" t="s">
        <v>1005</v>
      </c>
      <c r="G484" t="str" cm="1">
        <f t="array" aca="1" ref="G484" ca="1">IF(INDIRECT(ADDRESS(ROUNDDOWN((ROW(G484)-2)/3,0)+2,2))&lt;&gt;"",_xlfn.CONCAT(INDIRECT(ADDRESS(ROUNDDOWN((ROW(G484)-2)/3,0)+2,MOD(ROW(G484)-2,3)+2))," - ",INDIRECT(ADDRESS(ROUNDDOWN((ROW(G484)-2)/3,0)+2,1))),"")</f>
        <v>Seario - Blazing Wingwyrm</v>
      </c>
      <c r="M484" t="s">
        <v>2857</v>
      </c>
      <c r="R484" t="s">
        <v>552</v>
      </c>
    </row>
    <row r="485" spans="1:18" x14ac:dyDescent="0.45">
      <c r="A485" t="s">
        <v>1702</v>
      </c>
      <c r="B485" t="s">
        <v>1006</v>
      </c>
      <c r="C485" t="s">
        <v>1007</v>
      </c>
      <c r="D485" t="s">
        <v>1008</v>
      </c>
      <c r="G485" t="str" cm="1">
        <f t="array" aca="1" ref="G485" ca="1">IF(INDIRECT(ADDRESS(ROUNDDOWN((ROW(G485)-2)/3,0)+2,2))&lt;&gt;"",_xlfn.CONCAT(INDIRECT(ADDRESS(ROUNDDOWN((ROW(G485)-2)/3,0)+2,MOD(ROW(G485)-2,3)+2))," - ",INDIRECT(ADDRESS(ROUNDDOWN((ROW(G485)-2)/3,0)+2,1))),"")</f>
        <v>Ferris - Iron Fryling</v>
      </c>
      <c r="M485" t="s">
        <v>2858</v>
      </c>
      <c r="R485" t="s">
        <v>553</v>
      </c>
    </row>
    <row r="486" spans="1:18" x14ac:dyDescent="0.45">
      <c r="A486" t="s">
        <v>1703</v>
      </c>
      <c r="B486" t="s">
        <v>1009</v>
      </c>
      <c r="C486" t="s">
        <v>1010</v>
      </c>
      <c r="D486" t="s">
        <v>1011</v>
      </c>
      <c r="G486" t="str" cm="1">
        <f t="array" aca="1" ref="G486" ca="1">IF(INDIRECT(ADDRESS(ROUNDDOWN((ROW(G486)-2)/3,0)+2,2))&lt;&gt;"",_xlfn.CONCAT(INDIRECT(ADDRESS(ROUNDDOWN((ROW(G486)-2)/3,0)+2,MOD(ROW(G486)-2,3)+2))," - ",INDIRECT(ADDRESS(ROUNDDOWN((ROW(G486)-2)/3,0)+2,1))),"")</f>
        <v>Gretal - Iron Fryling</v>
      </c>
      <c r="M486" t="s">
        <v>2859</v>
      </c>
      <c r="R486" t="s">
        <v>554</v>
      </c>
    </row>
    <row r="487" spans="1:18" x14ac:dyDescent="0.45">
      <c r="A487" t="s">
        <v>1704</v>
      </c>
      <c r="B487" t="s">
        <v>1012</v>
      </c>
      <c r="C487" t="s">
        <v>1013</v>
      </c>
      <c r="D487" t="s">
        <v>1014</v>
      </c>
      <c r="G487" t="str" cm="1">
        <f t="array" aca="1" ref="G487" ca="1">IF(INDIRECT(ADDRESS(ROUNDDOWN((ROW(G487)-2)/3,0)+2,2))&lt;&gt;"",_xlfn.CONCAT(INDIRECT(ADDRESS(ROUNDDOWN((ROW(G487)-2)/3,0)+2,MOD(ROW(G487)-2,3)+2))," - ",INDIRECT(ADDRESS(ROUNDDOWN((ROW(G487)-2)/3,0)+2,1))),"")</f>
        <v>Scrappy - Iron Fryling</v>
      </c>
      <c r="M487" t="s">
        <v>2860</v>
      </c>
      <c r="R487" t="s">
        <v>555</v>
      </c>
    </row>
    <row r="488" spans="1:18" x14ac:dyDescent="0.45">
      <c r="A488" t="s">
        <v>1705</v>
      </c>
      <c r="B488" t="s">
        <v>1015</v>
      </c>
      <c r="C488" t="s">
        <v>1016</v>
      </c>
      <c r="D488" t="s">
        <v>1017</v>
      </c>
      <c r="G488" t="str" cm="1">
        <f t="array" aca="1" ref="G488" ca="1">IF(INDIRECT(ADDRESS(ROUNDDOWN((ROW(G488)-2)/3,0)+2,2))&lt;&gt;"",_xlfn.CONCAT(INDIRECT(ADDRESS(ROUNDDOWN((ROW(G488)-2)/3,0)+2,MOD(ROW(G488)-2,3)+2))," - ",INDIRECT(ADDRESS(ROUNDDOWN((ROW(G488)-2)/3,0)+2,1))),"")</f>
        <v>Connie - Hexicon</v>
      </c>
      <c r="M488" t="s">
        <v>2861</v>
      </c>
      <c r="R488" t="s">
        <v>556</v>
      </c>
    </row>
    <row r="489" spans="1:18" x14ac:dyDescent="0.45">
      <c r="A489" t="s">
        <v>1706</v>
      </c>
      <c r="B489" t="s">
        <v>1018</v>
      </c>
      <c r="C489" t="s">
        <v>1019</v>
      </c>
      <c r="D489" t="s">
        <v>1020</v>
      </c>
      <c r="G489" t="str" cm="1">
        <f t="array" aca="1" ref="G489" ca="1">IF(INDIRECT(ADDRESS(ROUNDDOWN((ROW(G489)-2)/3,0)+2,2))&lt;&gt;"",_xlfn.CONCAT(INDIRECT(ADDRESS(ROUNDDOWN((ROW(G489)-2)/3,0)+2,MOD(ROW(G489)-2,3)+2))," - ",INDIRECT(ADDRESS(ROUNDDOWN((ROW(G489)-2)/3,0)+2,1))),"")</f>
        <v>Hextor - Hexicon</v>
      </c>
      <c r="M489" t="s">
        <v>2862</v>
      </c>
      <c r="R489" t="s">
        <v>557</v>
      </c>
    </row>
    <row r="490" spans="1:18" x14ac:dyDescent="0.45">
      <c r="A490" t="s">
        <v>1707</v>
      </c>
      <c r="B490" t="s">
        <v>1021</v>
      </c>
      <c r="C490" t="s">
        <v>1022</v>
      </c>
      <c r="D490" t="s">
        <v>1023</v>
      </c>
      <c r="G490" t="str" cm="1">
        <f t="array" aca="1" ref="G490" ca="1">IF(INDIRECT(ADDRESS(ROUNDDOWN((ROW(G490)-2)/3,0)+2,2))&lt;&gt;"",_xlfn.CONCAT(INDIRECT(ADDRESS(ROUNDDOWN((ROW(G490)-2)/3,0)+2,MOD(ROW(G490)-2,3)+2))," - ",INDIRECT(ADDRESS(ROUNDDOWN((ROW(G490)-2)/3,0)+2,1))),"")</f>
        <v>Conley - Hexicon</v>
      </c>
      <c r="M490" t="s">
        <v>2863</v>
      </c>
      <c r="R490" t="s">
        <v>558</v>
      </c>
    </row>
    <row r="491" spans="1:18" x14ac:dyDescent="0.45">
      <c r="A491" t="s">
        <v>1708</v>
      </c>
      <c r="B491" t="s">
        <v>1024</v>
      </c>
      <c r="C491" t="s">
        <v>1025</v>
      </c>
      <c r="D491" t="s">
        <v>1026</v>
      </c>
      <c r="G491" t="str" cm="1">
        <f t="array" aca="1" ref="G491" ca="1">IF(INDIRECT(ADDRESS(ROUNDDOWN((ROW(G491)-2)/3,0)+2,2))&lt;&gt;"",_xlfn.CONCAT(INDIRECT(ADDRESS(ROUNDDOWN((ROW(G491)-2)/3,0)+2,MOD(ROW(G491)-2,3)+2))," - ",INDIRECT(ADDRESS(ROUNDDOWN((ROW(G491)-2)/3,0)+2,1))),"")</f>
        <v>Hawtense - Terrorhawk</v>
      </c>
      <c r="M491" t="s">
        <v>2864</v>
      </c>
      <c r="R491" t="s">
        <v>559</v>
      </c>
    </row>
    <row r="492" spans="1:18" x14ac:dyDescent="0.45">
      <c r="A492" t="s">
        <v>1709</v>
      </c>
      <c r="B492" t="s">
        <v>1027</v>
      </c>
      <c r="C492" t="s">
        <v>1028</v>
      </c>
      <c r="D492" t="s">
        <v>1029</v>
      </c>
      <c r="G492" t="str" cm="1">
        <f t="array" aca="1" ref="G492" ca="1">IF(INDIRECT(ADDRESS(ROUNDDOWN((ROW(G492)-2)/3,0)+2,2))&lt;&gt;"",_xlfn.CONCAT(INDIRECT(ADDRESS(ROUNDDOWN((ROW(G492)-2)/3,0)+2,MOD(ROW(G492)-2,3)+2))," - ",INDIRECT(ADDRESS(ROUNDDOWN((ROW(G492)-2)/3,0)+2,1))),"")</f>
        <v>Hawkney - Terrorhawk</v>
      </c>
      <c r="M492" t="s">
        <v>2865</v>
      </c>
      <c r="R492" t="s">
        <v>560</v>
      </c>
    </row>
    <row r="493" spans="1:18" x14ac:dyDescent="0.45">
      <c r="A493" t="s">
        <v>1710</v>
      </c>
      <c r="B493" t="s">
        <v>1030</v>
      </c>
      <c r="C493" t="s">
        <v>1031</v>
      </c>
      <c r="D493" t="s">
        <v>1032</v>
      </c>
      <c r="G493" t="str" cm="1">
        <f t="array" aca="1" ref="G493" ca="1">IF(INDIRECT(ADDRESS(ROUNDDOWN((ROW(G493)-2)/3,0)+2,2))&lt;&gt;"",_xlfn.CONCAT(INDIRECT(ADDRESS(ROUNDDOWN((ROW(G493)-2)/3,0)+2,MOD(ROW(G493)-2,3)+2))," - ",INDIRECT(ADDRESS(ROUNDDOWN((ROW(G493)-2)/3,0)+2,1))),"")</f>
        <v>Terronce - Terrorhawk</v>
      </c>
      <c r="M493" t="s">
        <v>2866</v>
      </c>
      <c r="R493" t="s">
        <v>561</v>
      </c>
    </row>
    <row r="494" spans="1:18" x14ac:dyDescent="0.45">
      <c r="A494" t="s">
        <v>1711</v>
      </c>
      <c r="B494" t="s">
        <v>1033</v>
      </c>
      <c r="C494" t="s">
        <v>1034</v>
      </c>
      <c r="D494" t="s">
        <v>1035</v>
      </c>
      <c r="G494" t="str" cm="1">
        <f t="array" aca="1" ref="G494" ca="1">IF(INDIRECT(ADDRESS(ROUNDDOWN((ROW(G494)-2)/3,0)+2,2))&lt;&gt;"",_xlfn.CONCAT(INDIRECT(ADDRESS(ROUNDDOWN((ROW(G494)-2)/3,0)+2,MOD(ROW(G494)-2,3)+2))," - ",INDIRECT(ADDRESS(ROUNDDOWN((ROW(G494)-2)/3,0)+2,1))),"")</f>
        <v>Battie - Dingbat</v>
      </c>
      <c r="M494" t="s">
        <v>2867</v>
      </c>
      <c r="R494" t="s">
        <v>562</v>
      </c>
    </row>
    <row r="495" spans="1:18" x14ac:dyDescent="0.45">
      <c r="A495" t="s">
        <v>1712</v>
      </c>
      <c r="B495" t="s">
        <v>1036</v>
      </c>
      <c r="C495" t="s">
        <v>1037</v>
      </c>
      <c r="D495" t="s">
        <v>1038</v>
      </c>
      <c r="G495" t="str" cm="1">
        <f t="array" aca="1" ref="G495" ca="1">IF(INDIRECT(ADDRESS(ROUNDDOWN((ROW(G495)-2)/3,0)+2,2))&lt;&gt;"",_xlfn.CONCAT(INDIRECT(ADDRESS(ROUNDDOWN((ROW(G495)-2)/3,0)+2,MOD(ROW(G495)-2,3)+2))," - ",INDIRECT(ADDRESS(ROUNDDOWN((ROW(G495)-2)/3,0)+2,1))),"")</f>
        <v>Robat - Dingbat</v>
      </c>
      <c r="M495" t="s">
        <v>2868</v>
      </c>
      <c r="R495" t="s">
        <v>563</v>
      </c>
    </row>
    <row r="496" spans="1:18" x14ac:dyDescent="0.45">
      <c r="A496" t="s">
        <v>1713</v>
      </c>
      <c r="B496" t="s">
        <v>1039</v>
      </c>
      <c r="C496" t="s">
        <v>1040</v>
      </c>
      <c r="D496" t="s">
        <v>1041</v>
      </c>
      <c r="G496" t="str" cm="1">
        <f t="array" aca="1" ref="G496" ca="1">IF(INDIRECT(ADDRESS(ROUNDDOWN((ROW(G496)-2)/3,0)+2,2))&lt;&gt;"",_xlfn.CONCAT(INDIRECT(ADDRESS(ROUNDDOWN((ROW(G496)-2)/3,0)+2,MOD(ROW(G496)-2,3)+2))," - ",INDIRECT(ADDRESS(ROUNDDOWN((ROW(G496)-2)/3,0)+2,1))),"")</f>
        <v>Baterina - Dingbat</v>
      </c>
      <c r="M496" t="s">
        <v>2869</v>
      </c>
      <c r="R496" t="s">
        <v>564</v>
      </c>
    </row>
    <row r="497" spans="1:18" x14ac:dyDescent="0.45">
      <c r="A497" t="s">
        <v>1714</v>
      </c>
      <c r="G497" t="str" cm="1">
        <f t="array" aca="1" ref="G497" ca="1">IF(INDIRECT(ADDRESS(ROUNDDOWN((ROW(G497)-2)/3,0)+2,2))&lt;&gt;"",_xlfn.CONCAT(INDIRECT(ADDRESS(ROUNDDOWN((ROW(G497)-2)/3,0)+2,MOD(ROW(G497)-2,3)+2))," - ",INDIRECT(ADDRESS(ROUNDDOWN((ROW(G497)-2)/3,0)+2,1))),"")</f>
        <v>Esquith - Escudogre</v>
      </c>
      <c r="M497" t="s">
        <v>2870</v>
      </c>
      <c r="R497" t="s">
        <v>565</v>
      </c>
    </row>
    <row r="498" spans="1:18" x14ac:dyDescent="0.45">
      <c r="A498" t="s">
        <v>1715</v>
      </c>
      <c r="G498" t="str" cm="1">
        <f t="array" aca="1" ref="G498" ca="1">IF(INDIRECT(ADDRESS(ROUNDDOWN((ROW(G498)-2)/3,0)+2,2))&lt;&gt;"",_xlfn.CONCAT(INDIRECT(ADDRESS(ROUNDDOWN((ROW(G498)-2)/3,0)+2,MOD(ROW(G498)-2,3)+2))," - ",INDIRECT(ADDRESS(ROUNDDOWN((ROW(G498)-2)/3,0)+2,1))),"")</f>
        <v>Esquincy - Escudogre</v>
      </c>
      <c r="M498" t="s">
        <v>2871</v>
      </c>
      <c r="R498" t="s">
        <v>566</v>
      </c>
    </row>
    <row r="499" spans="1:18" x14ac:dyDescent="0.45">
      <c r="A499" t="s">
        <v>1716</v>
      </c>
      <c r="B499" t="s">
        <v>1042</v>
      </c>
      <c r="C499" t="s">
        <v>1043</v>
      </c>
      <c r="D499" t="s">
        <v>1044</v>
      </c>
      <c r="G499" t="str" cm="1">
        <f t="array" aca="1" ref="G499" ca="1">IF(INDIRECT(ADDRESS(ROUNDDOWN((ROW(G499)-2)/3,0)+2,2))&lt;&gt;"",_xlfn.CONCAT(INDIRECT(ADDRESS(ROUNDDOWN((ROW(G499)-2)/3,0)+2,MOD(ROW(G499)-2,3)+2))," - ",INDIRECT(ADDRESS(ROUNDDOWN((ROW(G499)-2)/3,0)+2,1))),"")</f>
        <v>Escooby - Escudogre</v>
      </c>
      <c r="M499" t="s">
        <v>2872</v>
      </c>
      <c r="R499" t="s">
        <v>567</v>
      </c>
    </row>
    <row r="500" spans="1:18" x14ac:dyDescent="0.45">
      <c r="A500" t="s">
        <v>1717</v>
      </c>
      <c r="B500" t="s">
        <v>1045</v>
      </c>
      <c r="C500" t="s">
        <v>1046</v>
      </c>
      <c r="D500" t="s">
        <v>1047</v>
      </c>
      <c r="G500" t="str" cm="1">
        <f t="array" aca="1" ref="G500" ca="1">IF(INDIRECT(ADDRESS(ROUNDDOWN((ROW(G500)-2)/3,0)+2,2))&lt;&gt;"",_xlfn.CONCAT(INDIRECT(ADDRESS(ROUNDDOWN((ROW(G500)-2)/3,0)+2,MOD(ROW(G500)-2,3)+2))," - ",INDIRECT(ADDRESS(ROUNDDOWN((ROW(G500)-2)/3,0)+2,1))),"")</f>
        <v>Decaleb - Decayurion</v>
      </c>
      <c r="M500" t="s">
        <v>2873</v>
      </c>
      <c r="R500" t="s">
        <v>568</v>
      </c>
    </row>
    <row r="501" spans="1:18" x14ac:dyDescent="0.45">
      <c r="A501" t="s">
        <v>1718</v>
      </c>
      <c r="G501" t="str" cm="1">
        <f t="array" aca="1" ref="G501" ca="1">IF(INDIRECT(ADDRESS(ROUNDDOWN((ROW(G501)-2)/3,0)+2,2))&lt;&gt;"",_xlfn.CONCAT(INDIRECT(ADDRESS(ROUNDDOWN((ROW(G501)-2)/3,0)+2,MOD(ROW(G501)-2,3)+2))," - ",INDIRECT(ADDRESS(ROUNDDOWN((ROW(G501)-2)/3,0)+2,1))),"")</f>
        <v>Declan - Decayurion</v>
      </c>
      <c r="M501" t="s">
        <v>2874</v>
      </c>
      <c r="R501" t="s">
        <v>569</v>
      </c>
    </row>
    <row r="502" spans="1:18" x14ac:dyDescent="0.45">
      <c r="A502" t="s">
        <v>1719</v>
      </c>
      <c r="B502" t="s">
        <v>1048</v>
      </c>
      <c r="C502" t="s">
        <v>1049</v>
      </c>
      <c r="D502" t="s">
        <v>1050</v>
      </c>
      <c r="G502" t="str" cm="1">
        <f t="array" aca="1" ref="G502" ca="1">IF(INDIRECT(ADDRESS(ROUNDDOWN((ROW(G502)-2)/3,0)+2,2))&lt;&gt;"",_xlfn.CONCAT(INDIRECT(ADDRESS(ROUNDDOWN((ROW(G502)-2)/3,0)+2,MOD(ROW(G502)-2,3)+2))," - ",INDIRECT(ADDRESS(ROUNDDOWN((ROW(G502)-2)/3,0)+2,1))),"")</f>
        <v>Deckard - Decayurion</v>
      </c>
      <c r="M502" t="s">
        <v>2875</v>
      </c>
      <c r="R502" t="s">
        <v>570</v>
      </c>
    </row>
    <row r="503" spans="1:18" x14ac:dyDescent="0.45">
      <c r="A503" t="s">
        <v>1720</v>
      </c>
      <c r="B503" t="s">
        <v>1051</v>
      </c>
      <c r="C503" t="s">
        <v>1052</v>
      </c>
      <c r="D503" t="s">
        <v>1053</v>
      </c>
      <c r="G503" t="str" cm="1">
        <f t="array" aca="1" ref="G503" ca="1">IF(INDIRECT(ADDRESS(ROUNDDOWN((ROW(G503)-2)/3,0)+2,2))&lt;&gt;"",_xlfn.CONCAT(INDIRECT(ADDRESS(ROUNDDOWN((ROW(G503)-2)/3,0)+2,MOD(ROW(G503)-2,3)+2))," - ",INDIRECT(ADDRESS(ROUNDDOWN((ROW(G503)-2)/3,0)+2,1))),"")</f>
        <v>Lardball - Blighted Bloater</v>
      </c>
      <c r="M503" t="s">
        <v>2876</v>
      </c>
      <c r="R503" t="s">
        <v>571</v>
      </c>
    </row>
    <row r="504" spans="1:18" x14ac:dyDescent="0.45">
      <c r="A504" t="s">
        <v>1721</v>
      </c>
      <c r="B504" t="s">
        <v>1054</v>
      </c>
      <c r="C504" t="s">
        <v>1055</v>
      </c>
      <c r="D504" t="s">
        <v>1056</v>
      </c>
      <c r="G504" t="str" cm="1">
        <f t="array" aca="1" ref="G504" ca="1">IF(INDIRECT(ADDRESS(ROUNDDOWN((ROW(G504)-2)/3,0)+2,2))&lt;&gt;"",_xlfn.CONCAT(INDIRECT(ADDRESS(ROUNDDOWN((ROW(G504)-2)/3,0)+2,MOD(ROW(G504)-2,3)+2))," - ",INDIRECT(ADDRESS(ROUNDDOWN((ROW(G504)-2)/3,0)+2,1))),"")</f>
        <v>Fatty - Blighted Bloater</v>
      </c>
      <c r="M504" t="s">
        <v>2877</v>
      </c>
      <c r="R504" t="s">
        <v>572</v>
      </c>
    </row>
    <row r="505" spans="1:18" x14ac:dyDescent="0.45">
      <c r="A505" t="s">
        <v>1722</v>
      </c>
      <c r="B505" t="s">
        <v>1057</v>
      </c>
      <c r="C505" t="s">
        <v>1058</v>
      </c>
      <c r="D505" t="s">
        <v>1059</v>
      </c>
      <c r="G505" t="str" cm="1">
        <f t="array" aca="1" ref="G505" ca="1">IF(INDIRECT(ADDRESS(ROUNDDOWN((ROW(G505)-2)/3,0)+2,2))&lt;&gt;"",_xlfn.CONCAT(INDIRECT(ADDRESS(ROUNDDOWN((ROW(G505)-2)/3,0)+2,MOD(ROW(G505)-2,3)+2))," - ",INDIRECT(ADDRESS(ROUNDDOWN((ROW(G505)-2)/3,0)+2,1))),"")</f>
        <v>Chublin - Blighted Bloater</v>
      </c>
      <c r="M505" t="s">
        <v>2878</v>
      </c>
      <c r="R505" t="s">
        <v>573</v>
      </c>
    </row>
    <row r="506" spans="1:18" x14ac:dyDescent="0.45">
      <c r="A506" t="s">
        <v>1723</v>
      </c>
      <c r="B506" t="s">
        <v>1060</v>
      </c>
      <c r="C506" t="s">
        <v>1061</v>
      </c>
      <c r="D506" t="s">
        <v>1062</v>
      </c>
      <c r="G506" t="str" cm="1">
        <f t="array" aca="1" ref="G506" ca="1">IF(INDIRECT(ADDRESS(ROUNDDOWN((ROW(G506)-2)/3,0)+2,2))&lt;&gt;"",_xlfn.CONCAT(INDIRECT(ADDRESS(ROUNDDOWN((ROW(G506)-2)/3,0)+2,MOD(ROW(G506)-2,3)+2))," - ",INDIRECT(ADDRESS(ROUNDDOWN((ROW(G506)-2)/3,0)+2,1))),"")</f>
        <v>Caratte - Bloody Hand</v>
      </c>
      <c r="M506" t="s">
        <v>2879</v>
      </c>
      <c r="R506" t="s">
        <v>574</v>
      </c>
    </row>
    <row r="507" spans="1:18" x14ac:dyDescent="0.45">
      <c r="A507" t="s">
        <v>1724</v>
      </c>
      <c r="B507" t="s">
        <v>1063</v>
      </c>
      <c r="C507" t="s">
        <v>1064</v>
      </c>
      <c r="D507" t="s">
        <v>1065</v>
      </c>
      <c r="G507" t="str" cm="1">
        <f t="array" aca="1" ref="G507" ca="1">IF(INDIRECT(ADDRESS(ROUNDDOWN((ROW(G507)-2)/3,0)+2,2))&lt;&gt;"",_xlfn.CONCAT(INDIRECT(ADDRESS(ROUNDDOWN((ROW(G507)-2)/3,0)+2,MOD(ROW(G507)-2,3)+2))," - ",INDIRECT(ADDRESS(ROUNDDOWN((ROW(G507)-2)/3,0)+2,1))),"")</f>
        <v>Gildeon - Bloody Hand</v>
      </c>
      <c r="M507" t="s">
        <v>2880</v>
      </c>
      <c r="R507" t="s">
        <v>575</v>
      </c>
    </row>
    <row r="508" spans="1:18" x14ac:dyDescent="0.45">
      <c r="A508" t="s">
        <v>1725</v>
      </c>
      <c r="B508" t="s">
        <v>1066</v>
      </c>
      <c r="C508" t="s">
        <v>1067</v>
      </c>
      <c r="D508" t="s">
        <v>1068</v>
      </c>
      <c r="G508" t="str" cm="1">
        <f t="array" aca="1" ref="G508" ca="1">IF(INDIRECT(ADDRESS(ROUNDDOWN((ROW(G508)-2)/3,0)+2,2))&lt;&gt;"",_xlfn.CONCAT(INDIRECT(ADDRESS(ROUNDDOWN((ROW(G508)-2)/3,0)+2,MOD(ROW(G508)-2,3)+2))," - ",INDIRECT(ADDRESS(ROUNDDOWN((ROW(G508)-2)/3,0)+2,1))),"")</f>
        <v>Prospero - Bloody Hand</v>
      </c>
      <c r="M508" t="s">
        <v>2881</v>
      </c>
      <c r="R508" t="s">
        <v>576</v>
      </c>
    </row>
    <row r="509" spans="1:18" x14ac:dyDescent="0.45">
      <c r="A509" t="s">
        <v>1726</v>
      </c>
      <c r="B509" t="s">
        <v>1069</v>
      </c>
      <c r="C509" t="s">
        <v>1070</v>
      </c>
      <c r="D509" t="s">
        <v>1071</v>
      </c>
      <c r="G509" t="str" cm="1">
        <f t="array" aca="1" ref="G509" ca="1">IF(INDIRECT(ADDRESS(ROUNDDOWN((ROW(G509)-2)/3,0)+2,2))&lt;&gt;"",_xlfn.CONCAT(INDIRECT(ADDRESS(ROUNDDOWN((ROW(G509)-2)/3,0)+2,MOD(ROW(G509)-2,3)+2))," - ",INDIRECT(ADDRESS(ROUNDDOWN((ROW(G509)-2)/3,0)+2,1))),"")</f>
        <v>Thor - Gold Fryling</v>
      </c>
      <c r="M509" t="s">
        <v>2882</v>
      </c>
      <c r="R509" t="s">
        <v>577</v>
      </c>
    </row>
    <row r="510" spans="1:18" x14ac:dyDescent="0.45">
      <c r="A510" t="s">
        <v>1727</v>
      </c>
      <c r="G510" t="str" cm="1">
        <f t="array" aca="1" ref="G510" ca="1">IF(INDIRECT(ADDRESS(ROUNDDOWN((ROW(G510)-2)/3,0)+2,2))&lt;&gt;"",_xlfn.CONCAT(INDIRECT(ADDRESS(ROUNDDOWN((ROW(G510)-2)/3,0)+2,MOD(ROW(G510)-2,3)+2))," - ",INDIRECT(ADDRESS(ROUNDDOWN((ROW(G510)-2)/3,0)+2,1))),"")</f>
        <v>Brontes - Gold Fryling</v>
      </c>
      <c r="M510" t="s">
        <v>2883</v>
      </c>
      <c r="R510" t="s">
        <v>578</v>
      </c>
    </row>
    <row r="511" spans="1:18" x14ac:dyDescent="0.45">
      <c r="A511" t="s">
        <v>1728</v>
      </c>
      <c r="B511" t="s">
        <v>1072</v>
      </c>
      <c r="C511" t="s">
        <v>1073</v>
      </c>
      <c r="D511" t="s">
        <v>1074</v>
      </c>
      <c r="G511" t="str" cm="1">
        <f t="array" aca="1" ref="G511" ca="1">IF(INDIRECT(ADDRESS(ROUNDDOWN((ROW(G511)-2)/3,0)+2,2))&lt;&gt;"",_xlfn.CONCAT(INDIRECT(ADDRESS(ROUNDDOWN((ROW(G511)-2)/3,0)+2,MOD(ROW(G511)-2,3)+2))," - ",INDIRECT(ADDRESS(ROUNDDOWN((ROW(G511)-2)/3,0)+2,1))),"")</f>
        <v>Jupiter - Gold Fryling</v>
      </c>
      <c r="M511" t="s">
        <v>2884</v>
      </c>
      <c r="R511" t="s">
        <v>579</v>
      </c>
    </row>
    <row r="512" spans="1:18" x14ac:dyDescent="0.45">
      <c r="A512" t="s">
        <v>1729</v>
      </c>
      <c r="B512" t="s">
        <v>1075</v>
      </c>
      <c r="C512" t="s">
        <v>1076</v>
      </c>
      <c r="D512" t="s">
        <v>1077</v>
      </c>
      <c r="G512" t="str" cm="1">
        <f t="array" aca="1" ref="G512" ca="1">IF(INDIRECT(ADDRESS(ROUNDDOWN((ROW(G512)-2)/3,0)+2,2))&lt;&gt;"",_xlfn.CONCAT(INDIRECT(ADDRESS(ROUNDDOWN((ROW(G512)-2)/3,0)+2,MOD(ROW(G512)-2,3)+2))," - ",INDIRECT(ADDRESS(ROUNDDOWN((ROW(G512)-2)/3,0)+2,1))),"")</f>
        <v>Goredon - Demon Thunderer</v>
      </c>
      <c r="M512" t="s">
        <v>2885</v>
      </c>
      <c r="R512" t="s">
        <v>580</v>
      </c>
    </row>
    <row r="513" spans="1:18" x14ac:dyDescent="0.45">
      <c r="A513" t="s">
        <v>1730</v>
      </c>
      <c r="B513" t="s">
        <v>1078</v>
      </c>
      <c r="C513" t="s">
        <v>1079</v>
      </c>
      <c r="D513" t="s">
        <v>1080</v>
      </c>
      <c r="G513" t="str" cm="1">
        <f t="array" aca="1" ref="G513" ca="1">IF(INDIRECT(ADDRESS(ROUNDDOWN((ROW(G513)-2)/3,0)+2,2))&lt;&gt;"",_xlfn.CONCAT(INDIRECT(ADDRESS(ROUNDDOWN((ROW(G513)-2)/3,0)+2,MOD(ROW(G513)-2,3)+2))," - ",INDIRECT(ADDRESS(ROUNDDOWN((ROW(G513)-2)/3,0)+2,1))),"")</f>
        <v>Curdle - Demon Thunderer</v>
      </c>
      <c r="M513" t="s">
        <v>2886</v>
      </c>
      <c r="R513" t="s">
        <v>581</v>
      </c>
    </row>
    <row r="514" spans="1:18" x14ac:dyDescent="0.45">
      <c r="A514" t="s">
        <v>1731</v>
      </c>
      <c r="B514" t="s">
        <v>1081</v>
      </c>
      <c r="C514" t="s">
        <v>1082</v>
      </c>
      <c r="D514" t="s">
        <v>1083</v>
      </c>
      <c r="G514" t="str" cm="1">
        <f t="array" aca="1" ref="G514" ca="1">IF(INDIRECT(ADDRESS(ROUNDDOWN((ROW(G514)-2)/3,0)+2,2))&lt;&gt;"",_xlfn.CONCAT(INDIRECT(ADDRESS(ROUNDDOWN((ROW(G514)-2)/3,0)+2,MOD(ROW(G514)-2,3)+2))," - ",INDIRECT(ADDRESS(ROUNDDOWN((ROW(G514)-2)/3,0)+2,1))),"")</f>
        <v>Scarlet - Demon Thunderer</v>
      </c>
      <c r="M514" t="s">
        <v>2887</v>
      </c>
      <c r="R514" t="s">
        <v>582</v>
      </c>
    </row>
    <row r="515" spans="1:18" x14ac:dyDescent="0.45">
      <c r="A515" t="s">
        <v>1732</v>
      </c>
      <c r="B515" t="s">
        <v>1084</v>
      </c>
      <c r="C515" t="s">
        <v>1085</v>
      </c>
      <c r="D515" t="s">
        <v>1086</v>
      </c>
      <c r="G515" t="str" cm="1">
        <f t="array" aca="1" ref="G515" ca="1">IF(INDIRECT(ADDRESS(ROUNDDOWN((ROW(G515)-2)/3,0)+2,2))&lt;&gt;"",_xlfn.CONCAT(INDIRECT(ADDRESS(ROUNDDOWN((ROW(G515)-2)/3,0)+2,MOD(ROW(G515)-2,3)+2))," - ",INDIRECT(ADDRESS(ROUNDDOWN((ROW(G515)-2)/3,0)+2,1))),"")</f>
        <v>Angoos - Emperor Slime</v>
      </c>
      <c r="M515" t="s">
        <v>2888</v>
      </c>
      <c r="R515" t="s">
        <v>583</v>
      </c>
    </row>
    <row r="516" spans="1:18" x14ac:dyDescent="0.45">
      <c r="A516" t="s">
        <v>1733</v>
      </c>
      <c r="B516" t="s">
        <v>1087</v>
      </c>
      <c r="C516" t="s">
        <v>1088</v>
      </c>
      <c r="D516" t="s">
        <v>1089</v>
      </c>
      <c r="G516" t="str" cm="1">
        <f t="array" aca="1" ref="G516" ca="1">IF(INDIRECT(ADDRESS(ROUNDDOWN((ROW(G516)-2)/3,0)+2,2))&lt;&gt;"",_xlfn.CONCAT(INDIRECT(ADDRESS(ROUNDDOWN((ROW(G516)-2)/3,0)+2,MOD(ROW(G516)-2,3)+2))," - ",INDIRECT(ADDRESS(ROUNDDOWN((ROW(G516)-2)/3,0)+2,1))),"")</f>
        <v>Squeeven - Emperor Slime</v>
      </c>
      <c r="M516" t="s">
        <v>2889</v>
      </c>
      <c r="R516" t="s">
        <v>584</v>
      </c>
    </row>
    <row r="517" spans="1:18" x14ac:dyDescent="0.45">
      <c r="A517" t="s">
        <v>1734</v>
      </c>
      <c r="B517" t="s">
        <v>1090</v>
      </c>
      <c r="C517" t="s">
        <v>1091</v>
      </c>
      <c r="D517" t="s">
        <v>1092</v>
      </c>
      <c r="G517" t="str" cm="1">
        <f t="array" aca="1" ref="G517" ca="1">IF(INDIRECT(ADDRESS(ROUNDDOWN((ROW(G517)-2)/3,0)+2,2))&lt;&gt;"",_xlfn.CONCAT(INDIRECT(ADDRESS(ROUNDDOWN((ROW(G517)-2)/3,0)+2,MOD(ROW(G517)-2,3)+2))," - ",INDIRECT(ADDRESS(ROUNDDOWN((ROW(G517)-2)/3,0)+2,1))),"")</f>
        <v>Goolius - Emperor Slime</v>
      </c>
      <c r="M517" t="s">
        <v>2890</v>
      </c>
      <c r="R517" t="s">
        <v>585</v>
      </c>
    </row>
    <row r="518" spans="1:18" x14ac:dyDescent="0.45">
      <c r="A518" t="s">
        <v>1735</v>
      </c>
      <c r="B518" t="s">
        <v>1093</v>
      </c>
      <c r="C518" t="s">
        <v>1094</v>
      </c>
      <c r="D518" t="s">
        <v>1095</v>
      </c>
      <c r="G518" t="str" cm="1">
        <f t="array" aca="1" ref="G518" ca="1">IF(INDIRECT(ADDRESS(ROUNDDOWN((ROW(G518)-2)/3,0)+2,2))&lt;&gt;"",_xlfn.CONCAT(INDIRECT(ADDRESS(ROUNDDOWN((ROW(G518)-2)/3,0)+2,MOD(ROW(G518)-2,3)+2))," - ",INDIRECT(ADDRESS(ROUNDDOWN((ROW(G518)-2)/3,0)+2,1))),"")</f>
        <v>Dean - Demon Deacon</v>
      </c>
      <c r="M518" t="s">
        <v>2891</v>
      </c>
      <c r="R518" t="s">
        <v>586</v>
      </c>
    </row>
    <row r="519" spans="1:18" x14ac:dyDescent="0.45">
      <c r="A519" t="s">
        <v>1736</v>
      </c>
      <c r="B519" t="s">
        <v>1096</v>
      </c>
      <c r="C519" t="s">
        <v>1097</v>
      </c>
      <c r="D519" t="s">
        <v>1098</v>
      </c>
      <c r="G519" t="str" cm="1">
        <f t="array" aca="1" ref="G519" ca="1">IF(INDIRECT(ADDRESS(ROUNDDOWN((ROW(G519)-2)/3,0)+2,2))&lt;&gt;"",_xlfn.CONCAT(INDIRECT(ADDRESS(ROUNDDOWN((ROW(G519)-2)/3,0)+2,MOD(ROW(G519)-2,3)+2))," - ",INDIRECT(ADDRESS(ROUNDDOWN((ROW(G519)-2)/3,0)+2,1))),"")</f>
        <v>Deanise - Demon Deacon</v>
      </c>
      <c r="M519" t="s">
        <v>2892</v>
      </c>
      <c r="R519" t="s">
        <v>587</v>
      </c>
    </row>
    <row r="520" spans="1:18" x14ac:dyDescent="0.45">
      <c r="A520" t="s">
        <v>1737</v>
      </c>
      <c r="B520" t="s">
        <v>1099</v>
      </c>
      <c r="C520" t="s">
        <v>1100</v>
      </c>
      <c r="D520" t="s">
        <v>1101</v>
      </c>
      <c r="G520" t="str" cm="1">
        <f t="array" aca="1" ref="G520" ca="1">IF(INDIRECT(ADDRESS(ROUNDDOWN((ROW(G520)-2)/3,0)+2,2))&lt;&gt;"",_xlfn.CONCAT(INDIRECT(ADDRESS(ROUNDDOWN((ROW(G520)-2)/3,0)+2,MOD(ROW(G520)-2,3)+2))," - ",INDIRECT(ADDRESS(ROUNDDOWN((ROW(G520)-2)/3,0)+2,1))),"")</f>
        <v>Deardrie - Demon Deacon</v>
      </c>
      <c r="M520" t="s">
        <v>2893</v>
      </c>
      <c r="R520" t="s">
        <v>588</v>
      </c>
    </row>
    <row r="521" spans="1:18" x14ac:dyDescent="0.45">
      <c r="A521" t="s">
        <v>1738</v>
      </c>
      <c r="B521" t="s">
        <v>1102</v>
      </c>
      <c r="C521" t="s">
        <v>1103</v>
      </c>
      <c r="D521" t="s">
        <v>1104</v>
      </c>
      <c r="G521" t="str" cm="1">
        <f t="array" aca="1" ref="G521" ca="1">IF(INDIRECT(ADDRESS(ROUNDDOWN((ROW(G521)-2)/3,0)+2,2))&lt;&gt;"",_xlfn.CONCAT(INDIRECT(ADDRESS(ROUNDDOWN((ROW(G521)-2)/3,0)+2,MOD(ROW(G521)-2,3)+2))," - ",INDIRECT(ADDRESS(ROUNDDOWN((ROW(G521)-2)/3,0)+2,1))),"")</f>
        <v>Macey - Swingre</v>
      </c>
      <c r="M521" t="s">
        <v>2894</v>
      </c>
      <c r="R521" t="s">
        <v>589</v>
      </c>
    </row>
    <row r="522" spans="1:18" x14ac:dyDescent="0.45">
      <c r="A522" t="s">
        <v>1739</v>
      </c>
      <c r="B522" t="s">
        <v>1105</v>
      </c>
      <c r="C522" t="s">
        <v>1106</v>
      </c>
      <c r="D522" t="s">
        <v>1107</v>
      </c>
      <c r="G522" t="str" cm="1">
        <f t="array" aca="1" ref="G522" ca="1">IF(INDIRECT(ADDRESS(ROUNDDOWN((ROW(G522)-2)/3,0)+2,2))&lt;&gt;"",_xlfn.CONCAT(INDIRECT(ADDRESS(ROUNDDOWN((ROW(G522)-2)/3,0)+2,MOD(ROW(G522)-2,3)+2))," - ",INDIRECT(ADDRESS(ROUNDDOWN((ROW(G522)-2)/3,0)+2,1))),"")</f>
        <v>Chaine - Swingre</v>
      </c>
      <c r="M522" t="s">
        <v>2895</v>
      </c>
      <c r="R522" t="s">
        <v>590</v>
      </c>
    </row>
    <row r="523" spans="1:18" x14ac:dyDescent="0.45">
      <c r="A523" t="s">
        <v>1740</v>
      </c>
      <c r="B523" t="s">
        <v>1108</v>
      </c>
      <c r="C523" t="s">
        <v>1109</v>
      </c>
      <c r="D523" t="s">
        <v>1110</v>
      </c>
      <c r="G523" t="str" cm="1">
        <f t="array" aca="1" ref="G523" ca="1">IF(INDIRECT(ADDRESS(ROUNDDOWN((ROW(G523)-2)/3,0)+2,2))&lt;&gt;"",_xlfn.CONCAT(INDIRECT(ADDRESS(ROUNDDOWN((ROW(G523)-2)/3,0)+2,MOD(ROW(G523)-2,3)+2))," - ",INDIRECT(ADDRESS(ROUNDDOWN((ROW(G523)-2)/3,0)+2,1))),"")</f>
        <v>Crusher - Swingre</v>
      </c>
      <c r="M523" t="s">
        <v>2896</v>
      </c>
      <c r="R523" t="s">
        <v>591</v>
      </c>
    </row>
    <row r="524" spans="1:18" x14ac:dyDescent="0.45">
      <c r="A524" t="s">
        <v>1741</v>
      </c>
      <c r="B524" t="s">
        <v>1111</v>
      </c>
      <c r="C524" t="s">
        <v>1112</v>
      </c>
      <c r="D524" t="s">
        <v>1113</v>
      </c>
      <c r="G524" t="str" cm="1">
        <f t="array" aca="1" ref="G524" ca="1">IF(INDIRECT(ADDRESS(ROUNDDOWN((ROW(G524)-2)/3,0)+2,2))&lt;&gt;"",_xlfn.CONCAT(INDIRECT(ADDRESS(ROUNDDOWN((ROW(G524)-2)/3,0)+2,MOD(ROW(G524)-2,3)+2))," - ",INDIRECT(ADDRESS(ROUNDDOWN((ROW(G524)-2)/3,0)+2,1))),"")</f>
        <v>Marvel - Captain Catastrophe</v>
      </c>
      <c r="M524" t="s">
        <v>2897</v>
      </c>
      <c r="R524" t="s">
        <v>592</v>
      </c>
    </row>
    <row r="525" spans="1:18" x14ac:dyDescent="0.45">
      <c r="A525" t="s">
        <v>1742</v>
      </c>
      <c r="B525" t="s">
        <v>1114</v>
      </c>
      <c r="C525" t="s">
        <v>1115</v>
      </c>
      <c r="D525" t="s">
        <v>1116</v>
      </c>
      <c r="G525" t="str" cm="1">
        <f t="array" aca="1" ref="G525" ca="1">IF(INDIRECT(ADDRESS(ROUNDDOWN((ROW(G525)-2)/3,0)+2,2))&lt;&gt;"",_xlfn.CONCAT(INDIRECT(ADDRESS(ROUNDDOWN((ROW(G525)-2)/3,0)+2,MOD(ROW(G525)-2,3)+2))," - ",INDIRECT(ADDRESS(ROUNDDOWN((ROW(G525)-2)/3,0)+2,1))),"")</f>
        <v>Cook - Captain Catastrophe</v>
      </c>
      <c r="M525" t="s">
        <v>2898</v>
      </c>
      <c r="R525" t="s">
        <v>593</v>
      </c>
    </row>
    <row r="526" spans="1:18" x14ac:dyDescent="0.45">
      <c r="A526" t="s">
        <v>1743</v>
      </c>
      <c r="B526" t="s">
        <v>1117</v>
      </c>
      <c r="C526" t="s">
        <v>1118</v>
      </c>
      <c r="D526" t="s">
        <v>1119</v>
      </c>
      <c r="G526" t="str" cm="1">
        <f t="array" aca="1" ref="G526" ca="1">IF(INDIRECT(ADDRESS(ROUNDDOWN((ROW(G526)-2)/3,0)+2,2))&lt;&gt;"",_xlfn.CONCAT(INDIRECT(ADDRESS(ROUNDDOWN((ROW(G526)-2)/3,0)+2,MOD(ROW(G526)-2,3)+2))," - ",INDIRECT(ADDRESS(ROUNDDOWN((ROW(G526)-2)/3,0)+2,1))),"")</f>
        <v>Crunch - Captain Catastrophe</v>
      </c>
      <c r="M526" t="s">
        <v>2899</v>
      </c>
      <c r="R526" t="s">
        <v>594</v>
      </c>
    </row>
    <row r="527" spans="1:18" x14ac:dyDescent="0.45">
      <c r="A527" t="s">
        <v>1744</v>
      </c>
      <c r="B527" t="s">
        <v>1120</v>
      </c>
      <c r="C527" t="s">
        <v>1121</v>
      </c>
      <c r="D527" t="s">
        <v>1122</v>
      </c>
      <c r="G527" t="str" cm="1">
        <f t="array" aca="1" ref="G527" ca="1">IF(INDIRECT(ADDRESS(ROUNDDOWN((ROW(G527)-2)/3,0)+2,2))&lt;&gt;"",_xlfn.CONCAT(INDIRECT(ADDRESS(ROUNDDOWN((ROW(G527)-2)/3,0)+2,MOD(ROW(G527)-2,3)+2))," - ",INDIRECT(ADDRESS(ROUNDDOWN((ROW(G527)-2)/3,0)+2,1))),"")</f>
        <v>Djerry - High Djinks</v>
      </c>
      <c r="M527" t="s">
        <v>2900</v>
      </c>
      <c r="R527" t="s">
        <v>595</v>
      </c>
    </row>
    <row r="528" spans="1:18" x14ac:dyDescent="0.45">
      <c r="A528" t="s">
        <v>1745</v>
      </c>
      <c r="B528" t="s">
        <v>1123</v>
      </c>
      <c r="C528" t="s">
        <v>1124</v>
      </c>
      <c r="D528" t="s">
        <v>1125</v>
      </c>
      <c r="G528" t="str" cm="1">
        <f t="array" aca="1" ref="G528" ca="1">IF(INDIRECT(ADDRESS(ROUNDDOWN((ROW(G528)-2)/3,0)+2,2))&lt;&gt;"",_xlfn.CONCAT(INDIRECT(ADDRESS(ROUNDDOWN((ROW(G528)-2)/3,0)+2,MOD(ROW(G528)-2,3)+2))," - ",INDIRECT(ADDRESS(ROUNDDOWN((ROW(G528)-2)/3,0)+2,1))),"")</f>
        <v>Djimmy - High Djinks</v>
      </c>
      <c r="M528" t="s">
        <v>2901</v>
      </c>
      <c r="R528" t="s">
        <v>596</v>
      </c>
    </row>
    <row r="529" spans="1:18" x14ac:dyDescent="0.45">
      <c r="A529" t="s">
        <v>1746</v>
      </c>
      <c r="B529" t="s">
        <v>1126</v>
      </c>
      <c r="C529" t="s">
        <v>1127</v>
      </c>
      <c r="D529" t="s">
        <v>1128</v>
      </c>
      <c r="G529" t="str" cm="1">
        <f t="array" aca="1" ref="G529" ca="1">IF(INDIRECT(ADDRESS(ROUNDDOWN((ROW(G529)-2)/3,0)+2,2))&lt;&gt;"",_xlfn.CONCAT(INDIRECT(ADDRESS(ROUNDDOWN((ROW(G529)-2)/3,0)+2,MOD(ROW(G529)-2,3)+2))," - ",INDIRECT(ADDRESS(ROUNDDOWN((ROW(G529)-2)/3,0)+2,1))),"")</f>
        <v>Djoseph - High Djinks</v>
      </c>
      <c r="M529" t="s">
        <v>2902</v>
      </c>
      <c r="R529" t="s">
        <v>597</v>
      </c>
    </row>
    <row r="530" spans="1:18" x14ac:dyDescent="0.45">
      <c r="A530" t="s">
        <v>1747</v>
      </c>
      <c r="B530" t="s">
        <v>1129</v>
      </c>
      <c r="C530" t="s">
        <v>1130</v>
      </c>
      <c r="D530" t="s">
        <v>1131</v>
      </c>
      <c r="G530" t="str" cm="1">
        <f t="array" aca="1" ref="G530" ca="1">IF(INDIRECT(ADDRESS(ROUNDDOWN((ROW(G530)-2)/3,0)+2,2))&lt;&gt;"",_xlfn.CONCAT(INDIRECT(ADDRESS(ROUNDDOWN((ROW(G530)-2)/3,0)+2,MOD(ROW(G530)-2,3)+2))," - ",INDIRECT(ADDRESS(ROUNDDOWN((ROW(G530)-2)/3,0)+2,1))),"")</f>
        <v>Wurst - Hell Hog</v>
      </c>
      <c r="M530" t="s">
        <v>2903</v>
      </c>
      <c r="R530" t="s">
        <v>598</v>
      </c>
    </row>
    <row r="531" spans="1:18" x14ac:dyDescent="0.45">
      <c r="A531" t="s">
        <v>1748</v>
      </c>
      <c r="B531" t="s">
        <v>1132</v>
      </c>
      <c r="C531" t="s">
        <v>1133</v>
      </c>
      <c r="D531" t="s">
        <v>1134</v>
      </c>
      <c r="G531" t="str" cm="1">
        <f t="array" aca="1" ref="G531" ca="1">IF(INDIRECT(ADDRESS(ROUNDDOWN((ROW(G531)-2)/3,0)+2,2))&lt;&gt;"",_xlfn.CONCAT(INDIRECT(ADDRESS(ROUNDDOWN((ROW(G531)-2)/3,0)+2,MOD(ROW(G531)-2,3)+2))," - ",INDIRECT(ADDRESS(ROUNDDOWN((ROW(G531)-2)/3,0)+2,1))),"")</f>
        <v>Saveloy - Hell Hog</v>
      </c>
      <c r="M531" t="s">
        <v>2904</v>
      </c>
      <c r="R531" t="s">
        <v>599</v>
      </c>
    </row>
    <row r="532" spans="1:18" x14ac:dyDescent="0.45">
      <c r="A532" t="s">
        <v>1749</v>
      </c>
      <c r="B532" t="s">
        <v>1135</v>
      </c>
      <c r="C532" t="s">
        <v>1136</v>
      </c>
      <c r="D532" t="s">
        <v>1137</v>
      </c>
      <c r="G532" t="str" cm="1">
        <f t="array" aca="1" ref="G532" ca="1">IF(INDIRECT(ADDRESS(ROUNDDOWN((ROW(G532)-2)/3,0)+2,2))&lt;&gt;"",_xlfn.CONCAT(INDIRECT(ADDRESS(ROUNDDOWN((ROW(G532)-2)/3,0)+2,MOD(ROW(G532)-2,3)+2))," - ",INDIRECT(ADDRESS(ROUNDDOWN((ROW(G532)-2)/3,0)+2,1))),"")</f>
        <v>Frank - Hell Hog</v>
      </c>
      <c r="M532" t="s">
        <v>2905</v>
      </c>
      <c r="R532" t="s">
        <v>600</v>
      </c>
    </row>
    <row r="533" spans="1:18" x14ac:dyDescent="0.45">
      <c r="A533" t="s">
        <v>1750</v>
      </c>
      <c r="B533" t="s">
        <v>1138</v>
      </c>
      <c r="C533" t="s">
        <v>1139</v>
      </c>
      <c r="D533" t="s">
        <v>1140</v>
      </c>
      <c r="G533" t="str" cm="1">
        <f t="array" aca="1" ref="G533" ca="1">IF(INDIRECT(ADDRESS(ROUNDDOWN((ROW(G533)-2)/3,0)+2,2))&lt;&gt;"",_xlfn.CONCAT(INDIRECT(ADDRESS(ROUNDDOWN((ROW(G533)-2)/3,0)+2,MOD(ROW(G533)-2,3)+2))," - ",INDIRECT(ADDRESS(ROUNDDOWN((ROW(G533)-2)/3,0)+2,1))),"")</f>
        <v>Rashley - Rashaverak</v>
      </c>
      <c r="M533" t="s">
        <v>2906</v>
      </c>
      <c r="R533" t="s">
        <v>601</v>
      </c>
    </row>
    <row r="534" spans="1:18" x14ac:dyDescent="0.45">
      <c r="A534" t="s">
        <v>1751</v>
      </c>
      <c r="B534" t="s">
        <v>1141</v>
      </c>
      <c r="C534" t="s">
        <v>1142</v>
      </c>
      <c r="D534" t="s">
        <v>1143</v>
      </c>
      <c r="G534" t="str" cm="1">
        <f t="array" aca="1" ref="G534" ca="1">IF(INDIRECT(ADDRESS(ROUNDDOWN((ROW(G534)-2)/3,0)+2,2))&lt;&gt;"",_xlfn.CONCAT(INDIRECT(ADDRESS(ROUNDDOWN((ROW(G534)-2)/3,0)+2,MOD(ROW(G534)-2,3)+2))," - ",INDIRECT(ADDRESS(ROUNDDOWN((ROW(G534)-2)/3,0)+2,1))),"")</f>
        <v>Rashton - Rashaverak</v>
      </c>
      <c r="M534" t="s">
        <v>2907</v>
      </c>
      <c r="R534" t="s">
        <v>602</v>
      </c>
    </row>
    <row r="535" spans="1:18" x14ac:dyDescent="0.45">
      <c r="A535" t="s">
        <v>1752</v>
      </c>
      <c r="B535" t="s">
        <v>1144</v>
      </c>
      <c r="C535" t="s">
        <v>1145</v>
      </c>
      <c r="D535" t="s">
        <v>1146</v>
      </c>
      <c r="G535" t="str" cm="1">
        <f t="array" aca="1" ref="G535" ca="1">IF(INDIRECT(ADDRESS(ROUNDDOWN((ROW(G535)-2)/3,0)+2,2))&lt;&gt;"",_xlfn.CONCAT(INDIRECT(ADDRESS(ROUNDDOWN((ROW(G535)-2)/3,0)+2,MOD(ROW(G535)-2,3)+2))," - ",INDIRECT(ADDRESS(ROUNDDOWN((ROW(G535)-2)/3,0)+2,1))),"")</f>
        <v>Rashmere - Rashaverak</v>
      </c>
      <c r="M535" t="s">
        <v>2908</v>
      </c>
      <c r="R535" t="s">
        <v>603</v>
      </c>
    </row>
    <row r="536" spans="1:18" x14ac:dyDescent="0.45">
      <c r="A536" t="s">
        <v>1349</v>
      </c>
      <c r="G536" t="str" cm="1">
        <f t="array" aca="1" ref="G536" ca="1">IF(INDIRECT(ADDRESS(ROUNDDOWN((ROW(G536)-2)/3,0)+2,2))&lt;&gt;"",_xlfn.CONCAT(INDIRECT(ADDRESS(ROUNDDOWN((ROW(G536)-2)/3,0)+2,MOD(ROW(G536)-2,3)+2))," - ",INDIRECT(ADDRESS(ROUNDDOWN((ROW(G536)-2)/3,0)+2,1))),"")</f>
        <v>Terry - Terracotta Warrior</v>
      </c>
      <c r="M536" t="s">
        <v>2909</v>
      </c>
      <c r="R536" t="s">
        <v>604</v>
      </c>
    </row>
    <row r="537" spans="1:18" x14ac:dyDescent="0.45">
      <c r="A537" t="s">
        <v>1753</v>
      </c>
      <c r="B537" t="s">
        <v>1147</v>
      </c>
      <c r="C537" t="s">
        <v>1148</v>
      </c>
      <c r="D537" t="s">
        <v>1149</v>
      </c>
      <c r="G537" t="str" cm="1">
        <f t="array" aca="1" ref="G537" ca="1">IF(INDIRECT(ADDRESS(ROUNDDOWN((ROW(G537)-2)/3,0)+2,2))&lt;&gt;"",_xlfn.CONCAT(INDIRECT(ADDRESS(ROUNDDOWN((ROW(G537)-2)/3,0)+2,MOD(ROW(G537)-2,3)+2))," - ",INDIRECT(ADDRESS(ROUNDDOWN((ROW(G537)-2)/3,0)+2,1))),"")</f>
        <v>Cottee - Terracotta Warrior</v>
      </c>
      <c r="M537" t="s">
        <v>2910</v>
      </c>
      <c r="R537" t="s">
        <v>605</v>
      </c>
    </row>
    <row r="538" spans="1:18" x14ac:dyDescent="0.45">
      <c r="A538" t="s">
        <v>1754</v>
      </c>
      <c r="B538" t="s">
        <v>1150</v>
      </c>
      <c r="C538" t="s">
        <v>1151</v>
      </c>
      <c r="D538" t="s">
        <v>1152</v>
      </c>
      <c r="G538" t="str" cm="1">
        <f t="array" aca="1" ref="G538" ca="1">IF(INDIRECT(ADDRESS(ROUNDDOWN((ROW(G538)-2)/3,0)+2,2))&lt;&gt;"",_xlfn.CONCAT(INDIRECT(ADDRESS(ROUNDDOWN((ROW(G538)-2)/3,0)+2,MOD(ROW(G538)-2,3)+2))," - ",INDIRECT(ADDRESS(ROUNDDOWN((ROW(G538)-2)/3,0)+2,1))),"")</f>
        <v>Walcott - Terracotta Warrior</v>
      </c>
      <c r="M538" t="s">
        <v>2911</v>
      </c>
      <c r="R538" t="s">
        <v>606</v>
      </c>
    </row>
    <row r="539" spans="1:18" x14ac:dyDescent="0.45">
      <c r="A539" t="s">
        <v>1755</v>
      </c>
      <c r="B539" t="s">
        <v>1153</v>
      </c>
      <c r="C539" t="s">
        <v>1154</v>
      </c>
      <c r="D539" t="s">
        <v>1155</v>
      </c>
      <c r="G539" t="str" cm="1">
        <f t="array" aca="1" ref="G539" ca="1">IF(INDIRECT(ADDRESS(ROUNDDOWN((ROW(G539)-2)/3,0)+2,2))&lt;&gt;"",_xlfn.CONCAT(INDIRECT(ADDRESS(ROUNDDOWN((ROW(G539)-2)/3,0)+2,MOD(ROW(G539)-2,3)+2))," - ",INDIRECT(ADDRESS(ROUNDDOWN((ROW(G539)-2)/3,0)+2,1))),"")</f>
        <v>Goner - Corpse Corporal</v>
      </c>
      <c r="M539" t="s">
        <v>2912</v>
      </c>
      <c r="R539" t="s">
        <v>607</v>
      </c>
    </row>
    <row r="540" spans="1:18" x14ac:dyDescent="0.45">
      <c r="A540" t="s">
        <v>1756</v>
      </c>
      <c r="B540" t="s">
        <v>1156</v>
      </c>
      <c r="C540" t="s">
        <v>1157</v>
      </c>
      <c r="D540" t="s">
        <v>1158</v>
      </c>
      <c r="G540" t="str" cm="1">
        <f t="array" aca="1" ref="G540" ca="1">IF(INDIRECT(ADDRESS(ROUNDDOWN((ROW(G540)-2)/3,0)+2,2))&lt;&gt;"",_xlfn.CONCAT(INDIRECT(ADDRESS(ROUNDDOWN((ROW(G540)-2)/3,0)+2,MOD(ROW(G540)-2,3)+2))," - ",INDIRECT(ADDRESS(ROUNDDOWN((ROW(G540)-2)/3,0)+2,1))),"")</f>
        <v>Pop Clog - Corpse Corporal</v>
      </c>
      <c r="M540" t="s">
        <v>2913</v>
      </c>
      <c r="R540" t="s">
        <v>608</v>
      </c>
    </row>
    <row r="541" spans="1:18" x14ac:dyDescent="0.45">
      <c r="A541" t="s">
        <v>1757</v>
      </c>
      <c r="B541" t="s">
        <v>1159</v>
      </c>
      <c r="C541" t="s">
        <v>1160</v>
      </c>
      <c r="D541" t="s">
        <v>1161</v>
      </c>
      <c r="G541" t="str" cm="1">
        <f t="array" aca="1" ref="G541" ca="1">IF(INDIRECT(ADDRESS(ROUNDDOWN((ROW(G541)-2)/3,0)+2,2))&lt;&gt;"",_xlfn.CONCAT(INDIRECT(ADDRESS(ROUNDDOWN((ROW(G541)-2)/3,0)+2,MOD(ROW(G541)-2,3)+2))," - ",INDIRECT(ADDRESS(ROUNDDOWN((ROW(G541)-2)/3,0)+2,1))),"")</f>
        <v>Mort - Corpse Corporal</v>
      </c>
      <c r="M541" t="s">
        <v>2914</v>
      </c>
      <c r="R541" t="s">
        <v>609</v>
      </c>
    </row>
    <row r="542" spans="1:18" x14ac:dyDescent="0.45">
      <c r="A542" t="s">
        <v>1758</v>
      </c>
      <c r="B542" t="s">
        <v>1162</v>
      </c>
      <c r="C542" t="s">
        <v>1163</v>
      </c>
      <c r="D542" t="s">
        <v>1164</v>
      </c>
      <c r="G542" t="str" cm="1">
        <f t="array" aca="1" ref="G542" ca="1">IF(INDIRECT(ADDRESS(ROUNDDOWN((ROW(G542)-2)/3,0)+2,2))&lt;&gt;"",_xlfn.CONCAT(INDIRECT(ADDRESS(ROUNDDOWN((ROW(G542)-2)/3,0)+2,MOD(ROW(G542)-2,3)+2))," - ",INDIRECT(ADDRESS(ROUNDDOWN((ROW(G542)-2)/3,0)+2,1))),"")</f>
        <v>Itchy - Sting Slime</v>
      </c>
      <c r="M542" t="s">
        <v>2915</v>
      </c>
      <c r="R542" t="s">
        <v>610</v>
      </c>
    </row>
    <row r="543" spans="1:18" x14ac:dyDescent="0.45">
      <c r="A543" t="s">
        <v>1759</v>
      </c>
      <c r="G543" t="str" cm="1">
        <f t="array" aca="1" ref="G543" ca="1">IF(INDIRECT(ADDRESS(ROUNDDOWN((ROW(G543)-2)/3,0)+2,2))&lt;&gt;"",_xlfn.CONCAT(INDIRECT(ADDRESS(ROUNDDOWN((ROW(G543)-2)/3,0)+2,MOD(ROW(G543)-2,3)+2))," - ",INDIRECT(ADDRESS(ROUNDDOWN((ROW(G543)-2)/3,0)+2,1))),"")</f>
        <v>Scratchy - Sting Slime</v>
      </c>
      <c r="M543" t="s">
        <v>2916</v>
      </c>
      <c r="R543" t="s">
        <v>611</v>
      </c>
    </row>
    <row r="544" spans="1:18" x14ac:dyDescent="0.45">
      <c r="A544" t="s">
        <v>1760</v>
      </c>
      <c r="B544" t="s">
        <v>1165</v>
      </c>
      <c r="C544" t="s">
        <v>1166</v>
      </c>
      <c r="D544" t="s">
        <v>1167</v>
      </c>
      <c r="G544" t="str" cm="1">
        <f t="array" aca="1" ref="G544" ca="1">IF(INDIRECT(ADDRESS(ROUNDDOWN((ROW(G544)-2)/3,0)+2,2))&lt;&gt;"",_xlfn.CONCAT(INDIRECT(ADDRESS(ROUNDDOWN((ROW(G544)-2)/3,0)+2,MOD(ROW(G544)-2,3)+2))," - ",INDIRECT(ADDRESS(ROUNDDOWN((ROW(G544)-2)/3,0)+2,1))),"")</f>
        <v>Numbton - Sting Slime</v>
      </c>
      <c r="M544" t="s">
        <v>2917</v>
      </c>
      <c r="R544" t="s">
        <v>612</v>
      </c>
    </row>
    <row r="545" spans="1:18" x14ac:dyDescent="0.45">
      <c r="A545" t="s">
        <v>1761</v>
      </c>
      <c r="G545" t="str" cm="1">
        <f t="array" aca="1" ref="G545" ca="1">IF(INDIRECT(ADDRESS(ROUNDDOWN((ROW(G545)-2)/3,0)+2,2))&lt;&gt;"",_xlfn.CONCAT(INDIRECT(ADDRESS(ROUNDDOWN((ROW(G545)-2)/3,0)+2,MOD(ROW(G545)-2,3)+2))," - ",INDIRECT(ADDRESS(ROUNDDOWN((ROW(G545)-2)/3,0)+2,1))),"")</f>
        <v>Bonita - Bone Baron</v>
      </c>
      <c r="M545" t="s">
        <v>2918</v>
      </c>
      <c r="R545" t="s">
        <v>613</v>
      </c>
    </row>
    <row r="546" spans="1:18" x14ac:dyDescent="0.45">
      <c r="A546" t="s">
        <v>1762</v>
      </c>
      <c r="B546" t="s">
        <v>1168</v>
      </c>
      <c r="C546" t="s">
        <v>1169</v>
      </c>
      <c r="D546" t="s">
        <v>1170</v>
      </c>
      <c r="G546" t="str" cm="1">
        <f t="array" aca="1" ref="G546" ca="1">IF(INDIRECT(ADDRESS(ROUNDDOWN((ROW(G546)-2)/3,0)+2,2))&lt;&gt;"",_xlfn.CONCAT(INDIRECT(ADDRESS(ROUNDDOWN((ROW(G546)-2)/3,0)+2,MOD(ROW(G546)-2,3)+2))," - ",INDIRECT(ADDRESS(ROUNDDOWN((ROW(G546)-2)/3,0)+2,1))),"")</f>
        <v>Bonnie - Bone Baron</v>
      </c>
      <c r="M546" t="s">
        <v>2919</v>
      </c>
      <c r="R546" t="s">
        <v>614</v>
      </c>
    </row>
    <row r="547" spans="1:18" x14ac:dyDescent="0.45">
      <c r="A547" t="s">
        <v>1763</v>
      </c>
      <c r="B547" t="s">
        <v>1171</v>
      </c>
      <c r="C547" t="s">
        <v>1172</v>
      </c>
      <c r="D547" t="s">
        <v>1173</v>
      </c>
      <c r="G547" t="str" cm="1">
        <f t="array" aca="1" ref="G547" ca="1">IF(INDIRECT(ADDRESS(ROUNDDOWN((ROW(G547)-2)/3,0)+2,2))&lt;&gt;"",_xlfn.CONCAT(INDIRECT(ADDRESS(ROUNDDOWN((ROW(G547)-2)/3,0)+2,MOD(ROW(G547)-2,3)+2))," - ",INDIRECT(ADDRESS(ROUNDDOWN((ROW(G547)-2)/3,0)+2,1))),"")</f>
        <v>Bon - Bone Baron</v>
      </c>
      <c r="M547" t="s">
        <v>2920</v>
      </c>
      <c r="R547" t="s">
        <v>615</v>
      </c>
    </row>
    <row r="548" spans="1:18" x14ac:dyDescent="0.45">
      <c r="A548" t="s">
        <v>1764</v>
      </c>
      <c r="B548" t="s">
        <v>1174</v>
      </c>
      <c r="C548" t="s">
        <v>1175</v>
      </c>
      <c r="D548" t="s">
        <v>1176</v>
      </c>
      <c r="G548" t="str" cm="1">
        <f t="array" aca="1" ref="G548" ca="1">IF(INDIRECT(ADDRESS(ROUNDDOWN((ROW(G548)-2)/3,0)+2,2))&lt;&gt;"",_xlfn.CONCAT(INDIRECT(ADDRESS(ROUNDDOWN((ROW(G548)-2)/3,0)+2,MOD(ROW(G548)-2,3)+2))," - ",INDIRECT(ADDRESS(ROUNDDOWN((ROW(G548)-2)/3,0)+2,1))),"")</f>
        <v>Whiskers - Draguar</v>
      </c>
      <c r="M548" t="s">
        <v>2921</v>
      </c>
      <c r="R548" t="s">
        <v>616</v>
      </c>
    </row>
    <row r="549" spans="1:18" x14ac:dyDescent="0.45">
      <c r="A549" t="s">
        <v>1765</v>
      </c>
      <c r="B549" t="s">
        <v>1177</v>
      </c>
      <c r="C549" t="s">
        <v>1178</v>
      </c>
      <c r="D549" t="s">
        <v>1179</v>
      </c>
      <c r="G549" t="str" cm="1">
        <f t="array" aca="1" ref="G549" ca="1">IF(INDIRECT(ADDRESS(ROUNDDOWN((ROW(G549)-2)/3,0)+2,2))&lt;&gt;"",_xlfn.CONCAT(INDIRECT(ADDRESS(ROUNDDOWN((ROW(G549)-2)/3,0)+2,MOD(ROW(G549)-2,3)+2))," - ",INDIRECT(ADDRESS(ROUNDDOWN((ROW(G549)-2)/3,0)+2,1))),"")</f>
        <v>Purrsey - Draguar</v>
      </c>
      <c r="M549" t="s">
        <v>2922</v>
      </c>
      <c r="R549" t="s">
        <v>617</v>
      </c>
    </row>
    <row r="550" spans="1:18" x14ac:dyDescent="0.45">
      <c r="A550" t="s">
        <v>1766</v>
      </c>
      <c r="B550" t="s">
        <v>1180</v>
      </c>
      <c r="C550" t="s">
        <v>1181</v>
      </c>
      <c r="D550" t="s">
        <v>1182</v>
      </c>
      <c r="G550" t="str" cm="1">
        <f t="array" aca="1" ref="G550" ca="1">IF(INDIRECT(ADDRESS(ROUNDDOWN((ROW(G550)-2)/3,0)+2,2))&lt;&gt;"",_xlfn.CONCAT(INDIRECT(ADDRESS(ROUNDDOWN((ROW(G550)-2)/3,0)+2,MOD(ROW(G550)-2,3)+2))," - ",INDIRECT(ADDRESS(ROUNDDOWN((ROW(G550)-2)/3,0)+2,1))),"")</f>
        <v>Catnippa - Draguar</v>
      </c>
      <c r="M550" t="s">
        <v>2923</v>
      </c>
      <c r="R550" t="s">
        <v>618</v>
      </c>
    </row>
    <row r="551" spans="1:18" x14ac:dyDescent="0.45">
      <c r="A551" t="s">
        <v>1767</v>
      </c>
      <c r="B551" t="s">
        <v>1183</v>
      </c>
      <c r="C551" t="s">
        <v>1184</v>
      </c>
      <c r="D551" t="s">
        <v>1185</v>
      </c>
      <c r="G551" t="str" cm="1">
        <f t="array" aca="1" ref="G551" ca="1">IF(INDIRECT(ADDRESS(ROUNDDOWN((ROW(G551)-2)/3,0)+2,2))&lt;&gt;"",_xlfn.CONCAT(INDIRECT(ADDRESS(ROUNDDOWN((ROW(G551)-2)/3,0)+2,MOD(ROW(G551)-2,3)+2))," - ",INDIRECT(ADDRESS(ROUNDDOWN((ROW(G551)-2)/3,0)+2,1))),"")</f>
        <v>Wretchie - Cerberwretch</v>
      </c>
      <c r="M551" t="s">
        <v>2924</v>
      </c>
      <c r="R551" t="s">
        <v>619</v>
      </c>
    </row>
    <row r="552" spans="1:18" x14ac:dyDescent="0.45">
      <c r="A552" t="s">
        <v>1768</v>
      </c>
      <c r="B552" t="s">
        <v>1186</v>
      </c>
      <c r="C552" t="s">
        <v>1187</v>
      </c>
      <c r="D552" t="s">
        <v>1188</v>
      </c>
      <c r="G552" t="str" cm="1">
        <f t="array" aca="1" ref="G552" ca="1">IF(INDIRECT(ADDRESS(ROUNDDOWN((ROW(G552)-2)/3,0)+2,2))&lt;&gt;"",_xlfn.CONCAT(INDIRECT(ADDRESS(ROUNDDOWN((ROW(G552)-2)/3,0)+2,MOD(ROW(G552)-2,3)+2))," - ",INDIRECT(ADDRESS(ROUNDDOWN((ROW(G552)-2)/3,0)+2,1))),"")</f>
        <v>Cerdrick - Cerberwretch</v>
      </c>
      <c r="M552" t="s">
        <v>2925</v>
      </c>
      <c r="R552" t="s">
        <v>620</v>
      </c>
    </row>
    <row r="553" spans="1:18" x14ac:dyDescent="0.45">
      <c r="A553" t="s">
        <v>1769</v>
      </c>
      <c r="B553" t="s">
        <v>1189</v>
      </c>
      <c r="C553" t="s">
        <v>1190</v>
      </c>
      <c r="D553" t="s">
        <v>1191</v>
      </c>
      <c r="G553" t="str" cm="1">
        <f t="array" aca="1" ref="G553" ca="1">IF(INDIRECT(ADDRESS(ROUNDDOWN((ROW(G553)-2)/3,0)+2,2))&lt;&gt;"",_xlfn.CONCAT(INDIRECT(ADDRESS(ROUNDDOWN((ROW(G553)-2)/3,0)+2,MOD(ROW(G553)-2,3)+2))," - ",INDIRECT(ADDRESS(ROUNDDOWN((ROW(G553)-2)/3,0)+2,1))),"")</f>
        <v>Wretchen - Cerberwretch</v>
      </c>
      <c r="M553" t="s">
        <v>2926</v>
      </c>
      <c r="R553" t="s">
        <v>621</v>
      </c>
    </row>
    <row r="554" spans="1:18" x14ac:dyDescent="0.45">
      <c r="A554" t="s">
        <v>1770</v>
      </c>
      <c r="B554" t="s">
        <v>1192</v>
      </c>
      <c r="C554" t="s">
        <v>1193</v>
      </c>
      <c r="D554" t="s">
        <v>1194</v>
      </c>
      <c r="G554" t="str" cm="1">
        <f t="array" aca="1" ref="G554" ca="1">IF(INDIRECT(ADDRESS(ROUNDDOWN((ROW(G554)-2)/3,0)+2,2))&lt;&gt;"",_xlfn.CONCAT(INDIRECT(ADDRESS(ROUNDDOWN((ROW(G554)-2)/3,0)+2,MOD(ROW(G554)-2,3)+2))," - ",INDIRECT(ADDRESS(ROUNDDOWN((ROW(G554)-2)/3,0)+2,1))),"")</f>
        <v>Vernon - Weighvern</v>
      </c>
      <c r="M554" t="s">
        <v>2927</v>
      </c>
      <c r="R554" t="s">
        <v>622</v>
      </c>
    </row>
    <row r="555" spans="1:18" x14ac:dyDescent="0.45">
      <c r="A555" t="s">
        <v>1771</v>
      </c>
      <c r="B555" t="s">
        <v>1195</v>
      </c>
      <c r="C555" t="s">
        <v>1196</v>
      </c>
      <c r="D555" t="s">
        <v>1197</v>
      </c>
      <c r="G555" t="str" cm="1">
        <f t="array" aca="1" ref="G555" ca="1">IF(INDIRECT(ADDRESS(ROUNDDOWN((ROW(G555)-2)/3,0)+2,2))&lt;&gt;"",_xlfn.CONCAT(INDIRECT(ADDRESS(ROUNDDOWN((ROW(G555)-2)/3,0)+2,MOD(ROW(G555)-2,3)+2))," - ",INDIRECT(ADDRESS(ROUNDDOWN((ROW(G555)-2)/3,0)+2,1))),"")</f>
        <v>Jules - Weighvern</v>
      </c>
      <c r="M555" t="s">
        <v>2928</v>
      </c>
      <c r="R555" t="s">
        <v>623</v>
      </c>
    </row>
    <row r="556" spans="1:18" x14ac:dyDescent="0.45">
      <c r="A556" t="s">
        <v>1772</v>
      </c>
      <c r="B556" t="s">
        <v>1198</v>
      </c>
      <c r="C556" t="s">
        <v>1199</v>
      </c>
      <c r="D556" t="s">
        <v>1200</v>
      </c>
      <c r="G556" t="str" cm="1">
        <f t="array" aca="1" ref="G556" ca="1">IF(INDIRECT(ADDRESS(ROUNDDOWN((ROW(G556)-2)/3,0)+2,2))&lt;&gt;"",_xlfn.CONCAT(INDIRECT(ADDRESS(ROUNDDOWN((ROW(G556)-2)/3,0)+2,MOD(ROW(G556)-2,3)+2))," - ",INDIRECT(ADDRESS(ROUNDDOWN((ROW(G556)-2)/3,0)+2,1))),"")</f>
        <v>Verner - Weighvern</v>
      </c>
      <c r="M556" t="s">
        <v>2929</v>
      </c>
      <c r="R556" t="s">
        <v>624</v>
      </c>
    </row>
    <row r="557" spans="1:18" x14ac:dyDescent="0.45">
      <c r="A557" t="s">
        <v>1773</v>
      </c>
      <c r="B557" t="s">
        <v>1201</v>
      </c>
      <c r="C557" t="s">
        <v>1202</v>
      </c>
      <c r="D557" t="s">
        <v>1203</v>
      </c>
      <c r="G557" t="str" cm="1">
        <f t="array" aca="1" ref="G557" ca="1">IF(INDIRECT(ADDRESS(ROUNDDOWN((ROW(G557)-2)/3,0)+2,2))&lt;&gt;"",_xlfn.CONCAT(INDIRECT(ADDRESS(ROUNDDOWN((ROW(G557)-2)/3,0)+2,MOD(ROW(G557)-2,3)+2))," - ",INDIRECT(ADDRESS(ROUNDDOWN((ROW(G557)-2)/3,0)+2,1))),"")</f>
        <v>Madison - Mad Moai</v>
      </c>
      <c r="M557" t="s">
        <v>2930</v>
      </c>
      <c r="R557" t="s">
        <v>625</v>
      </c>
    </row>
    <row r="558" spans="1:18" x14ac:dyDescent="0.45">
      <c r="A558" t="s">
        <v>1774</v>
      </c>
      <c r="B558" t="s">
        <v>1204</v>
      </c>
      <c r="C558" t="s">
        <v>1205</v>
      </c>
      <c r="D558" t="s">
        <v>1206</v>
      </c>
      <c r="G558" t="str" cm="1">
        <f t="array" aca="1" ref="G558" ca="1">IF(INDIRECT(ADDRESS(ROUNDDOWN((ROW(G558)-2)/3,0)+2,2))&lt;&gt;"",_xlfn.CONCAT(INDIRECT(ADDRESS(ROUNDDOWN((ROW(G558)-2)/3,0)+2,MOD(ROW(G558)-2,3)+2))," - ",INDIRECT(ADDRESS(ROUNDDOWN((ROW(G558)-2)/3,0)+2,1))),"")</f>
        <v>Madamski - Mad Moai</v>
      </c>
      <c r="M558" t="s">
        <v>2931</v>
      </c>
      <c r="R558" t="s">
        <v>626</v>
      </c>
    </row>
    <row r="559" spans="1:18" x14ac:dyDescent="0.45">
      <c r="A559" t="s">
        <v>1775</v>
      </c>
      <c r="B559" t="s">
        <v>1207</v>
      </c>
      <c r="C559" t="s">
        <v>1208</v>
      </c>
      <c r="D559" t="s">
        <v>1209</v>
      </c>
      <c r="G559" t="str" cm="1">
        <f t="array" aca="1" ref="G559" ca="1">IF(INDIRECT(ADDRESS(ROUNDDOWN((ROW(G559)-2)/3,0)+2,2))&lt;&gt;"",_xlfn.CONCAT(INDIRECT(ADDRESS(ROUNDDOWN((ROW(G559)-2)/3,0)+2,MOD(ROW(G559)-2,3)+2))," - ",INDIRECT(ADDRESS(ROUNDDOWN((ROW(G559)-2)/3,0)+2,1))),"")</f>
        <v>Madeley - Mad Moai</v>
      </c>
      <c r="M559" t="s">
        <v>2932</v>
      </c>
      <c r="R559" t="s">
        <v>627</v>
      </c>
    </row>
    <row r="560" spans="1:18" x14ac:dyDescent="0.45">
      <c r="A560" t="s">
        <v>1776</v>
      </c>
      <c r="B560" t="s">
        <v>1210</v>
      </c>
      <c r="C560" t="s">
        <v>1211</v>
      </c>
      <c r="D560" t="s">
        <v>1212</v>
      </c>
      <c r="G560" t="str" cm="1">
        <f t="array" aca="1" ref="G560" ca="1">IF(INDIRECT(ADDRESS(ROUNDDOWN((ROW(G560)-2)/3,0)+2,2))&lt;&gt;"",_xlfn.CONCAT(INDIRECT(ADDRESS(ROUNDDOWN((ROW(G560)-2)/3,0)+2,MOD(ROW(G560)-2,3)+2))," - ",INDIRECT(ADDRESS(ROUNDDOWN((ROW(G560)-2)/3,0)+2,1))),"")</f>
        <v>Nancy - Necromacer</v>
      </c>
      <c r="M560" t="s">
        <v>2933</v>
      </c>
      <c r="R560" t="s">
        <v>628</v>
      </c>
    </row>
    <row r="561" spans="1:18" x14ac:dyDescent="0.45">
      <c r="A561" t="s">
        <v>1777</v>
      </c>
      <c r="B561" t="s">
        <v>1213</v>
      </c>
      <c r="C561" t="s">
        <v>1214</v>
      </c>
      <c r="D561" t="s">
        <v>1215</v>
      </c>
      <c r="G561" t="str" cm="1">
        <f t="array" aca="1" ref="G561" ca="1">IF(INDIRECT(ADDRESS(ROUNDDOWN((ROW(G561)-2)/3,0)+2,2))&lt;&gt;"",_xlfn.CONCAT(INDIRECT(ADDRESS(ROUNDDOWN((ROW(G561)-2)/3,0)+2,MOD(ROW(G561)-2,3)+2))," - ",INDIRECT(ADDRESS(ROUNDDOWN((ROW(G561)-2)/3,0)+2,1))),"")</f>
        <v>Necker - Necromacer</v>
      </c>
      <c r="M561" t="s">
        <v>2934</v>
      </c>
      <c r="R561" t="s">
        <v>629</v>
      </c>
    </row>
    <row r="562" spans="1:18" x14ac:dyDescent="0.45">
      <c r="A562" t="s">
        <v>1778</v>
      </c>
      <c r="B562" t="s">
        <v>1216</v>
      </c>
      <c r="C562" t="s">
        <v>1217</v>
      </c>
      <c r="D562" t="s">
        <v>1218</v>
      </c>
      <c r="G562" t="str" cm="1">
        <f t="array" aca="1" ref="G562" ca="1">IF(INDIRECT(ADDRESS(ROUNDDOWN((ROW(G562)-2)/3,0)+2,2))&lt;&gt;"",_xlfn.CONCAT(INDIRECT(ADDRESS(ROUNDDOWN((ROW(G562)-2)/3,0)+2,MOD(ROW(G562)-2,3)+2))," - ",INDIRECT(ADDRESS(ROUNDDOWN((ROW(G562)-2)/3,0)+2,1))),"")</f>
        <v>Mancini - Necromacer</v>
      </c>
      <c r="M562" t="s">
        <v>2935</v>
      </c>
      <c r="R562" t="s">
        <v>630</v>
      </c>
    </row>
    <row r="563" spans="1:18" x14ac:dyDescent="0.45">
      <c r="A563" t="s">
        <v>1779</v>
      </c>
      <c r="B563" t="s">
        <v>1219</v>
      </c>
      <c r="C563" t="s">
        <v>1220</v>
      </c>
      <c r="D563" t="s">
        <v>1221</v>
      </c>
      <c r="G563" t="str" cm="1">
        <f t="array" aca="1" ref="G563" ca="1">IF(INDIRECT(ADDRESS(ROUNDDOWN((ROW(G563)-2)/3,0)+2,2))&lt;&gt;"",_xlfn.CONCAT(INDIRECT(ADDRESS(ROUNDDOWN((ROW(G563)-2)/3,0)+2,MOD(ROW(G563)-2,3)+2))," - ",INDIRECT(ADDRESS(ROUNDDOWN((ROW(G563)-2)/3,0)+2,1))),"")</f>
        <v>Chromeo - Metal King Slime</v>
      </c>
      <c r="M563" t="s">
        <v>2936</v>
      </c>
      <c r="R563" t="s">
        <v>631</v>
      </c>
    </row>
    <row r="564" spans="1:18" x14ac:dyDescent="0.45">
      <c r="A564" t="s">
        <v>1780</v>
      </c>
      <c r="B564" t="s">
        <v>1222</v>
      </c>
      <c r="C564" t="s">
        <v>1223</v>
      </c>
      <c r="D564" t="s">
        <v>1224</v>
      </c>
      <c r="G564" t="str" cm="1">
        <f t="array" aca="1" ref="G564" ca="1">IF(INDIRECT(ADDRESS(ROUNDDOWN((ROW(G564)-2)/3,0)+2,2))&lt;&gt;"",_xlfn.CONCAT(INDIRECT(ADDRESS(ROUNDDOWN((ROW(G564)-2)/3,0)+2,MOD(ROW(G564)-2,3)+2))," - ",INDIRECT(ADDRESS(ROUNDDOWN((ROW(G564)-2)/3,0)+2,1))),"")</f>
        <v>Nickelas - Metal King Slime</v>
      </c>
      <c r="M564" t="s">
        <v>2937</v>
      </c>
      <c r="R564" t="s">
        <v>632</v>
      </c>
    </row>
    <row r="565" spans="1:18" x14ac:dyDescent="0.45">
      <c r="A565" t="s">
        <v>1781</v>
      </c>
      <c r="G565" t="str" cm="1">
        <f t="array" aca="1" ref="G565" ca="1">IF(INDIRECT(ADDRESS(ROUNDDOWN((ROW(G565)-2)/3,0)+2,2))&lt;&gt;"",_xlfn.CONCAT(INDIRECT(ADDRESS(ROUNDDOWN((ROW(G565)-2)/3,0)+2,MOD(ROW(G565)-2,3)+2))," - ",INDIRECT(ADDRESS(ROUNDDOWN((ROW(G565)-2)/3,0)+2,1))),"")</f>
        <v>Splatina - Metal King Slime</v>
      </c>
      <c r="M565" t="s">
        <v>2938</v>
      </c>
      <c r="R565" t="s">
        <v>633</v>
      </c>
    </row>
    <row r="566" spans="1:18" x14ac:dyDescent="0.45">
      <c r="A566" t="s">
        <v>1782</v>
      </c>
      <c r="B566" t="s">
        <v>1225</v>
      </c>
      <c r="C566" t="s">
        <v>1226</v>
      </c>
      <c r="D566" t="s">
        <v>1227</v>
      </c>
      <c r="G566" t="str" cm="1">
        <f t="array" aca="1" ref="G566" ca="1">IF(INDIRECT(ADDRESS(ROUNDDOWN((ROW(G566)-2)/3,0)+2,2))&lt;&gt;"",_xlfn.CONCAT(INDIRECT(ADDRESS(ROUNDDOWN((ROW(G566)-2)/3,0)+2,MOD(ROW(G566)-2,3)+2))," - ",INDIRECT(ADDRESS(ROUNDDOWN((ROW(G566)-2)/3,0)+2,1))),"")</f>
        <v>Giggles - Gigalumph</v>
      </c>
      <c r="M566" t="s">
        <v>2939</v>
      </c>
      <c r="R566" t="s">
        <v>634</v>
      </c>
    </row>
    <row r="567" spans="1:18" x14ac:dyDescent="0.45">
      <c r="A567" t="s">
        <v>1783</v>
      </c>
      <c r="B567" t="s">
        <v>1228</v>
      </c>
      <c r="C567" t="s">
        <v>1229</v>
      </c>
      <c r="D567" t="s">
        <v>1230</v>
      </c>
      <c r="G567" t="str" cm="1">
        <f t="array" aca="1" ref="G567" ca="1">IF(INDIRECT(ADDRESS(ROUNDDOWN((ROW(G567)-2)/3,0)+2,2))&lt;&gt;"",_xlfn.CONCAT(INDIRECT(ADDRESS(ROUNDDOWN((ROW(G567)-2)/3,0)+2,MOD(ROW(G567)-2,3)+2))," - ",INDIRECT(ADDRESS(ROUNDDOWN((ROW(G567)-2)/3,0)+2,1))),"")</f>
        <v>Giggsy - Gigalumph</v>
      </c>
      <c r="M567" t="s">
        <v>2940</v>
      </c>
      <c r="R567" t="s">
        <v>635</v>
      </c>
    </row>
    <row r="568" spans="1:18" x14ac:dyDescent="0.45">
      <c r="A568" t="s">
        <v>1784</v>
      </c>
      <c r="B568" t="s">
        <v>1231</v>
      </c>
      <c r="C568" t="s">
        <v>1232</v>
      </c>
      <c r="D568" t="s">
        <v>1233</v>
      </c>
      <c r="G568" t="str" cm="1">
        <f t="array" aca="1" ref="G568" ca="1">IF(INDIRECT(ADDRESS(ROUNDDOWN((ROW(G568)-2)/3,0)+2,2))&lt;&gt;"",_xlfn.CONCAT(INDIRECT(ADDRESS(ROUNDDOWN((ROW(G568)-2)/3,0)+2,MOD(ROW(G568)-2,3)+2))," - ",INDIRECT(ADDRESS(ROUNDDOWN((ROW(G568)-2)/3,0)+2,1))),"")</f>
        <v>Gigabita - Gigalumph</v>
      </c>
      <c r="M568" t="s">
        <v>2941</v>
      </c>
      <c r="R568" t="s">
        <v>636</v>
      </c>
    </row>
    <row r="569" spans="1:18" x14ac:dyDescent="0.45">
      <c r="A569" t="s">
        <v>1785</v>
      </c>
      <c r="B569" t="s">
        <v>1234</v>
      </c>
      <c r="C569" t="s">
        <v>1235</v>
      </c>
      <c r="D569" t="s">
        <v>1236</v>
      </c>
      <c r="G569" t="str" cm="1">
        <f t="array" aca="1" ref="G569" ca="1">IF(INDIRECT(ADDRESS(ROUNDDOWN((ROW(G569)-2)/3,0)+2,2))&lt;&gt;"",_xlfn.CONCAT(INDIRECT(ADDRESS(ROUNDDOWN((ROW(G569)-2)/3,0)+2,MOD(ROW(G569)-2,3)+2))," - ",INDIRECT(ADDRESS(ROUNDDOWN((ROW(G569)-2)/3,0)+2,1))),"")</f>
        <v>Ginny - Ginormoose</v>
      </c>
      <c r="M569" t="s">
        <v>2942</v>
      </c>
      <c r="R569" t="s">
        <v>637</v>
      </c>
    </row>
    <row r="570" spans="1:18" x14ac:dyDescent="0.45">
      <c r="A570" t="s">
        <v>1786</v>
      </c>
      <c r="B570" t="s">
        <v>1237</v>
      </c>
      <c r="C570" t="s">
        <v>1238</v>
      </c>
      <c r="D570" t="s">
        <v>1239</v>
      </c>
      <c r="G570" t="str" cm="1">
        <f t="array" aca="1" ref="G570" ca="1">IF(INDIRECT(ADDRESS(ROUNDDOWN((ROW(G570)-2)/3,0)+2,2))&lt;&gt;"",_xlfn.CONCAT(INDIRECT(ADDRESS(ROUNDDOWN((ROW(G570)-2)/3,0)+2,MOD(ROW(G570)-2,3)+2))," - ",INDIRECT(ADDRESS(ROUNDDOWN((ROW(G570)-2)/3,0)+2,1))),"")</f>
        <v>Gerald - Ginormoose</v>
      </c>
      <c r="M570" t="s">
        <v>2943</v>
      </c>
      <c r="R570" t="s">
        <v>638</v>
      </c>
    </row>
    <row r="571" spans="1:18" x14ac:dyDescent="0.45">
      <c r="A571" t="s">
        <v>1787</v>
      </c>
      <c r="B571" t="s">
        <v>1240</v>
      </c>
      <c r="C571" t="s">
        <v>1241</v>
      </c>
      <c r="D571" t="s">
        <v>1242</v>
      </c>
      <c r="G571" t="str" cm="1">
        <f t="array" aca="1" ref="G571" ca="1">IF(INDIRECT(ADDRESS(ROUNDDOWN((ROW(G571)-2)/3,0)+2,2))&lt;&gt;"",_xlfn.CONCAT(INDIRECT(ADDRESS(ROUNDDOWN((ROW(G571)-2)/3,0)+2,MOD(ROW(G571)-2,3)+2))," - ",INDIRECT(ADDRESS(ROUNDDOWN((ROW(G571)-2)/3,0)+2,1))),"")</f>
        <v>Norm - Ginormoose</v>
      </c>
      <c r="M571" t="s">
        <v>2944</v>
      </c>
      <c r="R571" t="s">
        <v>639</v>
      </c>
    </row>
    <row r="572" spans="1:18" x14ac:dyDescent="0.45">
      <c r="A572" t="s">
        <v>1788</v>
      </c>
      <c r="G572" t="str" cm="1">
        <f t="array" aca="1" ref="G572" ca="1">IF(INDIRECT(ADDRESS(ROUNDDOWN((ROW(G572)-2)/3,0)+2,2))&lt;&gt;"",_xlfn.CONCAT(INDIRECT(ADDRESS(ROUNDDOWN((ROW(G572)-2)/3,0)+2,MOD(ROW(G572)-2,3)+2))," - ",INDIRECT(ADDRESS(ROUNDDOWN((ROW(G572)-2)/3,0)+2,1))),"")</f>
        <v>Julien - Juggular</v>
      </c>
      <c r="M572" t="s">
        <v>2945</v>
      </c>
      <c r="R572" t="s">
        <v>640</v>
      </c>
    </row>
    <row r="573" spans="1:18" x14ac:dyDescent="0.45">
      <c r="A573" t="s">
        <v>1789</v>
      </c>
      <c r="G573" t="str" cm="1">
        <f t="array" aca="1" ref="G573" ca="1">IF(INDIRECT(ADDRESS(ROUNDDOWN((ROW(G573)-2)/3,0)+2,2))&lt;&gt;"",_xlfn.CONCAT(INDIRECT(ADDRESS(ROUNDDOWN((ROW(G573)-2)/3,0)+2,MOD(ROW(G573)-2,3)+2))," - ",INDIRECT(ADDRESS(ROUNDDOWN((ROW(G573)-2)/3,0)+2,1))),"")</f>
        <v>Julie - Juggular</v>
      </c>
      <c r="M573" t="s">
        <v>2946</v>
      </c>
      <c r="R573" t="s">
        <v>641</v>
      </c>
    </row>
    <row r="574" spans="1:18" x14ac:dyDescent="0.45">
      <c r="A574" t="s">
        <v>1790</v>
      </c>
      <c r="B574" t="s">
        <v>1243</v>
      </c>
      <c r="C574" t="s">
        <v>1244</v>
      </c>
      <c r="D574" t="s">
        <v>1245</v>
      </c>
      <c r="G574" t="str" cm="1">
        <f t="array" aca="1" ref="G574" ca="1">IF(INDIRECT(ADDRESS(ROUNDDOWN((ROW(G574)-2)/3,0)+2,2))&lt;&gt;"",_xlfn.CONCAT(INDIRECT(ADDRESS(ROUNDDOWN((ROW(G574)-2)/3,0)+2,MOD(ROW(G574)-2,3)+2))," - ",INDIRECT(ADDRESS(ROUNDDOWN((ROW(G574)-2)/3,0)+2,1))),"")</f>
        <v>Justin - Juggular</v>
      </c>
      <c r="M574" t="s">
        <v>2947</v>
      </c>
      <c r="R574" t="s">
        <v>642</v>
      </c>
    </row>
    <row r="575" spans="1:18" x14ac:dyDescent="0.45">
      <c r="A575" t="s">
        <v>1791</v>
      </c>
      <c r="B575" t="s">
        <v>1246</v>
      </c>
      <c r="C575" t="s">
        <v>1247</v>
      </c>
      <c r="D575" t="s">
        <v>1248</v>
      </c>
      <c r="G575" t="str" cm="1">
        <f t="array" aca="1" ref="G575" ca="1">IF(INDIRECT(ADDRESS(ROUNDDOWN((ROW(G575)-2)/3,0)+2,2))&lt;&gt;"",_xlfn.CONCAT(INDIRECT(ADDRESS(ROUNDDOWN((ROW(G575)-2)/3,0)+2,MOD(ROW(G575)-2,3)+2))," - ",INDIRECT(ADDRESS(ROUNDDOWN((ROW(G575)-2)/3,0)+2,1))),"")</f>
        <v>Fuddler - Compos Mantis</v>
      </c>
      <c r="M575" t="s">
        <v>2948</v>
      </c>
      <c r="R575" t="s">
        <v>643</v>
      </c>
    </row>
    <row r="576" spans="1:18" x14ac:dyDescent="0.45">
      <c r="A576" t="s">
        <v>1792</v>
      </c>
      <c r="B576" t="s">
        <v>1249</v>
      </c>
      <c r="C576" t="s">
        <v>1250</v>
      </c>
      <c r="D576" t="s">
        <v>1251</v>
      </c>
      <c r="G576" t="str" cm="1">
        <f t="array" aca="1" ref="G576" ca="1">IF(INDIRECT(ADDRESS(ROUNDDOWN((ROW(G576)-2)/3,0)+2,2))&lt;&gt;"",_xlfn.CONCAT(INDIRECT(ADDRESS(ROUNDDOWN((ROW(G576)-2)/3,0)+2,MOD(ROW(G576)-2,3)+2))," - ",INDIRECT(ADDRESS(ROUNDDOWN((ROW(G576)-2)/3,0)+2,1))),"")</f>
        <v>Muddler - Compos Mantis</v>
      </c>
      <c r="M576" t="s">
        <v>2949</v>
      </c>
      <c r="R576" t="s">
        <v>644</v>
      </c>
    </row>
    <row r="577" spans="1:18" x14ac:dyDescent="0.45">
      <c r="A577" t="s">
        <v>1793</v>
      </c>
      <c r="B577" t="s">
        <v>1252</v>
      </c>
      <c r="C577" t="s">
        <v>1253</v>
      </c>
      <c r="D577" t="s">
        <v>1254</v>
      </c>
      <c r="G577" t="str" cm="1">
        <f t="array" aca="1" ref="G577" ca="1">IF(INDIRECT(ADDRESS(ROUNDDOWN((ROW(G577)-2)/3,0)+2,2))&lt;&gt;"",_xlfn.CONCAT(INDIRECT(ADDRESS(ROUNDDOWN((ROW(G577)-2)/3,0)+2,MOD(ROW(G577)-2,3)+2))," - ",INDIRECT(ADDRESS(ROUNDDOWN((ROW(G577)-2)/3,0)+2,1))),"")</f>
        <v>Addler - Compos Mantis</v>
      </c>
      <c r="M577" t="s">
        <v>2950</v>
      </c>
      <c r="R577" t="s">
        <v>645</v>
      </c>
    </row>
    <row r="578" spans="1:18" x14ac:dyDescent="0.45">
      <c r="A578" t="s">
        <v>1794</v>
      </c>
      <c r="B578" t="s">
        <v>1255</v>
      </c>
      <c r="C578" t="s">
        <v>1256</v>
      </c>
      <c r="D578" t="s">
        <v>1257</v>
      </c>
      <c r="G578" t="str" cm="1">
        <f t="array" aca="1" ref="G578" ca="1">IF(INDIRECT(ADDRESS(ROUNDDOWN((ROW(G578)-2)/3,0)+2,2))&lt;&gt;"",_xlfn.CONCAT(INDIRECT(ADDRESS(ROUNDDOWN((ROW(G578)-2)/3,0)+2,MOD(ROW(G578)-2,3)+2))," - ",INDIRECT(ADDRESS(ROUNDDOWN((ROW(G578)-2)/3,0)+2,1))),"")</f>
        <v>Charmie - Charmour</v>
      </c>
      <c r="M578" t="s">
        <v>2951</v>
      </c>
      <c r="R578" t="s">
        <v>646</v>
      </c>
    </row>
    <row r="579" spans="1:18" x14ac:dyDescent="0.45">
      <c r="A579" t="s">
        <v>1795</v>
      </c>
      <c r="B579" t="s">
        <v>1258</v>
      </c>
      <c r="C579" t="s">
        <v>1259</v>
      </c>
      <c r="D579" t="s">
        <v>1260</v>
      </c>
      <c r="G579" t="str" cm="1">
        <f t="array" aca="1" ref="G579" ca="1">IF(INDIRECT(ADDRESS(ROUNDDOWN((ROW(G579)-2)/3,0)+2,2))&lt;&gt;"",_xlfn.CONCAT(INDIRECT(ADDRESS(ROUNDDOWN((ROW(G579)-2)/3,0)+2,MOD(ROW(G579)-2,3)+2))," - ",INDIRECT(ADDRESS(ROUNDDOWN((ROW(G579)-2)/3,0)+2,1))),"")</f>
        <v>Charman - Charmour</v>
      </c>
      <c r="M579" t="s">
        <v>2952</v>
      </c>
      <c r="R579" t="s">
        <v>647</v>
      </c>
    </row>
    <row r="580" spans="1:18" x14ac:dyDescent="0.45">
      <c r="A580" t="s">
        <v>1796</v>
      </c>
      <c r="B580" t="s">
        <v>1261</v>
      </c>
      <c r="C580" t="s">
        <v>1262</v>
      </c>
      <c r="D580" t="s">
        <v>1263</v>
      </c>
      <c r="G580" t="str" cm="1">
        <f t="array" aca="1" ref="G580" ca="1">IF(INDIRECT(ADDRESS(ROUNDDOWN((ROW(G580)-2)/3,0)+2,2))&lt;&gt;"",_xlfn.CONCAT(INDIRECT(ADDRESS(ROUNDDOWN((ROW(G580)-2)/3,0)+2,MOD(ROW(G580)-2,3)+2))," - ",INDIRECT(ADDRESS(ROUNDDOWN((ROW(G580)-2)/3,0)+2,1))),"")</f>
        <v>Charmity - Charmour</v>
      </c>
      <c r="M580" t="s">
        <v>2953</v>
      </c>
      <c r="R580" t="s">
        <v>648</v>
      </c>
    </row>
    <row r="581" spans="1:18" x14ac:dyDescent="0.45">
      <c r="A581" t="s">
        <v>1797</v>
      </c>
      <c r="B581" t="s">
        <v>1264</v>
      </c>
      <c r="C581" t="s">
        <v>1265</v>
      </c>
      <c r="D581" t="s">
        <v>1266</v>
      </c>
      <c r="G581" t="str" cm="1">
        <f t="array" aca="1" ref="G581" ca="1">IF(INDIRECT(ADDRESS(ROUNDDOWN((ROW(G581)-2)/3,0)+2,2))&lt;&gt;"",_xlfn.CONCAT(INDIRECT(ADDRESS(ROUNDDOWN((ROW(G581)-2)/3,0)+2,MOD(ROW(G581)-2,3)+2))," - ",INDIRECT(ADDRESS(ROUNDDOWN((ROW(G581)-2)/3,0)+2,1))),"")</f>
        <v>Gnuise - Gnucifer</v>
      </c>
      <c r="M581" t="s">
        <v>2954</v>
      </c>
      <c r="R581" t="s">
        <v>649</v>
      </c>
    </row>
    <row r="582" spans="1:18" x14ac:dyDescent="0.45">
      <c r="A582" t="s">
        <v>1798</v>
      </c>
      <c r="B582" t="s">
        <v>1267</v>
      </c>
      <c r="C582" t="s">
        <v>1268</v>
      </c>
      <c r="D582" t="s">
        <v>1269</v>
      </c>
      <c r="G582" t="str" cm="1">
        <f t="array" aca="1" ref="G582" ca="1">IF(INDIRECT(ADDRESS(ROUNDDOWN((ROW(G582)-2)/3,0)+2,2))&lt;&gt;"",_xlfn.CONCAT(INDIRECT(ADDRESS(ROUNDDOWN((ROW(G582)-2)/3,0)+2,MOD(ROW(G582)-2,3)+2))," - ",INDIRECT(ADDRESS(ROUNDDOWN((ROW(G582)-2)/3,0)+2,1))),"")</f>
        <v>Agnushka - Gnucifer</v>
      </c>
      <c r="M582" t="s">
        <v>2955</v>
      </c>
      <c r="R582" t="s">
        <v>650</v>
      </c>
    </row>
    <row r="583" spans="1:18" x14ac:dyDescent="0.45">
      <c r="A583" t="s">
        <v>1799</v>
      </c>
      <c r="B583" t="s">
        <v>1270</v>
      </c>
      <c r="C583" t="s">
        <v>1271</v>
      </c>
      <c r="D583" t="s">
        <v>1272</v>
      </c>
      <c r="G583" t="str" cm="1">
        <f t="array" aca="1" ref="G583" ca="1">IF(INDIRECT(ADDRESS(ROUNDDOWN((ROW(G583)-2)/3,0)+2,2))&lt;&gt;"",_xlfn.CONCAT(INDIRECT(ADDRESS(ROUNDDOWN((ROW(G583)-2)/3,0)+2,MOD(ROW(G583)-2,3)+2))," - ",INDIRECT(ADDRESS(ROUNDDOWN((ROW(G583)-2)/3,0)+2,1))),"")</f>
        <v>Agnus - Gnucifer</v>
      </c>
      <c r="M583" t="s">
        <v>2956</v>
      </c>
      <c r="R583" t="s">
        <v>651</v>
      </c>
    </row>
    <row r="584" spans="1:18" x14ac:dyDescent="0.45">
      <c r="A584" t="s">
        <v>1800</v>
      </c>
      <c r="B584" t="s">
        <v>1273</v>
      </c>
      <c r="C584" t="s">
        <v>1274</v>
      </c>
      <c r="D584" t="s">
        <v>1275</v>
      </c>
      <c r="G584" t="str" cm="1">
        <f t="array" aca="1" ref="G584" ca="1">IF(INDIRECT(ADDRESS(ROUNDDOWN((ROW(G584)-2)/3,0)+2,2))&lt;&gt;"",_xlfn.CONCAT(INDIRECT(ADDRESS(ROUNDDOWN((ROW(G584)-2)/3,0)+2,MOD(ROW(G584)-2,3)+2))," - ",INDIRECT(ADDRESS(ROUNDDOWN((ROW(G584)-2)/3,0)+2,1))),"")</f>
        <v>Ruffles - Cerberuff</v>
      </c>
      <c r="M584" t="s">
        <v>2957</v>
      </c>
      <c r="R584" t="s">
        <v>652</v>
      </c>
    </row>
    <row r="585" spans="1:18" x14ac:dyDescent="0.45">
      <c r="A585" t="s">
        <v>1801</v>
      </c>
      <c r="B585" t="s">
        <v>1276</v>
      </c>
      <c r="C585" t="s">
        <v>1277</v>
      </c>
      <c r="D585" t="s">
        <v>1278</v>
      </c>
      <c r="G585" t="str" cm="1">
        <f t="array" aca="1" ref="G585" ca="1">IF(INDIRECT(ADDRESS(ROUNDDOWN((ROW(G585)-2)/3,0)+2,2))&lt;&gt;"",_xlfn.CONCAT(INDIRECT(ADDRESS(ROUNDDOWN((ROW(G585)-2)/3,0)+2,MOD(ROW(G585)-2,3)+2))," - ",INDIRECT(ADDRESS(ROUNDDOWN((ROW(G585)-2)/3,0)+2,1))),"")</f>
        <v>Rolf - Cerberuff</v>
      </c>
      <c r="M585" t="s">
        <v>2958</v>
      </c>
      <c r="R585" t="s">
        <v>653</v>
      </c>
    </row>
    <row r="586" spans="1:18" x14ac:dyDescent="0.45">
      <c r="A586" t="s">
        <v>1802</v>
      </c>
      <c r="B586" t="s">
        <v>1279</v>
      </c>
      <c r="C586" t="s">
        <v>1280</v>
      </c>
      <c r="D586" t="s">
        <v>1281</v>
      </c>
      <c r="G586" t="str" cm="1">
        <f t="array" aca="1" ref="G586" ca="1">IF(INDIRECT(ADDRESS(ROUNDDOWN((ROW(G586)-2)/3,0)+2,2))&lt;&gt;"",_xlfn.CONCAT(INDIRECT(ADDRESS(ROUNDDOWN((ROW(G586)-2)/3,0)+2,MOD(ROW(G586)-2,3)+2))," - ",INDIRECT(ADDRESS(ROUNDDOWN((ROW(G586)-2)/3,0)+2,1))),"")</f>
        <v>Growler - Cerberuff</v>
      </c>
      <c r="M586" t="s">
        <v>2959</v>
      </c>
      <c r="R586" t="s">
        <v>654</v>
      </c>
    </row>
    <row r="587" spans="1:18" x14ac:dyDescent="0.45">
      <c r="A587" t="s">
        <v>1803</v>
      </c>
      <c r="B587" t="s">
        <v>1282</v>
      </c>
      <c r="C587" t="s">
        <v>1283</v>
      </c>
      <c r="D587" t="s">
        <v>1284</v>
      </c>
      <c r="G587" t="str" cm="1">
        <f t="array" aca="1" ref="G587" ca="1">IF(INDIRECT(ADDRESS(ROUNDDOWN((ROW(G587)-2)/3,0)+2,2))&lt;&gt;"",_xlfn.CONCAT(INDIRECT(ADDRESS(ROUNDDOWN((ROW(G587)-2)/3,0)+2,MOD(ROW(G587)-2,3)+2))," - ",INDIRECT(ADDRESS(ROUNDDOWN((ROW(G587)-2)/3,0)+2,1))),"")</f>
        <v>Tessie - Wide-Load Weighvern</v>
      </c>
      <c r="M587" t="s">
        <v>2960</v>
      </c>
      <c r="R587" t="s">
        <v>655</v>
      </c>
    </row>
    <row r="588" spans="1:18" x14ac:dyDescent="0.45">
      <c r="A588" t="s">
        <v>1804</v>
      </c>
      <c r="B588" t="s">
        <v>1285</v>
      </c>
      <c r="C588" t="s">
        <v>1286</v>
      </c>
      <c r="D588" t="s">
        <v>1287</v>
      </c>
      <c r="G588" t="str" cm="1">
        <f t="array" aca="1" ref="G588" ca="1">IF(INDIRECT(ADDRESS(ROUNDDOWN((ROW(G588)-2)/3,0)+2,2))&lt;&gt;"",_xlfn.CONCAT(INDIRECT(ADDRESS(ROUNDDOWN((ROW(G588)-2)/3,0)+2,MOD(ROW(G588)-2,3)+2))," - ",INDIRECT(ADDRESS(ROUNDDOWN((ROW(G588)-2)/3,0)+2,1))),"")</f>
        <v>The Bulk - Wide-Load Weighvern</v>
      </c>
      <c r="M588" t="s">
        <v>2961</v>
      </c>
      <c r="R588" t="s">
        <v>656</v>
      </c>
    </row>
    <row r="589" spans="1:18" x14ac:dyDescent="0.45">
      <c r="A589" t="s">
        <v>1805</v>
      </c>
      <c r="G589" t="str" cm="1">
        <f t="array" aca="1" ref="G589" ca="1">IF(INDIRECT(ADDRESS(ROUNDDOWN((ROW(G589)-2)/3,0)+2,2))&lt;&gt;"",_xlfn.CONCAT(INDIRECT(ADDRESS(ROUNDDOWN((ROW(G589)-2)/3,0)+2,MOD(ROW(G589)-2,3)+2))," - ",INDIRECT(ADDRESS(ROUNDDOWN((ROW(G589)-2)/3,0)+2,1))),"")</f>
        <v>Massi - Wide-Load Weighvern</v>
      </c>
      <c r="M589" t="s">
        <v>2962</v>
      </c>
      <c r="R589" t="s">
        <v>657</v>
      </c>
    </row>
    <row r="590" spans="1:18" x14ac:dyDescent="0.45">
      <c r="A590" t="s">
        <v>1806</v>
      </c>
      <c r="B590" t="s">
        <v>1288</v>
      </c>
      <c r="C590" t="s">
        <v>1289</v>
      </c>
      <c r="D590" t="s">
        <v>1290</v>
      </c>
      <c r="G590" t="str" cm="1">
        <f t="array" aca="1" ref="G590" ca="1">IF(INDIRECT(ADDRESS(ROUNDDOWN((ROW(G590)-2)/3,0)+2,2))&lt;&gt;"",_xlfn.CONCAT(INDIRECT(ADDRESS(ROUNDDOWN((ROW(G590)-2)/3,0)+2,MOD(ROW(G590)-2,3)+2))," - ",INDIRECT(ADDRESS(ROUNDDOWN((ROW(G590)-2)/3,0)+2,1))),"")</f>
        <v>Howell - Damned Well</v>
      </c>
      <c r="M590" t="s">
        <v>2963</v>
      </c>
      <c r="R590" t="s">
        <v>658</v>
      </c>
    </row>
    <row r="591" spans="1:18" x14ac:dyDescent="0.45">
      <c r="A591" t="s">
        <v>1807</v>
      </c>
      <c r="B591" t="s">
        <v>1291</v>
      </c>
      <c r="C591" t="s">
        <v>1292</v>
      </c>
      <c r="D591" t="s">
        <v>1293</v>
      </c>
      <c r="G591" t="str" cm="1">
        <f t="array" aca="1" ref="G591" ca="1">IF(INDIRECT(ADDRESS(ROUNDDOWN((ROW(G591)-2)/3,0)+2,2))&lt;&gt;"",_xlfn.CONCAT(INDIRECT(ADDRESS(ROUNDDOWN((ROW(G591)-2)/3,0)+2,MOD(ROW(G591)-2,3)+2))," - ",INDIRECT(ADDRESS(ROUNDDOWN((ROW(G591)-2)/3,0)+2,1))),"")</f>
        <v>Welldo - Damned Well</v>
      </c>
      <c r="M591" t="s">
        <v>2964</v>
      </c>
      <c r="R591" t="s">
        <v>659</v>
      </c>
    </row>
    <row r="592" spans="1:18" x14ac:dyDescent="0.45">
      <c r="A592" t="s">
        <v>1808</v>
      </c>
      <c r="B592" t="s">
        <v>1294</v>
      </c>
      <c r="C592" t="s">
        <v>1295</v>
      </c>
      <c r="D592" t="s">
        <v>1296</v>
      </c>
      <c r="G592" t="str" cm="1">
        <f t="array" aca="1" ref="G592" ca="1">IF(INDIRECT(ADDRESS(ROUNDDOWN((ROW(G592)-2)/3,0)+2,2))&lt;&gt;"",_xlfn.CONCAT(INDIRECT(ADDRESS(ROUNDDOWN((ROW(G592)-2)/3,0)+2,MOD(ROW(G592)-2,3)+2))," - ",INDIRECT(ADDRESS(ROUNDDOWN((ROW(G592)-2)/3,0)+2,1))),"")</f>
        <v>Wellen - Damned Well</v>
      </c>
      <c r="M592" t="s">
        <v>2965</v>
      </c>
      <c r="R592" t="s">
        <v>660</v>
      </c>
    </row>
    <row r="593" spans="1:18" x14ac:dyDescent="0.45">
      <c r="A593" t="s">
        <v>1809</v>
      </c>
      <c r="G593" t="str" cm="1">
        <f t="array" aca="1" ref="G593" ca="1">IF(INDIRECT(ADDRESS(ROUNDDOWN((ROW(G593)-2)/3,0)+2,2))&lt;&gt;"",_xlfn.CONCAT(INDIRECT(ADDRESS(ROUNDDOWN((ROW(G593)-2)/3,0)+2,MOD(ROW(G593)-2,3)+2))," - ",INDIRECT(ADDRESS(ROUNDDOWN((ROW(G593)-2)/3,0)+2,1))),"")</f>
        <v>Marbles - Sculptrice</v>
      </c>
      <c r="M593" t="s">
        <v>2966</v>
      </c>
      <c r="R593" t="s">
        <v>661</v>
      </c>
    </row>
    <row r="594" spans="1:18" x14ac:dyDescent="0.45">
      <c r="A594" t="s">
        <v>1810</v>
      </c>
      <c r="B594" t="s">
        <v>1297</v>
      </c>
      <c r="C594" t="s">
        <v>1298</v>
      </c>
      <c r="D594" t="s">
        <v>1299</v>
      </c>
      <c r="G594" t="str" cm="1">
        <f t="array" aca="1" ref="G594" ca="1">IF(INDIRECT(ADDRESS(ROUNDDOWN((ROW(G594)-2)/3,0)+2,2))&lt;&gt;"",_xlfn.CONCAT(INDIRECT(ADDRESS(ROUNDDOWN((ROW(G594)-2)/3,0)+2,MOD(ROW(G594)-2,3)+2))," - ",INDIRECT(ADDRESS(ROUNDDOWN((ROW(G594)-2)/3,0)+2,1))),"")</f>
        <v>Chisler - Sculptrice</v>
      </c>
      <c r="M594" t="s">
        <v>2967</v>
      </c>
      <c r="R594" t="s">
        <v>662</v>
      </c>
    </row>
    <row r="595" spans="1:18" x14ac:dyDescent="0.45">
      <c r="A595" t="s">
        <v>1811</v>
      </c>
      <c r="B595" t="s">
        <v>1300</v>
      </c>
      <c r="C595" t="s">
        <v>1301</v>
      </c>
      <c r="D595" t="s">
        <v>1302</v>
      </c>
      <c r="G595" t="str" cm="1">
        <f t="array" aca="1" ref="G595" ca="1">IF(INDIRECT(ADDRESS(ROUNDDOWN((ROW(G595)-2)/3,0)+2,2))&lt;&gt;"",_xlfn.CONCAT(INDIRECT(ADDRESS(ROUNDDOWN((ROW(G595)-2)/3,0)+2,MOD(ROW(G595)-2,3)+2))," - ",INDIRECT(ADDRESS(ROUNDDOWN((ROW(G595)-2)/3,0)+2,1))),"")</f>
        <v>Granitas - Sculptrice</v>
      </c>
      <c r="M595" t="s">
        <v>2968</v>
      </c>
      <c r="R595" t="s">
        <v>663</v>
      </c>
    </row>
    <row r="596" spans="1:18" x14ac:dyDescent="0.45">
      <c r="A596" t="s">
        <v>1812</v>
      </c>
      <c r="B596" t="s">
        <v>1303</v>
      </c>
      <c r="C596" t="s">
        <v>1304</v>
      </c>
      <c r="D596" t="s">
        <v>1305</v>
      </c>
      <c r="G596" t="str" cm="1">
        <f t="array" aca="1" ref="G596" ca="1">IF(INDIRECT(ADDRESS(ROUNDDOWN((ROW(G596)-2)/3,0)+2,2))&lt;&gt;"",_xlfn.CONCAT(INDIRECT(ADDRESS(ROUNDDOWN((ROW(G596)-2)/3,0)+2,MOD(ROW(G596)-2,3)+2))," - ",INDIRECT(ADDRESS(ROUNDDOWN((ROW(G596)-2)/3,0)+2,1))),"")</f>
        <v>Scowls - Beastly Priest</v>
      </c>
      <c r="M596" t="s">
        <v>2969</v>
      </c>
      <c r="R596" t="s">
        <v>664</v>
      </c>
    </row>
    <row r="597" spans="1:18" x14ac:dyDescent="0.45">
      <c r="A597" t="s">
        <v>1813</v>
      </c>
      <c r="B597" t="s">
        <v>1306</v>
      </c>
      <c r="C597" t="s">
        <v>1307</v>
      </c>
      <c r="D597" t="s">
        <v>1308</v>
      </c>
      <c r="G597" t="str" cm="1">
        <f t="array" aca="1" ref="G597" ca="1">IF(INDIRECT(ADDRESS(ROUNDDOWN((ROW(G597)-2)/3,0)+2,2))&lt;&gt;"",_xlfn.CONCAT(INDIRECT(ADDRESS(ROUNDDOWN((ROW(G597)-2)/3,0)+2,MOD(ROW(G597)-2,3)+2))," - ",INDIRECT(ADDRESS(ROUNDDOWN((ROW(G597)-2)/3,0)+2,1))),"")</f>
        <v>Meanie - Beastly Priest</v>
      </c>
      <c r="M597" t="s">
        <v>2970</v>
      </c>
      <c r="R597" t="s">
        <v>665</v>
      </c>
    </row>
    <row r="598" spans="1:18" x14ac:dyDescent="0.45">
      <c r="A598" t="s">
        <v>1814</v>
      </c>
      <c r="B598" t="s">
        <v>1309</v>
      </c>
      <c r="C598" t="s">
        <v>1310</v>
      </c>
      <c r="D598" t="s">
        <v>1311</v>
      </c>
      <c r="G598" t="str" cm="1">
        <f t="array" aca="1" ref="G598" ca="1">IF(INDIRECT(ADDRESS(ROUNDDOWN((ROW(G598)-2)/3,0)+2,2))&lt;&gt;"",_xlfn.CONCAT(INDIRECT(ADDRESS(ROUNDDOWN((ROW(G598)-2)/3,0)+2,MOD(ROW(G598)-2,3)+2))," - ",INDIRECT(ADDRESS(ROUNDDOWN((ROW(G598)-2)/3,0)+2,1))),"")</f>
        <v>Brutus - Beastly Priest</v>
      </c>
      <c r="M598" t="s">
        <v>2971</v>
      </c>
      <c r="R598" t="s">
        <v>666</v>
      </c>
    </row>
    <row r="599" spans="1:18" x14ac:dyDescent="0.45">
      <c r="A599" t="s">
        <v>1815</v>
      </c>
      <c r="B599" t="s">
        <v>1312</v>
      </c>
      <c r="C599" t="s">
        <v>1313</v>
      </c>
      <c r="D599" t="s">
        <v>1314</v>
      </c>
      <c r="G599" t="str" cm="1">
        <f t="array" aca="1" ref="G599" ca="1">IF(INDIRECT(ADDRESS(ROUNDDOWN((ROW(G599)-2)/3,0)+2,2))&lt;&gt;"",_xlfn.CONCAT(INDIRECT(ADDRESS(ROUNDDOWN((ROW(G599)-2)/3,0)+2,MOD(ROW(G599)-2,3)+2))," - ",INDIRECT(ADDRESS(ROUNDDOWN((ROW(G599)-2)/3,0)+2,1))),"")</f>
        <v>Shifty - Knight Shift</v>
      </c>
      <c r="M599" t="s">
        <v>2972</v>
      </c>
      <c r="R599" t="s">
        <v>667</v>
      </c>
    </row>
    <row r="600" spans="1:18" x14ac:dyDescent="0.45">
      <c r="A600" t="s">
        <v>1816</v>
      </c>
      <c r="B600" t="s">
        <v>1315</v>
      </c>
      <c r="C600" t="s">
        <v>1316</v>
      </c>
      <c r="D600" t="s">
        <v>1317</v>
      </c>
      <c r="G600" t="str" cm="1">
        <f t="array" aca="1" ref="G600" ca="1">IF(INDIRECT(ADDRESS(ROUNDDOWN((ROW(G600)-2)/3,0)+2,2))&lt;&gt;"",_xlfn.CONCAT(INDIRECT(ADDRESS(ROUNDDOWN((ROW(G600)-2)/3,0)+2,MOD(ROW(G600)-2,3)+2))," - ",INDIRECT(ADDRESS(ROUNDDOWN((ROW(G600)-2)/3,0)+2,1))),"")</f>
        <v>Shiffrey - Knight Shift</v>
      </c>
      <c r="M600" t="s">
        <v>2973</v>
      </c>
      <c r="R600" t="s">
        <v>668</v>
      </c>
    </row>
    <row r="601" spans="1:18" x14ac:dyDescent="0.45">
      <c r="A601" t="s">
        <v>1817</v>
      </c>
      <c r="B601" t="s">
        <v>1318</v>
      </c>
      <c r="C601" t="s">
        <v>1319</v>
      </c>
      <c r="D601" t="s">
        <v>1320</v>
      </c>
      <c r="G601" t="str" cm="1">
        <f t="array" aca="1" ref="G601" ca="1">IF(INDIRECT(ADDRESS(ROUNDDOWN((ROW(G601)-2)/3,0)+2,2))&lt;&gt;"",_xlfn.CONCAT(INDIRECT(ADDRESS(ROUNDDOWN((ROW(G601)-2)/3,0)+2,MOD(ROW(G601)-2,3)+2))," - ",INDIRECT(ADDRESS(ROUNDDOWN((ROW(G601)-2)/3,0)+2,1))),"")</f>
        <v>Shifton - Knight Shift</v>
      </c>
      <c r="M601" t="s">
        <v>2974</v>
      </c>
      <c r="R601" t="s">
        <v>669</v>
      </c>
    </row>
    <row r="602" spans="1:18" x14ac:dyDescent="0.45">
      <c r="G602" t="str" cm="1">
        <f t="array" aca="1" ref="G602" ca="1">IF(INDIRECT(ADDRESS(ROUNDDOWN((ROW(G602)-2)/3,0)+2,2))&lt;&gt;"",_xlfn.CONCAT(INDIRECT(ADDRESS(ROUNDDOWN((ROW(G602)-2)/3,0)+2,MOD(ROW(G602)-2,3)+2))," - ",INDIRECT(ADDRESS(ROUNDDOWN((ROW(G602)-2)/3,0)+2,1))),"")</f>
        <v>Grotter - Grotwyrm</v>
      </c>
      <c r="M602" t="s">
        <v>2975</v>
      </c>
      <c r="R602" t="s">
        <v>670</v>
      </c>
    </row>
    <row r="603" spans="1:18" x14ac:dyDescent="0.45">
      <c r="G603" t="str" cm="1">
        <f t="array" aca="1" ref="G603" ca="1">IF(INDIRECT(ADDRESS(ROUNDDOWN((ROW(G603)-2)/3,0)+2,2))&lt;&gt;"",_xlfn.CONCAT(INDIRECT(ADDRESS(ROUNDDOWN((ROW(G603)-2)/3,0)+2,MOD(ROW(G603)-2,3)+2))," - ",INDIRECT(ADDRESS(ROUNDDOWN((ROW(G603)-2)/3,0)+2,1))),"")</f>
        <v>Grotty - Grotwyrm</v>
      </c>
      <c r="M603" t="s">
        <v>2976</v>
      </c>
      <c r="R603" t="s">
        <v>671</v>
      </c>
    </row>
    <row r="604" spans="1:18" x14ac:dyDescent="0.45">
      <c r="G604" t="str" cm="1">
        <f t="array" aca="1" ref="G604" ca="1">IF(INDIRECT(ADDRESS(ROUNDDOWN((ROW(G604)-2)/3,0)+2,2))&lt;&gt;"",_xlfn.CONCAT(INDIRECT(ADDRESS(ROUNDDOWN((ROW(G604)-2)/3,0)+2,MOD(ROW(G604)-2,3)+2))," - ",INDIRECT(ADDRESS(ROUNDDOWN((ROW(G604)-2)/3,0)+2,1))),"")</f>
        <v>Grotto - Grotwyrm</v>
      </c>
      <c r="M604" t="s">
        <v>2977</v>
      </c>
      <c r="R604" t="s">
        <v>672</v>
      </c>
    </row>
    <row r="605" spans="1:18" x14ac:dyDescent="0.45">
      <c r="G605" t="str" cm="1">
        <f t="array" aca="1" ref="G605" ca="1">IF(INDIRECT(ADDRESS(ROUNDDOWN((ROW(G605)-2)/3,0)+2,2))&lt;&gt;"",_xlfn.CONCAT(INDIRECT(ADDRESS(ROUNDDOWN((ROW(G605)-2)/3,0)+2,MOD(ROW(G605)-2,3)+2))," - ",INDIRECT(ADDRESS(ROUNDDOWN((ROW(G605)-2)/3,0)+2,1))),"")</f>
        <v>Boulton - Bomboulder</v>
      </c>
      <c r="M605" t="s">
        <v>2978</v>
      </c>
      <c r="R605" t="s">
        <v>673</v>
      </c>
    </row>
    <row r="606" spans="1:18" x14ac:dyDescent="0.45">
      <c r="G606" t="str" cm="1">
        <f t="array" aca="1" ref="G606" ca="1">IF(INDIRECT(ADDRESS(ROUNDDOWN((ROW(G606)-2)/3,0)+2,2))&lt;&gt;"",_xlfn.CONCAT(INDIRECT(ADDRESS(ROUNDDOWN((ROW(G606)-2)/3,0)+2,MOD(ROW(G606)-2,3)+2))," - ",INDIRECT(ADDRESS(ROUNDDOWN((ROW(G606)-2)/3,0)+2,1))),"")</f>
        <v>Fredrock - Bomboulder</v>
      </c>
      <c r="M606" t="s">
        <v>2979</v>
      </c>
      <c r="R606" t="s">
        <v>674</v>
      </c>
    </row>
    <row r="607" spans="1:18" x14ac:dyDescent="0.45">
      <c r="G607" t="str" cm="1">
        <f t="array" aca="1" ref="G607" ca="1">IF(INDIRECT(ADDRESS(ROUNDDOWN((ROW(G607)-2)/3,0)+2,2))&lt;&gt;"",_xlfn.CONCAT(INDIRECT(ADDRESS(ROUNDDOWN((ROW(G607)-2)/3,0)+2,MOD(ROW(G607)-2,3)+2))," - ",INDIRECT(ADDRESS(ROUNDDOWN((ROW(G607)-2)/3,0)+2,1))),"")</f>
        <v>Cedrock - Bomboulder</v>
      </c>
      <c r="M607" t="s">
        <v>2980</v>
      </c>
      <c r="R607" t="s">
        <v>675</v>
      </c>
    </row>
    <row r="608" spans="1:18" x14ac:dyDescent="0.45">
      <c r="G608" t="str" cm="1">
        <f t="array" aca="1" ref="G608" ca="1">IF(INDIRECT(ADDRESS(ROUNDDOWN((ROW(G608)-2)/3,0)+2,2))&lt;&gt;"",_xlfn.CONCAT(INDIRECT(ADDRESS(ROUNDDOWN((ROW(G608)-2)/3,0)+2,MOD(ROW(G608)-2,3)+2))," - ",INDIRECT(ADDRESS(ROUNDDOWN((ROW(G608)-2)/3,0)+2,1))),"")</f>
        <v>Prisobel - Prism Peacock</v>
      </c>
      <c r="M608" t="s">
        <v>2981</v>
      </c>
      <c r="R608" t="s">
        <v>676</v>
      </c>
    </row>
    <row r="609" spans="7:18" x14ac:dyDescent="0.45">
      <c r="G609" t="str" cm="1">
        <f t="array" aca="1" ref="G609" ca="1">IF(INDIRECT(ADDRESS(ROUNDDOWN((ROW(G609)-2)/3,0)+2,2))&lt;&gt;"",_xlfn.CONCAT(INDIRECT(ADDRESS(ROUNDDOWN((ROW(G609)-2)/3,0)+2,MOD(ROW(G609)-2,3)+2))," - ",INDIRECT(ADDRESS(ROUNDDOWN((ROW(G609)-2)/3,0)+2,1))),"")</f>
        <v>Prissa - Prism Peacock</v>
      </c>
      <c r="M609" t="s">
        <v>2982</v>
      </c>
      <c r="R609" t="s">
        <v>677</v>
      </c>
    </row>
    <row r="610" spans="7:18" x14ac:dyDescent="0.45">
      <c r="G610" t="str" cm="1">
        <f t="array" aca="1" ref="G610" ca="1">IF(INDIRECT(ADDRESS(ROUNDDOWN((ROW(G610)-2)/3,0)+2,2))&lt;&gt;"",_xlfn.CONCAT(INDIRECT(ADDRESS(ROUNDDOWN((ROW(G610)-2)/3,0)+2,MOD(ROW(G610)-2,3)+2))," - ",INDIRECT(ADDRESS(ROUNDDOWN((ROW(G610)-2)/3,0)+2,1))),"")</f>
        <v>Prisley - Prism Peacock</v>
      </c>
      <c r="M610" t="s">
        <v>2983</v>
      </c>
      <c r="R610" t="s">
        <v>678</v>
      </c>
    </row>
    <row r="611" spans="7:18" x14ac:dyDescent="0.45">
      <c r="G611" t="str" cm="1">
        <f t="array" aca="1" ref="G611" ca="1">IF(INDIRECT(ADDRESS(ROUNDDOWN((ROW(G611)-2)/3,0)+2,2))&lt;&gt;"",_xlfn.CONCAT(INDIRECT(ADDRESS(ROUNDDOWN((ROW(G611)-2)/3,0)+2,MOD(ROW(G611)-2,3)+2))," - ",INDIRECT(ADDRESS(ROUNDDOWN((ROW(G611)-2)/3,0)+2,1))),"")</f>
        <v>Splittsy - Major Headache</v>
      </c>
      <c r="M611" t="s">
        <v>2984</v>
      </c>
      <c r="R611" t="s">
        <v>679</v>
      </c>
    </row>
    <row r="612" spans="7:18" x14ac:dyDescent="0.45">
      <c r="G612" t="str" cm="1">
        <f t="array" aca="1" ref="G612" ca="1">IF(INDIRECT(ADDRESS(ROUNDDOWN((ROW(G612)-2)/3,0)+2,2))&lt;&gt;"",_xlfn.CONCAT(INDIRECT(ADDRESS(ROUNDDOWN((ROW(G612)-2)/3,0)+2,MOD(ROW(G612)-2,3)+2))," - ",INDIRECT(ADDRESS(ROUNDDOWN((ROW(G612)-2)/3,0)+2,1))),"")</f>
        <v>Renton - Major Headache</v>
      </c>
      <c r="M612" t="s">
        <v>2985</v>
      </c>
      <c r="R612" t="s">
        <v>680</v>
      </c>
    </row>
    <row r="613" spans="7:18" x14ac:dyDescent="0.45">
      <c r="G613" t="str" cm="1">
        <f t="array" aca="1" ref="G613" ca="1">IF(INDIRECT(ADDRESS(ROUNDDOWN((ROW(G613)-2)/3,0)+2,2))&lt;&gt;"",_xlfn.CONCAT(INDIRECT(ADDRESS(ROUNDDOWN((ROW(G613)-2)/3,0)+2,MOD(ROW(G613)-2,3)+2))," - ",INDIRECT(ADDRESS(ROUNDDOWN((ROW(G613)-2)/3,0)+2,1))),"")</f>
        <v>Cleavis - Major Headache</v>
      </c>
      <c r="M613" t="s">
        <v>2986</v>
      </c>
      <c r="R613" t="s">
        <v>681</v>
      </c>
    </row>
    <row r="614" spans="7:18" x14ac:dyDescent="0.45">
      <c r="G614" t="str" cm="1">
        <f t="array" aca="1" ref="G614" ca="1">IF(INDIRECT(ADDRESS(ROUNDDOWN((ROW(G614)-2)/3,0)+2,2))&lt;&gt;"",_xlfn.CONCAT(INDIRECT(ADDRESS(ROUNDDOWN((ROW(G614)-2)/3,0)+2,MOD(ROW(G614)-2,3)+2))," - ",INDIRECT(ADDRESS(ROUNDDOWN((ROW(G614)-2)/3,0)+2,1))),"")</f>
        <v>Puceton - Hellstalker</v>
      </c>
      <c r="M614" t="s">
        <v>2987</v>
      </c>
      <c r="R614" t="s">
        <v>682</v>
      </c>
    </row>
    <row r="615" spans="7:18" x14ac:dyDescent="0.45">
      <c r="G615" t="str" cm="1">
        <f t="array" aca="1" ref="G615" ca="1">IF(INDIRECT(ADDRESS(ROUNDDOWN((ROW(G615)-2)/3,0)+2,2))&lt;&gt;"",_xlfn.CONCAT(INDIRECT(ADDRESS(ROUNDDOWN((ROW(G615)-2)/3,0)+2,MOD(ROW(G615)-2,3)+2))," - ",INDIRECT(ADDRESS(ROUNDDOWN((ROW(G615)-2)/3,0)+2,1))),"")</f>
        <v>Pucefer - Hellstalker</v>
      </c>
      <c r="M615" t="s">
        <v>2988</v>
      </c>
      <c r="R615" t="s">
        <v>683</v>
      </c>
    </row>
    <row r="616" spans="7:18" x14ac:dyDescent="0.45">
      <c r="G616" t="str" cm="1">
        <f t="array" aca="1" ref="G616" ca="1">IF(INDIRECT(ADDRESS(ROUNDDOWN((ROW(G616)-2)/3,0)+2,2))&lt;&gt;"",_xlfn.CONCAT(INDIRECT(ADDRESS(ROUNDDOWN((ROW(G616)-2)/3,0)+2,MOD(ROW(G616)-2,3)+2))," - ",INDIRECT(ADDRESS(ROUNDDOWN((ROW(G616)-2)/3,0)+2,1))),"")</f>
        <v>Mauvis - Hellstalker</v>
      </c>
      <c r="M616" t="s">
        <v>2989</v>
      </c>
      <c r="R616" t="s">
        <v>684</v>
      </c>
    </row>
    <row r="617" spans="7:18" x14ac:dyDescent="0.45">
      <c r="G617" t="str" cm="1">
        <f t="array" aca="1" ref="G617" ca="1">IF(INDIRECT(ADDRESS(ROUNDDOWN((ROW(G617)-2)/3,0)+2,2))&lt;&gt;"",_xlfn.CONCAT(INDIRECT(ADDRESS(ROUNDDOWN((ROW(G617)-2)/3,0)+2,MOD(ROW(G617)-2,3)+2))," - ",INDIRECT(ADDRESS(ROUNDDOWN((ROW(G617)-2)/3,0)+2,1))),"")</f>
        <v>Doofus - Div</v>
      </c>
      <c r="M617" t="s">
        <v>2990</v>
      </c>
      <c r="R617" t="s">
        <v>685</v>
      </c>
    </row>
    <row r="618" spans="7:18" x14ac:dyDescent="0.45">
      <c r="G618" t="str" cm="1">
        <f t="array" aca="1" ref="G618" ca="1">IF(INDIRECT(ADDRESS(ROUNDDOWN((ROW(G618)-2)/3,0)+2,2))&lt;&gt;"",_xlfn.CONCAT(INDIRECT(ADDRESS(ROUNDDOWN((ROW(G618)-2)/3,0)+2,MOD(ROW(G618)-2,3)+2))," - ",INDIRECT(ADDRESS(ROUNDDOWN((ROW(G618)-2)/3,0)+2,1))),"")</f>
        <v>Drongo - Div</v>
      </c>
      <c r="M618" t="s">
        <v>2991</v>
      </c>
      <c r="R618" t="s">
        <v>686</v>
      </c>
    </row>
    <row r="619" spans="7:18" x14ac:dyDescent="0.45">
      <c r="G619" t="str" cm="1">
        <f t="array" aca="1" ref="G619" ca="1">IF(INDIRECT(ADDRESS(ROUNDDOWN((ROW(G619)-2)/3,0)+2,2))&lt;&gt;"",_xlfn.CONCAT(INDIRECT(ADDRESS(ROUNDDOWN((ROW(G619)-2)/3,0)+2,MOD(ROW(G619)-2,3)+2))," - ",INDIRECT(ADDRESS(ROUNDDOWN((ROW(G619)-2)/3,0)+2,1))),"")</f>
        <v>Dorkus - Div</v>
      </c>
      <c r="M619" t="s">
        <v>2992</v>
      </c>
      <c r="R619" t="s">
        <v>687</v>
      </c>
    </row>
    <row r="620" spans="7:18" x14ac:dyDescent="0.45">
      <c r="G620" t="str" cm="1">
        <f t="array" aca="1" ref="G620" ca="1">IF(INDIRECT(ADDRESS(ROUNDDOWN((ROW(G620)-2)/3,0)+2,2))&lt;&gt;"",_xlfn.CONCAT(INDIRECT(ADDRESS(ROUNDDOWN((ROW(G620)-2)/3,0)+2,MOD(ROW(G620)-2,3)+2))," - ",INDIRECT(ADDRESS(ROUNDDOWN((ROW(G620)-2)/3,0)+2,1))),"")</f>
        <v>Brassley - Metal Heavy</v>
      </c>
      <c r="M620" t="s">
        <v>2993</v>
      </c>
      <c r="R620" t="s">
        <v>688</v>
      </c>
    </row>
    <row r="621" spans="7:18" x14ac:dyDescent="0.45">
      <c r="G621" t="str" cm="1">
        <f t="array" aca="1" ref="G621" ca="1">IF(INDIRECT(ADDRESS(ROUNDDOWN((ROW(G621)-2)/3,0)+2,2))&lt;&gt;"",_xlfn.CONCAT(INDIRECT(ADDRESS(ROUNDDOWN((ROW(G621)-2)/3,0)+2,MOD(ROW(G621)-2,3)+2))," - ",INDIRECT(ADDRESS(ROUNDDOWN((ROW(G621)-2)/3,0)+2,1))),"")</f>
        <v>Brasston - Metal Heavy</v>
      </c>
      <c r="M621" t="s">
        <v>2994</v>
      </c>
      <c r="R621" t="s">
        <v>689</v>
      </c>
    </row>
    <row r="622" spans="7:18" x14ac:dyDescent="0.45">
      <c r="G622" t="str" cm="1">
        <f t="array" aca="1" ref="G622" ca="1">IF(INDIRECT(ADDRESS(ROUNDDOWN((ROW(G622)-2)/3,0)+2,2))&lt;&gt;"",_xlfn.CONCAT(INDIRECT(ADDRESS(ROUNDDOWN((ROW(G622)-2)/3,0)+2,MOD(ROW(G622)-2,3)+2))," - ",INDIRECT(ADDRESS(ROUNDDOWN((ROW(G622)-2)/3,0)+2,1))),"")</f>
        <v>Bromium - Metal Heavy</v>
      </c>
      <c r="M622" t="s">
        <v>2995</v>
      </c>
      <c r="R622" t="s">
        <v>690</v>
      </c>
    </row>
    <row r="623" spans="7:18" x14ac:dyDescent="0.45">
      <c r="G623" t="str" cm="1">
        <f t="array" aca="1" ref="G623" ca="1">IF(INDIRECT(ADDRESS(ROUNDDOWN((ROW(G623)-2)/3,0)+2,2))&lt;&gt;"",_xlfn.CONCAT(INDIRECT(ADDRESS(ROUNDDOWN((ROW(G623)-2)/3,0)+2,MOD(ROW(G623)-2,3)+2))," - ",INDIRECT(ADDRESS(ROUNDDOWN((ROW(G623)-2)/3,0)+2,1))),"")</f>
        <v>Barbie - Barbatos</v>
      </c>
      <c r="M623" t="s">
        <v>2996</v>
      </c>
      <c r="R623" t="s">
        <v>691</v>
      </c>
    </row>
    <row r="624" spans="7:18" x14ac:dyDescent="0.45">
      <c r="G624" t="str" cm="1">
        <f t="array" aca="1" ref="G624" ca="1">IF(INDIRECT(ADDRESS(ROUNDDOWN((ROW(G624)-2)/3,0)+2,2))&lt;&gt;"",_xlfn.CONCAT(INDIRECT(ADDRESS(ROUNDDOWN((ROW(G624)-2)/3,0)+2,MOD(ROW(G624)-2,3)+2))," - ",INDIRECT(ADDRESS(ROUNDDOWN((ROW(G624)-2)/3,0)+2,1))),"")</f>
        <v>Barclay - Barbatos</v>
      </c>
      <c r="M624" t="s">
        <v>2997</v>
      </c>
      <c r="R624" t="s">
        <v>692</v>
      </c>
    </row>
    <row r="625" spans="7:18" x14ac:dyDescent="0.45">
      <c r="G625" t="str" cm="1">
        <f t="array" aca="1" ref="G625" ca="1">IF(INDIRECT(ADDRESS(ROUNDDOWN((ROW(G625)-2)/3,0)+2,2))&lt;&gt;"",_xlfn.CONCAT(INDIRECT(ADDRESS(ROUNDDOWN((ROW(G625)-2)/3,0)+2,MOD(ROW(G625)-2,3)+2))," - ",INDIRECT(ADDRESS(ROUNDDOWN((ROW(G625)-2)/3,0)+2,1))),"")</f>
        <v>Barbour - Barbatos</v>
      </c>
      <c r="M625" t="s">
        <v>2998</v>
      </c>
      <c r="R625" t="s">
        <v>693</v>
      </c>
    </row>
    <row r="626" spans="7:18" x14ac:dyDescent="0.45">
      <c r="G626" t="str" cm="1">
        <f t="array" aca="1" ref="G626" ca="1">IF(INDIRECT(ADDRESS(ROUNDDOWN((ROW(G626)-2)/3,0)+2,2))&lt;&gt;"",_xlfn.CONCAT(INDIRECT(ADDRESS(ROUNDDOWN((ROW(G626)-2)/3,0)+2,MOD(ROW(G626)-2,3)+2))," - ",INDIRECT(ADDRESS(ROUNDDOWN((ROW(G626)-2)/3,0)+2,1))),"")</f>
        <v>Tudo - Testudogre</v>
      </c>
      <c r="M626" t="s">
        <v>2999</v>
      </c>
      <c r="R626" t="s">
        <v>694</v>
      </c>
    </row>
    <row r="627" spans="7:18" x14ac:dyDescent="0.45">
      <c r="G627" t="str" cm="1">
        <f t="array" aca="1" ref="G627" ca="1">IF(INDIRECT(ADDRESS(ROUNDDOWN((ROW(G627)-2)/3,0)+2,2))&lt;&gt;"",_xlfn.CONCAT(INDIRECT(ADDRESS(ROUNDDOWN((ROW(G627)-2)/3,0)+2,MOD(ROW(G627)-2,3)+2))," - ",INDIRECT(ADDRESS(ROUNDDOWN((ROW(G627)-2)/3,0)+2,1))),"")</f>
        <v>Dogan - Testudogre</v>
      </c>
      <c r="M627" t="s">
        <v>3000</v>
      </c>
      <c r="R627" t="s">
        <v>695</v>
      </c>
    </row>
    <row r="628" spans="7:18" x14ac:dyDescent="0.45">
      <c r="G628" t="str" cm="1">
        <f t="array" aca="1" ref="G628" ca="1">IF(INDIRECT(ADDRESS(ROUNDDOWN((ROW(G628)-2)/3,0)+2,2))&lt;&gt;"",_xlfn.CONCAT(INDIRECT(ADDRESS(ROUNDDOWN((ROW(G628)-2)/3,0)+2,MOD(ROW(G628)-2,3)+2))," - ",INDIRECT(ADDRESS(ROUNDDOWN((ROW(G628)-2)/3,0)+2,1))),"")</f>
        <v>Tes - Testudogre</v>
      </c>
      <c r="M628" t="s">
        <v>3001</v>
      </c>
      <c r="R628" t="s">
        <v>696</v>
      </c>
    </row>
    <row r="629" spans="7:18" x14ac:dyDescent="0.45">
      <c r="G629" t="str" cm="1">
        <f t="array" aca="1" ref="G629" ca="1">IF(INDIRECT(ADDRESS(ROUNDDOWN((ROW(G629)-2)/3,0)+2,2))&lt;&gt;"",_xlfn.CONCAT(INDIRECT(ADDRESS(ROUNDDOWN((ROW(G629)-2)/3,0)+2,MOD(ROW(G629)-2,3)+2))," - ",INDIRECT(ADDRESS(ROUNDDOWN((ROW(G629)-2)/3,0)+2,1))),"")</f>
        <v>Iceman - Freezing Wingwyrm</v>
      </c>
      <c r="M629" t="s">
        <v>3002</v>
      </c>
      <c r="R629" t="s">
        <v>697</v>
      </c>
    </row>
    <row r="630" spans="7:18" x14ac:dyDescent="0.45">
      <c r="G630" t="str" cm="1">
        <f t="array" aca="1" ref="G630" ca="1">IF(INDIRECT(ADDRESS(ROUNDDOWN((ROW(G630)-2)/3,0)+2,2))&lt;&gt;"",_xlfn.CONCAT(INDIRECT(ADDRESS(ROUNDDOWN((ROW(G630)-2)/3,0)+2,MOD(ROW(G630)-2,3)+2))," - ",INDIRECT(ADDRESS(ROUNDDOWN((ROW(G630)-2)/3,0)+2,1))),"")</f>
        <v>Popsicle - Freezing Wingwyrm</v>
      </c>
      <c r="M630" t="s">
        <v>3003</v>
      </c>
      <c r="R630" t="s">
        <v>698</v>
      </c>
    </row>
    <row r="631" spans="7:18" x14ac:dyDescent="0.45">
      <c r="G631" t="str" cm="1">
        <f t="array" aca="1" ref="G631" ca="1">IF(INDIRECT(ADDRESS(ROUNDDOWN((ROW(G631)-2)/3,0)+2,2))&lt;&gt;"",_xlfn.CONCAT(INDIRECT(ADDRESS(ROUNDDOWN((ROW(G631)-2)/3,0)+2,MOD(ROW(G631)-2,3)+2))," - ",INDIRECT(ADDRESS(ROUNDDOWN((ROW(G631)-2)/3,0)+2,1))),"")</f>
        <v>Frosty - Freezing Wingwyrm</v>
      </c>
      <c r="M631" t="s">
        <v>3004</v>
      </c>
      <c r="R631" t="s">
        <v>699</v>
      </c>
    </row>
    <row r="632" spans="7:18" x14ac:dyDescent="0.45">
      <c r="G632" t="str" cm="1">
        <f t="array" aca="1" ref="G632" ca="1">IF(INDIRECT(ADDRESS(ROUNDDOWN((ROW(G632)-2)/3,0)+2,2))&lt;&gt;"",_xlfn.CONCAT(INDIRECT(ADDRESS(ROUNDDOWN((ROW(G632)-2)/3,0)+2,MOD(ROW(G632)-2,3)+2))," - ",INDIRECT(ADDRESS(ROUNDDOWN((ROW(G632)-2)/3,0)+2,1))),"")</f>
        <v>Carbo - Carbuncle</v>
      </c>
      <c r="M632" t="s">
        <v>3005</v>
      </c>
      <c r="R632" t="s">
        <v>700</v>
      </c>
    </row>
    <row r="633" spans="7:18" x14ac:dyDescent="0.45">
      <c r="G633" t="str" cm="1">
        <f t="array" aca="1" ref="G633" ca="1">IF(INDIRECT(ADDRESS(ROUNDDOWN((ROW(G633)-2)/3,0)+2,2))&lt;&gt;"",_xlfn.CONCAT(INDIRECT(ADDRESS(ROUNDDOWN((ROW(G633)-2)/3,0)+2,MOD(ROW(G633)-2,3)+2))," - ",INDIRECT(ADDRESS(ROUNDDOWN((ROW(G633)-2)/3,0)+2,1))),"")</f>
        <v>Ricarbo - Carbuncle</v>
      </c>
      <c r="M633" t="s">
        <v>3006</v>
      </c>
      <c r="R633" t="s">
        <v>701</v>
      </c>
    </row>
    <row r="634" spans="7:18" x14ac:dyDescent="0.45">
      <c r="G634" t="str" cm="1">
        <f t="array" aca="1" ref="G634" ca="1">IF(INDIRECT(ADDRESS(ROUNDDOWN((ROW(G634)-2)/3,0)+2,2))&lt;&gt;"",_xlfn.CONCAT(INDIRECT(ADDRESS(ROUNDDOWN((ROW(G634)-2)/3,0)+2,MOD(ROW(G634)-2,3)+2))," - ",INDIRECT(ADDRESS(ROUNDDOWN((ROW(G634)-2)/3,0)+2,1))),"")</f>
        <v>Carbolyn - Carbuncle</v>
      </c>
      <c r="M634" t="s">
        <v>3007</v>
      </c>
      <c r="R634" t="s">
        <v>702</v>
      </c>
    </row>
    <row r="635" spans="7:18" x14ac:dyDescent="0.45">
      <c r="G635" t="str" cm="1">
        <f t="array" aca="1" ref="G635" ca="1">IF(INDIRECT(ADDRESS(ROUNDDOWN((ROW(G635)-2)/3,0)+2,2))&lt;&gt;"",_xlfn.CONCAT(INDIRECT(ADDRESS(ROUNDDOWN((ROW(G635)-2)/3,0)+2,MOD(ROW(G635)-2,3)+2))," - ",INDIRECT(ADDRESS(ROUNDDOWN((ROW(G635)-2)/3,0)+2,1))),"")</f>
        <v>Spooker - Fright Knight</v>
      </c>
      <c r="M635" t="s">
        <v>3008</v>
      </c>
      <c r="R635" t="s">
        <v>703</v>
      </c>
    </row>
    <row r="636" spans="7:18" x14ac:dyDescent="0.45">
      <c r="G636" t="str" cm="1">
        <f t="array" aca="1" ref="G636" ca="1">IF(INDIRECT(ADDRESS(ROUNDDOWN((ROW(G636)-2)/3,0)+2,2))&lt;&gt;"",_xlfn.CONCAT(INDIRECT(ADDRESS(ROUNDDOWN((ROW(G636)-2)/3,0)+2,MOD(ROW(G636)-2,3)+2))," - ",INDIRECT(ADDRESS(ROUNDDOWN((ROW(G636)-2)/3,0)+2,1))),"")</f>
        <v>Boo - Fright Knight</v>
      </c>
      <c r="M636" t="s">
        <v>3009</v>
      </c>
      <c r="R636" t="s">
        <v>704</v>
      </c>
    </row>
    <row r="637" spans="7:18" x14ac:dyDescent="0.45">
      <c r="G637" t="str" cm="1">
        <f t="array" aca="1" ref="G637" ca="1">IF(INDIRECT(ADDRESS(ROUNDDOWN((ROW(G637)-2)/3,0)+2,2))&lt;&gt;"",_xlfn.CONCAT(INDIRECT(ADDRESS(ROUNDDOWN((ROW(G637)-2)/3,0)+2,MOD(ROW(G637)-2,3)+2))," - ",INDIRECT(ADDRESS(ROUNDDOWN((ROW(G637)-2)/3,0)+2,1))),"")</f>
        <v>Shockra - Fright Knight</v>
      </c>
      <c r="M637" t="s">
        <v>3010</v>
      </c>
      <c r="R637" t="s">
        <v>705</v>
      </c>
    </row>
    <row r="638" spans="7:18" x14ac:dyDescent="0.45">
      <c r="G638" t="str" cm="1">
        <f t="array" aca="1" ref="G638" ca="1">IF(INDIRECT(ADDRESS(ROUNDDOWN((ROW(G638)-2)/3,0)+2,2))&lt;&gt;"",_xlfn.CONCAT(INDIRECT(ADDRESS(ROUNDDOWN((ROW(G638)-2)/3,0)+2,MOD(ROW(G638)-2,3)+2))," - ",INDIRECT(ADDRESS(ROUNDDOWN((ROW(G638)-2)/3,0)+2,1))),"")</f>
        <v>Piper - Pip Fighter</v>
      </c>
      <c r="M638" t="s">
        <v>3011</v>
      </c>
      <c r="R638" t="s">
        <v>706</v>
      </c>
    </row>
    <row r="639" spans="7:18" x14ac:dyDescent="0.45">
      <c r="G639" t="str" cm="1">
        <f t="array" aca="1" ref="G639" ca="1">IF(INDIRECT(ADDRESS(ROUNDDOWN((ROW(G639)-2)/3,0)+2,2))&lt;&gt;"",_xlfn.CONCAT(INDIRECT(ADDRESS(ROUNDDOWN((ROW(G639)-2)/3,0)+2,MOD(ROW(G639)-2,3)+2))," - ",INDIRECT(ADDRESS(ROUNDDOWN((ROW(G639)-2)/3,0)+2,1))),"")</f>
        <v>Pippin - Pip Fighter</v>
      </c>
      <c r="M639" t="s">
        <v>3012</v>
      </c>
      <c r="R639" t="s">
        <v>707</v>
      </c>
    </row>
    <row r="640" spans="7:18" x14ac:dyDescent="0.45">
      <c r="G640" t="str" cm="1">
        <f t="array" aca="1" ref="G640" ca="1">IF(INDIRECT(ADDRESS(ROUNDDOWN((ROW(G640)-2)/3,0)+2,2))&lt;&gt;"",_xlfn.CONCAT(INDIRECT(ADDRESS(ROUNDDOWN((ROW(G640)-2)/3,0)+2,MOD(ROW(G640)-2,3)+2))," - ",INDIRECT(ADDRESS(ROUNDDOWN((ROW(G640)-2)/3,0)+2,1))),"")</f>
        <v>Pippa - Pip Fighter</v>
      </c>
      <c r="M640" t="s">
        <v>3013</v>
      </c>
      <c r="R640" t="s">
        <v>708</v>
      </c>
    </row>
    <row r="641" spans="7:18" x14ac:dyDescent="0.45">
      <c r="G641" t="str" cm="1">
        <f t="array" aca="1" ref="G641" ca="1">IF(INDIRECT(ADDRESS(ROUNDDOWN((ROW(G641)-2)/3,0)+2,2))&lt;&gt;"",_xlfn.CONCAT(INDIRECT(ADDRESS(ROUNDDOWN((ROW(G641)-2)/3,0)+2,MOD(ROW(G641)-2,3)+2))," - ",INDIRECT(ADDRESS(ROUNDDOWN((ROW(G641)-2)/3,0)+2,1))),"")</f>
        <v>Wiztoph - Wiz Pip</v>
      </c>
      <c r="M641" t="s">
        <v>3014</v>
      </c>
      <c r="R641" t="s">
        <v>709</v>
      </c>
    </row>
    <row r="642" spans="7:18" x14ac:dyDescent="0.45">
      <c r="G642" t="str" cm="1">
        <f t="array" aca="1" ref="G642" ca="1">IF(INDIRECT(ADDRESS(ROUNDDOWN((ROW(G642)-2)/3,0)+2,2))&lt;&gt;"",_xlfn.CONCAT(INDIRECT(ADDRESS(ROUNDDOWN((ROW(G642)-2)/3,0)+2,MOD(ROW(G642)-2,3)+2))," - ",INDIRECT(ADDRESS(ROUNDDOWN((ROW(G642)-2)/3,0)+2,1))),"")</f>
        <v>Wiztina - Wiz Pip</v>
      </c>
      <c r="M642" t="s">
        <v>3015</v>
      </c>
      <c r="R642" t="s">
        <v>710</v>
      </c>
    </row>
    <row r="643" spans="7:18" x14ac:dyDescent="0.45">
      <c r="G643" t="str" cm="1">
        <f t="array" aca="1" ref="G643" ca="1">IF(INDIRECT(ADDRESS(ROUNDDOWN((ROW(G643)-2)/3,0)+2,2))&lt;&gt;"",_xlfn.CONCAT(INDIRECT(ADDRESS(ROUNDDOWN((ROW(G643)-2)/3,0)+2,MOD(ROW(G643)-2,3)+2))," - ",INDIRECT(ADDRESS(ROUNDDOWN((ROW(G643)-2)/3,0)+2,1))),"")</f>
        <v>Wizzy - Wiz Pip</v>
      </c>
      <c r="M643" t="s">
        <v>3016</v>
      </c>
      <c r="R643" t="s">
        <v>711</v>
      </c>
    </row>
    <row r="644" spans="7:18" x14ac:dyDescent="0.45">
      <c r="G644" t="str" cm="1">
        <f t="array" aca="1" ref="G644" ca="1">IF(INDIRECT(ADDRESS(ROUNDDOWN((ROW(G644)-2)/3,0)+2,2))&lt;&gt;"",_xlfn.CONCAT(INDIRECT(ADDRESS(ROUNDDOWN((ROW(G644)-2)/3,0)+2,MOD(ROW(G644)-2,3)+2))," - ",INDIRECT(ADDRESS(ROUNDDOWN((ROW(G644)-2)/3,0)+2,1))),"")</f>
        <v>Pipcress - Battle Pip</v>
      </c>
      <c r="M644" t="s">
        <v>3017</v>
      </c>
      <c r="R644" t="s">
        <v>712</v>
      </c>
    </row>
    <row r="645" spans="7:18" x14ac:dyDescent="0.45">
      <c r="G645" t="str" cm="1">
        <f t="array" aca="1" ref="G645" ca="1">IF(INDIRECT(ADDRESS(ROUNDDOWN((ROW(G645)-2)/3,0)+2,2))&lt;&gt;"",_xlfn.CONCAT(INDIRECT(ADDRESS(ROUNDDOWN((ROW(G645)-2)/3,0)+2,MOD(ROW(G645)-2,3)+2))," - ",INDIRECT(ADDRESS(ROUNDDOWN((ROW(G645)-2)/3,0)+2,1))),"")</f>
        <v>Pipita - Battle Pip</v>
      </c>
      <c r="M645" t="s">
        <v>3018</v>
      </c>
      <c r="R645" t="s">
        <v>713</v>
      </c>
    </row>
    <row r="646" spans="7:18" x14ac:dyDescent="0.45">
      <c r="G646" t="str" cm="1">
        <f t="array" aca="1" ref="G646" ca="1">IF(INDIRECT(ADDRESS(ROUNDDOWN((ROW(G646)-2)/3,0)+2,2))&lt;&gt;"",_xlfn.CONCAT(INDIRECT(ADDRESS(ROUNDDOWN((ROW(G646)-2)/3,0)+2,MOD(ROW(G646)-2,3)+2))," - ",INDIRECT(ADDRESS(ROUNDDOWN((ROW(G646)-2)/3,0)+2,1))),"")</f>
        <v>Pipolata - Battle Pip</v>
      </c>
      <c r="M646" t="s">
        <v>3019</v>
      </c>
      <c r="R646" t="s">
        <v>714</v>
      </c>
    </row>
    <row r="647" spans="7:18" x14ac:dyDescent="0.45">
      <c r="G647" t="str" cm="1">
        <f t="array" aca="1" ref="G647" ca="1">IF(INDIRECT(ADDRESS(ROUNDDOWN((ROW(G647)-2)/3,0)+2,2))&lt;&gt;"",_xlfn.CONCAT(INDIRECT(ADDRESS(ROUNDDOWN((ROW(G647)-2)/3,0)+2,MOD(ROW(G647)-2,3)+2))," - ",INDIRECT(ADDRESS(ROUNDDOWN((ROW(G647)-2)/3,0)+2,1))),"")</f>
        <v>Pipero - Epipany</v>
      </c>
      <c r="M647" t="s">
        <v>3020</v>
      </c>
      <c r="R647" t="s">
        <v>715</v>
      </c>
    </row>
    <row r="648" spans="7:18" x14ac:dyDescent="0.45">
      <c r="G648" t="str" cm="1">
        <f t="array" aca="1" ref="G648" ca="1">IF(INDIRECT(ADDRESS(ROUNDDOWN((ROW(G648)-2)/3,0)+2,2))&lt;&gt;"",_xlfn.CONCAT(INDIRECT(ADDRESS(ROUNDDOWN((ROW(G648)-2)/3,0)+2,MOD(ROW(G648)-2,3)+2))," - ",INDIRECT(ADDRESS(ROUNDDOWN((ROW(G648)-2)/3,0)+2,1))),"")</f>
        <v>Piptoph - Epipany</v>
      </c>
      <c r="M648" t="s">
        <v>3021</v>
      </c>
      <c r="R648" t="s">
        <v>716</v>
      </c>
    </row>
    <row r="649" spans="7:18" x14ac:dyDescent="0.45">
      <c r="G649" t="str" cm="1">
        <f t="array" aca="1" ref="G649" ca="1">IF(INDIRECT(ADDRESS(ROUNDDOWN((ROW(G649)-2)/3,0)+2,2))&lt;&gt;"",_xlfn.CONCAT(INDIRECT(ADDRESS(ROUNDDOWN((ROW(G649)-2)/3,0)+2,MOD(ROW(G649)-2,3)+2))," - ",INDIRECT(ADDRESS(ROUNDDOWN((ROW(G649)-2)/3,0)+2,1))),"")</f>
        <v>Pipsy - Epipany</v>
      </c>
      <c r="M649" t="s">
        <v>3022</v>
      </c>
      <c r="R649" t="s">
        <v>717</v>
      </c>
    </row>
    <row r="650" spans="7:18" x14ac:dyDescent="0.45">
      <c r="G650" t="str" cm="1">
        <f t="array" aca="1" ref="G650" ca="1">IF(INDIRECT(ADDRESS(ROUNDDOWN((ROW(G650)-2)/3,0)+2,2))&lt;&gt;"",_xlfn.CONCAT(INDIRECT(ADDRESS(ROUNDDOWN((ROW(G650)-2)/3,0)+2,MOD(ROW(G650)-2,3)+2))," - ",INDIRECT(ADDRESS(ROUNDDOWN((ROW(G650)-2)/3,0)+2,1))),"")</f>
        <v>Constanz - Conkuistador</v>
      </c>
      <c r="M650" t="s">
        <v>3023</v>
      </c>
      <c r="R650" t="s">
        <v>718</v>
      </c>
    </row>
    <row r="651" spans="7:18" x14ac:dyDescent="0.45">
      <c r="G651" t="str" cm="1">
        <f t="array" aca="1" ref="G651" ca="1">IF(INDIRECT(ADDRESS(ROUNDDOWN((ROW(G651)-2)/3,0)+2,2))&lt;&gt;"",_xlfn.CONCAT(INDIRECT(ADDRESS(ROUNDDOWN((ROW(G651)-2)/3,0)+2,MOD(ROW(G651)-2,3)+2))," - ",INDIRECT(ADDRESS(ROUNDDOWN((ROW(G651)-2)/3,0)+2,1))),"")</f>
        <v>Con - Conkuistador</v>
      </c>
      <c r="M651" t="s">
        <v>3024</v>
      </c>
      <c r="R651" t="s">
        <v>719</v>
      </c>
    </row>
    <row r="652" spans="7:18" x14ac:dyDescent="0.45">
      <c r="G652" t="str" cm="1">
        <f t="array" aca="1" ref="G652" ca="1">IF(INDIRECT(ADDRESS(ROUNDDOWN((ROW(G652)-2)/3,0)+2,2))&lt;&gt;"",_xlfn.CONCAT(INDIRECT(ADDRESS(ROUNDDOWN((ROW(G652)-2)/3,0)+2,MOD(ROW(G652)-2,3)+2))," - ",INDIRECT(ADDRESS(ROUNDDOWN((ROW(G652)-2)/3,0)+2,1))),"")</f>
        <v>Connor - Conkuistador</v>
      </c>
      <c r="M652" t="s">
        <v>3025</v>
      </c>
      <c r="R652" t="s">
        <v>720</v>
      </c>
    </row>
    <row r="653" spans="7:18" x14ac:dyDescent="0.45">
      <c r="G653" t="str" cm="1">
        <f t="array" aca="1" ref="G653" ca="1">IF(INDIRECT(ADDRESS(ROUNDDOWN((ROW(G653)-2)/3,0)+2,2))&lt;&gt;"",_xlfn.CONCAT(INDIRECT(ADDRESS(ROUNDDOWN((ROW(G653)-2)/3,0)+2,MOD(ROW(G653)-2,3)+2))," - ",INDIRECT(ADDRESS(ROUNDDOWN((ROW(G653)-2)/3,0)+2,1))),"")</f>
        <v>Concord - Conkjurer</v>
      </c>
      <c r="M653" t="s">
        <v>3026</v>
      </c>
      <c r="R653" t="s">
        <v>721</v>
      </c>
    </row>
    <row r="654" spans="7:18" x14ac:dyDescent="0.45">
      <c r="G654" t="str" cm="1">
        <f t="array" aca="1" ref="G654" ca="1">IF(INDIRECT(ADDRESS(ROUNDDOWN((ROW(G654)-2)/3,0)+2,2))&lt;&gt;"",_xlfn.CONCAT(INDIRECT(ADDRESS(ROUNDDOWN((ROW(G654)-2)/3,0)+2,MOD(ROW(G654)-2,3)+2))," - ",INDIRECT(ADDRESS(ROUNDDOWN((ROW(G654)-2)/3,0)+2,1))),"")</f>
        <v>Conal - Conkjurer</v>
      </c>
      <c r="M654" t="s">
        <v>3027</v>
      </c>
      <c r="R654" t="s">
        <v>722</v>
      </c>
    </row>
    <row r="655" spans="7:18" x14ac:dyDescent="0.45">
      <c r="G655" t="str" cm="1">
        <f t="array" aca="1" ref="G655" ca="1">IF(INDIRECT(ADDRESS(ROUNDDOWN((ROW(G655)-2)/3,0)+2,2))&lt;&gt;"",_xlfn.CONCAT(INDIRECT(ADDRESS(ROUNDDOWN((ROW(G655)-2)/3,0)+2,MOD(ROW(G655)-2,3)+2))," - ",INDIRECT(ADDRESS(ROUNDDOWN((ROW(G655)-2)/3,0)+2,1))),"")</f>
        <v>Condor - Conkjurer</v>
      </c>
      <c r="M655" t="s">
        <v>3028</v>
      </c>
      <c r="R655" t="s">
        <v>723</v>
      </c>
    </row>
    <row r="656" spans="7:18" x14ac:dyDescent="0.45">
      <c r="G656" t="str" cm="1">
        <f t="array" aca="1" ref="G656" ca="1">IF(INDIRECT(ADDRESS(ROUNDDOWN((ROW(G656)-2)/3,0)+2,2))&lt;&gt;"",_xlfn.CONCAT(INDIRECT(ADDRESS(ROUNDDOWN((ROW(G656)-2)/3,0)+2,MOD(ROW(G656)-2,3)+2))," - ",INDIRECT(ADDRESS(ROUNDDOWN((ROW(G656)-2)/3,0)+2,1))),"")</f>
        <v>Conroy - Conkerer</v>
      </c>
      <c r="M656" t="s">
        <v>3029</v>
      </c>
      <c r="R656" t="s">
        <v>724</v>
      </c>
    </row>
    <row r="657" spans="7:18" x14ac:dyDescent="0.45">
      <c r="G657" t="str" cm="1">
        <f t="array" aca="1" ref="G657" ca="1">IF(INDIRECT(ADDRESS(ROUNDDOWN((ROW(G657)-2)/3,0)+2,2))&lt;&gt;"",_xlfn.CONCAT(INDIRECT(ADDRESS(ROUNDDOWN((ROW(G657)-2)/3,0)+2,MOD(ROW(G657)-2,3)+2))," - ",INDIRECT(ADDRESS(ROUNDDOWN((ROW(G657)-2)/3,0)+2,1))),"")</f>
        <v>Connery - Conkerer</v>
      </c>
      <c r="M657" t="s">
        <v>3030</v>
      </c>
      <c r="R657" t="s">
        <v>725</v>
      </c>
    </row>
    <row r="658" spans="7:18" x14ac:dyDescent="0.45">
      <c r="G658" t="str" cm="1">
        <f t="array" aca="1" ref="G658" ca="1">IF(INDIRECT(ADDRESS(ROUNDDOWN((ROW(G658)-2)/3,0)+2,2))&lt;&gt;"",_xlfn.CONCAT(INDIRECT(ADDRESS(ROUNDDOWN((ROW(G658)-2)/3,0)+2,MOD(ROW(G658)-2,3)+2))," - ",INDIRECT(ADDRESS(ROUNDDOWN((ROW(G658)-2)/3,0)+2,1))),"")</f>
        <v>Conrad - Conkerer</v>
      </c>
      <c r="M658" t="s">
        <v>3031</v>
      </c>
      <c r="R658" t="s">
        <v>726</v>
      </c>
    </row>
    <row r="659" spans="7:18" x14ac:dyDescent="0.45">
      <c r="G659" t="str" cm="1">
        <f t="array" aca="1" ref="G659" ca="1">IF(INDIRECT(ADDRESS(ROUNDDOWN((ROW(G659)-2)/3,0)+2,2))&lt;&gt;"",_xlfn.CONCAT(INDIRECT(ADDRESS(ROUNDDOWN((ROW(G659)-2)/3,0)+2,MOD(ROW(G659)-2,3)+2))," - ",INDIRECT(ADDRESS(ROUNDDOWN((ROW(G659)-2)/3,0)+2,1))),"")</f>
        <v>Conan - Conkuisitor</v>
      </c>
      <c r="M659" t="s">
        <v>3032</v>
      </c>
      <c r="R659" t="s">
        <v>727</v>
      </c>
    </row>
    <row r="660" spans="7:18" x14ac:dyDescent="0.45">
      <c r="G660" t="str" cm="1">
        <f t="array" aca="1" ref="G660" ca="1">IF(INDIRECT(ADDRESS(ROUNDDOWN((ROW(G660)-2)/3,0)+2,2))&lt;&gt;"",_xlfn.CONCAT(INDIRECT(ADDRESS(ROUNDDOWN((ROW(G660)-2)/3,0)+2,MOD(ROW(G660)-2,3)+2))," - ",INDIRECT(ADDRESS(ROUNDDOWN((ROW(G660)-2)/3,0)+2,1))),"")</f>
        <v>Constant - Conkuisitor</v>
      </c>
      <c r="M660" t="s">
        <v>3033</v>
      </c>
      <c r="R660" t="s">
        <v>728</v>
      </c>
    </row>
    <row r="661" spans="7:18" x14ac:dyDescent="0.45">
      <c r="G661" t="str" cm="1">
        <f t="array" aca="1" ref="G661" ca="1">IF(INDIRECT(ADDRESS(ROUNDDOWN((ROW(G661)-2)/3,0)+2,2))&lt;&gt;"",_xlfn.CONCAT(INDIRECT(ADDRESS(ROUNDDOWN((ROW(G661)-2)/3,0)+2,MOD(ROW(G661)-2,3)+2))," - ",INDIRECT(ADDRESS(ROUNDDOWN((ROW(G661)-2)/3,0)+2,1))),"")</f>
        <v>Conway - Conkuisitor</v>
      </c>
      <c r="M661" t="s">
        <v>3034</v>
      </c>
      <c r="R661" t="s">
        <v>729</v>
      </c>
    </row>
    <row r="662" spans="7:18" x14ac:dyDescent="0.45">
      <c r="G662" t="str" cm="1">
        <f t="array" aca="1" ref="G662" ca="1">IF(INDIRECT(ADDRESS(ROUNDDOWN((ROW(G662)-2)/3,0)+2,2))&lt;&gt;"",_xlfn.CONCAT(INDIRECT(ADDRESS(ROUNDDOWN((ROW(G662)-2)/3,0)+2,MOD(ROW(G662)-2,3)+2))," - ",INDIRECT(ADDRESS(ROUNDDOWN((ROW(G662)-2)/3,0)+2,1))),"")</f>
        <v>Snailon - Deathcargot</v>
      </c>
      <c r="M662" t="s">
        <v>3035</v>
      </c>
      <c r="R662" t="s">
        <v>730</v>
      </c>
    </row>
    <row r="663" spans="7:18" x14ac:dyDescent="0.45">
      <c r="G663" t="str" cm="1">
        <f t="array" aca="1" ref="G663" ca="1">IF(INDIRECT(ADDRESS(ROUNDDOWN((ROW(G663)-2)/3,0)+2,2))&lt;&gt;"",_xlfn.CONCAT(INDIRECT(ADDRESS(ROUNDDOWN((ROW(G663)-2)/3,0)+2,MOD(ROW(G663)-2,3)+2))," - ",INDIRECT(ADDRESS(ROUNDDOWN((ROW(G663)-2)/3,0)+2,1))),"")</f>
        <v>Shellroy - Deathcargot</v>
      </c>
      <c r="M663" t="s">
        <v>3036</v>
      </c>
      <c r="R663" t="s">
        <v>731</v>
      </c>
    </row>
    <row r="664" spans="7:18" x14ac:dyDescent="0.45">
      <c r="G664" t="str" cm="1">
        <f t="array" aca="1" ref="G664" ca="1">IF(INDIRECT(ADDRESS(ROUNDDOWN((ROW(G664)-2)/3,0)+2,2))&lt;&gt;"",_xlfn.CONCAT(INDIRECT(ADDRESS(ROUNDDOWN((ROW(G664)-2)/3,0)+2,MOD(ROW(G664)-2,3)+2))," - ",INDIRECT(ADDRESS(ROUNDDOWN((ROW(G664)-2)/3,0)+2,1))),"")</f>
        <v>Argo - Deathcargot</v>
      </c>
      <c r="M664" t="s">
        <v>3037</v>
      </c>
      <c r="R664" t="s">
        <v>732</v>
      </c>
    </row>
    <row r="665" spans="7:18" x14ac:dyDescent="0.45">
      <c r="G665" t="str" cm="1">
        <f t="array" aca="1" ref="G665" ca="1">IF(INDIRECT(ADDRESS(ROUNDDOWN((ROW(G665)-2)/3,0)+2,2))&lt;&gt;"",_xlfn.CONCAT(INDIRECT(ADDRESS(ROUNDDOWN((ROW(G665)-2)/3,0)+2,MOD(ROW(G665)-2,3)+2))," - ",INDIRECT(ADDRESS(ROUNDDOWN((ROW(G665)-2)/3,0)+2,1))),"")</f>
        <v>Firella - Sizzard</v>
      </c>
      <c r="M665" t="s">
        <v>3038</v>
      </c>
      <c r="R665" t="s">
        <v>733</v>
      </c>
    </row>
    <row r="666" spans="7:18" x14ac:dyDescent="0.45">
      <c r="G666" t="str" cm="1">
        <f t="array" aca="1" ref="G666" ca="1">IF(INDIRECT(ADDRESS(ROUNDDOWN((ROW(G666)-2)/3,0)+2,2))&lt;&gt;"",_xlfn.CONCAT(INDIRECT(ADDRESS(ROUNDDOWN((ROW(G666)-2)/3,0)+2,MOD(ROW(G666)-2,3)+2))," - ",INDIRECT(ADDRESS(ROUNDDOWN((ROW(G666)-2)/3,0)+2,1))),"")</f>
        <v>Bunsen - Sizzard</v>
      </c>
      <c r="M666" t="s">
        <v>3039</v>
      </c>
      <c r="R666" t="s">
        <v>734</v>
      </c>
    </row>
    <row r="667" spans="7:18" x14ac:dyDescent="0.45">
      <c r="G667" t="str" cm="1">
        <f t="array" aca="1" ref="G667" ca="1">IF(INDIRECT(ADDRESS(ROUNDDOWN((ROW(G667)-2)/3,0)+2,2))&lt;&gt;"",_xlfn.CONCAT(INDIRECT(ADDRESS(ROUNDDOWN((ROW(G667)-2)/3,0)+2,MOD(ROW(G667)-2,3)+2))," - ",INDIRECT(ADDRESS(ROUNDDOWN((ROW(G667)-2)/3,0)+2,1))),"")</f>
        <v>Flaimee - Sizzard</v>
      </c>
      <c r="M667" t="s">
        <v>3040</v>
      </c>
      <c r="R667" t="s">
        <v>735</v>
      </c>
    </row>
    <row r="668" spans="7:18" x14ac:dyDescent="0.45">
      <c r="G668" t="str" cm="1">
        <f t="array" aca="1" ref="G668" ca="1">IF(INDIRECT(ADDRESS(ROUNDDOWN((ROW(G668)-2)/3,0)+2,2))&lt;&gt;"",_xlfn.CONCAT(INDIRECT(ADDRESS(ROUNDDOWN((ROW(G668)-2)/3,0)+2,MOD(ROW(G668)-2,3)+2))," - ",INDIRECT(ADDRESS(ROUNDDOWN((ROW(G668)-2)/3,0)+2,1))),"")</f>
        <v>Frizzo - Frizzard</v>
      </c>
      <c r="M668" t="s">
        <v>3041</v>
      </c>
      <c r="R668" t="s">
        <v>736</v>
      </c>
    </row>
    <row r="669" spans="7:18" x14ac:dyDescent="0.45">
      <c r="G669" t="str" cm="1">
        <f t="array" aca="1" ref="G669" ca="1">IF(INDIRECT(ADDRESS(ROUNDDOWN((ROW(G669)-2)/3,0)+2,2))&lt;&gt;"",_xlfn.CONCAT(INDIRECT(ADDRESS(ROUNDDOWN((ROW(G669)-2)/3,0)+2,MOD(ROW(G669)-2,3)+2))," - ",INDIRECT(ADDRESS(ROUNDDOWN((ROW(G669)-2)/3,0)+2,1))),"")</f>
        <v>Zardoni - Frizzard</v>
      </c>
      <c r="M669" t="s">
        <v>3042</v>
      </c>
      <c r="R669" t="s">
        <v>737</v>
      </c>
    </row>
    <row r="670" spans="7:18" x14ac:dyDescent="0.45">
      <c r="G670" t="str" cm="1">
        <f t="array" aca="1" ref="G670" ca="1">IF(INDIRECT(ADDRESS(ROUNDDOWN((ROW(G670)-2)/3,0)+2,2))&lt;&gt;"",_xlfn.CONCAT(INDIRECT(ADDRESS(ROUNDDOWN((ROW(G670)-2)/3,0)+2,MOD(ROW(G670)-2,3)+2))," - ",INDIRECT(ADDRESS(ROUNDDOWN((ROW(G670)-2)/3,0)+2,1))),"")</f>
        <v>Riz - Frizzard</v>
      </c>
      <c r="M670" t="s">
        <v>3043</v>
      </c>
      <c r="R670" t="s">
        <v>738</v>
      </c>
    </row>
    <row r="671" spans="7:18" x14ac:dyDescent="0.45">
      <c r="G671" t="str" cm="1">
        <f t="array" aca="1" ref="G671" ca="1">IF(INDIRECT(ADDRESS(ROUNDDOWN((ROW(G671)-2)/3,0)+2,2))&lt;&gt;"",_xlfn.CONCAT(INDIRECT(ADDRESS(ROUNDDOWN((ROW(G671)-2)/3,0)+2,MOD(ROW(G671)-2,3)+2))," - ",INDIRECT(ADDRESS(ROUNDDOWN((ROW(G671)-2)/3,0)+2,1))),"")</f>
        <v>Dinky - Small Fry</v>
      </c>
      <c r="M671" t="s">
        <v>3044</v>
      </c>
      <c r="R671" t="s">
        <v>739</v>
      </c>
    </row>
    <row r="672" spans="7:18" x14ac:dyDescent="0.45">
      <c r="G672" t="str" cm="1">
        <f t="array" aca="1" ref="G672" ca="1">IF(INDIRECT(ADDRESS(ROUNDDOWN((ROW(G672)-2)/3,0)+2,2))&lt;&gt;"",_xlfn.CONCAT(INDIRECT(ADDRESS(ROUNDDOWN((ROW(G672)-2)/3,0)+2,MOD(ROW(G672)-2,3)+2))," - ",INDIRECT(ADDRESS(ROUNDDOWN((ROW(G672)-2)/3,0)+2,1))),"")</f>
        <v>Mite - Small Fry</v>
      </c>
      <c r="M672" t="s">
        <v>3045</v>
      </c>
      <c r="R672" t="s">
        <v>740</v>
      </c>
    </row>
    <row r="673" spans="7:18" x14ac:dyDescent="0.45">
      <c r="G673" t="str" cm="1">
        <f t="array" aca="1" ref="G673" ca="1">IF(INDIRECT(ADDRESS(ROUNDDOWN((ROW(G673)-2)/3,0)+2,2))&lt;&gt;"",_xlfn.CONCAT(INDIRECT(ADDRESS(ROUNDDOWN((ROW(G673)-2)/3,0)+2,MOD(ROW(G673)-2,3)+2))," - ",INDIRECT(ADDRESS(ROUNDDOWN((ROW(G673)-2)/3,0)+2,1))),"")</f>
        <v>Nano - Small Fry</v>
      </c>
      <c r="M673" t="s">
        <v>3046</v>
      </c>
      <c r="R673" t="s">
        <v>741</v>
      </c>
    </row>
    <row r="674" spans="7:18" x14ac:dyDescent="0.45">
      <c r="G674" t="str" cm="1">
        <f t="array" aca="1" ref="G674" ca="1">IF(INDIRECT(ADDRESS(ROUNDDOWN((ROW(G674)-2)/3,0)+2,2))&lt;&gt;"",_xlfn.CONCAT(INDIRECT(ADDRESS(ROUNDDOWN((ROW(G674)-2)/3,0)+2,MOD(ROW(G674)-2,3)+2))," - ",INDIRECT(ADDRESS(ROUNDDOWN((ROW(G674)-2)/3,0)+2,1))),"")</f>
        <v>Lars - Drakulard</v>
      </c>
      <c r="M674" t="s">
        <v>3047</v>
      </c>
      <c r="R674" t="s">
        <v>742</v>
      </c>
    </row>
    <row r="675" spans="7:18" x14ac:dyDescent="0.45">
      <c r="G675" t="str" cm="1">
        <f t="array" aca="1" ref="G675" ca="1">IF(INDIRECT(ADDRESS(ROUNDDOWN((ROW(G675)-2)/3,0)+2,2))&lt;&gt;"",_xlfn.CONCAT(INDIRECT(ADDRESS(ROUNDDOWN((ROW(G675)-2)/3,0)+2,MOD(ROW(G675)-2,3)+2))," - ",INDIRECT(ADDRESS(ROUNDDOWN((ROW(G675)-2)/3,0)+2,1))),"")</f>
        <v>Larry - Drakulard</v>
      </c>
      <c r="M675" t="s">
        <v>3048</v>
      </c>
      <c r="R675" t="s">
        <v>743</v>
      </c>
    </row>
    <row r="676" spans="7:18" x14ac:dyDescent="0.45">
      <c r="G676" t="str" cm="1">
        <f t="array" aca="1" ref="G676" ca="1">IF(INDIRECT(ADDRESS(ROUNDDOWN((ROW(G676)-2)/3,0)+2,2))&lt;&gt;"",_xlfn.CONCAT(INDIRECT(ADDRESS(ROUNDDOWN((ROW(G676)-2)/3,0)+2,MOD(ROW(G676)-2,3)+2))," - ",INDIRECT(ADDRESS(ROUNDDOWN((ROW(G676)-2)/3,0)+2,1))),"")</f>
        <v>Larissa - Drakulard</v>
      </c>
      <c r="M676" t="s">
        <v>3049</v>
      </c>
      <c r="R676" t="s">
        <v>744</v>
      </c>
    </row>
    <row r="677" spans="7:18" x14ac:dyDescent="0.45">
      <c r="G677" t="str" cm="1">
        <f t="array" aca="1" ref="G677" ca="1">IF(INDIRECT(ADDRESS(ROUNDDOWN((ROW(G677)-2)/3,0)+2,2))&lt;&gt;"",_xlfn.CONCAT(INDIRECT(ADDRESS(ROUNDDOWN((ROW(G677)-2)/3,0)+2,MOD(ROW(G677)-2,3)+2))," - ",INDIRECT(ADDRESS(ROUNDDOWN((ROW(G677)-2)/3,0)+2,1))),"")</f>
        <v>Tony - Togre</v>
      </c>
      <c r="M677" t="s">
        <v>3050</v>
      </c>
      <c r="R677" t="s">
        <v>745</v>
      </c>
    </row>
    <row r="678" spans="7:18" x14ac:dyDescent="0.45">
      <c r="G678" t="str" cm="1">
        <f t="array" aca="1" ref="G678" ca="1">IF(INDIRECT(ADDRESS(ROUNDDOWN((ROW(G678)-2)/3,0)+2,2))&lt;&gt;"",_xlfn.CONCAT(INDIRECT(ADDRESS(ROUNDDOWN((ROW(G678)-2)/3,0)+2,MOD(ROW(G678)-2,3)+2))," - ",INDIRECT(ADDRESS(ROUNDDOWN((ROW(G678)-2)/3,0)+2,1))),"")</f>
        <v>Tobias - Togre</v>
      </c>
      <c r="M678" t="s">
        <v>3051</v>
      </c>
      <c r="R678" t="s">
        <v>746</v>
      </c>
    </row>
    <row r="679" spans="7:18" x14ac:dyDescent="0.45">
      <c r="G679" t="str" cm="1">
        <f t="array" aca="1" ref="G679" ca="1">IF(INDIRECT(ADDRESS(ROUNDDOWN((ROW(G679)-2)/3,0)+2,2))&lt;&gt;"",_xlfn.CONCAT(INDIRECT(ADDRESS(ROUNDDOWN((ROW(G679)-2)/3,0)+2,MOD(ROW(G679)-2,3)+2))," - ",INDIRECT(ADDRESS(ROUNDDOWN((ROW(G679)-2)/3,0)+2,1))),"")</f>
        <v>Toto - Togre</v>
      </c>
      <c r="M679" t="s">
        <v>3052</v>
      </c>
      <c r="R679" t="s">
        <v>747</v>
      </c>
    </row>
    <row r="680" spans="7:18" x14ac:dyDescent="0.45">
      <c r="G680" t="str" cm="1">
        <f t="array" aca="1" ref="G680" ca="1">IF(INDIRECT(ADDRESS(ROUNDDOWN((ROW(G680)-2)/3,0)+2,2))&lt;&gt;"",_xlfn.CONCAT(INDIRECT(ADDRESS(ROUNDDOWN((ROW(G680)-2)/3,0)+2,MOD(ROW(G680)-2,3)+2))," - ",INDIRECT(ADDRESS(ROUNDDOWN((ROW(G680)-2)/3,0)+2,1))),"")</f>
        <v>Grunter - Gnumesis</v>
      </c>
      <c r="M680" t="s">
        <v>3053</v>
      </c>
      <c r="R680" t="s">
        <v>748</v>
      </c>
    </row>
    <row r="681" spans="7:18" x14ac:dyDescent="0.45">
      <c r="G681" t="str" cm="1">
        <f t="array" aca="1" ref="G681" ca="1">IF(INDIRECT(ADDRESS(ROUNDDOWN((ROW(G681)-2)/3,0)+2,2))&lt;&gt;"",_xlfn.CONCAT(INDIRECT(ADDRESS(ROUNDDOWN((ROW(G681)-2)/3,0)+2,MOD(ROW(G681)-2,3)+2))," - ",INDIRECT(ADDRESS(ROUNDDOWN((ROW(G681)-2)/3,0)+2,1))),"")</f>
        <v>Shunter - Gnumesis</v>
      </c>
      <c r="M681" t="s">
        <v>3054</v>
      </c>
      <c r="R681" t="s">
        <v>749</v>
      </c>
    </row>
    <row r="682" spans="7:18" x14ac:dyDescent="0.45">
      <c r="G682" t="str" cm="1">
        <f t="array" aca="1" ref="G682" ca="1">IF(INDIRECT(ADDRESS(ROUNDDOWN((ROW(G682)-2)/3,0)+2,2))&lt;&gt;"",_xlfn.CONCAT(INDIRECT(ADDRESS(ROUNDDOWN((ROW(G682)-2)/3,0)+2,MOD(ROW(G682)-2,3)+2))," - ",INDIRECT(ADDRESS(ROUNDDOWN((ROW(G682)-2)/3,0)+2,1))),"")</f>
        <v>Gnewton - Gnumesis</v>
      </c>
      <c r="M682" t="s">
        <v>3055</v>
      </c>
      <c r="R682" t="s">
        <v>750</v>
      </c>
    </row>
    <row r="683" spans="7:18" x14ac:dyDescent="0.45">
      <c r="G683" t="str" cm="1">
        <f t="array" aca="1" ref="G683" ca="1">IF(INDIRECT(ADDRESS(ROUNDDOWN((ROW(G683)-2)/3,0)+2,2))&lt;&gt;"",_xlfn.CONCAT(INDIRECT(ADDRESS(ROUNDDOWN((ROW(G683)-2)/3,0)+2,MOD(ROW(G683)-2,3)+2))," - ",INDIRECT(ADDRESS(ROUNDDOWN((ROW(G683)-2)/3,0)+2,1))),"")</f>
        <v>Maggie - Vis Mager</v>
      </c>
      <c r="M683" t="s">
        <v>3056</v>
      </c>
      <c r="R683" t="s">
        <v>751</v>
      </c>
    </row>
    <row r="684" spans="7:18" x14ac:dyDescent="0.45">
      <c r="G684" t="str" cm="1">
        <f t="array" aca="1" ref="G684" ca="1">IF(INDIRECT(ADDRESS(ROUNDDOWN((ROW(G684)-2)/3,0)+2,2))&lt;&gt;"",_xlfn.CONCAT(INDIRECT(ADDRESS(ROUNDDOWN((ROW(G684)-2)/3,0)+2,MOD(ROW(G684)-2,3)+2))," - ",INDIRECT(ADDRESS(ROUNDDOWN((ROW(G684)-2)/3,0)+2,1))),"")</f>
        <v>Magnus - Vis Mager</v>
      </c>
      <c r="M684" t="s">
        <v>3057</v>
      </c>
      <c r="R684" t="s">
        <v>752</v>
      </c>
    </row>
    <row r="685" spans="7:18" x14ac:dyDescent="0.45">
      <c r="G685" t="str" cm="1">
        <f t="array" aca="1" ref="G685" ca="1">IF(INDIRECT(ADDRESS(ROUNDDOWN((ROW(G685)-2)/3,0)+2,2))&lt;&gt;"",_xlfn.CONCAT(INDIRECT(ADDRESS(ROUNDDOWN((ROW(G685)-2)/3,0)+2,MOD(ROW(G685)-2,3)+2))," - ",INDIRECT(ADDRESS(ROUNDDOWN((ROW(G685)-2)/3,0)+2,1))),"")</f>
        <v>Magoo - Vis Mager</v>
      </c>
      <c r="M685" t="s">
        <v>3058</v>
      </c>
      <c r="R685" t="s">
        <v>753</v>
      </c>
    </row>
    <row r="686" spans="7:18" x14ac:dyDescent="0.45">
      <c r="G686" t="str" cm="1">
        <f t="array" aca="1" ref="G686" ca="1">IF(INDIRECT(ADDRESS(ROUNDDOWN((ROW(G686)-2)/3,0)+2,2))&lt;&gt;"",_xlfn.CONCAT(INDIRECT(ADDRESS(ROUNDDOWN((ROW(G686)-2)/3,0)+2,MOD(ROW(G686)-2,3)+2))," - ",INDIRECT(ADDRESS(ROUNDDOWN((ROW(G686)-2)/3,0)+2,1))),"")</f>
        <v>Goopac - 1:8 Slime</v>
      </c>
      <c r="M686" t="s">
        <v>3059</v>
      </c>
      <c r="R686" t="s">
        <v>754</v>
      </c>
    </row>
    <row r="687" spans="7:18" x14ac:dyDescent="0.45">
      <c r="G687" t="str" cm="1">
        <f t="array" aca="1" ref="G687" ca="1">IF(INDIRECT(ADDRESS(ROUNDDOWN((ROW(G687)-2)/3,0)+2,2))&lt;&gt;"",_xlfn.CONCAT(INDIRECT(ADDRESS(ROUNDDOWN((ROW(G687)-2)/3,0)+2,MOD(ROW(G687)-2,3)+2))," - ",INDIRECT(ADDRESS(ROUNDDOWN((ROW(G687)-2)/3,0)+2,1))),"")</f>
        <v>Shady - 1:8 Slime</v>
      </c>
      <c r="M687" t="s">
        <v>3060</v>
      </c>
      <c r="R687" t="s">
        <v>755</v>
      </c>
    </row>
    <row r="688" spans="7:18" x14ac:dyDescent="0.45">
      <c r="G688" t="str" cm="1">
        <f t="array" aca="1" ref="G688" ca="1">IF(INDIRECT(ADDRESS(ROUNDDOWN((ROW(G688)-2)/3,0)+2,2))&lt;&gt;"",_xlfn.CONCAT(INDIRECT(ADDRESS(ROUNDDOWN((ROW(G688)-2)/3,0)+2,MOD(ROW(G688)-2,3)+2))," - ",INDIRECT(ADDRESS(ROUNDDOWN((ROW(G688)-2)/3,0)+2,1))),"")</f>
        <v>Goolene - 1:8 Slime</v>
      </c>
      <c r="M688" t="s">
        <v>3061</v>
      </c>
      <c r="R688" t="s">
        <v>756</v>
      </c>
    </row>
    <row r="689" spans="7:18" x14ac:dyDescent="0.45">
      <c r="G689" t="str" cm="1">
        <f t="array" aca="1" ref="G689" ca="1">IF(INDIRECT(ADDRESS(ROUNDDOWN((ROW(G689)-2)/3,0)+2,2))&lt;&gt;"",_xlfn.CONCAT(INDIRECT(ADDRESS(ROUNDDOWN((ROW(G689)-2)/3,0)+2,MOD(ROW(G689)-2,3)+2))," - ",INDIRECT(ADDRESS(ROUNDDOWN((ROW(G689)-2)/3,0)+2,1))),"")</f>
        <v>Barryum - Metal Slime S</v>
      </c>
      <c r="M689" t="s">
        <v>3062</v>
      </c>
      <c r="R689" t="s">
        <v>757</v>
      </c>
    </row>
    <row r="690" spans="7:18" x14ac:dyDescent="0.45">
      <c r="G690" t="str" cm="1">
        <f t="array" aca="1" ref="G690" ca="1">IF(INDIRECT(ADDRESS(ROUNDDOWN((ROW(G690)-2)/3,0)+2,2))&lt;&gt;"",_xlfn.CONCAT(INDIRECT(ADDRESS(ROUNDDOWN((ROW(G690)-2)/3,0)+2,MOD(ROW(G690)-2,3)+2))," - ",INDIRECT(ADDRESS(ROUNDDOWN((ROW(G690)-2)/3,0)+2,1))),"")</f>
        <v>Metcalfe - Metal Slime S</v>
      </c>
      <c r="M690" t="s">
        <v>3063</v>
      </c>
      <c r="R690" t="s">
        <v>758</v>
      </c>
    </row>
    <row r="691" spans="7:18" x14ac:dyDescent="0.45">
      <c r="G691" t="str" cm="1">
        <f t="array" aca="1" ref="G691" ca="1">IF(INDIRECT(ADDRESS(ROUNDDOWN((ROW(G691)-2)/3,0)+2,2))&lt;&gt;"",_xlfn.CONCAT(INDIRECT(ADDRESS(ROUNDDOWN((ROW(G691)-2)/3,0)+2,MOD(ROW(G691)-2,3)+2))," - ",INDIRECT(ADDRESS(ROUNDDOWN((ROW(G691)-2)/3,0)+2,1))),"")</f>
        <v>Meleabel - Metal Slime S</v>
      </c>
      <c r="M691" t="s">
        <v>3064</v>
      </c>
      <c r="R691" t="s">
        <v>759</v>
      </c>
    </row>
    <row r="692" spans="7:18" x14ac:dyDescent="0.45">
      <c r="G692" t="str" cm="1">
        <f t="array" aca="1" ref="G692" ca="1">IF(INDIRECT(ADDRESS(ROUNDDOWN((ROW(G692)-2)/3,0)+2,2))&lt;&gt;"",_xlfn.CONCAT(INDIRECT(ADDRESS(ROUNDDOWN((ROW(G692)-2)/3,0)+2,MOD(ROW(G692)-2,3)+2))," - ",INDIRECT(ADDRESS(ROUNDDOWN((ROW(G692)-2)/3,0)+2,1))),"")</f>
        <v>Pottygob - Vulgarian</v>
      </c>
      <c r="M692" t="s">
        <v>3065</v>
      </c>
      <c r="R692" t="s">
        <v>760</v>
      </c>
    </row>
    <row r="693" spans="7:18" x14ac:dyDescent="0.45">
      <c r="G693" t="str" cm="1">
        <f t="array" aca="1" ref="G693" ca="1">IF(INDIRECT(ADDRESS(ROUNDDOWN((ROW(G693)-2)/3,0)+2,2))&lt;&gt;"",_xlfn.CONCAT(INDIRECT(ADDRESS(ROUNDDOWN((ROW(G693)-2)/3,0)+2,MOD(ROW(G693)-2,3)+2))," - ",INDIRECT(ADDRESS(ROUNDDOWN((ROW(G693)-2)/3,0)+2,1))),"")</f>
        <v>Cruder - Vulgarian</v>
      </c>
      <c r="M693" t="s">
        <v>3066</v>
      </c>
      <c r="R693" t="s">
        <v>761</v>
      </c>
    </row>
    <row r="694" spans="7:18" x14ac:dyDescent="0.45">
      <c r="G694" t="str" cm="1">
        <f t="array" aca="1" ref="G694" ca="1">IF(INDIRECT(ADDRESS(ROUNDDOWN((ROW(G694)-2)/3,0)+2,2))&lt;&gt;"",_xlfn.CONCAT(INDIRECT(ADDRESS(ROUNDDOWN((ROW(G694)-2)/3,0)+2,MOD(ROW(G694)-2,3)+2))," - ",INDIRECT(ADDRESS(ROUNDDOWN((ROW(G694)-2)/3,0)+2,1))),"")</f>
        <v>Gruff - Vulgarian</v>
      </c>
      <c r="M694" t="s">
        <v>3067</v>
      </c>
      <c r="R694" t="s">
        <v>762</v>
      </c>
    </row>
    <row r="695" spans="7:18" x14ac:dyDescent="0.45">
      <c r="G695" t="str" cm="1">
        <f t="array" aca="1" ref="G695" ca="1">IF(INDIRECT(ADDRESS(ROUNDDOWN((ROW(G695)-2)/3,0)+2,2))&lt;&gt;"",_xlfn.CONCAT(INDIRECT(ADDRESS(ROUNDDOWN((ROW(G695)-2)/3,0)+2,MOD(ROW(G695)-2,3)+2))," - ",INDIRECT(ADDRESS(ROUNDDOWN((ROW(G695)-2)/3,0)+2,1))),"")</f>
        <v>Moosiah - Master Moosifer</v>
      </c>
      <c r="M695" t="s">
        <v>3068</v>
      </c>
      <c r="R695" t="s">
        <v>763</v>
      </c>
    </row>
    <row r="696" spans="7:18" x14ac:dyDescent="0.45">
      <c r="G696" t="str" cm="1">
        <f t="array" aca="1" ref="G696" ca="1">IF(INDIRECT(ADDRESS(ROUNDDOWN((ROW(G696)-2)/3,0)+2,2))&lt;&gt;"",_xlfn.CONCAT(INDIRECT(ADDRESS(ROUNDDOWN((ROW(G696)-2)/3,0)+2,MOD(ROW(G696)-2,3)+2))," - ",INDIRECT(ADDRESS(ROUNDDOWN((ROW(G696)-2)/3,0)+2,1))),"")</f>
        <v>Moostyn - Master Moosifer</v>
      </c>
      <c r="M696" t="s">
        <v>3069</v>
      </c>
      <c r="R696" t="s">
        <v>764</v>
      </c>
    </row>
    <row r="697" spans="7:18" x14ac:dyDescent="0.45">
      <c r="G697" t="str" cm="1">
        <f t="array" aca="1" ref="G697" ca="1">IF(INDIRECT(ADDRESS(ROUNDDOWN((ROW(G697)-2)/3,0)+2,2))&lt;&gt;"",_xlfn.CONCAT(INDIRECT(ADDRESS(ROUNDDOWN((ROW(G697)-2)/3,0)+2,MOD(ROW(G697)-2,3)+2))," - ",INDIRECT(ADDRESS(ROUNDDOWN((ROW(G697)-2)/3,0)+2,1))),"")</f>
        <v>Mooswald - Master Moosifer</v>
      </c>
      <c r="M697" t="s">
        <v>3070</v>
      </c>
      <c r="R697" t="s">
        <v>765</v>
      </c>
    </row>
    <row r="698" spans="7:18" x14ac:dyDescent="0.45">
      <c r="G698" t="str" cm="1">
        <f t="array" aca="1" ref="G698" ca="1">IF(INDIRECT(ADDRESS(ROUNDDOWN((ROW(G698)-2)/3,0)+2,2))&lt;&gt;"",_xlfn.CONCAT(INDIRECT(ADDRESS(ROUNDDOWN((ROW(G698)-2)/3,0)+2,MOD(ROW(G698)-2,3)+2))," - ",INDIRECT(ADDRESS(ROUNDDOWN((ROW(G698)-2)/3,0)+2,1))),"")</f>
        <v>Swagner - Swag Bagger</v>
      </c>
      <c r="M698" t="s">
        <v>3071</v>
      </c>
      <c r="R698" t="s">
        <v>766</v>
      </c>
    </row>
    <row r="699" spans="7:18" x14ac:dyDescent="0.45">
      <c r="G699" t="str" cm="1">
        <f t="array" aca="1" ref="G699" ca="1">IF(INDIRECT(ADDRESS(ROUNDDOWN((ROW(G699)-2)/3,0)+2,2))&lt;&gt;"",_xlfn.CONCAT(INDIRECT(ADDRESS(ROUNDDOWN((ROW(G699)-2)/3,0)+2,MOD(ROW(G699)-2,3)+2))," - ",INDIRECT(ADDRESS(ROUNDDOWN((ROW(G699)-2)/3,0)+2,1))),"")</f>
        <v>Swagatha - Swag Bagger</v>
      </c>
      <c r="M699" t="s">
        <v>3072</v>
      </c>
      <c r="R699" t="s">
        <v>767</v>
      </c>
    </row>
    <row r="700" spans="7:18" x14ac:dyDescent="0.45">
      <c r="G700" t="str" cm="1">
        <f t="array" aca="1" ref="G700" ca="1">IF(INDIRECT(ADDRESS(ROUNDDOWN((ROW(G700)-2)/3,0)+2,2))&lt;&gt;"",_xlfn.CONCAT(INDIRECT(ADDRESS(ROUNDDOWN((ROW(G700)-2)/3,0)+2,MOD(ROW(G700)-2,3)+2))," - ",INDIRECT(ADDRESS(ROUNDDOWN((ROW(G700)-2)/3,0)+2,1))),"")</f>
        <v>Swagarry - Swag Bagger</v>
      </c>
      <c r="M700" t="s">
        <v>3073</v>
      </c>
      <c r="R700" t="s">
        <v>768</v>
      </c>
    </row>
    <row r="701" spans="7:18" x14ac:dyDescent="0.45">
      <c r="G701" t="str" cm="1">
        <f t="array" aca="1" ref="G701" ca="1">IF(INDIRECT(ADDRESS(ROUNDDOWN((ROW(G701)-2)/3,0)+2,2))&lt;&gt;"",_xlfn.CONCAT(INDIRECT(ADDRESS(ROUNDDOWN((ROW(G701)-2)/3,0)+2,MOD(ROW(G701)-2,3)+2))," - ",INDIRECT(ADDRESS(ROUNDDOWN((ROW(G701)-2)/3,0)+2,1))),"")</f>
        <v>Otto Crat - Warlord Weighvern</v>
      </c>
      <c r="M701" t="s">
        <v>3074</v>
      </c>
      <c r="R701" t="s">
        <v>769</v>
      </c>
    </row>
    <row r="702" spans="7:18" x14ac:dyDescent="0.45">
      <c r="G702" t="str" cm="1">
        <f t="array" aca="1" ref="G702" ca="1">IF(INDIRECT(ADDRESS(ROUNDDOWN((ROW(G702)-2)/3,0)+2,2))&lt;&gt;"",_xlfn.CONCAT(INDIRECT(ADDRESS(ROUNDDOWN((ROW(G702)-2)/3,0)+2,MOD(ROW(G702)-2,3)+2))," - ",INDIRECT(ADDRESS(ROUNDDOWN((ROW(G702)-2)/3,0)+2,1))),"")</f>
        <v>Ty Rant - Warlord Weighvern</v>
      </c>
      <c r="M702" t="s">
        <v>3075</v>
      </c>
      <c r="R702" t="s">
        <v>770</v>
      </c>
    </row>
    <row r="703" spans="7:18" x14ac:dyDescent="0.45">
      <c r="G703" t="str" cm="1">
        <f t="array" aca="1" ref="G703" ca="1">IF(INDIRECT(ADDRESS(ROUNDDOWN((ROW(G703)-2)/3,0)+2,2))&lt;&gt;"",_xlfn.CONCAT(INDIRECT(ADDRESS(ROUNDDOWN((ROW(G703)-2)/3,0)+2,MOD(ROW(G703)-2,3)+2))," - ",INDIRECT(ADDRESS(ROUNDDOWN((ROW(G703)-2)/3,0)+2,1))),"")</f>
        <v>Des Pot - Warlord Weighvern</v>
      </c>
      <c r="M703" t="s">
        <v>3076</v>
      </c>
      <c r="R703" t="s">
        <v>771</v>
      </c>
    </row>
    <row r="704" spans="7:18" x14ac:dyDescent="0.45">
      <c r="G704" t="str" cm="1">
        <f t="array" aca="1" ref="G704" ca="1">IF(INDIRECT(ADDRESS(ROUNDDOWN((ROW(G704)-2)/3,0)+2,2))&lt;&gt;"",_xlfn.CONCAT(INDIRECT(ADDRESS(ROUNDDOWN((ROW(G704)-2)/3,0)+2,MOD(ROW(G704)-2,3)+2))," - ",INDIRECT(ADDRESS(ROUNDDOWN((ROW(G704)-2)/3,0)+2,1))),"")</f>
        <v>Armand - Alarmour</v>
      </c>
      <c r="M704" t="s">
        <v>3077</v>
      </c>
      <c r="R704" t="s">
        <v>772</v>
      </c>
    </row>
    <row r="705" spans="7:18" x14ac:dyDescent="0.45">
      <c r="G705" t="str" cm="1">
        <f t="array" aca="1" ref="G705" ca="1">IF(INDIRECT(ADDRESS(ROUNDDOWN((ROW(G705)-2)/3,0)+2,2))&lt;&gt;"",_xlfn.CONCAT(INDIRECT(ADDRESS(ROUNDDOWN((ROW(G705)-2)/3,0)+2,MOD(ROW(G705)-2,3)+2))," - ",INDIRECT(ADDRESS(ROUNDDOWN((ROW(G705)-2)/3,0)+2,1))),"")</f>
        <v>Mailcolm - Alarmour</v>
      </c>
      <c r="M705" t="s">
        <v>3078</v>
      </c>
      <c r="R705" t="s">
        <v>773</v>
      </c>
    </row>
    <row r="706" spans="7:18" x14ac:dyDescent="0.45">
      <c r="G706" t="str" cm="1">
        <f t="array" aca="1" ref="G706" ca="1">IF(INDIRECT(ADDRESS(ROUNDDOWN((ROW(G706)-2)/3,0)+2,2))&lt;&gt;"",_xlfn.CONCAT(INDIRECT(ADDRESS(ROUNDDOWN((ROW(G706)-2)/3,0)+2,MOD(ROW(G706)-2,3)+2))," - ",INDIRECT(ADDRESS(ROUNDDOWN((ROW(G706)-2)/3,0)+2,1))),"")</f>
        <v>Armorris - Alarmour</v>
      </c>
      <c r="M706" t="s">
        <v>3079</v>
      </c>
      <c r="R706" t="s">
        <v>774</v>
      </c>
    </row>
    <row r="707" spans="7:18" x14ac:dyDescent="0.45">
      <c r="G707" t="str" cm="1">
        <f t="array" aca="1" ref="G707" ca="1">IF(INDIRECT(ADDRESS(ROUNDDOWN((ROW(G707)-2)/3,0)+2,2))&lt;&gt;"",_xlfn.CONCAT(INDIRECT(ADDRESS(ROUNDDOWN((ROW(G707)-2)/3,0)+2,MOD(ROW(G707)-2,3)+2))," - ",INDIRECT(ADDRESS(ROUNDDOWN((ROW(G707)-2)/3,0)+2,1))),"")</f>
        <v>Virgil - Vigilantern</v>
      </c>
      <c r="M707" t="s">
        <v>3080</v>
      </c>
      <c r="R707" t="s">
        <v>775</v>
      </c>
    </row>
    <row r="708" spans="7:18" x14ac:dyDescent="0.45">
      <c r="G708" t="str" cm="1">
        <f t="array" aca="1" ref="G708" ca="1">IF(INDIRECT(ADDRESS(ROUNDDOWN((ROW(G708)-2)/3,0)+2,2))&lt;&gt;"",_xlfn.CONCAT(INDIRECT(ADDRESS(ROUNDDOWN((ROW(G708)-2)/3,0)+2,MOD(ROW(G708)-2,3)+2))," - ",INDIRECT(ADDRESS(ROUNDDOWN((ROW(G708)-2)/3,0)+2,1))),"")</f>
        <v>Victor - Vigilantern</v>
      </c>
      <c r="M708" t="s">
        <v>3081</v>
      </c>
      <c r="R708" t="s">
        <v>776</v>
      </c>
    </row>
    <row r="709" spans="7:18" x14ac:dyDescent="0.45">
      <c r="G709" t="str" cm="1">
        <f t="array" aca="1" ref="G709" ca="1">IF(INDIRECT(ADDRESS(ROUNDDOWN((ROW(G709)-2)/3,0)+2,2))&lt;&gt;"",_xlfn.CONCAT(INDIRECT(ADDRESS(ROUNDDOWN((ROW(G709)-2)/3,0)+2,MOD(ROW(G709)-2,3)+2))," - ",INDIRECT(ADDRESS(ROUNDDOWN((ROW(G709)-2)/3,0)+2,1))),"")</f>
        <v>Vince - Vigilantern</v>
      </c>
      <c r="M709" t="s">
        <v>3082</v>
      </c>
      <c r="R709" t="s">
        <v>777</v>
      </c>
    </row>
    <row r="710" spans="7:18" x14ac:dyDescent="0.45">
      <c r="G710" t="str" cm="1">
        <f t="array" aca="1" ref="G710" ca="1">IF(INDIRECT(ADDRESS(ROUNDDOWN((ROW(G710)-2)/3,0)+2,2))&lt;&gt;"",_xlfn.CONCAT(INDIRECT(ADDRESS(ROUNDDOWN((ROW(G710)-2)/3,0)+2,MOD(ROW(G710)-2,3)+2))," - ",INDIRECT(ADDRESS(ROUNDDOWN((ROW(G710)-2)/3,0)+2,1))),"")</f>
        <v>Jeanie - Djinn Genie</v>
      </c>
      <c r="M710" t="s">
        <v>3083</v>
      </c>
      <c r="R710" t="s">
        <v>778</v>
      </c>
    </row>
    <row r="711" spans="7:18" x14ac:dyDescent="0.45">
      <c r="G711" t="str" cm="1">
        <f t="array" aca="1" ref="G711" ca="1">IF(INDIRECT(ADDRESS(ROUNDDOWN((ROW(G711)-2)/3,0)+2,2))&lt;&gt;"",_xlfn.CONCAT(INDIRECT(ADDRESS(ROUNDDOWN((ROW(G711)-2)/3,0)+2,MOD(ROW(G711)-2,3)+2))," - ",INDIRECT(ADDRESS(ROUNDDOWN((ROW(G711)-2)/3,0)+2,1))),"")</f>
        <v>Eugene - Djinn Genie</v>
      </c>
      <c r="M711" t="s">
        <v>3084</v>
      </c>
      <c r="R711" t="s">
        <v>779</v>
      </c>
    </row>
    <row r="712" spans="7:18" x14ac:dyDescent="0.45">
      <c r="G712" t="str" cm="1">
        <f t="array" aca="1" ref="G712" ca="1">IF(INDIRECT(ADDRESS(ROUNDDOWN((ROW(G712)-2)/3,0)+2,2))&lt;&gt;"",_xlfn.CONCAT(INDIRECT(ADDRESS(ROUNDDOWN((ROW(G712)-2)/3,0)+2,MOD(ROW(G712)-2,3)+2))," - ",INDIRECT(ADDRESS(ROUNDDOWN((ROW(G712)-2)/3,0)+2,1))),"")</f>
        <v>Jeanne - Djinn Genie</v>
      </c>
      <c r="M712" t="s">
        <v>3085</v>
      </c>
      <c r="R712" t="s">
        <v>780</v>
      </c>
    </row>
    <row r="713" spans="7:18" x14ac:dyDescent="0.45">
      <c r="G713" t="str" cm="1">
        <f t="array" aca="1" ref="G713" ca="1">IF(INDIRECT(ADDRESS(ROUNDDOWN((ROW(G713)-2)/3,0)+2,2))&lt;&gt;"",_xlfn.CONCAT(INDIRECT(ADDRESS(ROUNDDOWN((ROW(G713)-2)/3,0)+2,MOD(ROW(G713)-2,3)+2))," - ",INDIRECT(ADDRESS(ROUNDDOWN((ROW(G713)-2)/3,0)+2,1))),"")</f>
        <v>Tee - Cerberex</v>
      </c>
      <c r="M713" t="s">
        <v>3086</v>
      </c>
      <c r="R713" t="s">
        <v>781</v>
      </c>
    </row>
    <row r="714" spans="7:18" x14ac:dyDescent="0.45">
      <c r="G714" t="str" cm="1">
        <f t="array" aca="1" ref="G714" ca="1">IF(INDIRECT(ADDRESS(ROUNDDOWN((ROW(G714)-2)/3,0)+2,2))&lt;&gt;"",_xlfn.CONCAT(INDIRECT(ADDRESS(ROUNDDOWN((ROW(G714)-2)/3,0)+2,MOD(ROW(G714)-2,3)+2))," - ",INDIRECT(ADDRESS(ROUNDDOWN((ROW(G714)-2)/3,0)+2,1))),"")</f>
        <v>Rexwell - Cerberex</v>
      </c>
      <c r="M714" t="s">
        <v>3087</v>
      </c>
      <c r="R714" t="s">
        <v>782</v>
      </c>
    </row>
    <row r="715" spans="7:18" x14ac:dyDescent="0.45">
      <c r="G715" t="str" cm="1">
        <f t="array" aca="1" ref="G715" ca="1">IF(INDIRECT(ADDRESS(ROUNDDOWN((ROW(G715)-2)/3,0)+2,2))&lt;&gt;"",_xlfn.CONCAT(INDIRECT(ADDRESS(ROUNDDOWN((ROW(G715)-2)/3,0)+2,MOD(ROW(G715)-2,3)+2))," - ",INDIRECT(ADDRESS(ROUNDDOWN((ROW(G715)-2)/3,0)+2,1))),"")</f>
        <v>Rexham - Cerberex</v>
      </c>
      <c r="M715" t="s">
        <v>3088</v>
      </c>
      <c r="R715" t="s">
        <v>783</v>
      </c>
    </row>
    <row r="716" spans="7:18" x14ac:dyDescent="0.45">
      <c r="G716" t="str" cm="1">
        <f t="array" aca="1" ref="G716" ca="1">IF(INDIRECT(ADDRESS(ROUNDDOWN((ROW(G716)-2)/3,0)+2,2))&lt;&gt;"",_xlfn.CONCAT(INDIRECT(ADDRESS(ROUNDDOWN((ROW(G716)-2)/3,0)+2,MOD(ROW(G716)-2,3)+2))," - ",INDIRECT(ADDRESS(ROUNDDOWN((ROW(G716)-2)/3,0)+2,1))),"")</f>
        <v>Brooztus - Metal Dragon Slime</v>
      </c>
      <c r="M716" t="s">
        <v>3089</v>
      </c>
      <c r="R716" t="s">
        <v>784</v>
      </c>
    </row>
    <row r="717" spans="7:18" x14ac:dyDescent="0.45">
      <c r="G717" t="str" cm="1">
        <f t="array" aca="1" ref="G717" ca="1">IF(INDIRECT(ADDRESS(ROUNDDOWN((ROW(G717)-2)/3,0)+2,2))&lt;&gt;"",_xlfn.CONCAT(INDIRECT(ADDRESS(ROUNDDOWN((ROW(G717)-2)/3,0)+2,MOD(ROW(G717)-2,3)+2))," - ",INDIRECT(ADDRESS(ROUNDDOWN((ROW(G717)-2)/3,0)+2,1))),"")</f>
        <v>Spluto - Metal Dragon Slime</v>
      </c>
      <c r="M717" t="s">
        <v>3090</v>
      </c>
      <c r="R717" t="s">
        <v>785</v>
      </c>
    </row>
    <row r="718" spans="7:18" x14ac:dyDescent="0.45">
      <c r="G718" t="str" cm="1">
        <f t="array" aca="1" ref="G718" ca="1">IF(INDIRECT(ADDRESS(ROUNDDOWN((ROW(G718)-2)/3,0)+2,2))&lt;&gt;"",_xlfn.CONCAT(INDIRECT(ADDRESS(ROUNDDOWN((ROW(G718)-2)/3,0)+2,MOD(ROW(G718)-2,3)+2))," - ",INDIRECT(ADDRESS(ROUNDDOWN((ROW(G718)-2)/3,0)+2,1))),"")</f>
        <v>Merc - Metal Dragon Slime</v>
      </c>
      <c r="M718" t="s">
        <v>3091</v>
      </c>
      <c r="R718" t="s">
        <v>786</v>
      </c>
    </row>
    <row r="719" spans="7:18" x14ac:dyDescent="0.45">
      <c r="G719" t="str" cm="1">
        <f t="array" aca="1" ref="G719" ca="1">IF(INDIRECT(ADDRESS(ROUNDDOWN((ROW(G719)-2)/3,0)+2,2))&lt;&gt;"",_xlfn.CONCAT(INDIRECT(ADDRESS(ROUNDDOWN((ROW(G719)-2)/3,0)+2,MOD(ROW(G719)-2,3)+2))," - ",INDIRECT(ADDRESS(ROUNDDOWN((ROW(G719)-2)/3,0)+2,1))),"")</f>
        <v>Mr King - Mandrake Monarch</v>
      </c>
      <c r="M719" t="s">
        <v>3092</v>
      </c>
      <c r="R719" t="s">
        <v>787</v>
      </c>
    </row>
    <row r="720" spans="7:18" x14ac:dyDescent="0.45">
      <c r="G720" t="str" cm="1">
        <f t="array" aca="1" ref="G720" ca="1">IF(INDIRECT(ADDRESS(ROUNDDOWN((ROW(G720)-2)/3,0)+2,2))&lt;&gt;"",_xlfn.CONCAT(INDIRECT(ADDRESS(ROUNDDOWN((ROW(G720)-2)/3,0)+2,MOD(ROW(G720)-2,3)+2))," - ",INDIRECT(ADDRESS(ROUNDDOWN((ROW(G720)-2)/3,0)+2,1))),"")</f>
        <v>Ms Queen - Mandrake Monarch</v>
      </c>
      <c r="M720" t="s">
        <v>3093</v>
      </c>
      <c r="R720" t="s">
        <v>788</v>
      </c>
    </row>
    <row r="721" spans="7:18" x14ac:dyDescent="0.45">
      <c r="G721" t="str" cm="1">
        <f t="array" aca="1" ref="G721" ca="1">IF(INDIRECT(ADDRESS(ROUNDDOWN((ROW(G721)-2)/3,0)+2,2))&lt;&gt;"",_xlfn.CONCAT(INDIRECT(ADDRESS(ROUNDDOWN((ROW(G721)-2)/3,0)+2,MOD(ROW(G721)-2,3)+2))," - ",INDIRECT(ADDRESS(ROUNDDOWN((ROW(G721)-2)/3,0)+2,1))),"")</f>
        <v>Mr Mann - Mandrake Monarch</v>
      </c>
      <c r="M721" t="s">
        <v>3094</v>
      </c>
      <c r="R721" t="s">
        <v>789</v>
      </c>
    </row>
    <row r="722" spans="7:18" x14ac:dyDescent="0.45">
      <c r="G722" t="str" cm="1">
        <f t="array" aca="1" ref="G722" ca="1">IF(INDIRECT(ADDRESS(ROUNDDOWN((ROW(G722)-2)/3,0)+2,2))&lt;&gt;"",_xlfn.CONCAT(INDIRECT(ADDRESS(ROUNDDOWN((ROW(G722)-2)/3,0)+2,MOD(ROW(G722)-2,3)+2))," - ",INDIRECT(ADDRESS(ROUNDDOWN((ROW(G722)-2)/3,0)+2,1))),"")</f>
        <v>Blamm - Discombombulator</v>
      </c>
      <c r="M722" t="s">
        <v>3095</v>
      </c>
      <c r="R722" t="s">
        <v>790</v>
      </c>
    </row>
    <row r="723" spans="7:18" x14ac:dyDescent="0.45">
      <c r="G723" t="str" cm="1">
        <f t="array" aca="1" ref="G723" ca="1">IF(INDIRECT(ADDRESS(ROUNDDOWN((ROW(G723)-2)/3,0)+2,2))&lt;&gt;"",_xlfn.CONCAT(INDIRECT(ADDRESS(ROUNDDOWN((ROW(G723)-2)/3,0)+2,MOD(ROW(G723)-2,3)+2))," - ",INDIRECT(ADDRESS(ROUNDDOWN((ROW(G723)-2)/3,0)+2,1))),"")</f>
        <v>Pop - Discombombulator</v>
      </c>
      <c r="M723" t="s">
        <v>3096</v>
      </c>
      <c r="R723" t="s">
        <v>791</v>
      </c>
    </row>
    <row r="724" spans="7:18" x14ac:dyDescent="0.45">
      <c r="G724" t="str" cm="1">
        <f t="array" aca="1" ref="G724" ca="1">IF(INDIRECT(ADDRESS(ROUNDDOWN((ROW(G724)-2)/3,0)+2,2))&lt;&gt;"",_xlfn.CONCAT(INDIRECT(ADDRESS(ROUNDDOWN((ROW(G724)-2)/3,0)+2,MOD(ROW(G724)-2,3)+2))," - ",INDIRECT(ADDRESS(ROUNDDOWN((ROW(G724)-2)/3,0)+2,1))),"")</f>
        <v>Burstyn - Discombombulator</v>
      </c>
      <c r="M724" t="s">
        <v>3097</v>
      </c>
      <c r="R724" t="s">
        <v>792</v>
      </c>
    </row>
    <row r="725" spans="7:18" x14ac:dyDescent="0.45">
      <c r="G725" t="str" cm="1">
        <f t="array" aca="1" ref="G725" ca="1">IF(INDIRECT(ADDRESS(ROUNDDOWN((ROW(G725)-2)/3,0)+2,2))&lt;&gt;"",_xlfn.CONCAT(INDIRECT(ADDRESS(ROUNDDOWN((ROW(G725)-2)/3,0)+2,MOD(ROW(G725)-2,3)+2))," - ",INDIRECT(ADDRESS(ROUNDDOWN((ROW(G725)-2)/3,0)+2,1))),"")</f>
        <v>Tuscan - Collum O'Golem</v>
      </c>
      <c r="M725" t="s">
        <v>3098</v>
      </c>
      <c r="R725" t="s">
        <v>793</v>
      </c>
    </row>
    <row r="726" spans="7:18" x14ac:dyDescent="0.45">
      <c r="G726" t="str" cm="1">
        <f t="array" aca="1" ref="G726" ca="1">IF(INDIRECT(ADDRESS(ROUNDDOWN((ROW(G726)-2)/3,0)+2,2))&lt;&gt;"",_xlfn.CONCAT(INDIRECT(ADDRESS(ROUNDDOWN((ROW(G726)-2)/3,0)+2,MOD(ROW(G726)-2,3)+2))," - ",INDIRECT(ADDRESS(ROUNDDOWN((ROW(G726)-2)/3,0)+2,1))),"")</f>
        <v>Ionic - Collum O'Golem</v>
      </c>
      <c r="M726" t="s">
        <v>3099</v>
      </c>
      <c r="R726" t="s">
        <v>794</v>
      </c>
    </row>
    <row r="727" spans="7:18" x14ac:dyDescent="0.45">
      <c r="G727" t="str" cm="1">
        <f t="array" aca="1" ref="G727" ca="1">IF(INDIRECT(ADDRESS(ROUNDDOWN((ROW(G727)-2)/3,0)+2,2))&lt;&gt;"",_xlfn.CONCAT(INDIRECT(ADDRESS(ROUNDDOWN((ROW(G727)-2)/3,0)+2,MOD(ROW(G727)-2,3)+2))," - ",INDIRECT(ADDRESS(ROUNDDOWN((ROW(G727)-2)/3,0)+2,1))),"")</f>
        <v>Aeloic - Collum O'Golem</v>
      </c>
      <c r="M727" t="s">
        <v>3100</v>
      </c>
      <c r="R727" t="s">
        <v>795</v>
      </c>
    </row>
    <row r="728" spans="7:18" x14ac:dyDescent="0.45">
      <c r="G728" t="str" cm="1">
        <f t="array" aca="1" ref="G728" ca="1">IF(INDIRECT(ADDRESS(ROUNDDOWN((ROW(G728)-2)/3,0)+2,2))&lt;&gt;"",_xlfn.CONCAT(INDIRECT(ADDRESS(ROUNDDOWN((ROW(G728)-2)/3,0)+2,MOD(ROW(G728)-2,3)+2))," - ",INDIRECT(ADDRESS(ROUNDDOWN((ROW(G728)-2)/3,0)+2,1))),"")</f>
        <v>Dorah - Pandora'S Box</v>
      </c>
      <c r="M728" t="s">
        <v>3101</v>
      </c>
      <c r="R728" t="s">
        <v>796</v>
      </c>
    </row>
    <row r="729" spans="7:18" x14ac:dyDescent="0.45">
      <c r="G729" t="str" cm="1">
        <f t="array" aca="1" ref="G729" ca="1">IF(INDIRECT(ADDRESS(ROUNDDOWN((ROW(G729)-2)/3,0)+2,2))&lt;&gt;"",_xlfn.CONCAT(INDIRECT(ADDRESS(ROUNDDOWN((ROW(G729)-2)/3,0)+2,MOD(ROW(G729)-2,3)+2))," - ",INDIRECT(ADDRESS(ROUNDDOWN((ROW(G729)-2)/3,0)+2,1))),"")</f>
        <v>Boxer - Pandora'S Box</v>
      </c>
      <c r="M729" t="s">
        <v>3102</v>
      </c>
      <c r="R729" t="s">
        <v>797</v>
      </c>
    </row>
    <row r="730" spans="7:18" x14ac:dyDescent="0.45">
      <c r="G730" t="str" cm="1">
        <f t="array" aca="1" ref="G730" ca="1">IF(INDIRECT(ADDRESS(ROUNDDOWN((ROW(G730)-2)/3,0)+2,2))&lt;&gt;"",_xlfn.CONCAT(INDIRECT(ADDRESS(ROUNDDOWN((ROW(G730)-2)/3,0)+2,MOD(ROW(G730)-2,3)+2))," - ",INDIRECT(ADDRESS(ROUNDDOWN((ROW(G730)-2)/3,0)+2,1))),"")</f>
        <v>Pansy - Pandora'S Box</v>
      </c>
      <c r="M730" t="s">
        <v>3103</v>
      </c>
      <c r="R730" t="s">
        <v>798</v>
      </c>
    </row>
    <row r="731" spans="7:18" x14ac:dyDescent="0.45">
      <c r="G731" t="str" cm="1">
        <f t="array" aca="1" ref="G731" ca="1">IF(INDIRECT(ADDRESS(ROUNDDOWN((ROW(G731)-2)/3,0)+2,2))&lt;&gt;"",_xlfn.CONCAT(INDIRECT(ADDRESS(ROUNDDOWN((ROW(G731)-2)/3,0)+2,MOD(ROW(G731)-2,3)+2))," - ",INDIRECT(ADDRESS(ROUNDDOWN((ROW(G731)-2)/3,0)+2,1))),"")</f>
        <v>Rotbert - Rotwyrm</v>
      </c>
      <c r="M731" t="s">
        <v>3104</v>
      </c>
      <c r="R731" t="s">
        <v>799</v>
      </c>
    </row>
    <row r="732" spans="7:18" x14ac:dyDescent="0.45">
      <c r="G732" t="str" cm="1">
        <f t="array" aca="1" ref="G732" ca="1">IF(INDIRECT(ADDRESS(ROUNDDOWN((ROW(G732)-2)/3,0)+2,2))&lt;&gt;"",_xlfn.CONCAT(INDIRECT(ADDRESS(ROUNDDOWN((ROW(G732)-2)/3,0)+2,MOD(ROW(G732)-2,3)+2))," - ",INDIRECT(ADDRESS(ROUNDDOWN((ROW(G732)-2)/3,0)+2,1))),"")</f>
        <v>Rotchel - Rotwyrm</v>
      </c>
      <c r="M732" t="s">
        <v>3105</v>
      </c>
      <c r="R732" t="s">
        <v>800</v>
      </c>
    </row>
    <row r="733" spans="7:18" x14ac:dyDescent="0.45">
      <c r="G733" t="str" cm="1">
        <f t="array" aca="1" ref="G733" ca="1">IF(INDIRECT(ADDRESS(ROUNDDOWN((ROW(G733)-2)/3,0)+2,2))&lt;&gt;"",_xlfn.CONCAT(INDIRECT(ADDRESS(ROUNDDOWN((ROW(G733)-2)/3,0)+2,MOD(ROW(G733)-2,3)+2))," - ",INDIRECT(ADDRESS(ROUNDDOWN((ROW(G733)-2)/3,0)+2,1))),"")</f>
        <v>Lancerot - Rotwyrm</v>
      </c>
      <c r="M733" t="s">
        <v>3106</v>
      </c>
      <c r="R733" t="s">
        <v>801</v>
      </c>
    </row>
    <row r="734" spans="7:18" x14ac:dyDescent="0.45">
      <c r="G734" t="str" cm="1">
        <f t="array" aca="1" ref="G734" ca="1">IF(INDIRECT(ADDRESS(ROUNDDOWN((ROW(G734)-2)/3,0)+2,2))&lt;&gt;"",_xlfn.CONCAT(INDIRECT(ADDRESS(ROUNDDOWN((ROW(G734)-2)/3,0)+2,MOD(ROW(G734)-2,3)+2))," - ",INDIRECT(ADDRESS(ROUNDDOWN((ROW(G734)-2)/3,0)+2,1))),"")</f>
        <v>Clay - Ceramic Sergeant</v>
      </c>
      <c r="M734" t="s">
        <v>3107</v>
      </c>
      <c r="R734" t="s">
        <v>802</v>
      </c>
    </row>
    <row r="735" spans="7:18" x14ac:dyDescent="0.45">
      <c r="G735" t="str" cm="1">
        <f t="array" aca="1" ref="G735" ca="1">IF(INDIRECT(ADDRESS(ROUNDDOWN((ROW(G735)-2)/3,0)+2,2))&lt;&gt;"",_xlfn.CONCAT(INDIRECT(ADDRESS(ROUNDDOWN((ROW(G735)-2)/3,0)+2,MOD(ROW(G735)-2,3)+2))," - ",INDIRECT(ADDRESS(ROUNDDOWN((ROW(G735)-2)/3,0)+2,1))),"")</f>
        <v>China - Ceramic Sergeant</v>
      </c>
      <c r="M735" t="s">
        <v>3108</v>
      </c>
      <c r="R735" t="s">
        <v>803</v>
      </c>
    </row>
    <row r="736" spans="7:18" x14ac:dyDescent="0.45">
      <c r="G736" t="str" cm="1">
        <f t="array" aca="1" ref="G736" ca="1">IF(INDIRECT(ADDRESS(ROUNDDOWN((ROW(G736)-2)/3,0)+2,2))&lt;&gt;"",_xlfn.CONCAT(INDIRECT(ADDRESS(ROUNDDOWN((ROW(G736)-2)/3,0)+2,MOD(ROW(G736)-2,3)+2))," - ",INDIRECT(ADDRESS(ROUNDDOWN((ROW(G736)-2)/3,0)+2,1))),"")</f>
        <v>Celine - Ceramic Sergeant</v>
      </c>
      <c r="M736" t="s">
        <v>3109</v>
      </c>
      <c r="R736" t="s">
        <v>804</v>
      </c>
    </row>
    <row r="737" spans="7:18" x14ac:dyDescent="0.45">
      <c r="G737" t="str" cm="1">
        <f t="array" aca="1" ref="G737" ca="1">IF(INDIRECT(ADDRESS(ROUNDDOWN((ROW(G737)-2)/3,0)+2,2))&lt;&gt;"",_xlfn.CONCAT(INDIRECT(ADDRESS(ROUNDDOWN((ROW(G737)-2)/3,0)+2,MOD(ROW(G737)-2,3)+2))," - ",INDIRECT(ADDRESS(ROUNDDOWN((ROW(G737)-2)/3,0)+2,1))),"")</f>
        <v>Cal - Major Disaster</v>
      </c>
      <c r="M737" t="s">
        <v>3110</v>
      </c>
      <c r="R737" t="s">
        <v>805</v>
      </c>
    </row>
    <row r="738" spans="7:18" x14ac:dyDescent="0.45">
      <c r="G738" t="str" cm="1">
        <f t="array" aca="1" ref="G738" ca="1">IF(INDIRECT(ADDRESS(ROUNDDOWN((ROW(G738)-2)/3,0)+2,2))&lt;&gt;"",_xlfn.CONCAT(INDIRECT(ADDRESS(ROUNDDOWN((ROW(G738)-2)/3,0)+2,MOD(ROW(G738)-2,3)+2))," - ",INDIRECT(ADDRESS(ROUNDDOWN((ROW(G738)-2)/3,0)+2,1))),"")</f>
        <v>Des - Major Disaster</v>
      </c>
      <c r="M738" t="s">
        <v>3111</v>
      </c>
      <c r="R738" t="s">
        <v>806</v>
      </c>
    </row>
    <row r="739" spans="7:18" x14ac:dyDescent="0.45">
      <c r="G739" t="str" cm="1">
        <f t="array" aca="1" ref="G739" ca="1">IF(INDIRECT(ADDRESS(ROUNDDOWN((ROW(G739)-2)/3,0)+2,2))&lt;&gt;"",_xlfn.CONCAT(INDIRECT(ADDRESS(ROUNDDOWN((ROW(G739)-2)/3,0)+2,MOD(ROW(G739)-2,3)+2))," - ",INDIRECT(ADDRESS(ROUNDDOWN((ROW(G739)-2)/3,0)+2,1))),"")</f>
        <v>Cat - Major Disaster</v>
      </c>
      <c r="M739" t="s">
        <v>3112</v>
      </c>
      <c r="R739" t="s">
        <v>807</v>
      </c>
    </row>
    <row r="740" spans="7:18" x14ac:dyDescent="0.45">
      <c r="G740" t="str" cm="1">
        <f t="array" aca="1" ref="G740" ca="1">IF(INDIRECT(ADDRESS(ROUNDDOWN((ROW(G740)-2)/3,0)+2,2))&lt;&gt;"",_xlfn.CONCAT(INDIRECT(ADDRESS(ROUNDDOWN((ROW(G740)-2)/3,0)+2,MOD(ROW(G740)-2,3)+2))," - ",INDIRECT(ADDRESS(ROUNDDOWN((ROW(G740)-2)/3,0)+2,1))),"")</f>
        <v>Megan - Mega Moai</v>
      </c>
      <c r="M740" t="s">
        <v>3113</v>
      </c>
      <c r="R740" t="s">
        <v>808</v>
      </c>
    </row>
    <row r="741" spans="7:18" x14ac:dyDescent="0.45">
      <c r="G741" t="str" cm="1">
        <f t="array" aca="1" ref="G741" ca="1">IF(INDIRECT(ADDRESS(ROUNDDOWN((ROW(G741)-2)/3,0)+2,2))&lt;&gt;"",_xlfn.CONCAT(INDIRECT(ADDRESS(ROUNDDOWN((ROW(G741)-2)/3,0)+2,MOD(ROW(G741)-2,3)+2))," - ",INDIRECT(ADDRESS(ROUNDDOWN((ROW(G741)-2)/3,0)+2,1))),"")</f>
        <v>Moses - Mega Moai</v>
      </c>
      <c r="M741" t="s">
        <v>3114</v>
      </c>
      <c r="R741" t="s">
        <v>809</v>
      </c>
    </row>
    <row r="742" spans="7:18" x14ac:dyDescent="0.45">
      <c r="G742" t="str" cm="1">
        <f t="array" aca="1" ref="G742" ca="1">IF(INDIRECT(ADDRESS(ROUNDDOWN((ROW(G742)-2)/3,0)+2,2))&lt;&gt;"",_xlfn.CONCAT(INDIRECT(ADDRESS(ROUNDDOWN((ROW(G742)-2)/3,0)+2,MOD(ROW(G742)-2,3)+2))," - ",INDIRECT(ADDRESS(ROUNDDOWN((ROW(G742)-2)/3,0)+2,1))),"")</f>
        <v>Moab - Mega Moai</v>
      </c>
      <c r="M742" t="s">
        <v>3115</v>
      </c>
      <c r="R742" t="s">
        <v>810</v>
      </c>
    </row>
    <row r="743" spans="7:18" x14ac:dyDescent="0.45">
      <c r="G743" t="str" cm="1">
        <f t="array" aca="1" ref="G743" ca="1">IF(INDIRECT(ADDRESS(ROUNDDOWN((ROW(G743)-2)/3,0)+2,2))&lt;&gt;"",_xlfn.CONCAT(INDIRECT(ADDRESS(ROUNDDOWN((ROW(G743)-2)/3,0)+2,MOD(ROW(G743)-2,3)+2))," - ",INDIRECT(ADDRESS(ROUNDDOWN((ROW(G743)-2)/3,0)+2,1))),"")</f>
        <v>Platt - Platinum King Jewel</v>
      </c>
      <c r="M743" t="s">
        <v>3116</v>
      </c>
      <c r="R743" t="s">
        <v>811</v>
      </c>
    </row>
    <row r="744" spans="7:18" x14ac:dyDescent="0.45">
      <c r="G744" t="str" cm="1">
        <f t="array" aca="1" ref="G744" ca="1">IF(INDIRECT(ADDRESS(ROUNDDOWN((ROW(G744)-2)/3,0)+2,2))&lt;&gt;"",_xlfn.CONCAT(INDIRECT(ADDRESS(ROUNDDOWN((ROW(G744)-2)/3,0)+2,MOD(ROW(G744)-2,3)+2))," - ",INDIRECT(ADDRESS(ROUNDDOWN((ROW(G744)-2)/3,0)+2,1))),"")</f>
        <v>Jewell - Platinum King Jewel</v>
      </c>
      <c r="M744" t="s">
        <v>3117</v>
      </c>
      <c r="R744" t="s">
        <v>812</v>
      </c>
    </row>
    <row r="745" spans="7:18" x14ac:dyDescent="0.45">
      <c r="G745" t="str" cm="1">
        <f t="array" aca="1" ref="G745" ca="1">IF(INDIRECT(ADDRESS(ROUNDDOWN((ROW(G745)-2)/3,0)+2,2))&lt;&gt;"",_xlfn.CONCAT(INDIRECT(ADDRESS(ROUNDDOWN((ROW(G745)-2)/3,0)+2,MOD(ROW(G745)-2,3)+2))," - ",INDIRECT(ADDRESS(ROUNDDOWN((ROW(G745)-2)/3,0)+2,1))),"")</f>
        <v>Platrick - Platinum King Jewel</v>
      </c>
      <c r="M745" t="s">
        <v>3118</v>
      </c>
      <c r="R745" t="s">
        <v>813</v>
      </c>
    </row>
    <row r="746" spans="7:18" x14ac:dyDescent="0.45">
      <c r="G746" t="str" cm="1">
        <f t="array" aca="1" ref="G746" ca="1">IF(INDIRECT(ADDRESS(ROUNDDOWN((ROW(G746)-2)/3,0)+2,2))&lt;&gt;"",_xlfn.CONCAT(INDIRECT(ADDRESS(ROUNDDOWN((ROW(G746)-2)/3,0)+2,MOD(ROW(G746)-2,3)+2))," - ",INDIRECT(ADDRESS(ROUNDDOWN((ROW(G746)-2)/3,0)+2,1))),"")</f>
        <v>Gourdie - Gourdzilla</v>
      </c>
      <c r="M746" t="s">
        <v>3119</v>
      </c>
      <c r="R746" t="s">
        <v>814</v>
      </c>
    </row>
    <row r="747" spans="7:18" x14ac:dyDescent="0.45">
      <c r="G747" t="str" cm="1">
        <f t="array" aca="1" ref="G747" ca="1">IF(INDIRECT(ADDRESS(ROUNDDOWN((ROW(G747)-2)/3,0)+2,2))&lt;&gt;"",_xlfn.CONCAT(INDIRECT(ADDRESS(ROUNDDOWN((ROW(G747)-2)/3,0)+2,MOD(ROW(G747)-2,3)+2))," - ",INDIRECT(ADDRESS(ROUNDDOWN((ROW(G747)-2)/3,0)+2,1))),"")</f>
        <v>Hugourd - Gourdzilla</v>
      </c>
      <c r="M747" t="s">
        <v>3120</v>
      </c>
      <c r="R747" t="s">
        <v>815</v>
      </c>
    </row>
    <row r="748" spans="7:18" x14ac:dyDescent="0.45">
      <c r="G748" t="str" cm="1">
        <f t="array" aca="1" ref="G748" ca="1">IF(INDIRECT(ADDRESS(ROUNDDOWN((ROW(G748)-2)/3,0)+2,2))&lt;&gt;"",_xlfn.CONCAT(INDIRECT(ADDRESS(ROUNDDOWN((ROW(G748)-2)/3,0)+2,MOD(ROW(G748)-2,3)+2))," - ",INDIRECT(ADDRESS(ROUNDDOWN((ROW(G748)-2)/3,0)+2,1))),"")</f>
        <v>Gourgina - Gourdzilla</v>
      </c>
      <c r="M748" t="s">
        <v>3121</v>
      </c>
      <c r="R748" t="s">
        <v>816</v>
      </c>
    </row>
    <row r="749" spans="7:18" x14ac:dyDescent="0.45">
      <c r="G749" t="str" cm="1">
        <f t="array" aca="1" ref="G749" ca="1">IF(INDIRECT(ADDRESS(ROUNDDOWN((ROW(G749)-2)/3,0)+2,2))&lt;&gt;"",_xlfn.CONCAT(INDIRECT(ADDRESS(ROUNDDOWN((ROW(G749)-2)/3,0)+2,MOD(ROW(G749)-2,3)+2))," - ",INDIRECT(ADDRESS(ROUNDDOWN((ROW(G749)-2)/3,0)+2,1))),"")</f>
        <v>Ronnie - Baron Von Bellycose</v>
      </c>
      <c r="M749" t="s">
        <v>3122</v>
      </c>
      <c r="R749" t="s">
        <v>817</v>
      </c>
    </row>
    <row r="750" spans="7:18" x14ac:dyDescent="0.45">
      <c r="G750" t="str" cm="1">
        <f t="array" aca="1" ref="G750" ca="1">IF(INDIRECT(ADDRESS(ROUNDDOWN((ROW(G750)-2)/3,0)+2,2))&lt;&gt;"",_xlfn.CONCAT(INDIRECT(ADDRESS(ROUNDDOWN((ROW(G750)-2)/3,0)+2,MOD(ROW(G750)-2,3)+2))," - ",INDIRECT(ADDRESS(ROUNDDOWN((ROW(G750)-2)/3,0)+2,1))),"")</f>
        <v>Barton - Baron Von Bellycose</v>
      </c>
      <c r="M750" t="s">
        <v>3123</v>
      </c>
      <c r="R750" t="s">
        <v>818</v>
      </c>
    </row>
    <row r="751" spans="7:18" x14ac:dyDescent="0.45">
      <c r="G751" t="str" cm="1">
        <f t="array" aca="1" ref="G751" ca="1">IF(INDIRECT(ADDRESS(ROUNDDOWN((ROW(G751)-2)/3,0)+2,2))&lt;&gt;"",_xlfn.CONCAT(INDIRECT(ADDRESS(ROUNDDOWN((ROW(G751)-2)/3,0)+2,MOD(ROW(G751)-2,3)+2))," - ",INDIRECT(ADDRESS(ROUNDDOWN((ROW(G751)-2)/3,0)+2,1))),"")</f>
        <v>Bellini - Baron Von Bellycose</v>
      </c>
      <c r="M751" t="s">
        <v>3124</v>
      </c>
      <c r="R751" t="s">
        <v>819</v>
      </c>
    </row>
    <row r="752" spans="7:18" x14ac:dyDescent="0.45">
      <c r="G752" t="str" cm="1">
        <f t="array" aca="1" ref="G752" ca="1">IF(INDIRECT(ADDRESS(ROUNDDOWN((ROW(G752)-2)/3,0)+2,2))&lt;&gt;"",_xlfn.CONCAT(INDIRECT(ADDRESS(ROUNDDOWN((ROW(G752)-2)/3,0)+2,MOD(ROW(G752)-2,3)+2))," - ",INDIRECT(ADDRESS(ROUNDDOWN((ROW(G752)-2)/3,0)+2,1))),"")</f>
        <v>Muriel - Gnuriel</v>
      </c>
      <c r="M752" t="s">
        <v>3125</v>
      </c>
      <c r="R752" t="s">
        <v>820</v>
      </c>
    </row>
    <row r="753" spans="7:18" x14ac:dyDescent="0.45">
      <c r="G753" t="str" cm="1">
        <f t="array" aca="1" ref="G753" ca="1">IF(INDIRECT(ADDRESS(ROUNDDOWN((ROW(G753)-2)/3,0)+2,2))&lt;&gt;"",_xlfn.CONCAT(INDIRECT(ADDRESS(ROUNDDOWN((ROW(G753)-2)/3,0)+2,MOD(ROW(G753)-2,3)+2))," - ",INDIRECT(ADDRESS(ROUNDDOWN((ROW(G753)-2)/3,0)+2,1))),"")</f>
        <v>Ariel - Gnuriel</v>
      </c>
      <c r="M753" t="s">
        <v>3126</v>
      </c>
      <c r="R753" t="s">
        <v>821</v>
      </c>
    </row>
    <row r="754" spans="7:18" x14ac:dyDescent="0.45">
      <c r="G754" t="str" cm="1">
        <f t="array" aca="1" ref="G754" ca="1">IF(INDIRECT(ADDRESS(ROUNDDOWN((ROW(G754)-2)/3,0)+2,2))&lt;&gt;"",_xlfn.CONCAT(INDIRECT(ADDRESS(ROUNDDOWN((ROW(G754)-2)/3,0)+2,MOD(ROW(G754)-2,3)+2))," - ",INDIRECT(ADDRESS(ROUNDDOWN((ROW(G754)-2)/3,0)+2,1))),"")</f>
        <v>Gnumann - Gnuriel</v>
      </c>
      <c r="M754" t="s">
        <v>3127</v>
      </c>
      <c r="R754" t="s">
        <v>822</v>
      </c>
    </row>
    <row r="755" spans="7:18" x14ac:dyDescent="0.45">
      <c r="G755" t="str" cm="1">
        <f t="array" aca="1" ref="G755" ca="1">IF(INDIRECT(ADDRESS(ROUNDDOWN((ROW(G755)-2)/3,0)+2,2))&lt;&gt;"",_xlfn.CONCAT(INDIRECT(ADDRESS(ROUNDDOWN((ROW(G755)-2)/3,0)+2,MOD(ROW(G755)-2,3)+2))," - ",INDIRECT(ADDRESS(ROUNDDOWN((ROW(G755)-2)/3,0)+2,1))),"")</f>
        <v>Essie - Ersatz Estark</v>
      </c>
      <c r="M755" t="s">
        <v>3128</v>
      </c>
      <c r="R755" t="s">
        <v>823</v>
      </c>
    </row>
    <row r="756" spans="7:18" x14ac:dyDescent="0.45">
      <c r="G756" t="str" cm="1">
        <f t="array" aca="1" ref="G756" ca="1">IF(INDIRECT(ADDRESS(ROUNDDOWN((ROW(G756)-2)/3,0)+2,2))&lt;&gt;"",_xlfn.CONCAT(INDIRECT(ADDRESS(ROUNDDOWN((ROW(G756)-2)/3,0)+2,MOD(ROW(G756)-2,3)+2))," - ",INDIRECT(ADDRESS(ROUNDDOWN((ROW(G756)-2)/3,0)+2,1))),"")</f>
        <v>Starkie - Ersatz Estark</v>
      </c>
      <c r="M756" t="s">
        <v>3129</v>
      </c>
      <c r="R756" t="s">
        <v>824</v>
      </c>
    </row>
    <row r="757" spans="7:18" x14ac:dyDescent="0.45">
      <c r="G757" t="str" cm="1">
        <f t="array" aca="1" ref="G757" ca="1">IF(INDIRECT(ADDRESS(ROUNDDOWN((ROW(G757)-2)/3,0)+2,2))&lt;&gt;"",_xlfn.CONCAT(INDIRECT(ADDRESS(ROUNDDOWN((ROW(G757)-2)/3,0)+2,MOD(ROW(G757)-2,3)+2))," - ",INDIRECT(ADDRESS(ROUNDDOWN((ROW(G757)-2)/3,0)+2,1))),"")</f>
        <v>Starke - Ersatz Estark</v>
      </c>
      <c r="M757" t="s">
        <v>3130</v>
      </c>
      <c r="R757" t="s">
        <v>825</v>
      </c>
    </row>
    <row r="758" spans="7:18" x14ac:dyDescent="0.45">
      <c r="G758" t="str" cm="1">
        <f t="array" aca="1" ref="G758" ca="1">IF(INDIRECT(ADDRESS(ROUNDDOWN((ROW(G758)-2)/3,0)+2,2))&lt;&gt;"",_xlfn.CONCAT(INDIRECT(ADDRESS(ROUNDDOWN((ROW(G758)-2)/3,0)+2,MOD(ROW(G758)-2,3)+2))," - ",INDIRECT(ADDRESS(ROUNDDOWN((ROW(G758)-2)/3,0)+2,1))),"")</f>
        <v>Birdie - Bird Of Terrordise</v>
      </c>
      <c r="M758" t="s">
        <v>3131</v>
      </c>
      <c r="R758" t="s">
        <v>826</v>
      </c>
    </row>
    <row r="759" spans="7:18" x14ac:dyDescent="0.45">
      <c r="G759" t="str" cm="1">
        <f t="array" aca="1" ref="G759" ca="1">IF(INDIRECT(ADDRESS(ROUNDDOWN((ROW(G759)-2)/3,0)+2,2))&lt;&gt;"",_xlfn.CONCAT(INDIRECT(ADDRESS(ROUNDDOWN((ROW(G759)-2)/3,0)+2,MOD(ROW(G759)-2,3)+2))," - ",INDIRECT(ADDRESS(ROUNDDOWN((ROW(G759)-2)/3,0)+2,1))),"")</f>
        <v>Flappton - Bird Of Terrordise</v>
      </c>
      <c r="M759" t="s">
        <v>3132</v>
      </c>
      <c r="R759" t="s">
        <v>827</v>
      </c>
    </row>
    <row r="760" spans="7:18" x14ac:dyDescent="0.45">
      <c r="G760" t="str" cm="1">
        <f t="array" aca="1" ref="G760" ca="1">IF(INDIRECT(ADDRESS(ROUNDDOWN((ROW(G760)-2)/3,0)+2,2))&lt;&gt;"",_xlfn.CONCAT(INDIRECT(ADDRESS(ROUNDDOWN((ROW(G760)-2)/3,0)+2,MOD(ROW(G760)-2,3)+2))," - ",INDIRECT(ADDRESS(ROUNDDOWN((ROW(G760)-2)/3,0)+2,1))),"")</f>
        <v>Hawking - Bird Of Terrordise</v>
      </c>
      <c r="M760" t="s">
        <v>3133</v>
      </c>
      <c r="R760" t="s">
        <v>828</v>
      </c>
    </row>
    <row r="761" spans="7:18" x14ac:dyDescent="0.45">
      <c r="G761" t="str" cm="1">
        <f t="array" aca="1" ref="G761" ca="1">IF(INDIRECT(ADDRESS(ROUNDDOWN((ROW(G761)-2)/3,0)+2,2))&lt;&gt;"",_xlfn.CONCAT(INDIRECT(ADDRESS(ROUNDDOWN((ROW(G761)-2)/3,0)+2,MOD(ROW(G761)-2,3)+2))," - ",INDIRECT(ADDRESS(ROUNDDOWN((ROW(G761)-2)/3,0)+2,1))),"")</f>
        <v>Sir Dark - Night Knight</v>
      </c>
      <c r="M761" t="s">
        <v>3134</v>
      </c>
      <c r="R761" t="s">
        <v>829</v>
      </c>
    </row>
    <row r="762" spans="7:18" x14ac:dyDescent="0.45">
      <c r="G762" t="str" cm="1">
        <f t="array" aca="1" ref="G762" ca="1">IF(INDIRECT(ADDRESS(ROUNDDOWN((ROW(G762)-2)/3,0)+2,2))&lt;&gt;"",_xlfn.CONCAT(INDIRECT(ADDRESS(ROUNDDOWN((ROW(G762)-2)/3,0)+2,MOD(ROW(G762)-2,3)+2))," - ",INDIRECT(ADDRESS(ROUNDDOWN((ROW(G762)-2)/3,0)+2,1))),"")</f>
        <v>Sir Loin - Night Knight</v>
      </c>
      <c r="M762" t="s">
        <v>3135</v>
      </c>
      <c r="R762" t="s">
        <v>830</v>
      </c>
    </row>
    <row r="763" spans="7:18" x14ac:dyDescent="0.45">
      <c r="G763" t="str" cm="1">
        <f t="array" aca="1" ref="G763" ca="1">IF(INDIRECT(ADDRESS(ROUNDDOWN((ROW(G763)-2)/3,0)+2,2))&lt;&gt;"",_xlfn.CONCAT(INDIRECT(ADDRESS(ROUNDDOWN((ROW(G763)-2)/3,0)+2,MOD(ROW(G763)-2,3)+2))," - ",INDIRECT(ADDRESS(ROUNDDOWN((ROW(G763)-2)/3,0)+2,1))),"")</f>
        <v>Sir Viss - Night Knight</v>
      </c>
      <c r="M763" t="s">
        <v>3136</v>
      </c>
      <c r="R763" t="s">
        <v>831</v>
      </c>
    </row>
    <row r="764" spans="7:18" x14ac:dyDescent="0.45">
      <c r="G764" t="str" cm="1">
        <f t="array" aca="1" ref="G764" ca="1">IF(INDIRECT(ADDRESS(ROUNDDOWN((ROW(G764)-2)/3,0)+2,2))&lt;&gt;"",_xlfn.CONCAT(INDIRECT(ADDRESS(ROUNDDOWN((ROW(G764)-2)/3,0)+2,MOD(ROW(G764)-2,3)+2))," - ",INDIRECT(ADDRESS(ROUNDDOWN((ROW(G764)-2)/3,0)+2,1))),"")</f>
        <v>Beardie - Hirsute Hexer</v>
      </c>
      <c r="M764" t="s">
        <v>3137</v>
      </c>
      <c r="R764" t="s">
        <v>832</v>
      </c>
    </row>
    <row r="765" spans="7:18" x14ac:dyDescent="0.45">
      <c r="G765" t="str" cm="1">
        <f t="array" aca="1" ref="G765" ca="1">IF(INDIRECT(ADDRESS(ROUNDDOWN((ROW(G765)-2)/3,0)+2,2))&lt;&gt;"",_xlfn.CONCAT(INDIRECT(ADDRESS(ROUNDDOWN((ROW(G765)-2)/3,0)+2,MOD(ROW(G765)-2,3)+2))," - ",INDIRECT(ADDRESS(ROUNDDOWN((ROW(G765)-2)/3,0)+2,1))),"")</f>
        <v>Bushy - Hirsute Hexer</v>
      </c>
      <c r="M765" t="s">
        <v>3138</v>
      </c>
      <c r="R765" t="s">
        <v>833</v>
      </c>
    </row>
    <row r="766" spans="7:18" x14ac:dyDescent="0.45">
      <c r="G766" t="str" cm="1">
        <f t="array" aca="1" ref="G766" ca="1">IF(INDIRECT(ADDRESS(ROUNDDOWN((ROW(G766)-2)/3,0)+2,2))&lt;&gt;"",_xlfn.CONCAT(INDIRECT(ADDRESS(ROUNDDOWN((ROW(G766)-2)/3,0)+2,MOD(ROW(G766)-2,3)+2))," - ",INDIRECT(ADDRESS(ROUNDDOWN((ROW(G766)-2)/3,0)+2,1))),"")</f>
        <v>Bristles - Hirsute Hexer</v>
      </c>
      <c r="M766" t="s">
        <v>3139</v>
      </c>
      <c r="R766" t="s">
        <v>834</v>
      </c>
    </row>
    <row r="767" spans="7:18" x14ac:dyDescent="0.45">
      <c r="G767" t="str" cm="1">
        <f t="array" aca="1" ref="G767" ca="1">IF(INDIRECT(ADDRESS(ROUNDDOWN((ROW(G767)-2)/3,0)+2,2))&lt;&gt;"",_xlfn.CONCAT(INDIRECT(ADDRESS(ROUNDDOWN((ROW(G767)-2)/3,0)+2,MOD(ROW(G767)-2,3)+2))," - ",INDIRECT(ADDRESS(ROUNDDOWN((ROW(G767)-2)/3,0)+2,1))),"")</f>
        <v>Gutbusta - Drakulord</v>
      </c>
      <c r="M767" t="s">
        <v>3140</v>
      </c>
      <c r="R767" t="s">
        <v>835</v>
      </c>
    </row>
    <row r="768" spans="7:18" x14ac:dyDescent="0.45">
      <c r="G768" t="str" cm="1">
        <f t="array" aca="1" ref="G768" ca="1">IF(INDIRECT(ADDRESS(ROUNDDOWN((ROW(G768)-2)/3,0)+2,2))&lt;&gt;"",_xlfn.CONCAT(INDIRECT(ADDRESS(ROUNDDOWN((ROW(G768)-2)/3,0)+2,MOD(ROW(G768)-2,3)+2))," - ",INDIRECT(ADDRESS(ROUNDDOWN((ROW(G768)-2)/3,0)+2,1))),"")</f>
        <v>Fatso - Drakulord</v>
      </c>
      <c r="M768" t="s">
        <v>3141</v>
      </c>
      <c r="R768" t="s">
        <v>836</v>
      </c>
    </row>
    <row r="769" spans="7:18" x14ac:dyDescent="0.45">
      <c r="G769" t="str" cm="1">
        <f t="array" aca="1" ref="G769" ca="1">IF(INDIRECT(ADDRESS(ROUNDDOWN((ROW(G769)-2)/3,0)+2,2))&lt;&gt;"",_xlfn.CONCAT(INDIRECT(ADDRESS(ROUNDDOWN((ROW(G769)-2)/3,0)+2,MOD(ROW(G769)-2,3)+2))," - ",INDIRECT(ADDRESS(ROUNDDOWN((ROW(G769)-2)/3,0)+2,1))),"")</f>
        <v>Blubber - Drakulord</v>
      </c>
      <c r="M769" t="s">
        <v>3142</v>
      </c>
      <c r="R769" t="s">
        <v>837</v>
      </c>
    </row>
    <row r="770" spans="7:18" x14ac:dyDescent="0.45">
      <c r="G770" t="str" cm="1">
        <f t="array" aca="1" ref="G770" ca="1">IF(INDIRECT(ADDRESS(ROUNDDOWN((ROW(G770)-2)/3,0)+2,2))&lt;&gt;"",_xlfn.CONCAT(INDIRECT(ADDRESS(ROUNDDOWN((ROW(G770)-2)/3,0)+2,MOD(ROW(G770)-2,3)+2))," - ",INDIRECT(ADDRESS(ROUNDDOWN((ROW(G770)-2)/3,0)+2,1))),"")</f>
        <v>Barack - Barracuda</v>
      </c>
      <c r="M770" t="s">
        <v>3143</v>
      </c>
      <c r="R770" t="s">
        <v>838</v>
      </c>
    </row>
    <row r="771" spans="7:18" x14ac:dyDescent="0.45">
      <c r="G771" t="str" cm="1">
        <f t="array" aca="1" ref="G771" ca="1">IF(INDIRECT(ADDRESS(ROUNDDOWN((ROW(G771)-2)/3,0)+2,2))&lt;&gt;"",_xlfn.CONCAT(INDIRECT(ADDRESS(ROUNDDOWN((ROW(G771)-2)/3,0)+2,MOD(ROW(G771)-2,3)+2))," - ",INDIRECT(ADDRESS(ROUNDDOWN((ROW(G771)-2)/3,0)+2,1))),"")</f>
        <v>Barry - Barracuda</v>
      </c>
      <c r="M771" t="s">
        <v>3144</v>
      </c>
      <c r="R771" t="s">
        <v>839</v>
      </c>
    </row>
    <row r="772" spans="7:18" x14ac:dyDescent="0.45">
      <c r="G772" t="str" cm="1">
        <f t="array" aca="1" ref="G772" ca="1">IF(INDIRECT(ADDRESS(ROUNDDOWN((ROW(G772)-2)/3,0)+2,2))&lt;&gt;"",_xlfn.CONCAT(INDIRECT(ADDRESS(ROUNDDOWN((ROW(G772)-2)/3,0)+2,MOD(ROW(G772)-2,3)+2))," - ",INDIRECT(ADDRESS(ROUNDDOWN((ROW(G772)-2)/3,0)+2,1))),"")</f>
        <v>Bart - Barracuda</v>
      </c>
      <c r="M772" t="s">
        <v>3145</v>
      </c>
      <c r="R772" t="s">
        <v>840</v>
      </c>
    </row>
    <row r="773" spans="7:18" x14ac:dyDescent="0.45">
      <c r="G773" t="str" cm="1">
        <f t="array" aca="1" ref="G773" ca="1">IF(INDIRECT(ADDRESS(ROUNDDOWN((ROW(G773)-2)/3,0)+2,2))&lt;&gt;"",_xlfn.CONCAT(INDIRECT(ADDRESS(ROUNDDOWN((ROW(G773)-2)/3,0)+2,MOD(ROW(G773)-2,3)+2))," - ",INDIRECT(ADDRESS(ROUNDDOWN((ROW(G773)-2)/3,0)+2,1))),"")</f>
        <v>Scarl - Scarfish</v>
      </c>
      <c r="M773" t="s">
        <v>3146</v>
      </c>
      <c r="R773" t="s">
        <v>841</v>
      </c>
    </row>
    <row r="774" spans="7:18" x14ac:dyDescent="0.45">
      <c r="G774" t="str" cm="1">
        <f t="array" aca="1" ref="G774" ca="1">IF(INDIRECT(ADDRESS(ROUNDDOWN((ROW(G774)-2)/3,0)+2,2))&lt;&gt;"",_xlfn.CONCAT(INDIRECT(ADDRESS(ROUNDDOWN((ROW(G774)-2)/3,0)+2,MOD(ROW(G774)-2,3)+2))," - ",INDIRECT(ADDRESS(ROUNDDOWN((ROW(G774)-2)/3,0)+2,1))),"")</f>
        <v>Scarsdale - Scarfish</v>
      </c>
      <c r="M774" t="s">
        <v>3147</v>
      </c>
      <c r="R774" t="s">
        <v>842</v>
      </c>
    </row>
    <row r="775" spans="7:18" x14ac:dyDescent="0.45">
      <c r="G775" t="str" cm="1">
        <f t="array" aca="1" ref="G775" ca="1">IF(INDIRECT(ADDRESS(ROUNDDOWN((ROW(G775)-2)/3,0)+2,2))&lt;&gt;"",_xlfn.CONCAT(INDIRECT(ADDRESS(ROUNDDOWN((ROW(G775)-2)/3,0)+2,MOD(ROW(G775)-2,3)+2))," - ",INDIRECT(ADDRESS(ROUNDDOWN((ROW(G775)-2)/3,0)+2,1))),"")</f>
        <v>Scaraman - Scarfish</v>
      </c>
      <c r="M775" t="s">
        <v>3148</v>
      </c>
      <c r="R775" t="s">
        <v>843</v>
      </c>
    </row>
    <row r="776" spans="7:18" x14ac:dyDescent="0.45">
      <c r="G776" t="str" cm="1">
        <f t="array" aca="1" ref="G776" ca="1">IF(INDIRECT(ADDRESS(ROUNDDOWN((ROW(G776)-2)/3,0)+2,2))&lt;&gt;"",_xlfn.CONCAT(INDIRECT(ADDRESS(ROUNDDOWN((ROW(G776)-2)/3,0)+2,MOD(ROW(G776)-2,3)+2))," - ",INDIRECT(ADDRESS(ROUNDDOWN((ROW(G776)-2)/3,0)+2,1))),"")</f>
        <v>Kisstian - Wet Kisser</v>
      </c>
      <c r="M776" t="s">
        <v>3149</v>
      </c>
      <c r="R776" t="s">
        <v>844</v>
      </c>
    </row>
    <row r="777" spans="7:18" x14ac:dyDescent="0.45">
      <c r="G777" t="str" cm="1">
        <f t="array" aca="1" ref="G777" ca="1">IF(INDIRECT(ADDRESS(ROUNDDOWN((ROW(G777)-2)/3,0)+2,2))&lt;&gt;"",_xlfn.CONCAT(INDIRECT(ADDRESS(ROUNDDOWN((ROW(G777)-2)/3,0)+2,MOD(ROW(G777)-2,3)+2))," - ",INDIRECT(ADDRESS(ROUNDDOWN((ROW(G777)-2)/3,0)+2,1))),"")</f>
        <v>Markiss - Wet Kisser</v>
      </c>
      <c r="M777" t="s">
        <v>3150</v>
      </c>
      <c r="R777" t="s">
        <v>845</v>
      </c>
    </row>
    <row r="778" spans="7:18" x14ac:dyDescent="0.45">
      <c r="G778" t="str" cm="1">
        <f t="array" aca="1" ref="G778" ca="1">IF(INDIRECT(ADDRESS(ROUNDDOWN((ROW(G778)-2)/3,0)+2,2))&lt;&gt;"",_xlfn.CONCAT(INDIRECT(ADDRESS(ROUNDDOWN((ROW(G778)-2)/3,0)+2,MOD(ROW(G778)-2,3)+2))," - ",INDIRECT(ADDRESS(ROUNDDOWN((ROW(G778)-2)/3,0)+2,1))),"")</f>
        <v>Ipkiss - Wet Kisser</v>
      </c>
      <c r="M778" t="s">
        <v>3151</v>
      </c>
      <c r="R778" t="s">
        <v>846</v>
      </c>
    </row>
    <row r="779" spans="7:18" x14ac:dyDescent="0.45">
      <c r="G779" t="str" cm="1">
        <f t="array" aca="1" ref="G779" ca="1">IF(INDIRECT(ADDRESS(ROUNDDOWN((ROW(G779)-2)/3,0)+2,2))&lt;&gt;"",_xlfn.CONCAT(INDIRECT(ADDRESS(ROUNDDOWN((ROW(G779)-2)/3,0)+2,MOD(ROW(G779)-2,3)+2))," - ",INDIRECT(ADDRESS(ROUNDDOWN((ROW(G779)-2)/3,0)+2,1))),"")</f>
        <v>Pinchy - Claws Célèbre</v>
      </c>
      <c r="M779" t="s">
        <v>3152</v>
      </c>
      <c r="R779" t="s">
        <v>847</v>
      </c>
    </row>
    <row r="780" spans="7:18" x14ac:dyDescent="0.45">
      <c r="G780" t="str" cm="1">
        <f t="array" aca="1" ref="G780" ca="1">IF(INDIRECT(ADDRESS(ROUNDDOWN((ROW(G780)-2)/3,0)+2,2))&lt;&gt;"",_xlfn.CONCAT(INDIRECT(ADDRESS(ROUNDDOWN((ROW(G780)-2)/3,0)+2,MOD(ROW(G780)-2,3)+2))," - ",INDIRECT(ADDRESS(ROUNDDOWN((ROW(G780)-2)/3,0)+2,1))),"")</f>
        <v>Snippy - Claws Célèbre</v>
      </c>
      <c r="M780" t="s">
        <v>3153</v>
      </c>
      <c r="R780" t="s">
        <v>848</v>
      </c>
    </row>
    <row r="781" spans="7:18" x14ac:dyDescent="0.45">
      <c r="G781" t="str" cm="1">
        <f t="array" aca="1" ref="G781" ca="1">IF(INDIRECT(ADDRESS(ROUNDDOWN((ROW(G781)-2)/3,0)+2,2))&lt;&gt;"",_xlfn.CONCAT(INDIRECT(ADDRESS(ROUNDDOWN((ROW(G781)-2)/3,0)+2,MOD(ROW(G781)-2,3)+2))," - ",INDIRECT(ADDRESS(ROUNDDOWN((ROW(G781)-2)/3,0)+2,1))),"")</f>
        <v>Shearer - Claws Célèbre</v>
      </c>
      <c r="M781" t="s">
        <v>3154</v>
      </c>
      <c r="R781" t="s">
        <v>849</v>
      </c>
    </row>
    <row r="782" spans="7:18" x14ac:dyDescent="0.45">
      <c r="G782" t="str" cm="1">
        <f t="array" aca="1" ref="G782" ca="1">IF(INDIRECT(ADDRESS(ROUNDDOWN((ROW(G782)-2)/3,0)+2,2))&lt;&gt;"",_xlfn.CONCAT(INDIRECT(ADDRESS(ROUNDDOWN((ROW(G782)-2)/3,0)+2,MOD(ROW(G782)-2,3)+2))," - ",INDIRECT(ADDRESS(ROUNDDOWN((ROW(G782)-2)/3,0)+2,1))),"")</f>
        <v>Bates - Frightbait</v>
      </c>
      <c r="M782" t="s">
        <v>3155</v>
      </c>
      <c r="R782" t="s">
        <v>850</v>
      </c>
    </row>
    <row r="783" spans="7:18" x14ac:dyDescent="0.45">
      <c r="G783" t="str" cm="1">
        <f t="array" aca="1" ref="G783" ca="1">IF(INDIRECT(ADDRESS(ROUNDDOWN((ROW(G783)-2)/3,0)+2,2))&lt;&gt;"",_xlfn.CONCAT(INDIRECT(ADDRESS(ROUNDDOWN((ROW(G783)-2)/3,0)+2,MOD(ROW(G783)-2,3)+2))," - ",INDIRECT(ADDRESS(ROUNDDOWN((ROW(G783)-2)/3,0)+2,1))),"")</f>
        <v>Baithoven - Frightbait</v>
      </c>
      <c r="M783" t="s">
        <v>3156</v>
      </c>
      <c r="R783" t="s">
        <v>851</v>
      </c>
    </row>
    <row r="784" spans="7:18" x14ac:dyDescent="0.45">
      <c r="G784" t="str" cm="1">
        <f t="array" aca="1" ref="G784" ca="1">IF(INDIRECT(ADDRESS(ROUNDDOWN((ROW(G784)-2)/3,0)+2,2))&lt;&gt;"",_xlfn.CONCAT(INDIRECT(ADDRESS(ROUNDDOWN((ROW(G784)-2)/3,0)+2,MOD(ROW(G784)-2,3)+2))," - ",INDIRECT(ADDRESS(ROUNDDOWN((ROW(G784)-2)/3,0)+2,1))),"")</f>
        <v>Baitball - Frightbait</v>
      </c>
      <c r="M784" t="s">
        <v>3157</v>
      </c>
      <c r="R784" t="s">
        <v>852</v>
      </c>
    </row>
    <row r="785" spans="7:18" x14ac:dyDescent="0.45">
      <c r="G785" t="str" cm="1">
        <f t="array" aca="1" ref="G785" ca="1">IF(INDIRECT(ADDRESS(ROUNDDOWN((ROW(G785)-2)/3,0)+2,2))&lt;&gt;"",_xlfn.CONCAT(INDIRECT(ADDRESS(ROUNDDOWN((ROW(G785)-2)/3,0)+2,MOD(ROW(G785)-2,3)+2))," - ",INDIRECT(ADDRESS(ROUNDDOWN((ROW(G785)-2)/3,0)+2,1))),"")</f>
        <v>Quayth - Quayhorse</v>
      </c>
      <c r="M785" t="s">
        <v>3158</v>
      </c>
      <c r="R785" t="s">
        <v>853</v>
      </c>
    </row>
    <row r="786" spans="7:18" x14ac:dyDescent="0.45">
      <c r="G786" t="str" cm="1">
        <f t="array" aca="1" ref="G786" ca="1">IF(INDIRECT(ADDRESS(ROUNDDOWN((ROW(G786)-2)/3,0)+2,2))&lt;&gt;"",_xlfn.CONCAT(INDIRECT(ADDRESS(ROUNDDOWN((ROW(G786)-2)/3,0)+2,MOD(ROW(G786)-2,3)+2))," - ",INDIRECT(ADDRESS(ROUNDDOWN((ROW(G786)-2)/3,0)+2,1))),"")</f>
        <v>Hanquay - Quayhorse</v>
      </c>
      <c r="M786" t="s">
        <v>3159</v>
      </c>
      <c r="R786" t="s">
        <v>854</v>
      </c>
    </row>
    <row r="787" spans="7:18" x14ac:dyDescent="0.45">
      <c r="G787" t="str" cm="1">
        <f t="array" aca="1" ref="G787" ca="1">IF(INDIRECT(ADDRESS(ROUNDDOWN((ROW(G787)-2)/3,0)+2,2))&lt;&gt;"",_xlfn.CONCAT(INDIRECT(ADDRESS(ROUNDDOWN((ROW(G787)-2)/3,0)+2,MOD(ROW(G787)-2,3)+2))," - ",INDIRECT(ADDRESS(ROUNDDOWN((ROW(G787)-2)/3,0)+2,1))),"")</f>
        <v>Quayfer - Quayhorse</v>
      </c>
      <c r="M787" t="s">
        <v>3160</v>
      </c>
      <c r="R787" t="s">
        <v>855</v>
      </c>
    </row>
    <row r="788" spans="7:18" x14ac:dyDescent="0.45">
      <c r="G788" t="str" cm="1">
        <f t="array" aca="1" ref="G788" ca="1">IF(INDIRECT(ADDRESS(ROUNDDOWN((ROW(G788)-2)/3,0)+2,2))&lt;&gt;"",_xlfn.CONCAT(INDIRECT(ADDRESS(ROUNDDOWN((ROW(G788)-2)/3,0)+2,MOD(ROW(G788)-2,3)+2))," - ",INDIRECT(ADDRESS(ROUNDDOWN((ROW(G788)-2)/3,0)+2,1))),"")</f>
        <v>Finn - Strangler Fish</v>
      </c>
      <c r="M788" t="s">
        <v>3161</v>
      </c>
      <c r="R788" t="s">
        <v>856</v>
      </c>
    </row>
    <row r="789" spans="7:18" x14ac:dyDescent="0.45">
      <c r="G789" t="str" cm="1">
        <f t="array" aca="1" ref="G789" ca="1">IF(INDIRECT(ADDRESS(ROUNDDOWN((ROW(G789)-2)/3,0)+2,2))&lt;&gt;"",_xlfn.CONCAT(INDIRECT(ADDRESS(ROUNDDOWN((ROW(G789)-2)/3,0)+2,MOD(ROW(G789)-2,3)+2))," - ",INDIRECT(ADDRESS(ROUNDDOWN((ROW(G789)-2)/3,0)+2,1))),"")</f>
        <v>Flipper - Strangler Fish</v>
      </c>
      <c r="M789" t="s">
        <v>3162</v>
      </c>
      <c r="R789" t="s">
        <v>857</v>
      </c>
    </row>
    <row r="790" spans="7:18" x14ac:dyDescent="0.45">
      <c r="G790" t="str" cm="1">
        <f t="array" aca="1" ref="G790" ca="1">IF(INDIRECT(ADDRESS(ROUNDDOWN((ROW(G790)-2)/3,0)+2,2))&lt;&gt;"",_xlfn.CONCAT(INDIRECT(ADDRESS(ROUNDDOWN((ROW(G790)-2)/3,0)+2,MOD(ROW(G790)-2,3)+2))," - ",INDIRECT(ADDRESS(ROUNDDOWN((ROW(G790)-2)/3,0)+2,1))),"")</f>
        <v>Dorsal - Strangler Fish</v>
      </c>
      <c r="M790" t="s">
        <v>3163</v>
      </c>
      <c r="R790" t="s">
        <v>858</v>
      </c>
    </row>
    <row r="791" spans="7:18" x14ac:dyDescent="0.45">
      <c r="G791" t="str" cm="1">
        <f t="array" aca="1" ref="G791" ca="1">IF(INDIRECT(ADDRESS(ROUNDDOWN((ROW(G791)-2)/3,0)+2,2))&lt;&gt;"",_xlfn.CONCAT(INDIRECT(ADDRESS(ROUNDDOWN((ROW(G791)-2)/3,0)+2,MOD(ROW(G791)-2,3)+2))," - ",INDIRECT(ADDRESS(ROUNDDOWN((ROW(G791)-2)/3,0)+2,1))),"")</f>
        <v>Jumpingu - Pogoin' Penguin</v>
      </c>
      <c r="M791" t="s">
        <v>3164</v>
      </c>
      <c r="R791" t="s">
        <v>859</v>
      </c>
    </row>
    <row r="792" spans="7:18" x14ac:dyDescent="0.45">
      <c r="G792" t="str" cm="1">
        <f t="array" aca="1" ref="G792" ca="1">IF(INDIRECT(ADDRESS(ROUNDDOWN((ROW(G792)-2)/3,0)+2,2))&lt;&gt;"",_xlfn.CONCAT(INDIRECT(ADDRESS(ROUNDDOWN((ROW(G792)-2)/3,0)+2,MOD(ROW(G792)-2,3)+2))," - ",INDIRECT(ADDRESS(ROUNDDOWN((ROW(G792)-2)/3,0)+2,1))),"")</f>
        <v>Waddle - Pogoin' Penguin</v>
      </c>
      <c r="M792" t="s">
        <v>3165</v>
      </c>
      <c r="R792" t="s">
        <v>860</v>
      </c>
    </row>
    <row r="793" spans="7:18" x14ac:dyDescent="0.45">
      <c r="G793" t="str" cm="1">
        <f t="array" aca="1" ref="G793" ca="1">IF(INDIRECT(ADDRESS(ROUNDDOWN((ROW(G793)-2)/3,0)+2,2))&lt;&gt;"",_xlfn.CONCAT(INDIRECT(ADDRESS(ROUNDDOWN((ROW(G793)-2)/3,0)+2,MOD(ROW(G793)-2,3)+2))," - ",INDIRECT(ADDRESS(ROUNDDOWN((ROW(G793)-2)/3,0)+2,1))),"")</f>
        <v>Hopsalot - Pogoin' Penguin</v>
      </c>
      <c r="M793" t="s">
        <v>3166</v>
      </c>
      <c r="R793" t="s">
        <v>861</v>
      </c>
    </row>
    <row r="794" spans="7:18" x14ac:dyDescent="0.45">
      <c r="G794" t="str" cm="1">
        <f t="array" aca="1" ref="G794" ca="1">IF(INDIRECT(ADDRESS(ROUNDDOWN((ROW(G794)-2)/3,0)+2,2))&lt;&gt;"",_xlfn.CONCAT(INDIRECT(ADDRESS(ROUNDDOWN((ROW(G794)-2)/3,0)+2,MOD(ROW(G794)-2,3)+2))," - ",INDIRECT(ADDRESS(ROUNDDOWN((ROW(G794)-2)/3,0)+2,1))),"")</f>
        <v>Stroppie - Disastropod</v>
      </c>
      <c r="M794" t="s">
        <v>3167</v>
      </c>
      <c r="R794" t="s">
        <v>862</v>
      </c>
    </row>
    <row r="795" spans="7:18" x14ac:dyDescent="0.45">
      <c r="G795" t="str" cm="1">
        <f t="array" aca="1" ref="G795" ca="1">IF(INDIRECT(ADDRESS(ROUNDDOWN((ROW(G795)-2)/3,0)+2,2))&lt;&gt;"",_xlfn.CONCAT(INDIRECT(ADDRESS(ROUNDDOWN((ROW(G795)-2)/3,0)+2,MOD(ROW(G795)-2,3)+2))," - ",INDIRECT(ADDRESS(ROUNDDOWN((ROW(G795)-2)/3,0)+2,1))),"")</f>
        <v>Sastro - Disastropod</v>
      </c>
      <c r="M795" t="s">
        <v>3168</v>
      </c>
      <c r="R795" t="s">
        <v>863</v>
      </c>
    </row>
    <row r="796" spans="7:18" x14ac:dyDescent="0.45">
      <c r="G796" t="str" cm="1">
        <f t="array" aca="1" ref="G796" ca="1">IF(INDIRECT(ADDRESS(ROUNDDOWN((ROW(G796)-2)/3,0)+2,2))&lt;&gt;"",_xlfn.CONCAT(INDIRECT(ADDRESS(ROUNDDOWN((ROW(G796)-2)/3,0)+2,MOD(ROW(G796)-2,3)+2))," - ",INDIRECT(ADDRESS(ROUNDDOWN((ROW(G796)-2)/3,0)+2,1))),"")</f>
        <v>Dizzy - Disastropod</v>
      </c>
      <c r="M796" t="s">
        <v>3169</v>
      </c>
      <c r="R796" t="s">
        <v>864</v>
      </c>
    </row>
    <row r="797" spans="7:18" x14ac:dyDescent="0.45">
      <c r="G797" t="str" cm="1">
        <f t="array" aca="1" ref="G797" ca="1">IF(INDIRECT(ADDRESS(ROUNDDOWN((ROW(G797)-2)/3,0)+2,2))&lt;&gt;"",_xlfn.CONCAT(INDIRECT(ADDRESS(ROUNDDOWN((ROW(G797)-2)/3,0)+2,MOD(ROW(G797)-2,3)+2))," - ",INDIRECT(ADDRESS(ROUNDDOWN((ROW(G797)-2)/3,0)+2,1))),"")</f>
        <v>Eyenstein - Eyesaur</v>
      </c>
      <c r="M797" t="s">
        <v>3170</v>
      </c>
      <c r="R797" t="s">
        <v>865</v>
      </c>
    </row>
    <row r="798" spans="7:18" x14ac:dyDescent="0.45">
      <c r="G798" t="str" cm="1">
        <f t="array" aca="1" ref="G798" ca="1">IF(INDIRECT(ADDRESS(ROUNDDOWN((ROW(G798)-2)/3,0)+2,2))&lt;&gt;"",_xlfn.CONCAT(INDIRECT(ADDRESS(ROUNDDOWN((ROW(G798)-2)/3,0)+2,MOD(ROW(G798)-2,3)+2))," - ",INDIRECT(ADDRESS(ROUNDDOWN((ROW(G798)-2)/3,0)+2,1))),"")</f>
        <v>Eyke - Eyesaur</v>
      </c>
      <c r="M798" t="s">
        <v>3171</v>
      </c>
      <c r="R798" t="s">
        <v>866</v>
      </c>
    </row>
    <row r="799" spans="7:18" x14ac:dyDescent="0.45">
      <c r="G799" t="str" cm="1">
        <f t="array" aca="1" ref="G799" ca="1">IF(INDIRECT(ADDRESS(ROUNDDOWN((ROW(G799)-2)/3,0)+2,2))&lt;&gt;"",_xlfn.CONCAT(INDIRECT(ADDRESS(ROUNDDOWN((ROW(G799)-2)/3,0)+2,MOD(ROW(G799)-2,3)+2))," - ",INDIRECT(ADDRESS(ROUNDDOWN((ROW(G799)-2)/3,0)+2,1))),"")</f>
        <v>Breyean - Eyesaur</v>
      </c>
      <c r="M799" t="s">
        <v>3172</v>
      </c>
      <c r="R799" t="s">
        <v>867</v>
      </c>
    </row>
    <row r="800" spans="7:18" x14ac:dyDescent="0.45">
      <c r="G800" t="str" cm="1">
        <f t="array" aca="1" ref="G800" ca="1">IF(INDIRECT(ADDRESS(ROUNDDOWN((ROW(G800)-2)/3,0)+2,2))&lt;&gt;"",_xlfn.CONCAT(INDIRECT(ADDRESS(ROUNDDOWN((ROW(G800)-2)/3,0)+2,MOD(ROW(G800)-2,3)+2))," - ",INDIRECT(ADDRESS(ROUNDDOWN((ROW(G800)-2)/3,0)+2,1))),"")</f>
        <v>Briniac - Briny Mine</v>
      </c>
      <c r="M800" t="s">
        <v>3173</v>
      </c>
      <c r="R800" t="s">
        <v>868</v>
      </c>
    </row>
    <row r="801" spans="7:18" x14ac:dyDescent="0.45">
      <c r="G801" t="str" cm="1">
        <f t="array" aca="1" ref="G801" ca="1">IF(INDIRECT(ADDRESS(ROUNDDOWN((ROW(G801)-2)/3,0)+2,2))&lt;&gt;"",_xlfn.CONCAT(INDIRECT(ADDRESS(ROUNDDOWN((ROW(G801)-2)/3,0)+2,MOD(ROW(G801)-2,3)+2))," - ",INDIRECT(ADDRESS(ROUNDDOWN((ROW(G801)-2)/3,0)+2,1))),"")</f>
        <v>Brinanna - Briny Mine</v>
      </c>
      <c r="M801" t="s">
        <v>3174</v>
      </c>
      <c r="R801" t="s">
        <v>869</v>
      </c>
    </row>
    <row r="802" spans="7:18" x14ac:dyDescent="0.45">
      <c r="G802" t="str" cm="1">
        <f t="array" aca="1" ref="G802" ca="1">IF(INDIRECT(ADDRESS(ROUNDDOWN((ROW(G802)-2)/3,0)+2,2))&lt;&gt;"",_xlfn.CONCAT(INDIRECT(ADDRESS(ROUNDDOWN((ROW(G802)-2)/3,0)+2,MOD(ROW(G802)-2,3)+2))," - ",INDIRECT(ADDRESS(ROUNDDOWN((ROW(G802)-2)/3,0)+2,1))),"")</f>
        <v>Briney - Briny Mine</v>
      </c>
      <c r="M802" t="s">
        <v>3175</v>
      </c>
      <c r="R802" t="s">
        <v>870</v>
      </c>
    </row>
    <row r="803" spans="7:18" x14ac:dyDescent="0.45">
      <c r="G803" t="str" cm="1">
        <f t="array" aca="1" ref="G803" ca="1">IF(INDIRECT(ADDRESS(ROUNDDOWN((ROW(G803)-2)/3,0)+2,2))&lt;&gt;"",_xlfn.CONCAT(INDIRECT(ADDRESS(ROUNDDOWN((ROW(G803)-2)/3,0)+2,MOD(ROW(G803)-2,3)+2))," - ",INDIRECT(ADDRESS(ROUNDDOWN((ROW(G803)-2)/3,0)+2,1))),"")</f>
        <v>Jawsephine - Jawtoise</v>
      </c>
      <c r="M803" t="s">
        <v>3176</v>
      </c>
      <c r="R803" t="s">
        <v>871</v>
      </c>
    </row>
    <row r="804" spans="7:18" x14ac:dyDescent="0.45">
      <c r="G804" t="str" cm="1">
        <f t="array" aca="1" ref="G804" ca="1">IF(INDIRECT(ADDRESS(ROUNDDOWN((ROW(G804)-2)/3,0)+2,2))&lt;&gt;"",_xlfn.CONCAT(INDIRECT(ADDRESS(ROUNDDOWN((ROW(G804)-2)/3,0)+2,MOD(ROW(G804)-2,3)+2))," - ",INDIRECT(ADDRESS(ROUNDDOWN((ROW(G804)-2)/3,0)+2,1))),"")</f>
        <v>Jawanna - Jawtoise</v>
      </c>
      <c r="M804" t="s">
        <v>3177</v>
      </c>
      <c r="R804" t="s">
        <v>872</v>
      </c>
    </row>
    <row r="805" spans="7:18" x14ac:dyDescent="0.45">
      <c r="G805" t="str" cm="1">
        <f t="array" aca="1" ref="G805" ca="1">IF(INDIRECT(ADDRESS(ROUNDDOWN((ROW(G805)-2)/3,0)+2,2))&lt;&gt;"",_xlfn.CONCAT(INDIRECT(ADDRESS(ROUNDDOWN((ROW(G805)-2)/3,0)+2,MOD(ROW(G805)-2,3)+2))," - ",INDIRECT(ADDRESS(ROUNDDOWN((ROW(G805)-2)/3,0)+2,1))),"")</f>
        <v>Jawseph - Jawtoise</v>
      </c>
      <c r="M805" t="s">
        <v>3178</v>
      </c>
      <c r="R805" t="s">
        <v>873</v>
      </c>
    </row>
    <row r="806" spans="7:18" x14ac:dyDescent="0.45">
      <c r="G806" t="str" cm="1">
        <f t="array" aca="1" ref="G806" ca="1">IF(INDIRECT(ADDRESS(ROUNDDOWN((ROW(G806)-2)/3,0)+2,2))&lt;&gt;"",_xlfn.CONCAT(INDIRECT(ADDRESS(ROUNDDOWN((ROW(G806)-2)/3,0)+2,MOD(ROW(G806)-2,3)+2))," - ",INDIRECT(ADDRESS(ROUNDDOWN((ROW(G806)-2)/3,0)+2,1))),"")</f>
        <v>Warton - Ironclad Wartoise</v>
      </c>
      <c r="M806" t="s">
        <v>3179</v>
      </c>
      <c r="R806" t="s">
        <v>874</v>
      </c>
    </row>
    <row r="807" spans="7:18" x14ac:dyDescent="0.45">
      <c r="G807" t="str" cm="1">
        <f t="array" aca="1" ref="G807" ca="1">IF(INDIRECT(ADDRESS(ROUNDDOWN((ROW(G807)-2)/3,0)+2,2))&lt;&gt;"",_xlfn.CONCAT(INDIRECT(ADDRESS(ROUNDDOWN((ROW(G807)-2)/3,0)+2,MOD(ROW(G807)-2,3)+2))," - ",INDIRECT(ADDRESS(ROUNDDOWN((ROW(G807)-2)/3,0)+2,1))),"")</f>
        <v>Toistan - Ironclad Wartoise</v>
      </c>
      <c r="M807" t="s">
        <v>3180</v>
      </c>
      <c r="R807" t="s">
        <v>875</v>
      </c>
    </row>
    <row r="808" spans="7:18" x14ac:dyDescent="0.45">
      <c r="G808" t="str" cm="1">
        <f t="array" aca="1" ref="G808" ca="1">IF(INDIRECT(ADDRESS(ROUNDDOWN((ROW(G808)-2)/3,0)+2,2))&lt;&gt;"",_xlfn.CONCAT(INDIRECT(ADDRESS(ROUNDDOWN((ROW(G808)-2)/3,0)+2,MOD(ROW(G808)-2,3)+2))," - ",INDIRECT(ADDRESS(ROUNDDOWN((ROW(G808)-2)/3,0)+2,1))),"")</f>
        <v>Biron - Ironclad Wartoise</v>
      </c>
      <c r="M808" t="s">
        <v>3181</v>
      </c>
      <c r="R808" t="s">
        <v>876</v>
      </c>
    </row>
    <row r="809" spans="7:18" x14ac:dyDescent="0.45">
      <c r="G809" t="str" cm="1">
        <f t="array" aca="1" ref="G809" ca="1">IF(INDIRECT(ADDRESS(ROUNDDOWN((ROW(G809)-2)/3,0)+2,2))&lt;&gt;"",_xlfn.CONCAT(INDIRECT(ADDRESS(ROUNDDOWN((ROW(G809)-2)/3,0)+2,MOD(ROW(G809)-2,3)+2))," - ",INDIRECT(ADDRESS(ROUNDDOWN((ROW(G809)-2)/3,0)+2,1))),"")</f>
        <v>Octavia - Elepus</v>
      </c>
      <c r="M809" t="s">
        <v>3182</v>
      </c>
      <c r="R809" t="s">
        <v>877</v>
      </c>
    </row>
    <row r="810" spans="7:18" x14ac:dyDescent="0.45">
      <c r="G810" t="str" cm="1">
        <f t="array" aca="1" ref="G810" ca="1">IF(INDIRECT(ADDRESS(ROUNDDOWN((ROW(G810)-2)/3,0)+2,2))&lt;&gt;"",_xlfn.CONCAT(INDIRECT(ADDRESS(ROUNDDOWN((ROW(G810)-2)/3,0)+2,MOD(ROW(G810)-2,3)+2))," - ",INDIRECT(ADDRESS(ROUNDDOWN((ROW(G810)-2)/3,0)+2,1))),"")</f>
        <v>Leggy - Elepus</v>
      </c>
      <c r="M810" t="s">
        <v>3183</v>
      </c>
      <c r="R810" t="s">
        <v>878</v>
      </c>
    </row>
    <row r="811" spans="7:18" x14ac:dyDescent="0.45">
      <c r="G811" t="str" cm="1">
        <f t="array" aca="1" ref="G811" ca="1">IF(INDIRECT(ADDRESS(ROUNDDOWN((ROW(G811)-2)/3,0)+2,2))&lt;&gt;"",_xlfn.CONCAT(INDIRECT(ADDRESS(ROUNDDOWN((ROW(G811)-2)/3,0)+2,MOD(ROW(G811)-2,3)+2))," - ",INDIRECT(ADDRESS(ROUNDDOWN((ROW(G811)-2)/3,0)+2,1))),"")</f>
        <v>Stephalopod - Elepus</v>
      </c>
      <c r="M811" t="s">
        <v>3184</v>
      </c>
      <c r="R811" t="s">
        <v>879</v>
      </c>
    </row>
    <row r="812" spans="7:18" x14ac:dyDescent="0.45">
      <c r="G812" t="str" cm="1">
        <f t="array" aca="1" ref="G812" ca="1">IF(INDIRECT(ADDRESS(ROUNDDOWN((ROW(G812)-2)/3,0)+2,2))&lt;&gt;"",_xlfn.CONCAT(INDIRECT(ADDRESS(ROUNDDOWN((ROW(G812)-2)/3,0)+2,MOD(ROW(G812)-2,3)+2))," - ",INDIRECT(ADDRESS(ROUNDDOWN((ROW(G812)-2)/3,0)+2,1))),"")</f>
        <v>Starvros - Trickstar</v>
      </c>
      <c r="M812" t="s">
        <v>3185</v>
      </c>
      <c r="R812" t="s">
        <v>880</v>
      </c>
    </row>
    <row r="813" spans="7:18" x14ac:dyDescent="0.45">
      <c r="G813" t="str" cm="1">
        <f t="array" aca="1" ref="G813" ca="1">IF(INDIRECT(ADDRESS(ROUNDDOWN((ROW(G813)-2)/3,0)+2,2))&lt;&gt;"",_xlfn.CONCAT(INDIRECT(ADDRESS(ROUNDDOWN((ROW(G813)-2)/3,0)+2,MOD(ROW(G813)-2,3)+2))," - ",INDIRECT(ADDRESS(ROUNDDOWN((ROW(G813)-2)/3,0)+2,1))),"")</f>
        <v>Trickstina - Trickstar</v>
      </c>
      <c r="M813" t="s">
        <v>3186</v>
      </c>
      <c r="R813" t="s">
        <v>881</v>
      </c>
    </row>
    <row r="814" spans="7:18" x14ac:dyDescent="0.45">
      <c r="G814" t="str" cm="1">
        <f t="array" aca="1" ref="G814" ca="1">IF(INDIRECT(ADDRESS(ROUNDDOWN((ROW(G814)-2)/3,0)+2,2))&lt;&gt;"",_xlfn.CONCAT(INDIRECT(ADDRESS(ROUNDDOWN((ROW(G814)-2)/3,0)+2,MOD(ROW(G814)-2,3)+2))," - ",INDIRECT(ADDRESS(ROUNDDOWN((ROW(G814)-2)/3,0)+2,1))),"")</f>
        <v>Pattrick - Trickstar</v>
      </c>
      <c r="M814" t="s">
        <v>3187</v>
      </c>
      <c r="R814" t="s">
        <v>882</v>
      </c>
    </row>
    <row r="815" spans="7:18" x14ac:dyDescent="0.45">
      <c r="G815" t="str" cm="1">
        <f t="array" aca="1" ref="G815" ca="1">IF(INDIRECT(ADDRESS(ROUNDDOWN((ROW(G815)-2)/3,0)+2,2))&lt;&gt;"",_xlfn.CONCAT(INDIRECT(ADDRESS(ROUNDDOWN((ROW(G815)-2)/3,0)+2,MOD(ROW(G815)-2,3)+2))," - ",INDIRECT(ADDRESS(ROUNDDOWN((ROW(G815)-2)/3,0)+2,1))),"")</f>
        <v>Herriet - Dread Herring</v>
      </c>
      <c r="M815" t="s">
        <v>3188</v>
      </c>
      <c r="R815" t="s">
        <v>883</v>
      </c>
    </row>
    <row r="816" spans="7:18" x14ac:dyDescent="0.45">
      <c r="G816" t="str" cm="1">
        <f t="array" aca="1" ref="G816" ca="1">IF(INDIRECT(ADDRESS(ROUNDDOWN((ROW(G816)-2)/3,0)+2,2))&lt;&gt;"",_xlfn.CONCAT(INDIRECT(ADDRESS(ROUNDDOWN((ROW(G816)-2)/3,0)+2,MOD(ROW(G816)-2,3)+2))," - ",INDIRECT(ADDRESS(ROUNDDOWN((ROW(G816)-2)/3,0)+2,1))),"")</f>
        <v>Herrcules - Dread Herring</v>
      </c>
      <c r="M816" t="s">
        <v>3189</v>
      </c>
      <c r="R816" t="s">
        <v>884</v>
      </c>
    </row>
    <row r="817" spans="7:18" x14ac:dyDescent="0.45">
      <c r="G817" t="str" cm="1">
        <f t="array" aca="1" ref="G817" ca="1">IF(INDIRECT(ADDRESS(ROUNDDOWN((ROW(G817)-2)/3,0)+2,2))&lt;&gt;"",_xlfn.CONCAT(INDIRECT(ADDRESS(ROUNDDOWN((ROW(G817)-2)/3,0)+2,MOD(ROW(G817)-2,3)+2))," - ",INDIRECT(ADDRESS(ROUNDDOWN((ROW(G817)-2)/3,0)+2,1))),"")</f>
        <v>Herrman - Dread Herring</v>
      </c>
      <c r="M817" t="s">
        <v>3190</v>
      </c>
      <c r="R817" t="s">
        <v>885</v>
      </c>
    </row>
    <row r="818" spans="7:18" x14ac:dyDescent="0.45">
      <c r="G818" t="str" cm="1">
        <f t="array" aca="1" ref="G818" ca="1">IF(INDIRECT(ADDRESS(ROUNDDOWN((ROW(G818)-2)/3,0)+2,2))&lt;&gt;"",_xlfn.CONCAT(INDIRECT(ADDRESS(ROUNDDOWN((ROW(G818)-2)/3,0)+2,MOD(ROW(G818)-2,3)+2))," - ",INDIRECT(ADDRESS(ROUNDDOWN((ROW(G818)-2)/3,0)+2,1))),"")</f>
        <v>Wharfeus - Wharfhorse</v>
      </c>
      <c r="M818" t="s">
        <v>3191</v>
      </c>
      <c r="R818" t="s">
        <v>886</v>
      </c>
    </row>
    <row r="819" spans="7:18" x14ac:dyDescent="0.45">
      <c r="G819" t="str" cm="1">
        <f t="array" aca="1" ref="G819" ca="1">IF(INDIRECT(ADDRESS(ROUNDDOWN((ROW(G819)-2)/3,0)+2,2))&lt;&gt;"",_xlfn.CONCAT(INDIRECT(ADDRESS(ROUNDDOWN((ROW(G819)-2)/3,0)+2,MOD(ROW(G819)-2,3)+2))," - ",INDIRECT(ADDRESS(ROUNDDOWN((ROW(G819)-2)/3,0)+2,1))),"")</f>
        <v>Wharfelia - Wharfhorse</v>
      </c>
      <c r="M819" t="s">
        <v>3192</v>
      </c>
      <c r="R819" t="s">
        <v>887</v>
      </c>
    </row>
    <row r="820" spans="7:18" x14ac:dyDescent="0.45">
      <c r="G820" t="str" cm="1">
        <f t="array" aca="1" ref="G820" ca="1">IF(INDIRECT(ADDRESS(ROUNDDOWN((ROW(G820)-2)/3,0)+2,2))&lt;&gt;"",_xlfn.CONCAT(INDIRECT(ADDRESS(ROUNDDOWN((ROW(G820)-2)/3,0)+2,MOD(ROW(G820)-2,3)+2))," - ",INDIRECT(ADDRESS(ROUNDDOWN((ROW(G820)-2)/3,0)+2,1))),"")</f>
        <v>Wharford - Wharfhorse</v>
      </c>
      <c r="M820" t="s">
        <v>3193</v>
      </c>
      <c r="R820" t="s">
        <v>888</v>
      </c>
    </row>
    <row r="821" spans="7:18" x14ac:dyDescent="0.45">
      <c r="G821" t="str" cm="1">
        <f t="array" aca="1" ref="G821" ca="1">IF(INDIRECT(ADDRESS(ROUNDDOWN((ROW(G821)-2)/3,0)+2,2))&lt;&gt;"",_xlfn.CONCAT(INDIRECT(ADDRESS(ROUNDDOWN((ROW(G821)-2)/3,0)+2,MOD(ROW(G821)-2,3)+2))," - ",INDIRECT(ADDRESS(ROUNDDOWN((ROW(G821)-2)/3,0)+2,1))),"")</f>
        <v>Beakey - Rockin' Rockhopper</v>
      </c>
      <c r="M821" t="s">
        <v>3194</v>
      </c>
      <c r="R821" t="s">
        <v>889</v>
      </c>
    </row>
    <row r="822" spans="7:18" x14ac:dyDescent="0.45">
      <c r="G822" t="str" cm="1">
        <f t="array" aca="1" ref="G822" ca="1">IF(INDIRECT(ADDRESS(ROUNDDOWN((ROW(G822)-2)/3,0)+2,2))&lt;&gt;"",_xlfn.CONCAT(INDIRECT(ADDRESS(ROUNDDOWN((ROW(G822)-2)/3,0)+2,MOD(ROW(G822)-2,3)+2))," - ",INDIRECT(ADDRESS(ROUNDDOWN((ROW(G822)-2)/3,0)+2,1))),"")</f>
        <v>Crest - Rockin' Rockhopper</v>
      </c>
      <c r="M822" t="s">
        <v>3195</v>
      </c>
      <c r="R822" t="s">
        <v>890</v>
      </c>
    </row>
    <row r="823" spans="7:18" x14ac:dyDescent="0.45">
      <c r="G823" t="str" cm="1">
        <f t="array" aca="1" ref="G823" ca="1">IF(INDIRECT(ADDRESS(ROUNDDOWN((ROW(G823)-2)/3,0)+2,2))&lt;&gt;"",_xlfn.CONCAT(INDIRECT(ADDRESS(ROUNDDOWN((ROW(G823)-2)/3,0)+2,MOD(ROW(G823)-2,3)+2))," - ",INDIRECT(ADDRESS(ROUNDDOWN((ROW(G823)-2)/3,0)+2,1))),"")</f>
        <v>Squawky - Rockin' Rockhopper</v>
      </c>
      <c r="M823" t="s">
        <v>3196</v>
      </c>
      <c r="R823" t="s">
        <v>891</v>
      </c>
    </row>
    <row r="824" spans="7:18" x14ac:dyDescent="0.45">
      <c r="G824" t="str" cm="1">
        <f t="array" aca="1" ref="G824" ca="1">IF(INDIRECT(ADDRESS(ROUNDDOWN((ROW(G824)-2)/3,0)+2,2))&lt;&gt;"",_xlfn.CONCAT(INDIRECT(ADDRESS(ROUNDDOWN((ROW(G824)-2)/3,0)+2,MOD(ROW(G824)-2,3)+2))," - ",INDIRECT(ADDRESS(ROUNDDOWN((ROW(G824)-2)/3,0)+2,1))),"")</f>
        <v>Levi - Abyss Diver</v>
      </c>
      <c r="M824" t="s">
        <v>3197</v>
      </c>
      <c r="R824" t="s">
        <v>892</v>
      </c>
    </row>
    <row r="825" spans="7:18" x14ac:dyDescent="0.45">
      <c r="G825" t="str" cm="1">
        <f t="array" aca="1" ref="G825" ca="1">IF(INDIRECT(ADDRESS(ROUNDDOWN((ROW(G825)-2)/3,0)+2,2))&lt;&gt;"",_xlfn.CONCAT(INDIRECT(ADDRESS(ROUNDDOWN((ROW(G825)-2)/3,0)+2,MOD(ROW(G825)-2,3)+2))," - ",INDIRECT(ADDRESS(ROUNDDOWN((ROW(G825)-2)/3,0)+2,1))),"")</f>
        <v>Kraken - Abyss Diver</v>
      </c>
      <c r="M825" t="s">
        <v>3198</v>
      </c>
      <c r="R825" t="s">
        <v>893</v>
      </c>
    </row>
    <row r="826" spans="7:18" x14ac:dyDescent="0.45">
      <c r="G826" t="str" cm="1">
        <f t="array" aca="1" ref="G826" ca="1">IF(INDIRECT(ADDRESS(ROUNDDOWN((ROW(G826)-2)/3,0)+2,2))&lt;&gt;"",_xlfn.CONCAT(INDIRECT(ADDRESS(ROUNDDOWN((ROW(G826)-2)/3,0)+2,MOD(ROW(G826)-2,3)+2))," - ",INDIRECT(ADDRESS(ROUNDDOWN((ROW(G826)-2)/3,0)+2,1))),"")</f>
        <v>Moby - Abyss Diver</v>
      </c>
      <c r="M826" t="s">
        <v>3199</v>
      </c>
      <c r="R826" t="s">
        <v>894</v>
      </c>
    </row>
    <row r="827" spans="7:18" x14ac:dyDescent="0.45">
      <c r="G827" t="str" cm="1">
        <f t="array" aca="1" ref="G827" ca="1">IF(INDIRECT(ADDRESS(ROUNDDOWN((ROW(G827)-2)/3,0)+2,2))&lt;&gt;"",_xlfn.CONCAT(INDIRECT(ADDRESS(ROUNDDOWN((ROW(G827)-2)/3,0)+2,MOD(ROW(G827)-2,3)+2))," - ",INDIRECT(ADDRESS(ROUNDDOWN((ROW(G827)-2)/3,0)+2,1))),"")</f>
        <v>Perry - Perilwinkle</v>
      </c>
      <c r="M827" t="s">
        <v>3200</v>
      </c>
      <c r="R827" t="s">
        <v>895</v>
      </c>
    </row>
    <row r="828" spans="7:18" x14ac:dyDescent="0.45">
      <c r="G828" t="str" cm="1">
        <f t="array" aca="1" ref="G828" ca="1">IF(INDIRECT(ADDRESS(ROUNDDOWN((ROW(G828)-2)/3,0)+2,2))&lt;&gt;"",_xlfn.CONCAT(INDIRECT(ADDRESS(ROUNDDOWN((ROW(G828)-2)/3,0)+2,MOD(ROW(G828)-2,3)+2))," - ",INDIRECT(ADDRESS(ROUNDDOWN((ROW(G828)-2)/3,0)+2,1))),"")</f>
        <v>Winnie - Perilwinkle</v>
      </c>
      <c r="M828" t="s">
        <v>3201</v>
      </c>
      <c r="R828" t="s">
        <v>896</v>
      </c>
    </row>
    <row r="829" spans="7:18" x14ac:dyDescent="0.45">
      <c r="G829" t="str" cm="1">
        <f t="array" aca="1" ref="G829" ca="1">IF(INDIRECT(ADDRESS(ROUNDDOWN((ROW(G829)-2)/3,0)+2,2))&lt;&gt;"",_xlfn.CONCAT(INDIRECT(ADDRESS(ROUNDDOWN((ROW(G829)-2)/3,0)+2,MOD(ROW(G829)-2,3)+2))," - ",INDIRECT(ADDRESS(ROUNDDOWN((ROW(G829)-2)/3,0)+2,1))),"")</f>
        <v>Moe Lusk - Perilwinkle</v>
      </c>
      <c r="M829" t="s">
        <v>3202</v>
      </c>
      <c r="R829" t="s">
        <v>897</v>
      </c>
    </row>
    <row r="830" spans="7:18" x14ac:dyDescent="0.45">
      <c r="G830" t="str" cm="1">
        <f t="array" aca="1" ref="G830" ca="1">IF(INDIRECT(ADDRESS(ROUNDDOWN((ROW(G830)-2)/3,0)+2,2))&lt;&gt;"",_xlfn.CONCAT(INDIRECT(ADDRESS(ROUNDDOWN((ROW(G830)-2)/3,0)+2,MOD(ROW(G830)-2,3)+2))," - ",INDIRECT(ADDRESS(ROUNDDOWN((ROW(G830)-2)/3,0)+2,1))),"")</f>
        <v>Shellby - Shelligator</v>
      </c>
      <c r="M830" t="s">
        <v>3203</v>
      </c>
      <c r="R830" t="s">
        <v>898</v>
      </c>
    </row>
    <row r="831" spans="7:18" x14ac:dyDescent="0.45">
      <c r="G831" t="str" cm="1">
        <f t="array" aca="1" ref="G831" ca="1">IF(INDIRECT(ADDRESS(ROUNDDOWN((ROW(G831)-2)/3,0)+2,2))&lt;&gt;"",_xlfn.CONCAT(INDIRECT(ADDRESS(ROUNDDOWN((ROW(G831)-2)/3,0)+2,MOD(ROW(G831)-2,3)+2))," - ",INDIRECT(ADDRESS(ROUNDDOWN((ROW(G831)-2)/3,0)+2,1))),"")</f>
        <v>Russhell - Shelligator</v>
      </c>
      <c r="M831" t="s">
        <v>3204</v>
      </c>
      <c r="R831" t="s">
        <v>899</v>
      </c>
    </row>
    <row r="832" spans="7:18" x14ac:dyDescent="0.45">
      <c r="G832" t="str" cm="1">
        <f t="array" aca="1" ref="G832" ca="1">IF(INDIRECT(ADDRESS(ROUNDDOWN((ROW(G832)-2)/3,0)+2,2))&lt;&gt;"",_xlfn.CONCAT(INDIRECT(ADDRESS(ROUNDDOWN((ROW(G832)-2)/3,0)+2,MOD(ROW(G832)-2,3)+2))," - ",INDIRECT(ADDRESS(ROUNDDOWN((ROW(G832)-2)/3,0)+2,1))),"")</f>
        <v>Shellwyn - Shelligator</v>
      </c>
      <c r="M832" t="s">
        <v>3205</v>
      </c>
      <c r="R832" t="s">
        <v>900</v>
      </c>
    </row>
    <row r="833" spans="7:18" x14ac:dyDescent="0.45">
      <c r="G833" t="str" cm="1">
        <f t="array" aca="1" ref="G833" ca="1">IF(INDIRECT(ADDRESS(ROUNDDOWN((ROW(G833)-2)/3,0)+2,2))&lt;&gt;"",_xlfn.CONCAT(INDIRECT(ADDRESS(ROUNDDOWN((ROW(G833)-2)/3,0)+2,MOD(ROW(G833)-2,3)+2))," - ",INDIRECT(ADDRESS(ROUNDDOWN((ROW(G833)-2)/3,0)+2,1))),"")</f>
        <v>Eyevan - Hideous Eyesaur</v>
      </c>
      <c r="M833" t="s">
        <v>3206</v>
      </c>
      <c r="R833" t="s">
        <v>901</v>
      </c>
    </row>
    <row r="834" spans="7:18" x14ac:dyDescent="0.45">
      <c r="G834" t="str" cm="1">
        <f t="array" aca="1" ref="G834" ca="1">IF(INDIRECT(ADDRESS(ROUNDDOWN((ROW(G834)-2)/3,0)+2,2))&lt;&gt;"",_xlfn.CONCAT(INDIRECT(ADDRESS(ROUNDDOWN((ROW(G834)-2)/3,0)+2,MOD(ROW(G834)-2,3)+2))," - ",INDIRECT(ADDRESS(ROUNDDOWN((ROW(G834)-2)/3,0)+2,1))),"")</f>
        <v>Eyevor - Hideous Eyesaur</v>
      </c>
      <c r="M834" t="s">
        <v>3207</v>
      </c>
      <c r="R834" t="s">
        <v>902</v>
      </c>
    </row>
    <row r="835" spans="7:18" x14ac:dyDescent="0.45">
      <c r="G835" t="str" cm="1">
        <f t="array" aca="1" ref="G835" ca="1">IF(INDIRECT(ADDRESS(ROUNDDOWN((ROW(G835)-2)/3,0)+2,2))&lt;&gt;"",_xlfn.CONCAT(INDIRECT(ADDRESS(ROUNDDOWN((ROW(G835)-2)/3,0)+2,MOD(ROW(G835)-2,3)+2))," - ",INDIRECT(ADDRESS(ROUNDDOWN((ROW(G835)-2)/3,0)+2,1))),"")</f>
        <v>Eyeleen - Hideous Eyesaur</v>
      </c>
      <c r="M835" t="s">
        <v>3208</v>
      </c>
      <c r="R835" t="s">
        <v>903</v>
      </c>
    </row>
    <row r="836" spans="7:18" x14ac:dyDescent="0.45">
      <c r="G836" t="str" cm="1">
        <f t="array" aca="1" ref="G836" ca="1">IF(INDIRECT(ADDRESS(ROUNDDOWN((ROW(G836)-2)/3,0)+2,2))&lt;&gt;"",_xlfn.CONCAT(INDIRECT(ADDRESS(ROUNDDOWN((ROW(G836)-2)/3,0)+2,MOD(ROW(G836)-2,3)+2))," - ",INDIRECT(ADDRESS(ROUNDDOWN((ROW(G836)-2)/3,0)+2,1))),"")</f>
        <v>Nelly - Octophant</v>
      </c>
      <c r="M836" t="s">
        <v>3209</v>
      </c>
      <c r="R836" t="s">
        <v>904</v>
      </c>
    </row>
    <row r="837" spans="7:18" x14ac:dyDescent="0.45">
      <c r="G837" t="str" cm="1">
        <f t="array" aca="1" ref="G837" ca="1">IF(INDIRECT(ADDRESS(ROUNDDOWN((ROW(G837)-2)/3,0)+2,2))&lt;&gt;"",_xlfn.CONCAT(INDIRECT(ADDRESS(ROUNDDOWN((ROW(G837)-2)/3,0)+2,MOD(ROW(G837)-2,3)+2))," - ",INDIRECT(ADDRESS(ROUNDDOWN((ROW(G837)-2)/3,0)+2,1))),"")</f>
        <v>Ellis - Octophant</v>
      </c>
      <c r="M837" t="s">
        <v>3210</v>
      </c>
      <c r="R837" t="s">
        <v>905</v>
      </c>
    </row>
    <row r="838" spans="7:18" x14ac:dyDescent="0.45">
      <c r="G838" t="str" cm="1">
        <f t="array" aca="1" ref="G838" ca="1">IF(INDIRECT(ADDRESS(ROUNDDOWN((ROW(G838)-2)/3,0)+2,2))&lt;&gt;"",_xlfn.CONCAT(INDIRECT(ADDRESS(ROUNDDOWN((ROW(G838)-2)/3,0)+2,MOD(ROW(G838)-2,3)+2))," - ",INDIRECT(ADDRESS(ROUNDDOWN((ROW(G838)-2)/3,0)+2,1))),"")</f>
        <v>Ellie - Octophant</v>
      </c>
      <c r="M838" t="s">
        <v>3211</v>
      </c>
      <c r="R838" t="s">
        <v>906</v>
      </c>
    </row>
    <row r="839" spans="7:18" x14ac:dyDescent="0.45">
      <c r="G839" t="str" cm="1">
        <f t="array" aca="1" ref="G839" ca="1">IF(INDIRECT(ADDRESS(ROUNDDOWN((ROW(G839)-2)/3,0)+2,2))&lt;&gt;"",_xlfn.CONCAT(INDIRECT(ADDRESS(ROUNDDOWN((ROW(G839)-2)/3,0)+2,MOD(ROW(G839)-2,3)+2))," - ",INDIRECT(ADDRESS(ROUNDDOWN((ROW(G839)-2)/3,0)+2,1))),"")</f>
        <v>Croakus - Croaked King</v>
      </c>
      <c r="M839" t="s">
        <v>3212</v>
      </c>
      <c r="R839" t="s">
        <v>907</v>
      </c>
    </row>
    <row r="840" spans="7:18" x14ac:dyDescent="0.45">
      <c r="G840" t="str" cm="1">
        <f t="array" aca="1" ref="G840" ca="1">IF(INDIRECT(ADDRESS(ROUNDDOWN((ROW(G840)-2)/3,0)+2,2))&lt;&gt;"",_xlfn.CONCAT(INDIRECT(ADDRESS(ROUNDDOWN((ROW(G840)-2)/3,0)+2,MOD(ROW(G840)-2,3)+2))," - ",INDIRECT(ADDRESS(ROUNDDOWN((ROW(G840)-2)/3,0)+2,1))),"")</f>
        <v>Toadfish - Croaked King</v>
      </c>
      <c r="M840" t="s">
        <v>3213</v>
      </c>
      <c r="R840" t="s">
        <v>908</v>
      </c>
    </row>
    <row r="841" spans="7:18" x14ac:dyDescent="0.45">
      <c r="G841" t="str" cm="1">
        <f t="array" aca="1" ref="G841" ca="1">IF(INDIRECT(ADDRESS(ROUNDDOWN((ROW(G841)-2)/3,0)+2,2))&lt;&gt;"",_xlfn.CONCAT(INDIRECT(ADDRESS(ROUNDDOWN((ROW(G841)-2)/3,0)+2,MOD(ROW(G841)-2,3)+2))," - ",INDIRECT(ADDRESS(ROUNDDOWN((ROW(G841)-2)/3,0)+2,1))),"")</f>
        <v>Bullie - Croaked King</v>
      </c>
      <c r="M841" t="s">
        <v>3214</v>
      </c>
      <c r="R841" t="s">
        <v>909</v>
      </c>
    </row>
    <row r="842" spans="7:18" x14ac:dyDescent="0.45">
      <c r="G842" t="str" cm="1">
        <f t="array" aca="1" ref="G842" ca="1">IF(INDIRECT(ADDRESS(ROUNDDOWN((ROW(G842)-2)/3,0)+2,2))&lt;&gt;"",_xlfn.CONCAT(INDIRECT(ADDRESS(ROUNDDOWN((ROW(G842)-2)/3,0)+2,MOD(ROW(G842)-2,3)+2))," - ",INDIRECT(ADDRESS(ROUNDDOWN((ROW(G842)-2)/3,0)+2,1))),"")</f>
        <v>Merson - Merderer</v>
      </c>
      <c r="M842" t="s">
        <v>3215</v>
      </c>
      <c r="R842" t="s">
        <v>910</v>
      </c>
    </row>
    <row r="843" spans="7:18" x14ac:dyDescent="0.45">
      <c r="G843" t="str" cm="1">
        <f t="array" aca="1" ref="G843" ca="1">IF(INDIRECT(ADDRESS(ROUNDDOWN((ROW(G843)-2)/3,0)+2,2))&lt;&gt;"",_xlfn.CONCAT(INDIRECT(ADDRESS(ROUNDDOWN((ROW(G843)-2)/3,0)+2,MOD(ROW(G843)-2,3)+2))," - ",INDIRECT(ADDRESS(ROUNDDOWN((ROW(G843)-2)/3,0)+2,1))),"")</f>
        <v>Mercer - Merderer</v>
      </c>
      <c r="M843" t="s">
        <v>3216</v>
      </c>
      <c r="R843" t="s">
        <v>911</v>
      </c>
    </row>
    <row r="844" spans="7:18" x14ac:dyDescent="0.45">
      <c r="G844" t="str" cm="1">
        <f t="array" aca="1" ref="G844" ca="1">IF(INDIRECT(ADDRESS(ROUNDDOWN((ROW(G844)-2)/3,0)+2,2))&lt;&gt;"",_xlfn.CONCAT(INDIRECT(ADDRESS(ROUNDDOWN((ROW(G844)-2)/3,0)+2,MOD(ROW(G844)-2,3)+2))," - ",INDIRECT(ADDRESS(ROUNDDOWN((ROW(G844)-2)/3,0)+2,1))),"")</f>
        <v>Merlissa - Merderer</v>
      </c>
      <c r="M844" t="s">
        <v>3217</v>
      </c>
      <c r="R844" t="s">
        <v>912</v>
      </c>
    </row>
    <row r="845" spans="7:18" x14ac:dyDescent="0.45">
      <c r="G845" t="str" cm="1">
        <f t="array" aca="1" ref="G845" ca="1">IF(INDIRECT(ADDRESS(ROUNDDOWN((ROW(G845)-2)/3,0)+2,2))&lt;&gt;"",_xlfn.CONCAT(INDIRECT(ADDRESS(ROUNDDOWN((ROW(G845)-2)/3,0)+2,MOD(ROW(G845)-2,3)+2))," - ",INDIRECT(ADDRESS(ROUNDDOWN((ROW(G845)-2)/3,0)+2,1))),"")</f>
        <v>Sealia - Seasaur</v>
      </c>
      <c r="M845" t="s">
        <v>3218</v>
      </c>
      <c r="R845" t="s">
        <v>913</v>
      </c>
    </row>
    <row r="846" spans="7:18" x14ac:dyDescent="0.45">
      <c r="G846" t="str" cm="1">
        <f t="array" aca="1" ref="G846" ca="1">IF(INDIRECT(ADDRESS(ROUNDDOWN((ROW(G846)-2)/3,0)+2,2))&lt;&gt;"",_xlfn.CONCAT(INDIRECT(ADDRESS(ROUNDDOWN((ROW(G846)-2)/3,0)+2,MOD(ROW(G846)-2,3)+2))," - ",INDIRECT(ADDRESS(ROUNDDOWN((ROW(G846)-2)/3,0)+2,1))),"")</f>
        <v>Seamour - Seasaur</v>
      </c>
      <c r="M846" t="s">
        <v>3219</v>
      </c>
      <c r="R846" t="s">
        <v>914</v>
      </c>
    </row>
    <row r="847" spans="7:18" x14ac:dyDescent="0.45">
      <c r="G847" t="str" cm="1">
        <f t="array" aca="1" ref="G847" ca="1">IF(INDIRECT(ADDRESS(ROUNDDOWN((ROW(G847)-2)/3,0)+2,2))&lt;&gt;"",_xlfn.CONCAT(INDIRECT(ADDRESS(ROUNDDOWN((ROW(G847)-2)/3,0)+2,MOD(ROW(G847)-2,3)+2))," - ",INDIRECT(ADDRESS(ROUNDDOWN((ROW(G847)-2)/3,0)+2,1))),"")</f>
        <v>Seagfried - Seasaur</v>
      </c>
      <c r="M847" t="s">
        <v>3220</v>
      </c>
      <c r="R847" t="s">
        <v>915</v>
      </c>
    </row>
    <row r="848" spans="7:18" x14ac:dyDescent="0.45">
      <c r="G848" t="str" cm="1">
        <f t="array" aca="1" ref="G848" ca="1">IF(INDIRECT(ADDRESS(ROUNDDOWN((ROW(G848)-2)/3,0)+2,2))&lt;&gt;"",_xlfn.CONCAT(INDIRECT(ADDRESS(ROUNDDOWN((ROW(G848)-2)/3,0)+2,MOD(ROW(G848)-2,3)+2))," - ",INDIRECT(ADDRESS(ROUNDDOWN((ROW(G848)-2)/3,0)+2,1))),"")</f>
        <v/>
      </c>
      <c r="M848" t="s">
        <v>1667</v>
      </c>
      <c r="R848" t="s">
        <v>916</v>
      </c>
    </row>
    <row r="849" spans="7:18" x14ac:dyDescent="0.45">
      <c r="G849" t="str" cm="1">
        <f t="array" aca="1" ref="G849" ca="1">IF(INDIRECT(ADDRESS(ROUNDDOWN((ROW(G849)-2)/3,0)+2,2))&lt;&gt;"",_xlfn.CONCAT(INDIRECT(ADDRESS(ROUNDDOWN((ROW(G849)-2)/3,0)+2,MOD(ROW(G849)-2,3)+2))," - ",INDIRECT(ADDRESS(ROUNDDOWN((ROW(G849)-2)/3,0)+2,1))),"")</f>
        <v/>
      </c>
      <c r="M849" t="s">
        <v>1667</v>
      </c>
      <c r="R849" t="s">
        <v>917</v>
      </c>
    </row>
    <row r="850" spans="7:18" x14ac:dyDescent="0.45">
      <c r="G850" t="str" cm="1">
        <f t="array" aca="1" ref="G850" ca="1">IF(INDIRECT(ADDRESS(ROUNDDOWN((ROW(G850)-2)/3,0)+2,2))&lt;&gt;"",_xlfn.CONCAT(INDIRECT(ADDRESS(ROUNDDOWN((ROW(G850)-2)/3,0)+2,MOD(ROW(G850)-2,3)+2))," - ",INDIRECT(ADDRESS(ROUNDDOWN((ROW(G850)-2)/3,0)+2,1))),"")</f>
        <v/>
      </c>
      <c r="M850" t="s">
        <v>1667</v>
      </c>
      <c r="R850" t="s">
        <v>918</v>
      </c>
    </row>
    <row r="851" spans="7:18" x14ac:dyDescent="0.45">
      <c r="G851" t="str" cm="1">
        <f t="array" aca="1" ref="G851" ca="1">IF(INDIRECT(ADDRESS(ROUNDDOWN((ROW(G851)-2)/3,0)+2,2))&lt;&gt;"",_xlfn.CONCAT(INDIRECT(ADDRESS(ROUNDDOWN((ROW(G851)-2)/3,0)+2,MOD(ROW(G851)-2,3)+2))," - ",INDIRECT(ADDRESS(ROUNDDOWN((ROW(G851)-2)/3,0)+2,1))),"")</f>
        <v/>
      </c>
      <c r="M851" t="s">
        <v>1667</v>
      </c>
    </row>
    <row r="852" spans="7:18" x14ac:dyDescent="0.45">
      <c r="G852" t="str" cm="1">
        <f t="array" aca="1" ref="G852" ca="1">IF(INDIRECT(ADDRESS(ROUNDDOWN((ROW(G852)-2)/3,0)+2,2))&lt;&gt;"",_xlfn.CONCAT(INDIRECT(ADDRESS(ROUNDDOWN((ROW(G852)-2)/3,0)+2,MOD(ROW(G852)-2,3)+2))," - ",INDIRECT(ADDRESS(ROUNDDOWN((ROW(G852)-2)/3,0)+2,1))),"")</f>
        <v/>
      </c>
      <c r="M852" t="s">
        <v>1667</v>
      </c>
    </row>
    <row r="853" spans="7:18" x14ac:dyDescent="0.45">
      <c r="G853" t="str" cm="1">
        <f t="array" aca="1" ref="G853" ca="1">IF(INDIRECT(ADDRESS(ROUNDDOWN((ROW(G853)-2)/3,0)+2,2))&lt;&gt;"",_xlfn.CONCAT(INDIRECT(ADDRESS(ROUNDDOWN((ROW(G853)-2)/3,0)+2,MOD(ROW(G853)-2,3)+2))," - ",INDIRECT(ADDRESS(ROUNDDOWN((ROW(G853)-2)/3,0)+2,1))),"")</f>
        <v/>
      </c>
      <c r="M853" t="s">
        <v>1667</v>
      </c>
    </row>
    <row r="854" spans="7:18" x14ac:dyDescent="0.45">
      <c r="G854" t="str" cm="1">
        <f t="array" aca="1" ref="G854" ca="1">IF(INDIRECT(ADDRESS(ROUNDDOWN((ROW(G854)-2)/3,0)+2,2))&lt;&gt;"",_xlfn.CONCAT(INDIRECT(ADDRESS(ROUNDDOWN((ROW(G854)-2)/3,0)+2,MOD(ROW(G854)-2,3)+2))," - ",INDIRECT(ADDRESS(ROUNDDOWN((ROW(G854)-2)/3,0)+2,1))),"")</f>
        <v/>
      </c>
      <c r="M854" t="s">
        <v>1667</v>
      </c>
      <c r="R854" t="s">
        <v>919</v>
      </c>
    </row>
    <row r="855" spans="7:18" x14ac:dyDescent="0.45">
      <c r="G855" t="str" cm="1">
        <f t="array" aca="1" ref="G855" ca="1">IF(INDIRECT(ADDRESS(ROUNDDOWN((ROW(G855)-2)/3,0)+2,2))&lt;&gt;"",_xlfn.CONCAT(INDIRECT(ADDRESS(ROUNDDOWN((ROW(G855)-2)/3,0)+2,MOD(ROW(G855)-2,3)+2))," - ",INDIRECT(ADDRESS(ROUNDDOWN((ROW(G855)-2)/3,0)+2,1))),"")</f>
        <v/>
      </c>
      <c r="M855" t="s">
        <v>1667</v>
      </c>
      <c r="R855" t="s">
        <v>920</v>
      </c>
    </row>
    <row r="856" spans="7:18" x14ac:dyDescent="0.45">
      <c r="G856" t="str" cm="1">
        <f t="array" aca="1" ref="G856" ca="1">IF(INDIRECT(ADDRESS(ROUNDDOWN((ROW(G856)-2)/3,0)+2,2))&lt;&gt;"",_xlfn.CONCAT(INDIRECT(ADDRESS(ROUNDDOWN((ROW(G856)-2)/3,0)+2,MOD(ROW(G856)-2,3)+2))," - ",INDIRECT(ADDRESS(ROUNDDOWN((ROW(G856)-2)/3,0)+2,1))),"")</f>
        <v/>
      </c>
      <c r="M856" t="s">
        <v>1667</v>
      </c>
      <c r="R856" t="s">
        <v>921</v>
      </c>
    </row>
    <row r="857" spans="7:18" x14ac:dyDescent="0.45">
      <c r="G857" t="str" cm="1">
        <f t="array" aca="1" ref="G857" ca="1">IF(INDIRECT(ADDRESS(ROUNDDOWN((ROW(G857)-2)/3,0)+2,2))&lt;&gt;"",_xlfn.CONCAT(INDIRECT(ADDRESS(ROUNDDOWN((ROW(G857)-2)/3,0)+2,MOD(ROW(G857)-2,3)+2))," - ",INDIRECT(ADDRESS(ROUNDDOWN((ROW(G857)-2)/3,0)+2,1))),"")</f>
        <v/>
      </c>
      <c r="M857" t="s">
        <v>1667</v>
      </c>
      <c r="R857" t="s">
        <v>922</v>
      </c>
    </row>
    <row r="858" spans="7:18" x14ac:dyDescent="0.45">
      <c r="G858" t="str" cm="1">
        <f t="array" aca="1" ref="G858" ca="1">IF(INDIRECT(ADDRESS(ROUNDDOWN((ROW(G858)-2)/3,0)+2,2))&lt;&gt;"",_xlfn.CONCAT(INDIRECT(ADDRESS(ROUNDDOWN((ROW(G858)-2)/3,0)+2,MOD(ROW(G858)-2,3)+2))," - ",INDIRECT(ADDRESS(ROUNDDOWN((ROW(G858)-2)/3,0)+2,1))),"")</f>
        <v/>
      </c>
      <c r="M858" t="s">
        <v>1667</v>
      </c>
      <c r="R858" t="s">
        <v>923</v>
      </c>
    </row>
    <row r="859" spans="7:18" x14ac:dyDescent="0.45">
      <c r="G859" t="str" cm="1">
        <f t="array" aca="1" ref="G859" ca="1">IF(INDIRECT(ADDRESS(ROUNDDOWN((ROW(G859)-2)/3,0)+2,2))&lt;&gt;"",_xlfn.CONCAT(INDIRECT(ADDRESS(ROUNDDOWN((ROW(G859)-2)/3,0)+2,MOD(ROW(G859)-2,3)+2))," - ",INDIRECT(ADDRESS(ROUNDDOWN((ROW(G859)-2)/3,0)+2,1))),"")</f>
        <v/>
      </c>
      <c r="M859" t="s">
        <v>1667</v>
      </c>
      <c r="R859" t="s">
        <v>924</v>
      </c>
    </row>
    <row r="860" spans="7:18" x14ac:dyDescent="0.45">
      <c r="G860" t="str" cm="1">
        <f t="array" aca="1" ref="G860" ca="1">IF(INDIRECT(ADDRESS(ROUNDDOWN((ROW(G860)-2)/3,0)+2,2))&lt;&gt;"",_xlfn.CONCAT(INDIRECT(ADDRESS(ROUNDDOWN((ROW(G860)-2)/3,0)+2,MOD(ROW(G860)-2,3)+2))," - ",INDIRECT(ADDRESS(ROUNDDOWN((ROW(G860)-2)/3,0)+2,1))),"")</f>
        <v/>
      </c>
      <c r="M860" t="s">
        <v>1667</v>
      </c>
      <c r="R860" t="s">
        <v>925</v>
      </c>
    </row>
    <row r="861" spans="7:18" x14ac:dyDescent="0.45">
      <c r="G861" t="str" cm="1">
        <f t="array" aca="1" ref="G861" ca="1">IF(INDIRECT(ADDRESS(ROUNDDOWN((ROW(G861)-2)/3,0)+2,2))&lt;&gt;"",_xlfn.CONCAT(INDIRECT(ADDRESS(ROUNDDOWN((ROW(G861)-2)/3,0)+2,MOD(ROW(G861)-2,3)+2))," - ",INDIRECT(ADDRESS(ROUNDDOWN((ROW(G861)-2)/3,0)+2,1))),"")</f>
        <v/>
      </c>
      <c r="M861" t="s">
        <v>1667</v>
      </c>
      <c r="R861" t="s">
        <v>926</v>
      </c>
    </row>
    <row r="862" spans="7:18" x14ac:dyDescent="0.45">
      <c r="G862" t="str" cm="1">
        <f t="array" aca="1" ref="G862" ca="1">IF(INDIRECT(ADDRESS(ROUNDDOWN((ROW(G862)-2)/3,0)+2,2))&lt;&gt;"",_xlfn.CONCAT(INDIRECT(ADDRESS(ROUNDDOWN((ROW(G862)-2)/3,0)+2,MOD(ROW(G862)-2,3)+2))," - ",INDIRECT(ADDRESS(ROUNDDOWN((ROW(G862)-2)/3,0)+2,1))),"")</f>
        <v/>
      </c>
      <c r="M862" t="s">
        <v>1667</v>
      </c>
      <c r="R862" t="s">
        <v>927</v>
      </c>
    </row>
    <row r="863" spans="7:18" x14ac:dyDescent="0.45">
      <c r="G863" t="str" cm="1">
        <f t="array" aca="1" ref="G863" ca="1">IF(INDIRECT(ADDRESS(ROUNDDOWN((ROW(G863)-2)/3,0)+2,2))&lt;&gt;"",_xlfn.CONCAT(INDIRECT(ADDRESS(ROUNDDOWN((ROW(G863)-2)/3,0)+2,MOD(ROW(G863)-2,3)+2))," - ",INDIRECT(ADDRESS(ROUNDDOWN((ROW(G863)-2)/3,0)+2,1))),"")</f>
        <v/>
      </c>
      <c r="M863" t="s">
        <v>1667</v>
      </c>
      <c r="R863" t="s">
        <v>928</v>
      </c>
    </row>
    <row r="864" spans="7:18" x14ac:dyDescent="0.45">
      <c r="G864" t="str" cm="1">
        <f t="array" aca="1" ref="G864" ca="1">IF(INDIRECT(ADDRESS(ROUNDDOWN((ROW(G864)-2)/3,0)+2,2))&lt;&gt;"",_xlfn.CONCAT(INDIRECT(ADDRESS(ROUNDDOWN((ROW(G864)-2)/3,0)+2,MOD(ROW(G864)-2,3)+2))," - ",INDIRECT(ADDRESS(ROUNDDOWN((ROW(G864)-2)/3,0)+2,1))),"")</f>
        <v/>
      </c>
      <c r="M864" t="s">
        <v>1667</v>
      </c>
      <c r="R864" t="s">
        <v>929</v>
      </c>
    </row>
    <row r="865" spans="7:18" x14ac:dyDescent="0.45">
      <c r="G865" t="str" cm="1">
        <f t="array" aca="1" ref="G865" ca="1">IF(INDIRECT(ADDRESS(ROUNDDOWN((ROW(G865)-2)/3,0)+2,2))&lt;&gt;"",_xlfn.CONCAT(INDIRECT(ADDRESS(ROUNDDOWN((ROW(G865)-2)/3,0)+2,MOD(ROW(G865)-2,3)+2))," - ",INDIRECT(ADDRESS(ROUNDDOWN((ROW(G865)-2)/3,0)+2,1))),"")</f>
        <v/>
      </c>
      <c r="M865" t="s">
        <v>1667</v>
      </c>
      <c r="R865" t="s">
        <v>930</v>
      </c>
    </row>
    <row r="866" spans="7:18" x14ac:dyDescent="0.45">
      <c r="G866" t="str" cm="1">
        <f t="array" aca="1" ref="G866" ca="1">IF(INDIRECT(ADDRESS(ROUNDDOWN((ROW(G866)-2)/3,0)+2,2))&lt;&gt;"",_xlfn.CONCAT(INDIRECT(ADDRESS(ROUNDDOWN((ROW(G866)-2)/3,0)+2,MOD(ROW(G866)-2,3)+2))," - ",INDIRECT(ADDRESS(ROUNDDOWN((ROW(G866)-2)/3,0)+2,1))),"")</f>
        <v/>
      </c>
      <c r="M866" t="s">
        <v>1667</v>
      </c>
      <c r="R866" t="s">
        <v>931</v>
      </c>
    </row>
    <row r="867" spans="7:18" x14ac:dyDescent="0.45">
      <c r="G867" t="str" cm="1">
        <f t="array" aca="1" ref="G867" ca="1">IF(INDIRECT(ADDRESS(ROUNDDOWN((ROW(G867)-2)/3,0)+2,2))&lt;&gt;"",_xlfn.CONCAT(INDIRECT(ADDRESS(ROUNDDOWN((ROW(G867)-2)/3,0)+2,MOD(ROW(G867)-2,3)+2))," - ",INDIRECT(ADDRESS(ROUNDDOWN((ROW(G867)-2)/3,0)+2,1))),"")</f>
        <v/>
      </c>
      <c r="M867" t="s">
        <v>1667</v>
      </c>
      <c r="R867" t="s">
        <v>932</v>
      </c>
    </row>
    <row r="868" spans="7:18" x14ac:dyDescent="0.45">
      <c r="G868" t="str" cm="1">
        <f t="array" aca="1" ref="G868" ca="1">IF(INDIRECT(ADDRESS(ROUNDDOWN((ROW(G868)-2)/3,0)+2,2))&lt;&gt;"",_xlfn.CONCAT(INDIRECT(ADDRESS(ROUNDDOWN((ROW(G868)-2)/3,0)+2,MOD(ROW(G868)-2,3)+2))," - ",INDIRECT(ADDRESS(ROUNDDOWN((ROW(G868)-2)/3,0)+2,1))),"")</f>
        <v/>
      </c>
      <c r="M868" t="s">
        <v>1667</v>
      </c>
      <c r="R868" t="s">
        <v>933</v>
      </c>
    </row>
    <row r="869" spans="7:18" x14ac:dyDescent="0.45">
      <c r="G869" t="str" cm="1">
        <f t="array" aca="1" ref="G869" ca="1">IF(INDIRECT(ADDRESS(ROUNDDOWN((ROW(G869)-2)/3,0)+2,2))&lt;&gt;"",_xlfn.CONCAT(INDIRECT(ADDRESS(ROUNDDOWN((ROW(G869)-2)/3,0)+2,MOD(ROW(G869)-2,3)+2))," - ",INDIRECT(ADDRESS(ROUNDDOWN((ROW(G869)-2)/3,0)+2,1))),"")</f>
        <v/>
      </c>
      <c r="M869" t="s">
        <v>1667</v>
      </c>
      <c r="R869" t="s">
        <v>934</v>
      </c>
    </row>
    <row r="870" spans="7:18" x14ac:dyDescent="0.45">
      <c r="G870" t="str" cm="1">
        <f t="array" aca="1" ref="G870" ca="1">IF(INDIRECT(ADDRESS(ROUNDDOWN((ROW(G870)-2)/3,0)+2,2))&lt;&gt;"",_xlfn.CONCAT(INDIRECT(ADDRESS(ROUNDDOWN((ROW(G870)-2)/3,0)+2,MOD(ROW(G870)-2,3)+2))," - ",INDIRECT(ADDRESS(ROUNDDOWN((ROW(G870)-2)/3,0)+2,1))),"")</f>
        <v/>
      </c>
      <c r="M870" t="s">
        <v>1667</v>
      </c>
      <c r="R870" t="s">
        <v>935</v>
      </c>
    </row>
    <row r="871" spans="7:18" x14ac:dyDescent="0.45">
      <c r="G871" t="str" cm="1">
        <f t="array" aca="1" ref="G871" ca="1">IF(INDIRECT(ADDRESS(ROUNDDOWN((ROW(G871)-2)/3,0)+2,2))&lt;&gt;"",_xlfn.CONCAT(INDIRECT(ADDRESS(ROUNDDOWN((ROW(G871)-2)/3,0)+2,MOD(ROW(G871)-2,3)+2))," - ",INDIRECT(ADDRESS(ROUNDDOWN((ROW(G871)-2)/3,0)+2,1))),"")</f>
        <v/>
      </c>
      <c r="M871" t="s">
        <v>1667</v>
      </c>
      <c r="R871" t="s">
        <v>936</v>
      </c>
    </row>
    <row r="872" spans="7:18" x14ac:dyDescent="0.45">
      <c r="G872" t="str" cm="1">
        <f t="array" aca="1" ref="G872" ca="1">IF(INDIRECT(ADDRESS(ROUNDDOWN((ROW(G872)-2)/3,0)+2,2))&lt;&gt;"",_xlfn.CONCAT(INDIRECT(ADDRESS(ROUNDDOWN((ROW(G872)-2)/3,0)+2,MOD(ROW(G872)-2,3)+2))," - ",INDIRECT(ADDRESS(ROUNDDOWN((ROW(G872)-2)/3,0)+2,1))),"")</f>
        <v/>
      </c>
      <c r="M872" t="s">
        <v>1667</v>
      </c>
      <c r="R872" t="s">
        <v>937</v>
      </c>
    </row>
    <row r="873" spans="7:18" x14ac:dyDescent="0.45">
      <c r="G873" t="str" cm="1">
        <f t="array" aca="1" ref="G873" ca="1">IF(INDIRECT(ADDRESS(ROUNDDOWN((ROW(G873)-2)/3,0)+2,2))&lt;&gt;"",_xlfn.CONCAT(INDIRECT(ADDRESS(ROUNDDOWN((ROW(G873)-2)/3,0)+2,MOD(ROW(G873)-2,3)+2))," - ",INDIRECT(ADDRESS(ROUNDDOWN((ROW(G873)-2)/3,0)+2,1))),"")</f>
        <v/>
      </c>
      <c r="M873" t="s">
        <v>1667</v>
      </c>
      <c r="R873" t="s">
        <v>938</v>
      </c>
    </row>
    <row r="874" spans="7:18" x14ac:dyDescent="0.45">
      <c r="G874" t="str" cm="1">
        <f t="array" aca="1" ref="G874" ca="1">IF(INDIRECT(ADDRESS(ROUNDDOWN((ROW(G874)-2)/3,0)+2,2))&lt;&gt;"",_xlfn.CONCAT(INDIRECT(ADDRESS(ROUNDDOWN((ROW(G874)-2)/3,0)+2,MOD(ROW(G874)-2,3)+2))," - ",INDIRECT(ADDRESS(ROUNDDOWN((ROW(G874)-2)/3,0)+2,1))),"")</f>
        <v/>
      </c>
      <c r="M874" t="s">
        <v>1667</v>
      </c>
      <c r="R874" t="s">
        <v>939</v>
      </c>
    </row>
    <row r="875" spans="7:18" x14ac:dyDescent="0.45">
      <c r="G875" t="str" cm="1">
        <f t="array" aca="1" ref="G875" ca="1">IF(INDIRECT(ADDRESS(ROUNDDOWN((ROW(G875)-2)/3,0)+2,2))&lt;&gt;"",_xlfn.CONCAT(INDIRECT(ADDRESS(ROUNDDOWN((ROW(G875)-2)/3,0)+2,MOD(ROW(G875)-2,3)+2))," - ",INDIRECT(ADDRESS(ROUNDDOWN((ROW(G875)-2)/3,0)+2,1))),"")</f>
        <v/>
      </c>
      <c r="M875" t="s">
        <v>1667</v>
      </c>
      <c r="R875" t="s">
        <v>940</v>
      </c>
    </row>
    <row r="876" spans="7:18" x14ac:dyDescent="0.45">
      <c r="G876" t="str" cm="1">
        <f t="array" aca="1" ref="G876" ca="1">IF(INDIRECT(ADDRESS(ROUNDDOWN((ROW(G876)-2)/3,0)+2,2))&lt;&gt;"",_xlfn.CONCAT(INDIRECT(ADDRESS(ROUNDDOWN((ROW(G876)-2)/3,0)+2,MOD(ROW(G876)-2,3)+2))," - ",INDIRECT(ADDRESS(ROUNDDOWN((ROW(G876)-2)/3,0)+2,1))),"")</f>
        <v/>
      </c>
      <c r="M876" t="s">
        <v>1667</v>
      </c>
      <c r="R876" t="s">
        <v>941</v>
      </c>
    </row>
    <row r="877" spans="7:18" x14ac:dyDescent="0.45">
      <c r="G877" t="str" cm="1">
        <f t="array" aca="1" ref="G877" ca="1">IF(INDIRECT(ADDRESS(ROUNDDOWN((ROW(G877)-2)/3,0)+2,2))&lt;&gt;"",_xlfn.CONCAT(INDIRECT(ADDRESS(ROUNDDOWN((ROW(G877)-2)/3,0)+2,MOD(ROW(G877)-2,3)+2))," - ",INDIRECT(ADDRESS(ROUNDDOWN((ROW(G877)-2)/3,0)+2,1))),"")</f>
        <v/>
      </c>
      <c r="M877" t="s">
        <v>1667</v>
      </c>
      <c r="R877" t="s">
        <v>942</v>
      </c>
    </row>
    <row r="878" spans="7:18" x14ac:dyDescent="0.45">
      <c r="G878" t="str" cm="1">
        <f t="array" aca="1" ref="G878" ca="1">IF(INDIRECT(ADDRESS(ROUNDDOWN((ROW(G878)-2)/3,0)+2,2))&lt;&gt;"",_xlfn.CONCAT(INDIRECT(ADDRESS(ROUNDDOWN((ROW(G878)-2)/3,0)+2,MOD(ROW(G878)-2,3)+2))," - ",INDIRECT(ADDRESS(ROUNDDOWN((ROW(G878)-2)/3,0)+2,1))),"")</f>
        <v/>
      </c>
      <c r="M878" t="s">
        <v>1667</v>
      </c>
      <c r="R878" t="s">
        <v>943</v>
      </c>
    </row>
    <row r="879" spans="7:18" x14ac:dyDescent="0.45">
      <c r="G879" t="str" cm="1">
        <f t="array" aca="1" ref="G879" ca="1">IF(INDIRECT(ADDRESS(ROUNDDOWN((ROW(G879)-2)/3,0)+2,2))&lt;&gt;"",_xlfn.CONCAT(INDIRECT(ADDRESS(ROUNDDOWN((ROW(G879)-2)/3,0)+2,MOD(ROW(G879)-2,3)+2))," - ",INDIRECT(ADDRESS(ROUNDDOWN((ROW(G879)-2)/3,0)+2,1))),"")</f>
        <v/>
      </c>
      <c r="M879" t="s">
        <v>1667</v>
      </c>
      <c r="R879" t="s">
        <v>944</v>
      </c>
    </row>
    <row r="880" spans="7:18" x14ac:dyDescent="0.45">
      <c r="G880" t="str" cm="1">
        <f t="array" aca="1" ref="G880" ca="1">IF(INDIRECT(ADDRESS(ROUNDDOWN((ROW(G880)-2)/3,0)+2,2))&lt;&gt;"",_xlfn.CONCAT(INDIRECT(ADDRESS(ROUNDDOWN((ROW(G880)-2)/3,0)+2,MOD(ROW(G880)-2,3)+2))," - ",INDIRECT(ADDRESS(ROUNDDOWN((ROW(G880)-2)/3,0)+2,1))),"")</f>
        <v/>
      </c>
      <c r="M880" t="s">
        <v>1667</v>
      </c>
      <c r="R880" t="s">
        <v>945</v>
      </c>
    </row>
    <row r="881" spans="7:18" x14ac:dyDescent="0.45">
      <c r="G881" t="str" cm="1">
        <f t="array" aca="1" ref="G881" ca="1">IF(INDIRECT(ADDRESS(ROUNDDOWN((ROW(G881)-2)/3,0)+2,2))&lt;&gt;"",_xlfn.CONCAT(INDIRECT(ADDRESS(ROUNDDOWN((ROW(G881)-2)/3,0)+2,MOD(ROW(G881)-2,3)+2))," - ",INDIRECT(ADDRESS(ROUNDDOWN((ROW(G881)-2)/3,0)+2,1))),"")</f>
        <v/>
      </c>
      <c r="M881" t="s">
        <v>1667</v>
      </c>
    </row>
    <row r="882" spans="7:18" x14ac:dyDescent="0.45">
      <c r="G882" t="str" cm="1">
        <f t="array" aca="1" ref="G882" ca="1">IF(INDIRECT(ADDRESS(ROUNDDOWN((ROW(G882)-2)/3,0)+2,2))&lt;&gt;"",_xlfn.CONCAT(INDIRECT(ADDRESS(ROUNDDOWN((ROW(G882)-2)/3,0)+2,MOD(ROW(G882)-2,3)+2))," - ",INDIRECT(ADDRESS(ROUNDDOWN((ROW(G882)-2)/3,0)+2,1))),"")</f>
        <v/>
      </c>
      <c r="M882" t="s">
        <v>1667</v>
      </c>
    </row>
    <row r="883" spans="7:18" x14ac:dyDescent="0.45">
      <c r="G883" t="str" cm="1">
        <f t="array" aca="1" ref="G883" ca="1">IF(INDIRECT(ADDRESS(ROUNDDOWN((ROW(G883)-2)/3,0)+2,2))&lt;&gt;"",_xlfn.CONCAT(INDIRECT(ADDRESS(ROUNDDOWN((ROW(G883)-2)/3,0)+2,MOD(ROW(G883)-2,3)+2))," - ",INDIRECT(ADDRESS(ROUNDDOWN((ROW(G883)-2)/3,0)+2,1))),"")</f>
        <v/>
      </c>
      <c r="M883" t="s">
        <v>1667</v>
      </c>
    </row>
    <row r="884" spans="7:18" x14ac:dyDescent="0.45">
      <c r="G884" t="str" cm="1">
        <f t="array" aca="1" ref="G884" ca="1">IF(INDIRECT(ADDRESS(ROUNDDOWN((ROW(G884)-2)/3,0)+2,2))&lt;&gt;"",_xlfn.CONCAT(INDIRECT(ADDRESS(ROUNDDOWN((ROW(G884)-2)/3,0)+2,MOD(ROW(G884)-2,3)+2))," - ",INDIRECT(ADDRESS(ROUNDDOWN((ROW(G884)-2)/3,0)+2,1))),"")</f>
        <v/>
      </c>
      <c r="M884" t="s">
        <v>1667</v>
      </c>
      <c r="R884" t="s">
        <v>946</v>
      </c>
    </row>
    <row r="885" spans="7:18" x14ac:dyDescent="0.45">
      <c r="G885" t="str" cm="1">
        <f t="array" aca="1" ref="G885" ca="1">IF(INDIRECT(ADDRESS(ROUNDDOWN((ROW(G885)-2)/3,0)+2,2))&lt;&gt;"",_xlfn.CONCAT(INDIRECT(ADDRESS(ROUNDDOWN((ROW(G885)-2)/3,0)+2,MOD(ROW(G885)-2,3)+2))," - ",INDIRECT(ADDRESS(ROUNDDOWN((ROW(G885)-2)/3,0)+2,1))),"")</f>
        <v/>
      </c>
      <c r="M885" t="s">
        <v>1667</v>
      </c>
      <c r="R885" t="s">
        <v>947</v>
      </c>
    </row>
    <row r="886" spans="7:18" x14ac:dyDescent="0.45">
      <c r="G886" t="str" cm="1">
        <f t="array" aca="1" ref="G886" ca="1">IF(INDIRECT(ADDRESS(ROUNDDOWN((ROW(G886)-2)/3,0)+2,2))&lt;&gt;"",_xlfn.CONCAT(INDIRECT(ADDRESS(ROUNDDOWN((ROW(G886)-2)/3,0)+2,MOD(ROW(G886)-2,3)+2))," - ",INDIRECT(ADDRESS(ROUNDDOWN((ROW(G886)-2)/3,0)+2,1))),"")</f>
        <v/>
      </c>
      <c r="M886" t="s">
        <v>1667</v>
      </c>
      <c r="R886" t="s">
        <v>948</v>
      </c>
    </row>
    <row r="887" spans="7:18" x14ac:dyDescent="0.45">
      <c r="G887" t="str" cm="1">
        <f t="array" aca="1" ref="G887" ca="1">IF(INDIRECT(ADDRESS(ROUNDDOWN((ROW(G887)-2)/3,0)+2,2))&lt;&gt;"",_xlfn.CONCAT(INDIRECT(ADDRESS(ROUNDDOWN((ROW(G887)-2)/3,0)+2,MOD(ROW(G887)-2,3)+2))," - ",INDIRECT(ADDRESS(ROUNDDOWN((ROW(G887)-2)/3,0)+2,1))),"")</f>
        <v/>
      </c>
      <c r="M887" t="s">
        <v>1667</v>
      </c>
      <c r="R887" t="s">
        <v>949</v>
      </c>
    </row>
    <row r="888" spans="7:18" x14ac:dyDescent="0.45">
      <c r="G888" t="str" cm="1">
        <f t="array" aca="1" ref="G888" ca="1">IF(INDIRECT(ADDRESS(ROUNDDOWN((ROW(G888)-2)/3,0)+2,2))&lt;&gt;"",_xlfn.CONCAT(INDIRECT(ADDRESS(ROUNDDOWN((ROW(G888)-2)/3,0)+2,MOD(ROW(G888)-2,3)+2))," - ",INDIRECT(ADDRESS(ROUNDDOWN((ROW(G888)-2)/3,0)+2,1))),"")</f>
        <v/>
      </c>
      <c r="M888" t="s">
        <v>1667</v>
      </c>
      <c r="R888" t="s">
        <v>950</v>
      </c>
    </row>
    <row r="889" spans="7:18" x14ac:dyDescent="0.45">
      <c r="G889" t="str" cm="1">
        <f t="array" aca="1" ref="G889" ca="1">IF(INDIRECT(ADDRESS(ROUNDDOWN((ROW(G889)-2)/3,0)+2,2))&lt;&gt;"",_xlfn.CONCAT(INDIRECT(ADDRESS(ROUNDDOWN((ROW(G889)-2)/3,0)+2,MOD(ROW(G889)-2,3)+2))," - ",INDIRECT(ADDRESS(ROUNDDOWN((ROW(G889)-2)/3,0)+2,1))),"")</f>
        <v/>
      </c>
      <c r="M889" t="s">
        <v>1667</v>
      </c>
      <c r="R889" t="s">
        <v>951</v>
      </c>
    </row>
    <row r="890" spans="7:18" x14ac:dyDescent="0.45">
      <c r="G890" t="str" cm="1">
        <f t="array" aca="1" ref="G890" ca="1">IF(INDIRECT(ADDRESS(ROUNDDOWN((ROW(G890)-2)/3,0)+2,2))&lt;&gt;"",_xlfn.CONCAT(INDIRECT(ADDRESS(ROUNDDOWN((ROW(G890)-2)/3,0)+2,MOD(ROW(G890)-2,3)+2))," - ",INDIRECT(ADDRESS(ROUNDDOWN((ROW(G890)-2)/3,0)+2,1))),"")</f>
        <v/>
      </c>
      <c r="M890" t="s">
        <v>1667</v>
      </c>
      <c r="R890" t="s">
        <v>952</v>
      </c>
    </row>
    <row r="891" spans="7:18" x14ac:dyDescent="0.45">
      <c r="G891" t="str" cm="1">
        <f t="array" aca="1" ref="G891" ca="1">IF(INDIRECT(ADDRESS(ROUNDDOWN((ROW(G891)-2)/3,0)+2,2))&lt;&gt;"",_xlfn.CONCAT(INDIRECT(ADDRESS(ROUNDDOWN((ROW(G891)-2)/3,0)+2,MOD(ROW(G891)-2,3)+2))," - ",INDIRECT(ADDRESS(ROUNDDOWN((ROW(G891)-2)/3,0)+2,1))),"")</f>
        <v/>
      </c>
      <c r="M891" t="s">
        <v>1667</v>
      </c>
      <c r="R891" t="s">
        <v>953</v>
      </c>
    </row>
    <row r="892" spans="7:18" x14ac:dyDescent="0.45">
      <c r="G892" t="str" cm="1">
        <f t="array" aca="1" ref="G892" ca="1">IF(INDIRECT(ADDRESS(ROUNDDOWN((ROW(G892)-2)/3,0)+2,2))&lt;&gt;"",_xlfn.CONCAT(INDIRECT(ADDRESS(ROUNDDOWN((ROW(G892)-2)/3,0)+2,MOD(ROW(G892)-2,3)+2))," - ",INDIRECT(ADDRESS(ROUNDDOWN((ROW(G892)-2)/3,0)+2,1))),"")</f>
        <v/>
      </c>
      <c r="M892" t="s">
        <v>1667</v>
      </c>
      <c r="R892" t="s">
        <v>954</v>
      </c>
    </row>
    <row r="893" spans="7:18" x14ac:dyDescent="0.45">
      <c r="G893" t="str" cm="1">
        <f t="array" aca="1" ref="G893" ca="1">IF(INDIRECT(ADDRESS(ROUNDDOWN((ROW(G893)-2)/3,0)+2,2))&lt;&gt;"",_xlfn.CONCAT(INDIRECT(ADDRESS(ROUNDDOWN((ROW(G893)-2)/3,0)+2,MOD(ROW(G893)-2,3)+2))," - ",INDIRECT(ADDRESS(ROUNDDOWN((ROW(G893)-2)/3,0)+2,1))),"")</f>
        <v/>
      </c>
      <c r="M893" t="s">
        <v>1667</v>
      </c>
      <c r="R893" t="s">
        <v>955</v>
      </c>
    </row>
    <row r="894" spans="7:18" x14ac:dyDescent="0.45">
      <c r="G894" t="str" cm="1">
        <f t="array" aca="1" ref="G894" ca="1">IF(INDIRECT(ADDRESS(ROUNDDOWN((ROW(G894)-2)/3,0)+2,2))&lt;&gt;"",_xlfn.CONCAT(INDIRECT(ADDRESS(ROUNDDOWN((ROW(G894)-2)/3,0)+2,MOD(ROW(G894)-2,3)+2))," - ",INDIRECT(ADDRESS(ROUNDDOWN((ROW(G894)-2)/3,0)+2,1))),"")</f>
        <v/>
      </c>
      <c r="M894" t="s">
        <v>1667</v>
      </c>
      <c r="R894" t="s">
        <v>956</v>
      </c>
    </row>
    <row r="895" spans="7:18" x14ac:dyDescent="0.45">
      <c r="G895" t="str" cm="1">
        <f t="array" aca="1" ref="G895" ca="1">IF(INDIRECT(ADDRESS(ROUNDDOWN((ROW(G895)-2)/3,0)+2,2))&lt;&gt;"",_xlfn.CONCAT(INDIRECT(ADDRESS(ROUNDDOWN((ROW(G895)-2)/3,0)+2,MOD(ROW(G895)-2,3)+2))," - ",INDIRECT(ADDRESS(ROUNDDOWN((ROW(G895)-2)/3,0)+2,1))),"")</f>
        <v/>
      </c>
      <c r="M895" t="s">
        <v>1667</v>
      </c>
      <c r="R895" t="s">
        <v>957</v>
      </c>
    </row>
    <row r="896" spans="7:18" x14ac:dyDescent="0.45">
      <c r="G896" t="str" cm="1">
        <f t="array" aca="1" ref="G896" ca="1">IF(INDIRECT(ADDRESS(ROUNDDOWN((ROW(G896)-2)/3,0)+2,2))&lt;&gt;"",_xlfn.CONCAT(INDIRECT(ADDRESS(ROUNDDOWN((ROW(G896)-2)/3,0)+2,MOD(ROW(G896)-2,3)+2))," - ",INDIRECT(ADDRESS(ROUNDDOWN((ROW(G896)-2)/3,0)+2,1))),"")</f>
        <v/>
      </c>
      <c r="M896" t="s">
        <v>1667</v>
      </c>
      <c r="R896" t="s">
        <v>958</v>
      </c>
    </row>
    <row r="897" spans="7:18" x14ac:dyDescent="0.45">
      <c r="G897" t="str" cm="1">
        <f t="array" aca="1" ref="G897" ca="1">IF(INDIRECT(ADDRESS(ROUNDDOWN((ROW(G897)-2)/3,0)+2,2))&lt;&gt;"",_xlfn.CONCAT(INDIRECT(ADDRESS(ROUNDDOWN((ROW(G897)-2)/3,0)+2,MOD(ROW(G897)-2,3)+2))," - ",INDIRECT(ADDRESS(ROUNDDOWN((ROW(G897)-2)/3,0)+2,1))),"")</f>
        <v/>
      </c>
      <c r="M897" t="s">
        <v>1667</v>
      </c>
      <c r="R897" t="s">
        <v>959</v>
      </c>
    </row>
    <row r="898" spans="7:18" x14ac:dyDescent="0.45">
      <c r="G898" t="str" cm="1">
        <f t="array" aca="1" ref="G898" ca="1">IF(INDIRECT(ADDRESS(ROUNDDOWN((ROW(G898)-2)/3,0)+2,2))&lt;&gt;"",_xlfn.CONCAT(INDIRECT(ADDRESS(ROUNDDOWN((ROW(G898)-2)/3,0)+2,MOD(ROW(G898)-2,3)+2))," - ",INDIRECT(ADDRESS(ROUNDDOWN((ROW(G898)-2)/3,0)+2,1))),"")</f>
        <v/>
      </c>
      <c r="M898" t="s">
        <v>1667</v>
      </c>
      <c r="R898" t="s">
        <v>960</v>
      </c>
    </row>
    <row r="899" spans="7:18" x14ac:dyDescent="0.45">
      <c r="G899" t="str" cm="1">
        <f t="array" aca="1" ref="G899" ca="1">IF(INDIRECT(ADDRESS(ROUNDDOWN((ROW(G899)-2)/3,0)+2,2))&lt;&gt;"",_xlfn.CONCAT(INDIRECT(ADDRESS(ROUNDDOWN((ROW(G899)-2)/3,0)+2,MOD(ROW(G899)-2,3)+2))," - ",INDIRECT(ADDRESS(ROUNDDOWN((ROW(G899)-2)/3,0)+2,1))),"")</f>
        <v/>
      </c>
      <c r="M899" t="s">
        <v>1667</v>
      </c>
      <c r="R899" t="s">
        <v>961</v>
      </c>
    </row>
    <row r="900" spans="7:18" x14ac:dyDescent="0.45">
      <c r="G900" t="str" cm="1">
        <f t="array" aca="1" ref="G900" ca="1">IF(INDIRECT(ADDRESS(ROUNDDOWN((ROW(G900)-2)/3,0)+2,2))&lt;&gt;"",_xlfn.CONCAT(INDIRECT(ADDRESS(ROUNDDOWN((ROW(G900)-2)/3,0)+2,MOD(ROW(G900)-2,3)+2))," - ",INDIRECT(ADDRESS(ROUNDDOWN((ROW(G900)-2)/3,0)+2,1))),"")</f>
        <v/>
      </c>
      <c r="M900" t="s">
        <v>1667</v>
      </c>
      <c r="R900" t="s">
        <v>962</v>
      </c>
    </row>
    <row r="901" spans="7:18" x14ac:dyDescent="0.45">
      <c r="G901" t="str" cm="1">
        <f t="array" aca="1" ref="G901" ca="1">IF(INDIRECT(ADDRESS(ROUNDDOWN((ROW(G901)-2)/3,0)+2,2))&lt;&gt;"",_xlfn.CONCAT(INDIRECT(ADDRESS(ROUNDDOWN((ROW(G901)-2)/3,0)+2,MOD(ROW(G901)-2,3)+2))," - ",INDIRECT(ADDRESS(ROUNDDOWN((ROW(G901)-2)/3,0)+2,1))),"")</f>
        <v/>
      </c>
      <c r="M901" t="s">
        <v>1667</v>
      </c>
      <c r="R901" t="s">
        <v>963</v>
      </c>
    </row>
    <row r="902" spans="7:18" x14ac:dyDescent="0.45">
      <c r="G902" t="str" cm="1">
        <f t="array" aca="1" ref="G902" ca="1">IF(INDIRECT(ADDRESS(ROUNDDOWN((ROW(G902)-2)/3,0)+2,2))&lt;&gt;"",_xlfn.CONCAT(INDIRECT(ADDRESS(ROUNDDOWN((ROW(G902)-2)/3,0)+2,MOD(ROW(G902)-2,3)+2))," - ",INDIRECT(ADDRESS(ROUNDDOWN((ROW(G902)-2)/3,0)+2,1))),"")</f>
        <v/>
      </c>
      <c r="M902" t="s">
        <v>1667</v>
      </c>
      <c r="R902" t="s">
        <v>964</v>
      </c>
    </row>
    <row r="903" spans="7:18" x14ac:dyDescent="0.45">
      <c r="G903" t="str" cm="1">
        <f t="array" aca="1" ref="G903" ca="1">IF(INDIRECT(ADDRESS(ROUNDDOWN((ROW(G903)-2)/3,0)+2,2))&lt;&gt;"",_xlfn.CONCAT(INDIRECT(ADDRESS(ROUNDDOWN((ROW(G903)-2)/3,0)+2,MOD(ROW(G903)-2,3)+2))," - ",INDIRECT(ADDRESS(ROUNDDOWN((ROW(G903)-2)/3,0)+2,1))),"")</f>
        <v/>
      </c>
      <c r="M903" t="s">
        <v>1667</v>
      </c>
      <c r="R903" t="s">
        <v>965</v>
      </c>
    </row>
    <row r="904" spans="7:18" x14ac:dyDescent="0.45">
      <c r="G904" t="str" cm="1">
        <f t="array" aca="1" ref="G904" ca="1">IF(INDIRECT(ADDRESS(ROUNDDOWN((ROW(G904)-2)/3,0)+2,2))&lt;&gt;"",_xlfn.CONCAT(INDIRECT(ADDRESS(ROUNDDOWN((ROW(G904)-2)/3,0)+2,MOD(ROW(G904)-2,3)+2))," - ",INDIRECT(ADDRESS(ROUNDDOWN((ROW(G904)-2)/3,0)+2,1))),"")</f>
        <v/>
      </c>
      <c r="M904" t="s">
        <v>1667</v>
      </c>
      <c r="R904" t="s">
        <v>966</v>
      </c>
    </row>
    <row r="905" spans="7:18" x14ac:dyDescent="0.45">
      <c r="G905" t="str" cm="1">
        <f t="array" aca="1" ref="G905" ca="1">IF(INDIRECT(ADDRESS(ROUNDDOWN((ROW(G905)-2)/3,0)+2,2))&lt;&gt;"",_xlfn.CONCAT(INDIRECT(ADDRESS(ROUNDDOWN((ROW(G905)-2)/3,0)+2,MOD(ROW(G905)-2,3)+2))," - ",INDIRECT(ADDRESS(ROUNDDOWN((ROW(G905)-2)/3,0)+2,1))),"")</f>
        <v/>
      </c>
      <c r="M905" t="s">
        <v>1667</v>
      </c>
      <c r="R905" t="s">
        <v>967</v>
      </c>
    </row>
    <row r="906" spans="7:18" x14ac:dyDescent="0.45">
      <c r="G906" t="str" cm="1">
        <f t="array" aca="1" ref="G906" ca="1">IF(INDIRECT(ADDRESS(ROUNDDOWN((ROW(G906)-2)/3,0)+2,2))&lt;&gt;"",_xlfn.CONCAT(INDIRECT(ADDRESS(ROUNDDOWN((ROW(G906)-2)/3,0)+2,MOD(ROW(G906)-2,3)+2))," - ",INDIRECT(ADDRESS(ROUNDDOWN((ROW(G906)-2)/3,0)+2,1))),"")</f>
        <v/>
      </c>
      <c r="M906" t="s">
        <v>1667</v>
      </c>
      <c r="R906" t="s">
        <v>968</v>
      </c>
    </row>
    <row r="907" spans="7:18" x14ac:dyDescent="0.45">
      <c r="G907" t="str" cm="1">
        <f t="array" aca="1" ref="G907" ca="1">IF(INDIRECT(ADDRESS(ROUNDDOWN((ROW(G907)-2)/3,0)+2,2))&lt;&gt;"",_xlfn.CONCAT(INDIRECT(ADDRESS(ROUNDDOWN((ROW(G907)-2)/3,0)+2,MOD(ROW(G907)-2,3)+2))," - ",INDIRECT(ADDRESS(ROUNDDOWN((ROW(G907)-2)/3,0)+2,1))),"")</f>
        <v/>
      </c>
      <c r="M907" t="s">
        <v>1667</v>
      </c>
      <c r="R907" t="s">
        <v>969</v>
      </c>
    </row>
    <row r="908" spans="7:18" x14ac:dyDescent="0.45">
      <c r="G908" t="str" cm="1">
        <f t="array" aca="1" ref="G908" ca="1">IF(INDIRECT(ADDRESS(ROUNDDOWN((ROW(G908)-2)/3,0)+2,2))&lt;&gt;"",_xlfn.CONCAT(INDIRECT(ADDRESS(ROUNDDOWN((ROW(G908)-2)/3,0)+2,MOD(ROW(G908)-2,3)+2))," - ",INDIRECT(ADDRESS(ROUNDDOWN((ROW(G908)-2)/3,0)+2,1))),"")</f>
        <v/>
      </c>
      <c r="M908" t="s">
        <v>1667</v>
      </c>
    </row>
    <row r="909" spans="7:18" x14ac:dyDescent="0.45">
      <c r="G909" t="str" cm="1">
        <f t="array" aca="1" ref="G909" ca="1">IF(INDIRECT(ADDRESS(ROUNDDOWN((ROW(G909)-2)/3,0)+2,2))&lt;&gt;"",_xlfn.CONCAT(INDIRECT(ADDRESS(ROUNDDOWN((ROW(G909)-2)/3,0)+2,MOD(ROW(G909)-2,3)+2))," - ",INDIRECT(ADDRESS(ROUNDDOWN((ROW(G909)-2)/3,0)+2,1))),"")</f>
        <v/>
      </c>
      <c r="M909" t="s">
        <v>1667</v>
      </c>
    </row>
    <row r="910" spans="7:18" x14ac:dyDescent="0.45">
      <c r="G910" t="str" cm="1">
        <f t="array" aca="1" ref="G910" ca="1">IF(INDIRECT(ADDRESS(ROUNDDOWN((ROW(G910)-2)/3,0)+2,2))&lt;&gt;"",_xlfn.CONCAT(INDIRECT(ADDRESS(ROUNDDOWN((ROW(G910)-2)/3,0)+2,MOD(ROW(G910)-2,3)+2))," - ",INDIRECT(ADDRESS(ROUNDDOWN((ROW(G910)-2)/3,0)+2,1))),"")</f>
        <v/>
      </c>
      <c r="M910" t="s">
        <v>1667</v>
      </c>
    </row>
    <row r="911" spans="7:18" x14ac:dyDescent="0.45">
      <c r="G911" t="str" cm="1">
        <f t="array" aca="1" ref="G911" ca="1">IF(INDIRECT(ADDRESS(ROUNDDOWN((ROW(G911)-2)/3,0)+2,2))&lt;&gt;"",_xlfn.CONCAT(INDIRECT(ADDRESS(ROUNDDOWN((ROW(G911)-2)/3,0)+2,MOD(ROW(G911)-2,3)+2))," - ",INDIRECT(ADDRESS(ROUNDDOWN((ROW(G911)-2)/3,0)+2,1))),"")</f>
        <v/>
      </c>
      <c r="M911" t="s">
        <v>1667</v>
      </c>
      <c r="R911" t="s">
        <v>970</v>
      </c>
    </row>
    <row r="912" spans="7:18" x14ac:dyDescent="0.45">
      <c r="G912" t="str" cm="1">
        <f t="array" aca="1" ref="G912" ca="1">IF(INDIRECT(ADDRESS(ROUNDDOWN((ROW(G912)-2)/3,0)+2,2))&lt;&gt;"",_xlfn.CONCAT(INDIRECT(ADDRESS(ROUNDDOWN((ROW(G912)-2)/3,0)+2,MOD(ROW(G912)-2,3)+2))," - ",INDIRECT(ADDRESS(ROUNDDOWN((ROW(G912)-2)/3,0)+2,1))),"")</f>
        <v/>
      </c>
      <c r="M912" t="s">
        <v>1667</v>
      </c>
      <c r="R912" t="s">
        <v>971</v>
      </c>
    </row>
    <row r="913" spans="7:18" x14ac:dyDescent="0.45">
      <c r="G913" t="str" cm="1">
        <f t="array" aca="1" ref="G913" ca="1">IF(INDIRECT(ADDRESS(ROUNDDOWN((ROW(G913)-2)/3,0)+2,2))&lt;&gt;"",_xlfn.CONCAT(INDIRECT(ADDRESS(ROUNDDOWN((ROW(G913)-2)/3,0)+2,MOD(ROW(G913)-2,3)+2))," - ",INDIRECT(ADDRESS(ROUNDDOWN((ROW(G913)-2)/3,0)+2,1))),"")</f>
        <v/>
      </c>
      <c r="M913" t="s">
        <v>1667</v>
      </c>
      <c r="R913" t="s">
        <v>972</v>
      </c>
    </row>
    <row r="914" spans="7:18" x14ac:dyDescent="0.45">
      <c r="G914" t="str" cm="1">
        <f t="array" aca="1" ref="G914" ca="1">IF(INDIRECT(ADDRESS(ROUNDDOWN((ROW(G914)-2)/3,0)+2,2))&lt;&gt;"",_xlfn.CONCAT(INDIRECT(ADDRESS(ROUNDDOWN((ROW(G914)-2)/3,0)+2,MOD(ROW(G914)-2,3)+2))," - ",INDIRECT(ADDRESS(ROUNDDOWN((ROW(G914)-2)/3,0)+2,1))),"")</f>
        <v/>
      </c>
      <c r="M914" t="s">
        <v>1667</v>
      </c>
      <c r="R914" t="s">
        <v>973</v>
      </c>
    </row>
    <row r="915" spans="7:18" x14ac:dyDescent="0.45">
      <c r="G915" t="str" cm="1">
        <f t="array" aca="1" ref="G915" ca="1">IF(INDIRECT(ADDRESS(ROUNDDOWN((ROW(G915)-2)/3,0)+2,2))&lt;&gt;"",_xlfn.CONCAT(INDIRECT(ADDRESS(ROUNDDOWN((ROW(G915)-2)/3,0)+2,MOD(ROW(G915)-2,3)+2))," - ",INDIRECT(ADDRESS(ROUNDDOWN((ROW(G915)-2)/3,0)+2,1))),"")</f>
        <v/>
      </c>
      <c r="M915" t="s">
        <v>1667</v>
      </c>
      <c r="R915" t="s">
        <v>974</v>
      </c>
    </row>
    <row r="916" spans="7:18" x14ac:dyDescent="0.45">
      <c r="G916" t="str" cm="1">
        <f t="array" aca="1" ref="G916" ca="1">IF(INDIRECT(ADDRESS(ROUNDDOWN((ROW(G916)-2)/3,0)+2,2))&lt;&gt;"",_xlfn.CONCAT(INDIRECT(ADDRESS(ROUNDDOWN((ROW(G916)-2)/3,0)+2,MOD(ROW(G916)-2,3)+2))," - ",INDIRECT(ADDRESS(ROUNDDOWN((ROW(G916)-2)/3,0)+2,1))),"")</f>
        <v/>
      </c>
      <c r="M916" t="s">
        <v>1667</v>
      </c>
      <c r="R916" t="s">
        <v>975</v>
      </c>
    </row>
    <row r="917" spans="7:18" x14ac:dyDescent="0.45">
      <c r="G917" t="str" cm="1">
        <f t="array" aca="1" ref="G917" ca="1">IF(INDIRECT(ADDRESS(ROUNDDOWN((ROW(G917)-2)/3,0)+2,2))&lt;&gt;"",_xlfn.CONCAT(INDIRECT(ADDRESS(ROUNDDOWN((ROW(G917)-2)/3,0)+2,MOD(ROW(G917)-2,3)+2))," - ",INDIRECT(ADDRESS(ROUNDDOWN((ROW(G917)-2)/3,0)+2,1))),"")</f>
        <v/>
      </c>
      <c r="M917" t="s">
        <v>1667</v>
      </c>
    </row>
    <row r="918" spans="7:18" x14ac:dyDescent="0.45">
      <c r="G918" t="str" cm="1">
        <f t="array" aca="1" ref="G918" ca="1">IF(INDIRECT(ADDRESS(ROUNDDOWN((ROW(G918)-2)/3,0)+2,2))&lt;&gt;"",_xlfn.CONCAT(INDIRECT(ADDRESS(ROUNDDOWN((ROW(G918)-2)/3,0)+2,MOD(ROW(G918)-2,3)+2))," - ",INDIRECT(ADDRESS(ROUNDDOWN((ROW(G918)-2)/3,0)+2,1))),"")</f>
        <v/>
      </c>
      <c r="M918" t="s">
        <v>1667</v>
      </c>
    </row>
    <row r="919" spans="7:18" x14ac:dyDescent="0.45">
      <c r="G919" t="str" cm="1">
        <f t="array" aca="1" ref="G919" ca="1">IF(INDIRECT(ADDRESS(ROUNDDOWN((ROW(G919)-2)/3,0)+2,2))&lt;&gt;"",_xlfn.CONCAT(INDIRECT(ADDRESS(ROUNDDOWN((ROW(G919)-2)/3,0)+2,MOD(ROW(G919)-2,3)+2))," - ",INDIRECT(ADDRESS(ROUNDDOWN((ROW(G919)-2)/3,0)+2,1))),"")</f>
        <v/>
      </c>
      <c r="M919" t="s">
        <v>1667</v>
      </c>
    </row>
    <row r="920" spans="7:18" x14ac:dyDescent="0.45">
      <c r="G920" t="str" cm="1">
        <f t="array" aca="1" ref="G920" ca="1">IF(INDIRECT(ADDRESS(ROUNDDOWN((ROW(G920)-2)/3,0)+2,2))&lt;&gt;"",_xlfn.CONCAT(INDIRECT(ADDRESS(ROUNDDOWN((ROW(G920)-2)/3,0)+2,MOD(ROW(G920)-2,3)+2))," - ",INDIRECT(ADDRESS(ROUNDDOWN((ROW(G920)-2)/3,0)+2,1))),"")</f>
        <v/>
      </c>
      <c r="M920" t="s">
        <v>1667</v>
      </c>
      <c r="R920" t="s">
        <v>976</v>
      </c>
    </row>
    <row r="921" spans="7:18" x14ac:dyDescent="0.45">
      <c r="G921" t="str" cm="1">
        <f t="array" aca="1" ref="G921" ca="1">IF(INDIRECT(ADDRESS(ROUNDDOWN((ROW(G921)-2)/3,0)+2,2))&lt;&gt;"",_xlfn.CONCAT(INDIRECT(ADDRESS(ROUNDDOWN((ROW(G921)-2)/3,0)+2,MOD(ROW(G921)-2,3)+2))," - ",INDIRECT(ADDRESS(ROUNDDOWN((ROW(G921)-2)/3,0)+2,1))),"")</f>
        <v/>
      </c>
      <c r="M921" t="s">
        <v>1667</v>
      </c>
      <c r="R921" t="s">
        <v>977</v>
      </c>
    </row>
    <row r="922" spans="7:18" x14ac:dyDescent="0.45">
      <c r="G922" t="str" cm="1">
        <f t="array" aca="1" ref="G922" ca="1">IF(INDIRECT(ADDRESS(ROUNDDOWN((ROW(G922)-2)/3,0)+2,2))&lt;&gt;"",_xlfn.CONCAT(INDIRECT(ADDRESS(ROUNDDOWN((ROW(G922)-2)/3,0)+2,MOD(ROW(G922)-2,3)+2))," - ",INDIRECT(ADDRESS(ROUNDDOWN((ROW(G922)-2)/3,0)+2,1))),"")</f>
        <v/>
      </c>
      <c r="M922" t="s">
        <v>1667</v>
      </c>
      <c r="R922" t="s">
        <v>978</v>
      </c>
    </row>
    <row r="923" spans="7:18" x14ac:dyDescent="0.45">
      <c r="G923" t="str" cm="1">
        <f t="array" aca="1" ref="G923" ca="1">IF(INDIRECT(ADDRESS(ROUNDDOWN((ROW(G923)-2)/3,0)+2,2))&lt;&gt;"",_xlfn.CONCAT(INDIRECT(ADDRESS(ROUNDDOWN((ROW(G923)-2)/3,0)+2,MOD(ROW(G923)-2,3)+2))," - ",INDIRECT(ADDRESS(ROUNDDOWN((ROW(G923)-2)/3,0)+2,1))),"")</f>
        <v/>
      </c>
      <c r="M923" t="s">
        <v>1667</v>
      </c>
      <c r="R923" t="s">
        <v>979</v>
      </c>
    </row>
    <row r="924" spans="7:18" x14ac:dyDescent="0.45">
      <c r="G924" t="str" cm="1">
        <f t="array" aca="1" ref="G924" ca="1">IF(INDIRECT(ADDRESS(ROUNDDOWN((ROW(G924)-2)/3,0)+2,2))&lt;&gt;"",_xlfn.CONCAT(INDIRECT(ADDRESS(ROUNDDOWN((ROW(G924)-2)/3,0)+2,MOD(ROW(G924)-2,3)+2))," - ",INDIRECT(ADDRESS(ROUNDDOWN((ROW(G924)-2)/3,0)+2,1))),"")</f>
        <v/>
      </c>
      <c r="M924" t="s">
        <v>1667</v>
      </c>
      <c r="R924" t="s">
        <v>980</v>
      </c>
    </row>
    <row r="925" spans="7:18" x14ac:dyDescent="0.45">
      <c r="G925" t="str" cm="1">
        <f t="array" aca="1" ref="G925" ca="1">IF(INDIRECT(ADDRESS(ROUNDDOWN((ROW(G925)-2)/3,0)+2,2))&lt;&gt;"",_xlfn.CONCAT(INDIRECT(ADDRESS(ROUNDDOWN((ROW(G925)-2)/3,0)+2,MOD(ROW(G925)-2,3)+2))," - ",INDIRECT(ADDRESS(ROUNDDOWN((ROW(G925)-2)/3,0)+2,1))),"")</f>
        <v/>
      </c>
      <c r="M925" t="s">
        <v>1667</v>
      </c>
      <c r="R925" t="s">
        <v>981</v>
      </c>
    </row>
    <row r="926" spans="7:18" x14ac:dyDescent="0.45">
      <c r="G926" t="str" cm="1">
        <f t="array" aca="1" ref="G926" ca="1">IF(INDIRECT(ADDRESS(ROUNDDOWN((ROW(G926)-2)/3,0)+2,2))&lt;&gt;"",_xlfn.CONCAT(INDIRECT(ADDRESS(ROUNDDOWN((ROW(G926)-2)/3,0)+2,MOD(ROW(G926)-2,3)+2))," - ",INDIRECT(ADDRESS(ROUNDDOWN((ROW(G926)-2)/3,0)+2,1))),"")</f>
        <v/>
      </c>
      <c r="M926" t="s">
        <v>1667</v>
      </c>
      <c r="R926" t="s">
        <v>982</v>
      </c>
    </row>
    <row r="927" spans="7:18" x14ac:dyDescent="0.45">
      <c r="G927" t="str" cm="1">
        <f t="array" aca="1" ref="G927" ca="1">IF(INDIRECT(ADDRESS(ROUNDDOWN((ROW(G927)-2)/3,0)+2,2))&lt;&gt;"",_xlfn.CONCAT(INDIRECT(ADDRESS(ROUNDDOWN((ROW(G927)-2)/3,0)+2,MOD(ROW(G927)-2,3)+2))," - ",INDIRECT(ADDRESS(ROUNDDOWN((ROW(G927)-2)/3,0)+2,1))),"")</f>
        <v/>
      </c>
      <c r="M927" t="s">
        <v>1667</v>
      </c>
      <c r="R927" t="s">
        <v>983</v>
      </c>
    </row>
    <row r="928" spans="7:18" x14ac:dyDescent="0.45">
      <c r="G928" t="str" cm="1">
        <f t="array" aca="1" ref="G928" ca="1">IF(INDIRECT(ADDRESS(ROUNDDOWN((ROW(G928)-2)/3,0)+2,2))&lt;&gt;"",_xlfn.CONCAT(INDIRECT(ADDRESS(ROUNDDOWN((ROW(G928)-2)/3,0)+2,MOD(ROW(G928)-2,3)+2))," - ",INDIRECT(ADDRESS(ROUNDDOWN((ROW(G928)-2)/3,0)+2,1))),"")</f>
        <v/>
      </c>
      <c r="M928" t="s">
        <v>1667</v>
      </c>
      <c r="R928" t="s">
        <v>984</v>
      </c>
    </row>
    <row r="929" spans="7:18" x14ac:dyDescent="0.45">
      <c r="G929" t="str" cm="1">
        <f t="array" aca="1" ref="G929" ca="1">IF(INDIRECT(ADDRESS(ROUNDDOWN((ROW(G929)-2)/3,0)+2,2))&lt;&gt;"",_xlfn.CONCAT(INDIRECT(ADDRESS(ROUNDDOWN((ROW(G929)-2)/3,0)+2,MOD(ROW(G929)-2,3)+2))," - ",INDIRECT(ADDRESS(ROUNDDOWN((ROW(G929)-2)/3,0)+2,1))),"")</f>
        <v/>
      </c>
      <c r="M929" t="s">
        <v>1667</v>
      </c>
      <c r="R929" t="s">
        <v>985</v>
      </c>
    </row>
    <row r="930" spans="7:18" x14ac:dyDescent="0.45">
      <c r="G930" t="str" cm="1">
        <f t="array" aca="1" ref="G930" ca="1">IF(INDIRECT(ADDRESS(ROUNDDOWN((ROW(G930)-2)/3,0)+2,2))&lt;&gt;"",_xlfn.CONCAT(INDIRECT(ADDRESS(ROUNDDOWN((ROW(G930)-2)/3,0)+2,MOD(ROW(G930)-2,3)+2))," - ",INDIRECT(ADDRESS(ROUNDDOWN((ROW(G930)-2)/3,0)+2,1))),"")</f>
        <v/>
      </c>
      <c r="M930" t="s">
        <v>1667</v>
      </c>
      <c r="R930" t="s">
        <v>986</v>
      </c>
    </row>
    <row r="931" spans="7:18" x14ac:dyDescent="0.45">
      <c r="G931" t="str" cm="1">
        <f t="array" aca="1" ref="G931" ca="1">IF(INDIRECT(ADDRESS(ROUNDDOWN((ROW(G931)-2)/3,0)+2,2))&lt;&gt;"",_xlfn.CONCAT(INDIRECT(ADDRESS(ROUNDDOWN((ROW(G931)-2)/3,0)+2,MOD(ROW(G931)-2,3)+2))," - ",INDIRECT(ADDRESS(ROUNDDOWN((ROW(G931)-2)/3,0)+2,1))),"")</f>
        <v/>
      </c>
      <c r="M931" t="s">
        <v>1667</v>
      </c>
      <c r="R931" t="s">
        <v>987</v>
      </c>
    </row>
    <row r="932" spans="7:18" x14ac:dyDescent="0.45">
      <c r="G932" t="str" cm="1">
        <f t="array" aca="1" ref="G932" ca="1">IF(INDIRECT(ADDRESS(ROUNDDOWN((ROW(G932)-2)/3,0)+2,2))&lt;&gt;"",_xlfn.CONCAT(INDIRECT(ADDRESS(ROUNDDOWN((ROW(G932)-2)/3,0)+2,MOD(ROW(G932)-2,3)+2))," - ",INDIRECT(ADDRESS(ROUNDDOWN((ROW(G932)-2)/3,0)+2,1))),"")</f>
        <v/>
      </c>
      <c r="M932" t="s">
        <v>1667</v>
      </c>
      <c r="R932" t="s">
        <v>988</v>
      </c>
    </row>
    <row r="933" spans="7:18" x14ac:dyDescent="0.45">
      <c r="G933" t="str" cm="1">
        <f t="array" aca="1" ref="G933" ca="1">IF(INDIRECT(ADDRESS(ROUNDDOWN((ROW(G933)-2)/3,0)+2,2))&lt;&gt;"",_xlfn.CONCAT(INDIRECT(ADDRESS(ROUNDDOWN((ROW(G933)-2)/3,0)+2,MOD(ROW(G933)-2,3)+2))," - ",INDIRECT(ADDRESS(ROUNDDOWN((ROW(G933)-2)/3,0)+2,1))),"")</f>
        <v/>
      </c>
      <c r="M933" t="s">
        <v>1667</v>
      </c>
      <c r="R933" t="s">
        <v>989</v>
      </c>
    </row>
    <row r="934" spans="7:18" x14ac:dyDescent="0.45">
      <c r="G934" t="str" cm="1">
        <f t="array" aca="1" ref="G934" ca="1">IF(INDIRECT(ADDRESS(ROUNDDOWN((ROW(G934)-2)/3,0)+2,2))&lt;&gt;"",_xlfn.CONCAT(INDIRECT(ADDRESS(ROUNDDOWN((ROW(G934)-2)/3,0)+2,MOD(ROW(G934)-2,3)+2))," - ",INDIRECT(ADDRESS(ROUNDDOWN((ROW(G934)-2)/3,0)+2,1))),"")</f>
        <v/>
      </c>
      <c r="M934" t="s">
        <v>1667</v>
      </c>
      <c r="R934" t="s">
        <v>990</v>
      </c>
    </row>
    <row r="935" spans="7:18" x14ac:dyDescent="0.45">
      <c r="G935" t="str" cm="1">
        <f t="array" aca="1" ref="G935" ca="1">IF(INDIRECT(ADDRESS(ROUNDDOWN((ROW(G935)-2)/3,0)+2,2))&lt;&gt;"",_xlfn.CONCAT(INDIRECT(ADDRESS(ROUNDDOWN((ROW(G935)-2)/3,0)+2,MOD(ROW(G935)-2,3)+2))," - ",INDIRECT(ADDRESS(ROUNDDOWN((ROW(G935)-2)/3,0)+2,1))),"")</f>
        <v/>
      </c>
      <c r="M935" t="s">
        <v>1667</v>
      </c>
      <c r="R935" t="s">
        <v>991</v>
      </c>
    </row>
    <row r="936" spans="7:18" x14ac:dyDescent="0.45">
      <c r="G936" t="str" cm="1">
        <f t="array" aca="1" ref="G936" ca="1">IF(INDIRECT(ADDRESS(ROUNDDOWN((ROW(G936)-2)/3,0)+2,2))&lt;&gt;"",_xlfn.CONCAT(INDIRECT(ADDRESS(ROUNDDOWN((ROW(G936)-2)/3,0)+2,MOD(ROW(G936)-2,3)+2))," - ",INDIRECT(ADDRESS(ROUNDDOWN((ROW(G936)-2)/3,0)+2,1))),"")</f>
        <v/>
      </c>
      <c r="M936" t="s">
        <v>1667</v>
      </c>
      <c r="R936" t="s">
        <v>992</v>
      </c>
    </row>
    <row r="937" spans="7:18" x14ac:dyDescent="0.45">
      <c r="G937" t="str" cm="1">
        <f t="array" aca="1" ref="G937" ca="1">IF(INDIRECT(ADDRESS(ROUNDDOWN((ROW(G937)-2)/3,0)+2,2))&lt;&gt;"",_xlfn.CONCAT(INDIRECT(ADDRESS(ROUNDDOWN((ROW(G937)-2)/3,0)+2,MOD(ROW(G937)-2,3)+2))," - ",INDIRECT(ADDRESS(ROUNDDOWN((ROW(G937)-2)/3,0)+2,1))),"")</f>
        <v/>
      </c>
      <c r="M937" t="s">
        <v>1667</v>
      </c>
      <c r="R937" t="s">
        <v>993</v>
      </c>
    </row>
    <row r="938" spans="7:18" x14ac:dyDescent="0.45">
      <c r="G938" t="str" cm="1">
        <f t="array" aca="1" ref="G938" ca="1">IF(INDIRECT(ADDRESS(ROUNDDOWN((ROW(G938)-2)/3,0)+2,2))&lt;&gt;"",_xlfn.CONCAT(INDIRECT(ADDRESS(ROUNDDOWN((ROW(G938)-2)/3,0)+2,MOD(ROW(G938)-2,3)+2))," - ",INDIRECT(ADDRESS(ROUNDDOWN((ROW(G938)-2)/3,0)+2,1))),"")</f>
        <v/>
      </c>
      <c r="M938" t="s">
        <v>1667</v>
      </c>
      <c r="R938" t="s">
        <v>994</v>
      </c>
    </row>
    <row r="939" spans="7:18" x14ac:dyDescent="0.45">
      <c r="G939" t="str" cm="1">
        <f t="array" aca="1" ref="G939" ca="1">IF(INDIRECT(ADDRESS(ROUNDDOWN((ROW(G939)-2)/3,0)+2,2))&lt;&gt;"",_xlfn.CONCAT(INDIRECT(ADDRESS(ROUNDDOWN((ROW(G939)-2)/3,0)+2,MOD(ROW(G939)-2,3)+2))," - ",INDIRECT(ADDRESS(ROUNDDOWN((ROW(G939)-2)/3,0)+2,1))),"")</f>
        <v/>
      </c>
      <c r="M939" t="s">
        <v>1667</v>
      </c>
      <c r="R939" t="s">
        <v>995</v>
      </c>
    </row>
    <row r="940" spans="7:18" x14ac:dyDescent="0.45">
      <c r="G940" t="str" cm="1">
        <f t="array" aca="1" ref="G940" ca="1">IF(INDIRECT(ADDRESS(ROUNDDOWN((ROW(G940)-2)/3,0)+2,2))&lt;&gt;"",_xlfn.CONCAT(INDIRECT(ADDRESS(ROUNDDOWN((ROW(G940)-2)/3,0)+2,MOD(ROW(G940)-2,3)+2))," - ",INDIRECT(ADDRESS(ROUNDDOWN((ROW(G940)-2)/3,0)+2,1))),"")</f>
        <v/>
      </c>
      <c r="M940" t="s">
        <v>1667</v>
      </c>
      <c r="R940" t="s">
        <v>996</v>
      </c>
    </row>
    <row r="941" spans="7:18" x14ac:dyDescent="0.45">
      <c r="G941" t="str" cm="1">
        <f t="array" aca="1" ref="G941" ca="1">IF(INDIRECT(ADDRESS(ROUNDDOWN((ROW(G941)-2)/3,0)+2,2))&lt;&gt;"",_xlfn.CONCAT(INDIRECT(ADDRESS(ROUNDDOWN((ROW(G941)-2)/3,0)+2,MOD(ROW(G941)-2,3)+2))," - ",INDIRECT(ADDRESS(ROUNDDOWN((ROW(G941)-2)/3,0)+2,1))),"")</f>
        <v/>
      </c>
      <c r="M941" t="s">
        <v>1667</v>
      </c>
      <c r="R941" t="s">
        <v>997</v>
      </c>
    </row>
    <row r="942" spans="7:18" x14ac:dyDescent="0.45">
      <c r="G942" t="str" cm="1">
        <f t="array" aca="1" ref="G942" ca="1">IF(INDIRECT(ADDRESS(ROUNDDOWN((ROW(G942)-2)/3,0)+2,2))&lt;&gt;"",_xlfn.CONCAT(INDIRECT(ADDRESS(ROUNDDOWN((ROW(G942)-2)/3,0)+2,MOD(ROW(G942)-2,3)+2))," - ",INDIRECT(ADDRESS(ROUNDDOWN((ROW(G942)-2)/3,0)+2,1))),"")</f>
        <v/>
      </c>
      <c r="M942" t="s">
        <v>1667</v>
      </c>
      <c r="R942" t="s">
        <v>998</v>
      </c>
    </row>
    <row r="943" spans="7:18" x14ac:dyDescent="0.45">
      <c r="G943" t="str" cm="1">
        <f t="array" aca="1" ref="G943" ca="1">IF(INDIRECT(ADDRESS(ROUNDDOWN((ROW(G943)-2)/3,0)+2,2))&lt;&gt;"",_xlfn.CONCAT(INDIRECT(ADDRESS(ROUNDDOWN((ROW(G943)-2)/3,0)+2,MOD(ROW(G943)-2,3)+2))," - ",INDIRECT(ADDRESS(ROUNDDOWN((ROW(G943)-2)/3,0)+2,1))),"")</f>
        <v/>
      </c>
      <c r="M943" t="s">
        <v>1667</v>
      </c>
      <c r="R943" t="s">
        <v>999</v>
      </c>
    </row>
    <row r="944" spans="7:18" x14ac:dyDescent="0.45">
      <c r="G944" t="str" cm="1">
        <f t="array" aca="1" ref="G944" ca="1">IF(INDIRECT(ADDRESS(ROUNDDOWN((ROW(G944)-2)/3,0)+2,2))&lt;&gt;"",_xlfn.CONCAT(INDIRECT(ADDRESS(ROUNDDOWN((ROW(G944)-2)/3,0)+2,MOD(ROW(G944)-2,3)+2))," - ",INDIRECT(ADDRESS(ROUNDDOWN((ROW(G944)-2)/3,0)+2,1))),"")</f>
        <v/>
      </c>
      <c r="M944" t="s">
        <v>1667</v>
      </c>
      <c r="R944" t="s">
        <v>1000</v>
      </c>
    </row>
    <row r="945" spans="7:18" x14ac:dyDescent="0.45">
      <c r="G945" t="str" cm="1">
        <f t="array" aca="1" ref="G945" ca="1">IF(INDIRECT(ADDRESS(ROUNDDOWN((ROW(G945)-2)/3,0)+2,2))&lt;&gt;"",_xlfn.CONCAT(INDIRECT(ADDRESS(ROUNDDOWN((ROW(G945)-2)/3,0)+2,MOD(ROW(G945)-2,3)+2))," - ",INDIRECT(ADDRESS(ROUNDDOWN((ROW(G945)-2)/3,0)+2,1))),"")</f>
        <v/>
      </c>
      <c r="M945" t="s">
        <v>1667</v>
      </c>
      <c r="R945" t="s">
        <v>1001</v>
      </c>
    </row>
    <row r="946" spans="7:18" x14ac:dyDescent="0.45">
      <c r="G946" t="str" cm="1">
        <f t="array" aca="1" ref="G946" ca="1">IF(INDIRECT(ADDRESS(ROUNDDOWN((ROW(G946)-2)/3,0)+2,2))&lt;&gt;"",_xlfn.CONCAT(INDIRECT(ADDRESS(ROUNDDOWN((ROW(G946)-2)/3,0)+2,MOD(ROW(G946)-2,3)+2))," - ",INDIRECT(ADDRESS(ROUNDDOWN((ROW(G946)-2)/3,0)+2,1))),"")</f>
        <v/>
      </c>
      <c r="M946" t="s">
        <v>1667</v>
      </c>
      <c r="R946" t="s">
        <v>1002</v>
      </c>
    </row>
    <row r="947" spans="7:18" x14ac:dyDescent="0.45">
      <c r="G947" t="str" cm="1">
        <f t="array" aca="1" ref="G947" ca="1">IF(INDIRECT(ADDRESS(ROUNDDOWN((ROW(G947)-2)/3,0)+2,2))&lt;&gt;"",_xlfn.CONCAT(INDIRECT(ADDRESS(ROUNDDOWN((ROW(G947)-2)/3,0)+2,MOD(ROW(G947)-2,3)+2))," - ",INDIRECT(ADDRESS(ROUNDDOWN((ROW(G947)-2)/3,0)+2,1))),"")</f>
        <v/>
      </c>
      <c r="M947" t="s">
        <v>1667</v>
      </c>
      <c r="R947" t="s">
        <v>1003</v>
      </c>
    </row>
    <row r="948" spans="7:18" x14ac:dyDescent="0.45">
      <c r="G948" t="str" cm="1">
        <f t="array" aca="1" ref="G948" ca="1">IF(INDIRECT(ADDRESS(ROUNDDOWN((ROW(G948)-2)/3,0)+2,2))&lt;&gt;"",_xlfn.CONCAT(INDIRECT(ADDRESS(ROUNDDOWN((ROW(G948)-2)/3,0)+2,MOD(ROW(G948)-2,3)+2))," - ",INDIRECT(ADDRESS(ROUNDDOWN((ROW(G948)-2)/3,0)+2,1))),"")</f>
        <v/>
      </c>
      <c r="M948" t="s">
        <v>1667</v>
      </c>
      <c r="R948" t="s">
        <v>1004</v>
      </c>
    </row>
    <row r="949" spans="7:18" x14ac:dyDescent="0.45">
      <c r="G949" t="str" cm="1">
        <f t="array" aca="1" ref="G949" ca="1">IF(INDIRECT(ADDRESS(ROUNDDOWN((ROW(G949)-2)/3,0)+2,2))&lt;&gt;"",_xlfn.CONCAT(INDIRECT(ADDRESS(ROUNDDOWN((ROW(G949)-2)/3,0)+2,MOD(ROW(G949)-2,3)+2))," - ",INDIRECT(ADDRESS(ROUNDDOWN((ROW(G949)-2)/3,0)+2,1))),"")</f>
        <v/>
      </c>
      <c r="M949" t="s">
        <v>1667</v>
      </c>
      <c r="R949" t="s">
        <v>1005</v>
      </c>
    </row>
    <row r="950" spans="7:18" x14ac:dyDescent="0.45">
      <c r="G950" t="str" cm="1">
        <f t="array" aca="1" ref="G950" ca="1">IF(INDIRECT(ADDRESS(ROUNDDOWN((ROW(G950)-2)/3,0)+2,2))&lt;&gt;"",_xlfn.CONCAT(INDIRECT(ADDRESS(ROUNDDOWN((ROW(G950)-2)/3,0)+2,MOD(ROW(G950)-2,3)+2))," - ",INDIRECT(ADDRESS(ROUNDDOWN((ROW(G950)-2)/3,0)+2,1))),"")</f>
        <v/>
      </c>
      <c r="M950" t="s">
        <v>1667</v>
      </c>
      <c r="R950" t="s">
        <v>1006</v>
      </c>
    </row>
    <row r="951" spans="7:18" x14ac:dyDescent="0.45">
      <c r="G951" t="str" cm="1">
        <f t="array" aca="1" ref="G951" ca="1">IF(INDIRECT(ADDRESS(ROUNDDOWN((ROW(G951)-2)/3,0)+2,2))&lt;&gt;"",_xlfn.CONCAT(INDIRECT(ADDRESS(ROUNDDOWN((ROW(G951)-2)/3,0)+2,MOD(ROW(G951)-2,3)+2))," - ",INDIRECT(ADDRESS(ROUNDDOWN((ROW(G951)-2)/3,0)+2,1))),"")</f>
        <v/>
      </c>
      <c r="M951" t="s">
        <v>1667</v>
      </c>
      <c r="R951" t="s">
        <v>1007</v>
      </c>
    </row>
    <row r="952" spans="7:18" x14ac:dyDescent="0.45">
      <c r="G952" t="str" cm="1">
        <f t="array" aca="1" ref="G952" ca="1">IF(INDIRECT(ADDRESS(ROUNDDOWN((ROW(G952)-2)/3,0)+2,2))&lt;&gt;"",_xlfn.CONCAT(INDIRECT(ADDRESS(ROUNDDOWN((ROW(G952)-2)/3,0)+2,MOD(ROW(G952)-2,3)+2))," - ",INDIRECT(ADDRESS(ROUNDDOWN((ROW(G952)-2)/3,0)+2,1))),"")</f>
        <v/>
      </c>
      <c r="M952" t="s">
        <v>1667</v>
      </c>
      <c r="R952" t="s">
        <v>1008</v>
      </c>
    </row>
    <row r="953" spans="7:18" x14ac:dyDescent="0.45">
      <c r="G953" t="str" cm="1">
        <f t="array" aca="1" ref="G953" ca="1">IF(INDIRECT(ADDRESS(ROUNDDOWN((ROW(G953)-2)/3,0)+2,2))&lt;&gt;"",_xlfn.CONCAT(INDIRECT(ADDRESS(ROUNDDOWN((ROW(G953)-2)/3,0)+2,MOD(ROW(G953)-2,3)+2))," - ",INDIRECT(ADDRESS(ROUNDDOWN((ROW(G953)-2)/3,0)+2,1))),"")</f>
        <v/>
      </c>
      <c r="M953" t="s">
        <v>1667</v>
      </c>
      <c r="R953" t="s">
        <v>1009</v>
      </c>
    </row>
    <row r="954" spans="7:18" x14ac:dyDescent="0.45">
      <c r="G954" t="str" cm="1">
        <f t="array" aca="1" ref="G954" ca="1">IF(INDIRECT(ADDRESS(ROUNDDOWN((ROW(G954)-2)/3,0)+2,2))&lt;&gt;"",_xlfn.CONCAT(INDIRECT(ADDRESS(ROUNDDOWN((ROW(G954)-2)/3,0)+2,MOD(ROW(G954)-2,3)+2))," - ",INDIRECT(ADDRESS(ROUNDDOWN((ROW(G954)-2)/3,0)+2,1))),"")</f>
        <v/>
      </c>
      <c r="M954" t="s">
        <v>1667</v>
      </c>
      <c r="R954" t="s">
        <v>1010</v>
      </c>
    </row>
    <row r="955" spans="7:18" x14ac:dyDescent="0.45">
      <c r="G955" t="str" cm="1">
        <f t="array" aca="1" ref="G955" ca="1">IF(INDIRECT(ADDRESS(ROUNDDOWN((ROW(G955)-2)/3,0)+2,2))&lt;&gt;"",_xlfn.CONCAT(INDIRECT(ADDRESS(ROUNDDOWN((ROW(G955)-2)/3,0)+2,MOD(ROW(G955)-2,3)+2))," - ",INDIRECT(ADDRESS(ROUNDDOWN((ROW(G955)-2)/3,0)+2,1))),"")</f>
        <v/>
      </c>
      <c r="M955" t="s">
        <v>1667</v>
      </c>
      <c r="R955" t="s">
        <v>1011</v>
      </c>
    </row>
    <row r="956" spans="7:18" x14ac:dyDescent="0.45">
      <c r="G956" t="str" cm="1">
        <f t="array" aca="1" ref="G956" ca="1">IF(INDIRECT(ADDRESS(ROUNDDOWN((ROW(G956)-2)/3,0)+2,2))&lt;&gt;"",_xlfn.CONCAT(INDIRECT(ADDRESS(ROUNDDOWN((ROW(G956)-2)/3,0)+2,MOD(ROW(G956)-2,3)+2))," - ",INDIRECT(ADDRESS(ROUNDDOWN((ROW(G956)-2)/3,0)+2,1))),"")</f>
        <v/>
      </c>
      <c r="M956" t="s">
        <v>1667</v>
      </c>
      <c r="R956" t="s">
        <v>1012</v>
      </c>
    </row>
    <row r="957" spans="7:18" x14ac:dyDescent="0.45">
      <c r="G957" t="str" cm="1">
        <f t="array" aca="1" ref="G957" ca="1">IF(INDIRECT(ADDRESS(ROUNDDOWN((ROW(G957)-2)/3,0)+2,2))&lt;&gt;"",_xlfn.CONCAT(INDIRECT(ADDRESS(ROUNDDOWN((ROW(G957)-2)/3,0)+2,MOD(ROW(G957)-2,3)+2))," - ",INDIRECT(ADDRESS(ROUNDDOWN((ROW(G957)-2)/3,0)+2,1))),"")</f>
        <v/>
      </c>
      <c r="M957" t="s">
        <v>1667</v>
      </c>
      <c r="R957" t="s">
        <v>1013</v>
      </c>
    </row>
    <row r="958" spans="7:18" x14ac:dyDescent="0.45">
      <c r="G958" t="str" cm="1">
        <f t="array" aca="1" ref="G958" ca="1">IF(INDIRECT(ADDRESS(ROUNDDOWN((ROW(G958)-2)/3,0)+2,2))&lt;&gt;"",_xlfn.CONCAT(INDIRECT(ADDRESS(ROUNDDOWN((ROW(G958)-2)/3,0)+2,MOD(ROW(G958)-2,3)+2))," - ",INDIRECT(ADDRESS(ROUNDDOWN((ROW(G958)-2)/3,0)+2,1))),"")</f>
        <v/>
      </c>
      <c r="M958" t="s">
        <v>1667</v>
      </c>
      <c r="R958" t="s">
        <v>1014</v>
      </c>
    </row>
    <row r="959" spans="7:18" x14ac:dyDescent="0.45">
      <c r="G959" t="str" cm="1">
        <f t="array" aca="1" ref="G959" ca="1">IF(INDIRECT(ADDRESS(ROUNDDOWN((ROW(G959)-2)/3,0)+2,2))&lt;&gt;"",_xlfn.CONCAT(INDIRECT(ADDRESS(ROUNDDOWN((ROW(G959)-2)/3,0)+2,MOD(ROW(G959)-2,3)+2))," - ",INDIRECT(ADDRESS(ROUNDDOWN((ROW(G959)-2)/3,0)+2,1))),"")</f>
        <v/>
      </c>
      <c r="M959" t="s">
        <v>1667</v>
      </c>
      <c r="R959" t="s">
        <v>1015</v>
      </c>
    </row>
    <row r="960" spans="7:18" x14ac:dyDescent="0.45">
      <c r="G960" t="str" cm="1">
        <f t="array" aca="1" ref="G960" ca="1">IF(INDIRECT(ADDRESS(ROUNDDOWN((ROW(G960)-2)/3,0)+2,2))&lt;&gt;"",_xlfn.CONCAT(INDIRECT(ADDRESS(ROUNDDOWN((ROW(G960)-2)/3,0)+2,MOD(ROW(G960)-2,3)+2))," - ",INDIRECT(ADDRESS(ROUNDDOWN((ROW(G960)-2)/3,0)+2,1))),"")</f>
        <v/>
      </c>
      <c r="M960" t="s">
        <v>1667</v>
      </c>
      <c r="R960" t="s">
        <v>1016</v>
      </c>
    </row>
    <row r="961" spans="7:18" x14ac:dyDescent="0.45">
      <c r="G961" t="str" cm="1">
        <f t="array" aca="1" ref="G961" ca="1">IF(INDIRECT(ADDRESS(ROUNDDOWN((ROW(G961)-2)/3,0)+2,2))&lt;&gt;"",_xlfn.CONCAT(INDIRECT(ADDRESS(ROUNDDOWN((ROW(G961)-2)/3,0)+2,MOD(ROW(G961)-2,3)+2))," - ",INDIRECT(ADDRESS(ROUNDDOWN((ROW(G961)-2)/3,0)+2,1))),"")</f>
        <v/>
      </c>
      <c r="M961" t="s">
        <v>1667</v>
      </c>
      <c r="R961" t="s">
        <v>1017</v>
      </c>
    </row>
    <row r="962" spans="7:18" x14ac:dyDescent="0.45">
      <c r="G962" t="str" cm="1">
        <f t="array" aca="1" ref="G962" ca="1">IF(INDIRECT(ADDRESS(ROUNDDOWN((ROW(G962)-2)/3,0)+2,2))&lt;&gt;"",_xlfn.CONCAT(INDIRECT(ADDRESS(ROUNDDOWN((ROW(G962)-2)/3,0)+2,MOD(ROW(G962)-2,3)+2))," - ",INDIRECT(ADDRESS(ROUNDDOWN((ROW(G962)-2)/3,0)+2,1))),"")</f>
        <v/>
      </c>
      <c r="M962" t="s">
        <v>1667</v>
      </c>
      <c r="R962" t="s">
        <v>1018</v>
      </c>
    </row>
    <row r="963" spans="7:18" x14ac:dyDescent="0.45">
      <c r="G963" t="str" cm="1">
        <f t="array" aca="1" ref="G963" ca="1">IF(INDIRECT(ADDRESS(ROUNDDOWN((ROW(G963)-2)/3,0)+2,2))&lt;&gt;"",_xlfn.CONCAT(INDIRECT(ADDRESS(ROUNDDOWN((ROW(G963)-2)/3,0)+2,MOD(ROW(G963)-2,3)+2))," - ",INDIRECT(ADDRESS(ROUNDDOWN((ROW(G963)-2)/3,0)+2,1))),"")</f>
        <v/>
      </c>
      <c r="M963" t="s">
        <v>1667</v>
      </c>
      <c r="R963" t="s">
        <v>1019</v>
      </c>
    </row>
    <row r="964" spans="7:18" x14ac:dyDescent="0.45">
      <c r="G964" t="str" cm="1">
        <f t="array" aca="1" ref="G964" ca="1">IF(INDIRECT(ADDRESS(ROUNDDOWN((ROW(G964)-2)/3,0)+2,2))&lt;&gt;"",_xlfn.CONCAT(INDIRECT(ADDRESS(ROUNDDOWN((ROW(G964)-2)/3,0)+2,MOD(ROW(G964)-2,3)+2))," - ",INDIRECT(ADDRESS(ROUNDDOWN((ROW(G964)-2)/3,0)+2,1))),"")</f>
        <v/>
      </c>
      <c r="M964" t="s">
        <v>1667</v>
      </c>
      <c r="R964" t="s">
        <v>1020</v>
      </c>
    </row>
    <row r="965" spans="7:18" x14ac:dyDescent="0.45">
      <c r="G965" t="str" cm="1">
        <f t="array" aca="1" ref="G965" ca="1">IF(INDIRECT(ADDRESS(ROUNDDOWN((ROW(G965)-2)/3,0)+2,2))&lt;&gt;"",_xlfn.CONCAT(INDIRECT(ADDRESS(ROUNDDOWN((ROW(G965)-2)/3,0)+2,MOD(ROW(G965)-2,3)+2))," - ",INDIRECT(ADDRESS(ROUNDDOWN((ROW(G965)-2)/3,0)+2,1))),"")</f>
        <v/>
      </c>
      <c r="M965" t="s">
        <v>1667</v>
      </c>
      <c r="R965" t="s">
        <v>1021</v>
      </c>
    </row>
    <row r="966" spans="7:18" x14ac:dyDescent="0.45">
      <c r="G966" t="str" cm="1">
        <f t="array" aca="1" ref="G966" ca="1">IF(INDIRECT(ADDRESS(ROUNDDOWN((ROW(G966)-2)/3,0)+2,2))&lt;&gt;"",_xlfn.CONCAT(INDIRECT(ADDRESS(ROUNDDOWN((ROW(G966)-2)/3,0)+2,MOD(ROW(G966)-2,3)+2))," - ",INDIRECT(ADDRESS(ROUNDDOWN((ROW(G966)-2)/3,0)+2,1))),"")</f>
        <v/>
      </c>
      <c r="M966" t="s">
        <v>1667</v>
      </c>
      <c r="R966" t="s">
        <v>1022</v>
      </c>
    </row>
    <row r="967" spans="7:18" x14ac:dyDescent="0.45">
      <c r="G967" t="str" cm="1">
        <f t="array" aca="1" ref="G967" ca="1">IF(INDIRECT(ADDRESS(ROUNDDOWN((ROW(G967)-2)/3,0)+2,2))&lt;&gt;"",_xlfn.CONCAT(INDIRECT(ADDRESS(ROUNDDOWN((ROW(G967)-2)/3,0)+2,MOD(ROW(G967)-2,3)+2))," - ",INDIRECT(ADDRESS(ROUNDDOWN((ROW(G967)-2)/3,0)+2,1))),"")</f>
        <v/>
      </c>
      <c r="M967" t="s">
        <v>1667</v>
      </c>
      <c r="R967" t="s">
        <v>1023</v>
      </c>
    </row>
    <row r="968" spans="7:18" x14ac:dyDescent="0.45">
      <c r="G968" t="str" cm="1">
        <f t="array" aca="1" ref="G968" ca="1">IF(INDIRECT(ADDRESS(ROUNDDOWN((ROW(G968)-2)/3,0)+2,2))&lt;&gt;"",_xlfn.CONCAT(INDIRECT(ADDRESS(ROUNDDOWN((ROW(G968)-2)/3,0)+2,MOD(ROW(G968)-2,3)+2))," - ",INDIRECT(ADDRESS(ROUNDDOWN((ROW(G968)-2)/3,0)+2,1))),"")</f>
        <v/>
      </c>
      <c r="M968" t="s">
        <v>1667</v>
      </c>
      <c r="R968" t="s">
        <v>1024</v>
      </c>
    </row>
    <row r="969" spans="7:18" x14ac:dyDescent="0.45">
      <c r="G969" t="str" cm="1">
        <f t="array" aca="1" ref="G969" ca="1">IF(INDIRECT(ADDRESS(ROUNDDOWN((ROW(G969)-2)/3,0)+2,2))&lt;&gt;"",_xlfn.CONCAT(INDIRECT(ADDRESS(ROUNDDOWN((ROW(G969)-2)/3,0)+2,MOD(ROW(G969)-2,3)+2))," - ",INDIRECT(ADDRESS(ROUNDDOWN((ROW(G969)-2)/3,0)+2,1))),"")</f>
        <v/>
      </c>
      <c r="M969" t="s">
        <v>1667</v>
      </c>
      <c r="R969" t="s">
        <v>1025</v>
      </c>
    </row>
    <row r="970" spans="7:18" x14ac:dyDescent="0.45">
      <c r="G970" t="str" cm="1">
        <f t="array" aca="1" ref="G970" ca="1">IF(INDIRECT(ADDRESS(ROUNDDOWN((ROW(G970)-2)/3,0)+2,2))&lt;&gt;"",_xlfn.CONCAT(INDIRECT(ADDRESS(ROUNDDOWN((ROW(G970)-2)/3,0)+2,MOD(ROW(G970)-2,3)+2))," - ",INDIRECT(ADDRESS(ROUNDDOWN((ROW(G970)-2)/3,0)+2,1))),"")</f>
        <v/>
      </c>
      <c r="M970" t="s">
        <v>1667</v>
      </c>
      <c r="R970" t="s">
        <v>1026</v>
      </c>
    </row>
    <row r="971" spans="7:18" x14ac:dyDescent="0.45">
      <c r="G971" t="str" cm="1">
        <f t="array" aca="1" ref="G971" ca="1">IF(INDIRECT(ADDRESS(ROUNDDOWN((ROW(G971)-2)/3,0)+2,2))&lt;&gt;"",_xlfn.CONCAT(INDIRECT(ADDRESS(ROUNDDOWN((ROW(G971)-2)/3,0)+2,MOD(ROW(G971)-2,3)+2))," - ",INDIRECT(ADDRESS(ROUNDDOWN((ROW(G971)-2)/3,0)+2,1))),"")</f>
        <v/>
      </c>
      <c r="M971" t="s">
        <v>1667</v>
      </c>
      <c r="R971" t="s">
        <v>1027</v>
      </c>
    </row>
    <row r="972" spans="7:18" x14ac:dyDescent="0.45">
      <c r="G972" t="str" cm="1">
        <f t="array" aca="1" ref="G972" ca="1">IF(INDIRECT(ADDRESS(ROUNDDOWN((ROW(G972)-2)/3,0)+2,2))&lt;&gt;"",_xlfn.CONCAT(INDIRECT(ADDRESS(ROUNDDOWN((ROW(G972)-2)/3,0)+2,MOD(ROW(G972)-2,3)+2))," - ",INDIRECT(ADDRESS(ROUNDDOWN((ROW(G972)-2)/3,0)+2,1))),"")</f>
        <v/>
      </c>
      <c r="M972" t="s">
        <v>1667</v>
      </c>
      <c r="R972" t="s">
        <v>1028</v>
      </c>
    </row>
    <row r="973" spans="7:18" x14ac:dyDescent="0.45">
      <c r="G973" t="str" cm="1">
        <f t="array" aca="1" ref="G973" ca="1">IF(INDIRECT(ADDRESS(ROUNDDOWN((ROW(G973)-2)/3,0)+2,2))&lt;&gt;"",_xlfn.CONCAT(INDIRECT(ADDRESS(ROUNDDOWN((ROW(G973)-2)/3,0)+2,MOD(ROW(G973)-2,3)+2))," - ",INDIRECT(ADDRESS(ROUNDDOWN((ROW(G973)-2)/3,0)+2,1))),"")</f>
        <v/>
      </c>
      <c r="M973" t="s">
        <v>1667</v>
      </c>
      <c r="R973" t="s">
        <v>1029</v>
      </c>
    </row>
    <row r="974" spans="7:18" x14ac:dyDescent="0.45">
      <c r="G974" t="str" cm="1">
        <f t="array" aca="1" ref="G974" ca="1">IF(INDIRECT(ADDRESS(ROUNDDOWN((ROW(G974)-2)/3,0)+2,2))&lt;&gt;"",_xlfn.CONCAT(INDIRECT(ADDRESS(ROUNDDOWN((ROW(G974)-2)/3,0)+2,MOD(ROW(G974)-2,3)+2))," - ",INDIRECT(ADDRESS(ROUNDDOWN((ROW(G974)-2)/3,0)+2,1))),"")</f>
        <v/>
      </c>
      <c r="M974" t="s">
        <v>1667</v>
      </c>
      <c r="R974" t="s">
        <v>1030</v>
      </c>
    </row>
    <row r="975" spans="7:18" x14ac:dyDescent="0.45">
      <c r="G975" t="str" cm="1">
        <f t="array" aca="1" ref="G975" ca="1">IF(INDIRECT(ADDRESS(ROUNDDOWN((ROW(G975)-2)/3,0)+2,2))&lt;&gt;"",_xlfn.CONCAT(INDIRECT(ADDRESS(ROUNDDOWN((ROW(G975)-2)/3,0)+2,MOD(ROW(G975)-2,3)+2))," - ",INDIRECT(ADDRESS(ROUNDDOWN((ROW(G975)-2)/3,0)+2,1))),"")</f>
        <v/>
      </c>
      <c r="M975" t="s">
        <v>1667</v>
      </c>
      <c r="R975" t="s">
        <v>1031</v>
      </c>
    </row>
    <row r="976" spans="7:18" x14ac:dyDescent="0.45">
      <c r="G976" t="str" cm="1">
        <f t="array" aca="1" ref="G976" ca="1">IF(INDIRECT(ADDRESS(ROUNDDOWN((ROW(G976)-2)/3,0)+2,2))&lt;&gt;"",_xlfn.CONCAT(INDIRECT(ADDRESS(ROUNDDOWN((ROW(G976)-2)/3,0)+2,MOD(ROW(G976)-2,3)+2))," - ",INDIRECT(ADDRESS(ROUNDDOWN((ROW(G976)-2)/3,0)+2,1))),"")</f>
        <v/>
      </c>
      <c r="M976" t="s">
        <v>1667</v>
      </c>
      <c r="R976" t="s">
        <v>1032</v>
      </c>
    </row>
    <row r="977" spans="7:18" x14ac:dyDescent="0.45">
      <c r="G977" t="str" cm="1">
        <f t="array" aca="1" ref="G977" ca="1">IF(INDIRECT(ADDRESS(ROUNDDOWN((ROW(G977)-2)/3,0)+2,2))&lt;&gt;"",_xlfn.CONCAT(INDIRECT(ADDRESS(ROUNDDOWN((ROW(G977)-2)/3,0)+2,MOD(ROW(G977)-2,3)+2))," - ",INDIRECT(ADDRESS(ROUNDDOWN((ROW(G977)-2)/3,0)+2,1))),"")</f>
        <v/>
      </c>
      <c r="M977" t="s">
        <v>1667</v>
      </c>
      <c r="R977" t="s">
        <v>1033</v>
      </c>
    </row>
    <row r="978" spans="7:18" x14ac:dyDescent="0.45">
      <c r="G978" t="str" cm="1">
        <f t="array" aca="1" ref="G978" ca="1">IF(INDIRECT(ADDRESS(ROUNDDOWN((ROW(G978)-2)/3,0)+2,2))&lt;&gt;"",_xlfn.CONCAT(INDIRECT(ADDRESS(ROUNDDOWN((ROW(G978)-2)/3,0)+2,MOD(ROW(G978)-2,3)+2))," - ",INDIRECT(ADDRESS(ROUNDDOWN((ROW(G978)-2)/3,0)+2,1))),"")</f>
        <v/>
      </c>
      <c r="M978" t="s">
        <v>1667</v>
      </c>
      <c r="R978" t="s">
        <v>1034</v>
      </c>
    </row>
    <row r="979" spans="7:18" x14ac:dyDescent="0.45">
      <c r="G979" t="str" cm="1">
        <f t="array" aca="1" ref="G979" ca="1">IF(INDIRECT(ADDRESS(ROUNDDOWN((ROW(G979)-2)/3,0)+2,2))&lt;&gt;"",_xlfn.CONCAT(INDIRECT(ADDRESS(ROUNDDOWN((ROW(G979)-2)/3,0)+2,MOD(ROW(G979)-2,3)+2))," - ",INDIRECT(ADDRESS(ROUNDDOWN((ROW(G979)-2)/3,0)+2,1))),"")</f>
        <v/>
      </c>
      <c r="M979" t="s">
        <v>1667</v>
      </c>
      <c r="R979" t="s">
        <v>1035</v>
      </c>
    </row>
    <row r="980" spans="7:18" x14ac:dyDescent="0.45">
      <c r="G980" t="str" cm="1">
        <f t="array" aca="1" ref="G980" ca="1">IF(INDIRECT(ADDRESS(ROUNDDOWN((ROW(G980)-2)/3,0)+2,2))&lt;&gt;"",_xlfn.CONCAT(INDIRECT(ADDRESS(ROUNDDOWN((ROW(G980)-2)/3,0)+2,MOD(ROW(G980)-2,3)+2))," - ",INDIRECT(ADDRESS(ROUNDDOWN((ROW(G980)-2)/3,0)+2,1))),"")</f>
        <v/>
      </c>
      <c r="M980" t="s">
        <v>1667</v>
      </c>
      <c r="R980" t="s">
        <v>1036</v>
      </c>
    </row>
    <row r="981" spans="7:18" x14ac:dyDescent="0.45">
      <c r="G981" t="str" cm="1">
        <f t="array" aca="1" ref="G981" ca="1">IF(INDIRECT(ADDRESS(ROUNDDOWN((ROW(G981)-2)/3,0)+2,2))&lt;&gt;"",_xlfn.CONCAT(INDIRECT(ADDRESS(ROUNDDOWN((ROW(G981)-2)/3,0)+2,MOD(ROW(G981)-2,3)+2))," - ",INDIRECT(ADDRESS(ROUNDDOWN((ROW(G981)-2)/3,0)+2,1))),"")</f>
        <v/>
      </c>
      <c r="M981" t="s">
        <v>1667</v>
      </c>
      <c r="R981" t="s">
        <v>1037</v>
      </c>
    </row>
    <row r="982" spans="7:18" x14ac:dyDescent="0.45">
      <c r="G982" t="str" cm="1">
        <f t="array" aca="1" ref="G982" ca="1">IF(INDIRECT(ADDRESS(ROUNDDOWN((ROW(G982)-2)/3,0)+2,2))&lt;&gt;"",_xlfn.CONCAT(INDIRECT(ADDRESS(ROUNDDOWN((ROW(G982)-2)/3,0)+2,MOD(ROW(G982)-2,3)+2))," - ",INDIRECT(ADDRESS(ROUNDDOWN((ROW(G982)-2)/3,0)+2,1))),"")</f>
        <v/>
      </c>
      <c r="M982" t="s">
        <v>1667</v>
      </c>
      <c r="R982" t="s">
        <v>1038</v>
      </c>
    </row>
    <row r="983" spans="7:18" x14ac:dyDescent="0.45">
      <c r="G983" t="str" cm="1">
        <f t="array" aca="1" ref="G983" ca="1">IF(INDIRECT(ADDRESS(ROUNDDOWN((ROW(G983)-2)/3,0)+2,2))&lt;&gt;"",_xlfn.CONCAT(INDIRECT(ADDRESS(ROUNDDOWN((ROW(G983)-2)/3,0)+2,MOD(ROW(G983)-2,3)+2))," - ",INDIRECT(ADDRESS(ROUNDDOWN((ROW(G983)-2)/3,0)+2,1))),"")</f>
        <v/>
      </c>
      <c r="M983" t="s">
        <v>1667</v>
      </c>
      <c r="R983" t="s">
        <v>1039</v>
      </c>
    </row>
    <row r="984" spans="7:18" x14ac:dyDescent="0.45">
      <c r="G984" t="str" cm="1">
        <f t="array" aca="1" ref="G984" ca="1">IF(INDIRECT(ADDRESS(ROUNDDOWN((ROW(G984)-2)/3,0)+2,2))&lt;&gt;"",_xlfn.CONCAT(INDIRECT(ADDRESS(ROUNDDOWN((ROW(G984)-2)/3,0)+2,MOD(ROW(G984)-2,3)+2))," - ",INDIRECT(ADDRESS(ROUNDDOWN((ROW(G984)-2)/3,0)+2,1))),"")</f>
        <v/>
      </c>
      <c r="M984" t="s">
        <v>1667</v>
      </c>
      <c r="R984" t="s">
        <v>1040</v>
      </c>
    </row>
    <row r="985" spans="7:18" x14ac:dyDescent="0.45">
      <c r="G985" t="str" cm="1">
        <f t="array" aca="1" ref="G985" ca="1">IF(INDIRECT(ADDRESS(ROUNDDOWN((ROW(G985)-2)/3,0)+2,2))&lt;&gt;"",_xlfn.CONCAT(INDIRECT(ADDRESS(ROUNDDOWN((ROW(G985)-2)/3,0)+2,MOD(ROW(G985)-2,3)+2))," - ",INDIRECT(ADDRESS(ROUNDDOWN((ROW(G985)-2)/3,0)+2,1))),"")</f>
        <v/>
      </c>
      <c r="M985" t="s">
        <v>1667</v>
      </c>
      <c r="R985" t="s">
        <v>1041</v>
      </c>
    </row>
    <row r="986" spans="7:18" x14ac:dyDescent="0.45">
      <c r="G986" t="str" cm="1">
        <f t="array" aca="1" ref="G986" ca="1">IF(INDIRECT(ADDRESS(ROUNDDOWN((ROW(G986)-2)/3,0)+2,2))&lt;&gt;"",_xlfn.CONCAT(INDIRECT(ADDRESS(ROUNDDOWN((ROW(G986)-2)/3,0)+2,MOD(ROW(G986)-2,3)+2))," - ",INDIRECT(ADDRESS(ROUNDDOWN((ROW(G986)-2)/3,0)+2,1))),"")</f>
        <v/>
      </c>
      <c r="M986" t="s">
        <v>1667</v>
      </c>
    </row>
    <row r="987" spans="7:18" x14ac:dyDescent="0.45">
      <c r="G987" t="str" cm="1">
        <f t="array" aca="1" ref="G987" ca="1">IF(INDIRECT(ADDRESS(ROUNDDOWN((ROW(G987)-2)/3,0)+2,2))&lt;&gt;"",_xlfn.CONCAT(INDIRECT(ADDRESS(ROUNDDOWN((ROW(G987)-2)/3,0)+2,MOD(ROW(G987)-2,3)+2))," - ",INDIRECT(ADDRESS(ROUNDDOWN((ROW(G987)-2)/3,0)+2,1))),"")</f>
        <v/>
      </c>
      <c r="M987" t="s">
        <v>1667</v>
      </c>
    </row>
    <row r="988" spans="7:18" x14ac:dyDescent="0.45">
      <c r="G988" t="str" cm="1">
        <f t="array" aca="1" ref="G988" ca="1">IF(INDIRECT(ADDRESS(ROUNDDOWN((ROW(G988)-2)/3,0)+2,2))&lt;&gt;"",_xlfn.CONCAT(INDIRECT(ADDRESS(ROUNDDOWN((ROW(G988)-2)/3,0)+2,MOD(ROW(G988)-2,3)+2))," - ",INDIRECT(ADDRESS(ROUNDDOWN((ROW(G988)-2)/3,0)+2,1))),"")</f>
        <v/>
      </c>
      <c r="M988" t="s">
        <v>1667</v>
      </c>
    </row>
    <row r="989" spans="7:18" x14ac:dyDescent="0.45">
      <c r="G989" t="str" cm="1">
        <f t="array" aca="1" ref="G989" ca="1">IF(INDIRECT(ADDRESS(ROUNDDOWN((ROW(G989)-2)/3,0)+2,2))&lt;&gt;"",_xlfn.CONCAT(INDIRECT(ADDRESS(ROUNDDOWN((ROW(G989)-2)/3,0)+2,MOD(ROW(G989)-2,3)+2))," - ",INDIRECT(ADDRESS(ROUNDDOWN((ROW(G989)-2)/3,0)+2,1))),"")</f>
        <v/>
      </c>
      <c r="M989" t="s">
        <v>1667</v>
      </c>
    </row>
    <row r="990" spans="7:18" x14ac:dyDescent="0.45">
      <c r="G990" t="str" cm="1">
        <f t="array" aca="1" ref="G990" ca="1">IF(INDIRECT(ADDRESS(ROUNDDOWN((ROW(G990)-2)/3,0)+2,2))&lt;&gt;"",_xlfn.CONCAT(INDIRECT(ADDRESS(ROUNDDOWN((ROW(G990)-2)/3,0)+2,MOD(ROW(G990)-2,3)+2))," - ",INDIRECT(ADDRESS(ROUNDDOWN((ROW(G990)-2)/3,0)+2,1))),"")</f>
        <v/>
      </c>
      <c r="M990" t="s">
        <v>1667</v>
      </c>
    </row>
    <row r="991" spans="7:18" x14ac:dyDescent="0.45">
      <c r="G991" t="str" cm="1">
        <f t="array" aca="1" ref="G991" ca="1">IF(INDIRECT(ADDRESS(ROUNDDOWN((ROW(G991)-2)/3,0)+2,2))&lt;&gt;"",_xlfn.CONCAT(INDIRECT(ADDRESS(ROUNDDOWN((ROW(G991)-2)/3,0)+2,MOD(ROW(G991)-2,3)+2))," - ",INDIRECT(ADDRESS(ROUNDDOWN((ROW(G991)-2)/3,0)+2,1))),"")</f>
        <v/>
      </c>
      <c r="M991" t="s">
        <v>1667</v>
      </c>
    </row>
    <row r="992" spans="7:18" x14ac:dyDescent="0.45">
      <c r="G992" t="str" cm="1">
        <f t="array" aca="1" ref="G992" ca="1">IF(INDIRECT(ADDRESS(ROUNDDOWN((ROW(G992)-2)/3,0)+2,2))&lt;&gt;"",_xlfn.CONCAT(INDIRECT(ADDRESS(ROUNDDOWN((ROW(G992)-2)/3,0)+2,MOD(ROW(G992)-2,3)+2))," - ",INDIRECT(ADDRESS(ROUNDDOWN((ROW(G992)-2)/3,0)+2,1))),"")</f>
        <v/>
      </c>
      <c r="M992" t="s">
        <v>1667</v>
      </c>
      <c r="R992" t="s">
        <v>1042</v>
      </c>
    </row>
    <row r="993" spans="7:18" x14ac:dyDescent="0.45">
      <c r="G993" t="str" cm="1">
        <f t="array" aca="1" ref="G993" ca="1">IF(INDIRECT(ADDRESS(ROUNDDOWN((ROW(G993)-2)/3,0)+2,2))&lt;&gt;"",_xlfn.CONCAT(INDIRECT(ADDRESS(ROUNDDOWN((ROW(G993)-2)/3,0)+2,MOD(ROW(G993)-2,3)+2))," - ",INDIRECT(ADDRESS(ROUNDDOWN((ROW(G993)-2)/3,0)+2,1))),"")</f>
        <v/>
      </c>
      <c r="M993" t="s">
        <v>1667</v>
      </c>
      <c r="R993" t="s">
        <v>1043</v>
      </c>
    </row>
    <row r="994" spans="7:18" x14ac:dyDescent="0.45">
      <c r="G994" t="str" cm="1">
        <f t="array" aca="1" ref="G994" ca="1">IF(INDIRECT(ADDRESS(ROUNDDOWN((ROW(G994)-2)/3,0)+2,2))&lt;&gt;"",_xlfn.CONCAT(INDIRECT(ADDRESS(ROUNDDOWN((ROW(G994)-2)/3,0)+2,MOD(ROW(G994)-2,3)+2))," - ",INDIRECT(ADDRESS(ROUNDDOWN((ROW(G994)-2)/3,0)+2,1))),"")</f>
        <v/>
      </c>
      <c r="M994" t="s">
        <v>1667</v>
      </c>
      <c r="R994" t="s">
        <v>1044</v>
      </c>
    </row>
    <row r="995" spans="7:18" x14ac:dyDescent="0.45">
      <c r="G995" t="str" cm="1">
        <f t="array" aca="1" ref="G995" ca="1">IF(INDIRECT(ADDRESS(ROUNDDOWN((ROW(G995)-2)/3,0)+2,2))&lt;&gt;"",_xlfn.CONCAT(INDIRECT(ADDRESS(ROUNDDOWN((ROW(G995)-2)/3,0)+2,MOD(ROW(G995)-2,3)+2))," - ",INDIRECT(ADDRESS(ROUNDDOWN((ROW(G995)-2)/3,0)+2,1))),"")</f>
        <v/>
      </c>
      <c r="M995" t="s">
        <v>1667</v>
      </c>
      <c r="R995" t="s">
        <v>1045</v>
      </c>
    </row>
    <row r="996" spans="7:18" x14ac:dyDescent="0.45">
      <c r="G996" t="str" cm="1">
        <f t="array" aca="1" ref="G996" ca="1">IF(INDIRECT(ADDRESS(ROUNDDOWN((ROW(G996)-2)/3,0)+2,2))&lt;&gt;"",_xlfn.CONCAT(INDIRECT(ADDRESS(ROUNDDOWN((ROW(G996)-2)/3,0)+2,MOD(ROW(G996)-2,3)+2))," - ",INDIRECT(ADDRESS(ROUNDDOWN((ROW(G996)-2)/3,0)+2,1))),"")</f>
        <v/>
      </c>
      <c r="M996" t="s">
        <v>1667</v>
      </c>
      <c r="R996" t="s">
        <v>1046</v>
      </c>
    </row>
    <row r="997" spans="7:18" x14ac:dyDescent="0.45">
      <c r="G997" t="str" cm="1">
        <f t="array" aca="1" ref="G997" ca="1">IF(INDIRECT(ADDRESS(ROUNDDOWN((ROW(G997)-2)/3,0)+2,2))&lt;&gt;"",_xlfn.CONCAT(INDIRECT(ADDRESS(ROUNDDOWN((ROW(G997)-2)/3,0)+2,MOD(ROW(G997)-2,3)+2))," - ",INDIRECT(ADDRESS(ROUNDDOWN((ROW(G997)-2)/3,0)+2,1))),"")</f>
        <v/>
      </c>
      <c r="M997" t="s">
        <v>1667</v>
      </c>
      <c r="R997" t="s">
        <v>1047</v>
      </c>
    </row>
    <row r="998" spans="7:18" x14ac:dyDescent="0.45">
      <c r="G998" t="str" cm="1">
        <f t="array" aca="1" ref="G998" ca="1">IF(INDIRECT(ADDRESS(ROUNDDOWN((ROW(G998)-2)/3,0)+2,2))&lt;&gt;"",_xlfn.CONCAT(INDIRECT(ADDRESS(ROUNDDOWN((ROW(G998)-2)/3,0)+2,MOD(ROW(G998)-2,3)+2))," - ",INDIRECT(ADDRESS(ROUNDDOWN((ROW(G998)-2)/3,0)+2,1))),"")</f>
        <v/>
      </c>
      <c r="M998" t="s">
        <v>1667</v>
      </c>
      <c r="R998" t="s">
        <v>1048</v>
      </c>
    </row>
    <row r="999" spans="7:18" x14ac:dyDescent="0.45">
      <c r="G999" t="str" cm="1">
        <f t="array" aca="1" ref="G999" ca="1">IF(INDIRECT(ADDRESS(ROUNDDOWN((ROW(G999)-2)/3,0)+2,2))&lt;&gt;"",_xlfn.CONCAT(INDIRECT(ADDRESS(ROUNDDOWN((ROW(G999)-2)/3,0)+2,MOD(ROW(G999)-2,3)+2))," - ",INDIRECT(ADDRESS(ROUNDDOWN((ROW(G999)-2)/3,0)+2,1))),"")</f>
        <v/>
      </c>
      <c r="M999" t="s">
        <v>1667</v>
      </c>
      <c r="R999" t="s">
        <v>1049</v>
      </c>
    </row>
    <row r="1000" spans="7:18" x14ac:dyDescent="0.45">
      <c r="G1000" t="str" cm="1">
        <f t="array" aca="1" ref="G1000" ca="1">IF(INDIRECT(ADDRESS(ROUNDDOWN((ROW(G1000)-2)/3,0)+2,2))&lt;&gt;"",_xlfn.CONCAT(INDIRECT(ADDRESS(ROUNDDOWN((ROW(G1000)-2)/3,0)+2,MOD(ROW(G1000)-2,3)+2))," - ",INDIRECT(ADDRESS(ROUNDDOWN((ROW(G1000)-2)/3,0)+2,1))),"")</f>
        <v/>
      </c>
      <c r="M1000" t="s">
        <v>1667</v>
      </c>
      <c r="R1000" t="s">
        <v>1050</v>
      </c>
    </row>
    <row r="1001" spans="7:18" x14ac:dyDescent="0.45">
      <c r="G1001" t="str" cm="1">
        <f t="array" aca="1" ref="G1001" ca="1">IF(INDIRECT(ADDRESS(ROUNDDOWN((ROW(G1001)-2)/3,0)+2,2))&lt;&gt;"",_xlfn.CONCAT(INDIRECT(ADDRESS(ROUNDDOWN((ROW(G1001)-2)/3,0)+2,MOD(ROW(G1001)-2,3)+2))," - ",INDIRECT(ADDRESS(ROUNDDOWN((ROW(G1001)-2)/3,0)+2,1))),"")</f>
        <v/>
      </c>
      <c r="M1001" t="s">
        <v>1667</v>
      </c>
      <c r="R1001" t="s">
        <v>1051</v>
      </c>
    </row>
    <row r="1002" spans="7:18" x14ac:dyDescent="0.45">
      <c r="G1002" t="str" cm="1">
        <f t="array" aca="1" ref="G1002" ca="1">IF(INDIRECT(ADDRESS(ROUNDDOWN((ROW(G1002)-2)/3,0)+2,2))&lt;&gt;"",_xlfn.CONCAT(INDIRECT(ADDRESS(ROUNDDOWN((ROW(G1002)-2)/3,0)+2,MOD(ROW(G1002)-2,3)+2))," - ",INDIRECT(ADDRESS(ROUNDDOWN((ROW(G1002)-2)/3,0)+2,1))),"")</f>
        <v/>
      </c>
      <c r="M1002" t="s">
        <v>1667</v>
      </c>
      <c r="R1002" t="s">
        <v>1052</v>
      </c>
    </row>
    <row r="1003" spans="7:18" x14ac:dyDescent="0.45">
      <c r="G1003" t="str" cm="1">
        <f t="array" aca="1" ref="G1003" ca="1">IF(INDIRECT(ADDRESS(ROUNDDOWN((ROW(G1003)-2)/3,0)+2,2))&lt;&gt;"",_xlfn.CONCAT(INDIRECT(ADDRESS(ROUNDDOWN((ROW(G1003)-2)/3,0)+2,MOD(ROW(G1003)-2,3)+2))," - ",INDIRECT(ADDRESS(ROUNDDOWN((ROW(G1003)-2)/3,0)+2,1))),"")</f>
        <v/>
      </c>
      <c r="M1003" t="s">
        <v>1667</v>
      </c>
      <c r="R1003" t="s">
        <v>1053</v>
      </c>
    </row>
    <row r="1004" spans="7:18" x14ac:dyDescent="0.45">
      <c r="G1004" t="str" cm="1">
        <f t="array" aca="1" ref="G1004" ca="1">IF(INDIRECT(ADDRESS(ROUNDDOWN((ROW(G1004)-2)/3,0)+2,2))&lt;&gt;"",_xlfn.CONCAT(INDIRECT(ADDRESS(ROUNDDOWN((ROW(G1004)-2)/3,0)+2,MOD(ROW(G1004)-2,3)+2))," - ",INDIRECT(ADDRESS(ROUNDDOWN((ROW(G1004)-2)/3,0)+2,1))),"")</f>
        <v/>
      </c>
      <c r="M1004" t="s">
        <v>1667</v>
      </c>
      <c r="R1004" t="s">
        <v>1054</v>
      </c>
    </row>
    <row r="1005" spans="7:18" x14ac:dyDescent="0.45">
      <c r="G1005" t="str" cm="1">
        <f t="array" aca="1" ref="G1005" ca="1">IF(INDIRECT(ADDRESS(ROUNDDOWN((ROW(G1005)-2)/3,0)+2,2))&lt;&gt;"",_xlfn.CONCAT(INDIRECT(ADDRESS(ROUNDDOWN((ROW(G1005)-2)/3,0)+2,MOD(ROW(G1005)-2,3)+2))," - ",INDIRECT(ADDRESS(ROUNDDOWN((ROW(G1005)-2)/3,0)+2,1))),"")</f>
        <v/>
      </c>
      <c r="M1005" t="s">
        <v>1667</v>
      </c>
      <c r="R1005" t="s">
        <v>1055</v>
      </c>
    </row>
    <row r="1006" spans="7:18" x14ac:dyDescent="0.45">
      <c r="G1006" t="str" cm="1">
        <f t="array" aca="1" ref="G1006" ca="1">IF(INDIRECT(ADDRESS(ROUNDDOWN((ROW(G1006)-2)/3,0)+2,2))&lt;&gt;"",_xlfn.CONCAT(INDIRECT(ADDRESS(ROUNDDOWN((ROW(G1006)-2)/3,0)+2,MOD(ROW(G1006)-2,3)+2))," - ",INDIRECT(ADDRESS(ROUNDDOWN((ROW(G1006)-2)/3,0)+2,1))),"")</f>
        <v/>
      </c>
      <c r="M1006" t="s">
        <v>1667</v>
      </c>
      <c r="R1006" t="s">
        <v>1056</v>
      </c>
    </row>
    <row r="1007" spans="7:18" x14ac:dyDescent="0.45">
      <c r="G1007" t="str" cm="1">
        <f t="array" aca="1" ref="G1007" ca="1">IF(INDIRECT(ADDRESS(ROUNDDOWN((ROW(G1007)-2)/3,0)+2,2))&lt;&gt;"",_xlfn.CONCAT(INDIRECT(ADDRESS(ROUNDDOWN((ROW(G1007)-2)/3,0)+2,MOD(ROW(G1007)-2,3)+2))," - ",INDIRECT(ADDRESS(ROUNDDOWN((ROW(G1007)-2)/3,0)+2,1))),"")</f>
        <v/>
      </c>
      <c r="M1007" t="s">
        <v>1667</v>
      </c>
      <c r="R1007" t="s">
        <v>1057</v>
      </c>
    </row>
    <row r="1008" spans="7:18" x14ac:dyDescent="0.45">
      <c r="G1008" t="str" cm="1">
        <f t="array" aca="1" ref="G1008" ca="1">IF(INDIRECT(ADDRESS(ROUNDDOWN((ROW(G1008)-2)/3,0)+2,2))&lt;&gt;"",_xlfn.CONCAT(INDIRECT(ADDRESS(ROUNDDOWN((ROW(G1008)-2)/3,0)+2,MOD(ROW(G1008)-2,3)+2))," - ",INDIRECT(ADDRESS(ROUNDDOWN((ROW(G1008)-2)/3,0)+2,1))),"")</f>
        <v/>
      </c>
      <c r="M1008" t="s">
        <v>1667</v>
      </c>
      <c r="R1008" t="s">
        <v>1058</v>
      </c>
    </row>
    <row r="1009" spans="7:18" x14ac:dyDescent="0.45">
      <c r="G1009" t="str" cm="1">
        <f t="array" aca="1" ref="G1009" ca="1">IF(INDIRECT(ADDRESS(ROUNDDOWN((ROW(G1009)-2)/3,0)+2,2))&lt;&gt;"",_xlfn.CONCAT(INDIRECT(ADDRESS(ROUNDDOWN((ROW(G1009)-2)/3,0)+2,MOD(ROW(G1009)-2,3)+2))," - ",INDIRECT(ADDRESS(ROUNDDOWN((ROW(G1009)-2)/3,0)+2,1))),"")</f>
        <v/>
      </c>
      <c r="M1009" t="s">
        <v>1667</v>
      </c>
      <c r="R1009" t="s">
        <v>1059</v>
      </c>
    </row>
    <row r="1010" spans="7:18" x14ac:dyDescent="0.45">
      <c r="G1010" t="str" cm="1">
        <f t="array" aca="1" ref="G1010" ca="1">IF(INDIRECT(ADDRESS(ROUNDDOWN((ROW(G1010)-2)/3,0)+2,2))&lt;&gt;"",_xlfn.CONCAT(INDIRECT(ADDRESS(ROUNDDOWN((ROW(G1010)-2)/3,0)+2,MOD(ROW(G1010)-2,3)+2))," - ",INDIRECT(ADDRESS(ROUNDDOWN((ROW(G1010)-2)/3,0)+2,1))),"")</f>
        <v/>
      </c>
      <c r="M1010" t="s">
        <v>1667</v>
      </c>
      <c r="R1010" t="s">
        <v>1060</v>
      </c>
    </row>
    <row r="1011" spans="7:18" x14ac:dyDescent="0.45">
      <c r="G1011" t="str" cm="1">
        <f t="array" aca="1" ref="G1011" ca="1">IF(INDIRECT(ADDRESS(ROUNDDOWN((ROW(G1011)-2)/3,0)+2,2))&lt;&gt;"",_xlfn.CONCAT(INDIRECT(ADDRESS(ROUNDDOWN((ROW(G1011)-2)/3,0)+2,MOD(ROW(G1011)-2,3)+2))," - ",INDIRECT(ADDRESS(ROUNDDOWN((ROW(G1011)-2)/3,0)+2,1))),"")</f>
        <v/>
      </c>
      <c r="M1011" t="s">
        <v>1667</v>
      </c>
      <c r="R1011" t="s">
        <v>1061</v>
      </c>
    </row>
    <row r="1012" spans="7:18" x14ac:dyDescent="0.45">
      <c r="G1012" t="str" cm="1">
        <f t="array" aca="1" ref="G1012" ca="1">IF(INDIRECT(ADDRESS(ROUNDDOWN((ROW(G1012)-2)/3,0)+2,2))&lt;&gt;"",_xlfn.CONCAT(INDIRECT(ADDRESS(ROUNDDOWN((ROW(G1012)-2)/3,0)+2,MOD(ROW(G1012)-2,3)+2))," - ",INDIRECT(ADDRESS(ROUNDDOWN((ROW(G1012)-2)/3,0)+2,1))),"")</f>
        <v/>
      </c>
      <c r="M1012" t="s">
        <v>1667</v>
      </c>
      <c r="R1012" t="s">
        <v>1062</v>
      </c>
    </row>
    <row r="1013" spans="7:18" x14ac:dyDescent="0.45">
      <c r="G1013" t="str" cm="1">
        <f t="array" aca="1" ref="G1013" ca="1">IF(INDIRECT(ADDRESS(ROUNDDOWN((ROW(G1013)-2)/3,0)+2,2))&lt;&gt;"",_xlfn.CONCAT(INDIRECT(ADDRESS(ROUNDDOWN((ROW(G1013)-2)/3,0)+2,MOD(ROW(G1013)-2,3)+2))," - ",INDIRECT(ADDRESS(ROUNDDOWN((ROW(G1013)-2)/3,0)+2,1))),"")</f>
        <v/>
      </c>
      <c r="M1013" t="s">
        <v>1667</v>
      </c>
      <c r="R1013" t="s">
        <v>1063</v>
      </c>
    </row>
    <row r="1014" spans="7:18" x14ac:dyDescent="0.45">
      <c r="G1014" t="str" cm="1">
        <f t="array" aca="1" ref="G1014" ca="1">IF(INDIRECT(ADDRESS(ROUNDDOWN((ROW(G1014)-2)/3,0)+2,2))&lt;&gt;"",_xlfn.CONCAT(INDIRECT(ADDRESS(ROUNDDOWN((ROW(G1014)-2)/3,0)+2,MOD(ROW(G1014)-2,3)+2))," - ",INDIRECT(ADDRESS(ROUNDDOWN((ROW(G1014)-2)/3,0)+2,1))),"")</f>
        <v/>
      </c>
      <c r="M1014" t="s">
        <v>1667</v>
      </c>
      <c r="R1014" t="s">
        <v>1064</v>
      </c>
    </row>
    <row r="1015" spans="7:18" x14ac:dyDescent="0.45">
      <c r="G1015" t="str" cm="1">
        <f t="array" aca="1" ref="G1015" ca="1">IF(INDIRECT(ADDRESS(ROUNDDOWN((ROW(G1015)-2)/3,0)+2,2))&lt;&gt;"",_xlfn.CONCAT(INDIRECT(ADDRESS(ROUNDDOWN((ROW(G1015)-2)/3,0)+2,MOD(ROW(G1015)-2,3)+2))," - ",INDIRECT(ADDRESS(ROUNDDOWN((ROW(G1015)-2)/3,0)+2,1))),"")</f>
        <v/>
      </c>
      <c r="M1015" t="s">
        <v>1667</v>
      </c>
      <c r="R1015" t="s">
        <v>1065</v>
      </c>
    </row>
    <row r="1016" spans="7:18" x14ac:dyDescent="0.45">
      <c r="G1016" t="str" cm="1">
        <f t="array" aca="1" ref="G1016" ca="1">IF(INDIRECT(ADDRESS(ROUNDDOWN((ROW(G1016)-2)/3,0)+2,2))&lt;&gt;"",_xlfn.CONCAT(INDIRECT(ADDRESS(ROUNDDOWN((ROW(G1016)-2)/3,0)+2,MOD(ROW(G1016)-2,3)+2))," - ",INDIRECT(ADDRESS(ROUNDDOWN((ROW(G1016)-2)/3,0)+2,1))),"")</f>
        <v/>
      </c>
      <c r="M1016" t="s">
        <v>1667</v>
      </c>
      <c r="R1016" t="s">
        <v>1066</v>
      </c>
    </row>
    <row r="1017" spans="7:18" x14ac:dyDescent="0.45">
      <c r="G1017" t="str" cm="1">
        <f t="array" aca="1" ref="G1017" ca="1">IF(INDIRECT(ADDRESS(ROUNDDOWN((ROW(G1017)-2)/3,0)+2,2))&lt;&gt;"",_xlfn.CONCAT(INDIRECT(ADDRESS(ROUNDDOWN((ROW(G1017)-2)/3,0)+2,MOD(ROW(G1017)-2,3)+2))," - ",INDIRECT(ADDRESS(ROUNDDOWN((ROW(G1017)-2)/3,0)+2,1))),"")</f>
        <v/>
      </c>
      <c r="M1017" t="s">
        <v>1667</v>
      </c>
      <c r="R1017" t="s">
        <v>1067</v>
      </c>
    </row>
    <row r="1018" spans="7:18" x14ac:dyDescent="0.45">
      <c r="G1018" t="str" cm="1">
        <f t="array" aca="1" ref="G1018" ca="1">IF(INDIRECT(ADDRESS(ROUNDDOWN((ROW(G1018)-2)/3,0)+2,2))&lt;&gt;"",_xlfn.CONCAT(INDIRECT(ADDRESS(ROUNDDOWN((ROW(G1018)-2)/3,0)+2,MOD(ROW(G1018)-2,3)+2))," - ",INDIRECT(ADDRESS(ROUNDDOWN((ROW(G1018)-2)/3,0)+2,1))),"")</f>
        <v/>
      </c>
      <c r="M1018" t="s">
        <v>1667</v>
      </c>
      <c r="R1018" t="s">
        <v>1068</v>
      </c>
    </row>
    <row r="1019" spans="7:18" x14ac:dyDescent="0.45">
      <c r="G1019" t="str" cm="1">
        <f t="array" aca="1" ref="G1019" ca="1">IF(INDIRECT(ADDRESS(ROUNDDOWN((ROW(G1019)-2)/3,0)+2,2))&lt;&gt;"",_xlfn.CONCAT(INDIRECT(ADDRESS(ROUNDDOWN((ROW(G1019)-2)/3,0)+2,MOD(ROW(G1019)-2,3)+2))," - ",INDIRECT(ADDRESS(ROUNDDOWN((ROW(G1019)-2)/3,0)+2,1))),"")</f>
        <v/>
      </c>
      <c r="M1019" t="s">
        <v>1667</v>
      </c>
      <c r="R1019" t="s">
        <v>1069</v>
      </c>
    </row>
    <row r="1020" spans="7:18" x14ac:dyDescent="0.45">
      <c r="G1020" t="str" cm="1">
        <f t="array" aca="1" ref="G1020" ca="1">IF(INDIRECT(ADDRESS(ROUNDDOWN((ROW(G1020)-2)/3,0)+2,2))&lt;&gt;"",_xlfn.CONCAT(INDIRECT(ADDRESS(ROUNDDOWN((ROW(G1020)-2)/3,0)+2,MOD(ROW(G1020)-2,3)+2))," - ",INDIRECT(ADDRESS(ROUNDDOWN((ROW(G1020)-2)/3,0)+2,1))),"")</f>
        <v/>
      </c>
      <c r="M1020" t="s">
        <v>1667</v>
      </c>
      <c r="R1020" t="s">
        <v>1070</v>
      </c>
    </row>
    <row r="1021" spans="7:18" x14ac:dyDescent="0.45">
      <c r="G1021" t="str" cm="1">
        <f t="array" aca="1" ref="G1021" ca="1">IF(INDIRECT(ADDRESS(ROUNDDOWN((ROW(G1021)-2)/3,0)+2,2))&lt;&gt;"",_xlfn.CONCAT(INDIRECT(ADDRESS(ROUNDDOWN((ROW(G1021)-2)/3,0)+2,MOD(ROW(G1021)-2,3)+2))," - ",INDIRECT(ADDRESS(ROUNDDOWN((ROW(G1021)-2)/3,0)+2,1))),"")</f>
        <v/>
      </c>
      <c r="M1021" t="s">
        <v>1667</v>
      </c>
      <c r="R1021" t="s">
        <v>1071</v>
      </c>
    </row>
    <row r="1022" spans="7:18" x14ac:dyDescent="0.45">
      <c r="G1022" t="str" cm="1">
        <f t="array" aca="1" ref="G1022" ca="1">IF(INDIRECT(ADDRESS(ROUNDDOWN((ROW(G1022)-2)/3,0)+2,2))&lt;&gt;"",_xlfn.CONCAT(INDIRECT(ADDRESS(ROUNDDOWN((ROW(G1022)-2)/3,0)+2,MOD(ROW(G1022)-2,3)+2))," - ",INDIRECT(ADDRESS(ROUNDDOWN((ROW(G1022)-2)/3,0)+2,1))),"")</f>
        <v/>
      </c>
      <c r="M1022" t="s">
        <v>1667</v>
      </c>
      <c r="R1022" t="s">
        <v>1072</v>
      </c>
    </row>
    <row r="1023" spans="7:18" x14ac:dyDescent="0.45">
      <c r="G1023" t="str" cm="1">
        <f t="array" aca="1" ref="G1023" ca="1">IF(INDIRECT(ADDRESS(ROUNDDOWN((ROW(G1023)-2)/3,0)+2,2))&lt;&gt;"",_xlfn.CONCAT(INDIRECT(ADDRESS(ROUNDDOWN((ROW(G1023)-2)/3,0)+2,MOD(ROW(G1023)-2,3)+2))," - ",INDIRECT(ADDRESS(ROUNDDOWN((ROW(G1023)-2)/3,0)+2,1))),"")</f>
        <v/>
      </c>
      <c r="M1023" t="s">
        <v>1667</v>
      </c>
      <c r="R1023" t="s">
        <v>1073</v>
      </c>
    </row>
    <row r="1024" spans="7:18" x14ac:dyDescent="0.45">
      <c r="G1024" t="str" cm="1">
        <f t="array" aca="1" ref="G1024" ca="1">IF(INDIRECT(ADDRESS(ROUNDDOWN((ROW(G1024)-2)/3,0)+2,2))&lt;&gt;"",_xlfn.CONCAT(INDIRECT(ADDRESS(ROUNDDOWN((ROW(G1024)-2)/3,0)+2,MOD(ROW(G1024)-2,3)+2))," - ",INDIRECT(ADDRESS(ROUNDDOWN((ROW(G1024)-2)/3,0)+2,1))),"")</f>
        <v/>
      </c>
      <c r="M1024" t="s">
        <v>1667</v>
      </c>
      <c r="R1024" t="s">
        <v>1074</v>
      </c>
    </row>
    <row r="1025" spans="7:18" x14ac:dyDescent="0.45">
      <c r="G1025" t="str" cm="1">
        <f t="array" aca="1" ref="G1025" ca="1">IF(INDIRECT(ADDRESS(ROUNDDOWN((ROW(G1025)-2)/3,0)+2,2))&lt;&gt;"",_xlfn.CONCAT(INDIRECT(ADDRESS(ROUNDDOWN((ROW(G1025)-2)/3,0)+2,MOD(ROW(G1025)-2,3)+2))," - ",INDIRECT(ADDRESS(ROUNDDOWN((ROW(G1025)-2)/3,0)+2,1))),"")</f>
        <v/>
      </c>
      <c r="M1025" t="s">
        <v>1667</v>
      </c>
      <c r="R1025" t="s">
        <v>1075</v>
      </c>
    </row>
    <row r="1026" spans="7:18" x14ac:dyDescent="0.45">
      <c r="G1026" t="str" cm="1">
        <f t="array" aca="1" ref="G1026" ca="1">IF(INDIRECT(ADDRESS(ROUNDDOWN((ROW(G1026)-2)/3,0)+2,2))&lt;&gt;"",_xlfn.CONCAT(INDIRECT(ADDRESS(ROUNDDOWN((ROW(G1026)-2)/3,0)+2,MOD(ROW(G1026)-2,3)+2))," - ",INDIRECT(ADDRESS(ROUNDDOWN((ROW(G1026)-2)/3,0)+2,1))),"")</f>
        <v/>
      </c>
      <c r="M1026" t="s">
        <v>1667</v>
      </c>
      <c r="R1026" t="s">
        <v>1076</v>
      </c>
    </row>
    <row r="1027" spans="7:18" x14ac:dyDescent="0.45">
      <c r="G1027" t="str" cm="1">
        <f t="array" aca="1" ref="G1027" ca="1">IF(INDIRECT(ADDRESS(ROUNDDOWN((ROW(G1027)-2)/3,0)+2,2))&lt;&gt;"",_xlfn.CONCAT(INDIRECT(ADDRESS(ROUNDDOWN((ROW(G1027)-2)/3,0)+2,MOD(ROW(G1027)-2,3)+2))," - ",INDIRECT(ADDRESS(ROUNDDOWN((ROW(G1027)-2)/3,0)+2,1))),"")</f>
        <v/>
      </c>
      <c r="M1027" t="s">
        <v>1667</v>
      </c>
      <c r="R1027" t="s">
        <v>1077</v>
      </c>
    </row>
    <row r="1028" spans="7:18" x14ac:dyDescent="0.45">
      <c r="G1028" t="str" cm="1">
        <f t="array" aca="1" ref="G1028" ca="1">IF(INDIRECT(ADDRESS(ROUNDDOWN((ROW(G1028)-2)/3,0)+2,2))&lt;&gt;"",_xlfn.CONCAT(INDIRECT(ADDRESS(ROUNDDOWN((ROW(G1028)-2)/3,0)+2,MOD(ROW(G1028)-2,3)+2))," - ",INDIRECT(ADDRESS(ROUNDDOWN((ROW(G1028)-2)/3,0)+2,1))),"")</f>
        <v/>
      </c>
      <c r="M1028" t="s">
        <v>1667</v>
      </c>
      <c r="R1028" t="s">
        <v>1078</v>
      </c>
    </row>
    <row r="1029" spans="7:18" x14ac:dyDescent="0.45">
      <c r="G1029" t="str" cm="1">
        <f t="array" aca="1" ref="G1029" ca="1">IF(INDIRECT(ADDRESS(ROUNDDOWN((ROW(G1029)-2)/3,0)+2,2))&lt;&gt;"",_xlfn.CONCAT(INDIRECT(ADDRESS(ROUNDDOWN((ROW(G1029)-2)/3,0)+2,MOD(ROW(G1029)-2,3)+2))," - ",INDIRECT(ADDRESS(ROUNDDOWN((ROW(G1029)-2)/3,0)+2,1))),"")</f>
        <v/>
      </c>
      <c r="M1029" t="s">
        <v>1667</v>
      </c>
      <c r="R1029" t="s">
        <v>1079</v>
      </c>
    </row>
    <row r="1030" spans="7:18" x14ac:dyDescent="0.45">
      <c r="G1030" t="str" cm="1">
        <f t="array" aca="1" ref="G1030" ca="1">IF(INDIRECT(ADDRESS(ROUNDDOWN((ROW(G1030)-2)/3,0)+2,2))&lt;&gt;"",_xlfn.CONCAT(INDIRECT(ADDRESS(ROUNDDOWN((ROW(G1030)-2)/3,0)+2,MOD(ROW(G1030)-2,3)+2))," - ",INDIRECT(ADDRESS(ROUNDDOWN((ROW(G1030)-2)/3,0)+2,1))),"")</f>
        <v/>
      </c>
      <c r="M1030" t="s">
        <v>1667</v>
      </c>
      <c r="R1030" t="s">
        <v>1080</v>
      </c>
    </row>
    <row r="1031" spans="7:18" x14ac:dyDescent="0.45">
      <c r="G1031" t="str" cm="1">
        <f t="array" aca="1" ref="G1031" ca="1">IF(INDIRECT(ADDRESS(ROUNDDOWN((ROW(G1031)-2)/3,0)+2,2))&lt;&gt;"",_xlfn.CONCAT(INDIRECT(ADDRESS(ROUNDDOWN((ROW(G1031)-2)/3,0)+2,MOD(ROW(G1031)-2,3)+2))," - ",INDIRECT(ADDRESS(ROUNDDOWN((ROW(G1031)-2)/3,0)+2,1))),"")</f>
        <v/>
      </c>
      <c r="M1031" t="s">
        <v>1667</v>
      </c>
      <c r="R1031" t="s">
        <v>1081</v>
      </c>
    </row>
    <row r="1032" spans="7:18" x14ac:dyDescent="0.45">
      <c r="G1032" t="str" cm="1">
        <f t="array" aca="1" ref="G1032" ca="1">IF(INDIRECT(ADDRESS(ROUNDDOWN((ROW(G1032)-2)/3,0)+2,2))&lt;&gt;"",_xlfn.CONCAT(INDIRECT(ADDRESS(ROUNDDOWN((ROW(G1032)-2)/3,0)+2,MOD(ROW(G1032)-2,3)+2))," - ",INDIRECT(ADDRESS(ROUNDDOWN((ROW(G1032)-2)/3,0)+2,1))),"")</f>
        <v/>
      </c>
      <c r="M1032" t="s">
        <v>1667</v>
      </c>
      <c r="R1032" t="s">
        <v>1082</v>
      </c>
    </row>
    <row r="1033" spans="7:18" x14ac:dyDescent="0.45">
      <c r="G1033" t="str" cm="1">
        <f t="array" aca="1" ref="G1033" ca="1">IF(INDIRECT(ADDRESS(ROUNDDOWN((ROW(G1033)-2)/3,0)+2,2))&lt;&gt;"",_xlfn.CONCAT(INDIRECT(ADDRESS(ROUNDDOWN((ROW(G1033)-2)/3,0)+2,MOD(ROW(G1033)-2,3)+2))," - ",INDIRECT(ADDRESS(ROUNDDOWN((ROW(G1033)-2)/3,0)+2,1))),"")</f>
        <v/>
      </c>
      <c r="M1033" t="s">
        <v>1667</v>
      </c>
      <c r="R1033" t="s">
        <v>1083</v>
      </c>
    </row>
    <row r="1034" spans="7:18" x14ac:dyDescent="0.45">
      <c r="G1034" t="str" cm="1">
        <f t="array" aca="1" ref="G1034" ca="1">IF(INDIRECT(ADDRESS(ROUNDDOWN((ROW(G1034)-2)/3,0)+2,2))&lt;&gt;"",_xlfn.CONCAT(INDIRECT(ADDRESS(ROUNDDOWN((ROW(G1034)-2)/3,0)+2,MOD(ROW(G1034)-2,3)+2))," - ",INDIRECT(ADDRESS(ROUNDDOWN((ROW(G1034)-2)/3,0)+2,1))),"")</f>
        <v/>
      </c>
      <c r="M1034" t="s">
        <v>1667</v>
      </c>
      <c r="R1034" t="s">
        <v>1084</v>
      </c>
    </row>
    <row r="1035" spans="7:18" x14ac:dyDescent="0.45">
      <c r="G1035" t="str" cm="1">
        <f t="array" aca="1" ref="G1035" ca="1">IF(INDIRECT(ADDRESS(ROUNDDOWN((ROW(G1035)-2)/3,0)+2,2))&lt;&gt;"",_xlfn.CONCAT(INDIRECT(ADDRESS(ROUNDDOWN((ROW(G1035)-2)/3,0)+2,MOD(ROW(G1035)-2,3)+2))," - ",INDIRECT(ADDRESS(ROUNDDOWN((ROW(G1035)-2)/3,0)+2,1))),"")</f>
        <v/>
      </c>
      <c r="M1035" t="s">
        <v>1667</v>
      </c>
      <c r="R1035" t="s">
        <v>1085</v>
      </c>
    </row>
    <row r="1036" spans="7:18" x14ac:dyDescent="0.45">
      <c r="G1036" t="str" cm="1">
        <f t="array" aca="1" ref="G1036" ca="1">IF(INDIRECT(ADDRESS(ROUNDDOWN((ROW(G1036)-2)/3,0)+2,2))&lt;&gt;"",_xlfn.CONCAT(INDIRECT(ADDRESS(ROUNDDOWN((ROW(G1036)-2)/3,0)+2,MOD(ROW(G1036)-2,3)+2))," - ",INDIRECT(ADDRESS(ROUNDDOWN((ROW(G1036)-2)/3,0)+2,1))),"")</f>
        <v/>
      </c>
      <c r="M1036" t="s">
        <v>1667</v>
      </c>
      <c r="R1036" t="s">
        <v>1086</v>
      </c>
    </row>
    <row r="1037" spans="7:18" x14ac:dyDescent="0.45">
      <c r="G1037" t="str" cm="1">
        <f t="array" aca="1" ref="G1037" ca="1">IF(INDIRECT(ADDRESS(ROUNDDOWN((ROW(G1037)-2)/3,0)+2,2))&lt;&gt;"",_xlfn.CONCAT(INDIRECT(ADDRESS(ROUNDDOWN((ROW(G1037)-2)/3,0)+2,MOD(ROW(G1037)-2,3)+2))," - ",INDIRECT(ADDRESS(ROUNDDOWN((ROW(G1037)-2)/3,0)+2,1))),"")</f>
        <v/>
      </c>
      <c r="M1037" t="s">
        <v>1667</v>
      </c>
      <c r="R1037" t="s">
        <v>1087</v>
      </c>
    </row>
    <row r="1038" spans="7:18" x14ac:dyDescent="0.45">
      <c r="G1038" t="str" cm="1">
        <f t="array" aca="1" ref="G1038" ca="1">IF(INDIRECT(ADDRESS(ROUNDDOWN((ROW(G1038)-2)/3,0)+2,2))&lt;&gt;"",_xlfn.CONCAT(INDIRECT(ADDRESS(ROUNDDOWN((ROW(G1038)-2)/3,0)+2,MOD(ROW(G1038)-2,3)+2))," - ",INDIRECT(ADDRESS(ROUNDDOWN((ROW(G1038)-2)/3,0)+2,1))),"")</f>
        <v/>
      </c>
      <c r="M1038" t="s">
        <v>1667</v>
      </c>
      <c r="R1038" t="s">
        <v>1088</v>
      </c>
    </row>
    <row r="1039" spans="7:18" x14ac:dyDescent="0.45">
      <c r="G1039" t="str" cm="1">
        <f t="array" aca="1" ref="G1039" ca="1">IF(INDIRECT(ADDRESS(ROUNDDOWN((ROW(G1039)-2)/3,0)+2,2))&lt;&gt;"",_xlfn.CONCAT(INDIRECT(ADDRESS(ROUNDDOWN((ROW(G1039)-2)/3,0)+2,MOD(ROW(G1039)-2,3)+2))," - ",INDIRECT(ADDRESS(ROUNDDOWN((ROW(G1039)-2)/3,0)+2,1))),"")</f>
        <v/>
      </c>
      <c r="M1039" t="s">
        <v>1667</v>
      </c>
      <c r="R1039" t="s">
        <v>1089</v>
      </c>
    </row>
    <row r="1040" spans="7:18" x14ac:dyDescent="0.45">
      <c r="G1040" t="str" cm="1">
        <f t="array" aca="1" ref="G1040" ca="1">IF(INDIRECT(ADDRESS(ROUNDDOWN((ROW(G1040)-2)/3,0)+2,2))&lt;&gt;"",_xlfn.CONCAT(INDIRECT(ADDRESS(ROUNDDOWN((ROW(G1040)-2)/3,0)+2,MOD(ROW(G1040)-2,3)+2))," - ",INDIRECT(ADDRESS(ROUNDDOWN((ROW(G1040)-2)/3,0)+2,1))),"")</f>
        <v/>
      </c>
      <c r="M1040" t="s">
        <v>1667</v>
      </c>
      <c r="R1040" t="s">
        <v>1090</v>
      </c>
    </row>
    <row r="1041" spans="7:18" x14ac:dyDescent="0.45">
      <c r="G1041" t="str" cm="1">
        <f t="array" aca="1" ref="G1041" ca="1">IF(INDIRECT(ADDRESS(ROUNDDOWN((ROW(G1041)-2)/3,0)+2,2))&lt;&gt;"",_xlfn.CONCAT(INDIRECT(ADDRESS(ROUNDDOWN((ROW(G1041)-2)/3,0)+2,MOD(ROW(G1041)-2,3)+2))," - ",INDIRECT(ADDRESS(ROUNDDOWN((ROW(G1041)-2)/3,0)+2,1))),"")</f>
        <v/>
      </c>
      <c r="M1041" t="s">
        <v>1667</v>
      </c>
      <c r="R1041" t="s">
        <v>1091</v>
      </c>
    </row>
    <row r="1042" spans="7:18" x14ac:dyDescent="0.45">
      <c r="G1042" t="str" cm="1">
        <f t="array" aca="1" ref="G1042" ca="1">IF(INDIRECT(ADDRESS(ROUNDDOWN((ROW(G1042)-2)/3,0)+2,2))&lt;&gt;"",_xlfn.CONCAT(INDIRECT(ADDRESS(ROUNDDOWN((ROW(G1042)-2)/3,0)+2,MOD(ROW(G1042)-2,3)+2))," - ",INDIRECT(ADDRESS(ROUNDDOWN((ROW(G1042)-2)/3,0)+2,1))),"")</f>
        <v/>
      </c>
      <c r="M1042" t="s">
        <v>1667</v>
      </c>
      <c r="R1042" t="s">
        <v>1092</v>
      </c>
    </row>
    <row r="1043" spans="7:18" x14ac:dyDescent="0.45">
      <c r="G1043" t="str" cm="1">
        <f t="array" aca="1" ref="G1043" ca="1">IF(INDIRECT(ADDRESS(ROUNDDOWN((ROW(G1043)-2)/3,0)+2,2))&lt;&gt;"",_xlfn.CONCAT(INDIRECT(ADDRESS(ROUNDDOWN((ROW(G1043)-2)/3,0)+2,MOD(ROW(G1043)-2,3)+2))," - ",INDIRECT(ADDRESS(ROUNDDOWN((ROW(G1043)-2)/3,0)+2,1))),"")</f>
        <v/>
      </c>
      <c r="M1043" t="s">
        <v>1667</v>
      </c>
      <c r="R1043" t="s">
        <v>1093</v>
      </c>
    </row>
    <row r="1044" spans="7:18" x14ac:dyDescent="0.45">
      <c r="G1044" t="str" cm="1">
        <f t="array" aca="1" ref="G1044" ca="1">IF(INDIRECT(ADDRESS(ROUNDDOWN((ROW(G1044)-2)/3,0)+2,2))&lt;&gt;"",_xlfn.CONCAT(INDIRECT(ADDRESS(ROUNDDOWN((ROW(G1044)-2)/3,0)+2,MOD(ROW(G1044)-2,3)+2))," - ",INDIRECT(ADDRESS(ROUNDDOWN((ROW(G1044)-2)/3,0)+2,1))),"")</f>
        <v/>
      </c>
      <c r="M1044" t="s">
        <v>1667</v>
      </c>
      <c r="R1044" t="s">
        <v>1094</v>
      </c>
    </row>
    <row r="1045" spans="7:18" x14ac:dyDescent="0.45">
      <c r="G1045" t="str" cm="1">
        <f t="array" aca="1" ref="G1045" ca="1">IF(INDIRECT(ADDRESS(ROUNDDOWN((ROW(G1045)-2)/3,0)+2,2))&lt;&gt;"",_xlfn.CONCAT(INDIRECT(ADDRESS(ROUNDDOWN((ROW(G1045)-2)/3,0)+2,MOD(ROW(G1045)-2,3)+2))," - ",INDIRECT(ADDRESS(ROUNDDOWN((ROW(G1045)-2)/3,0)+2,1))),"")</f>
        <v/>
      </c>
      <c r="M1045" t="s">
        <v>1667</v>
      </c>
      <c r="R1045" t="s">
        <v>1095</v>
      </c>
    </row>
    <row r="1046" spans="7:18" x14ac:dyDescent="0.45">
      <c r="G1046" t="str" cm="1">
        <f t="array" aca="1" ref="G1046" ca="1">IF(INDIRECT(ADDRESS(ROUNDDOWN((ROW(G1046)-2)/3,0)+2,2))&lt;&gt;"",_xlfn.CONCAT(INDIRECT(ADDRESS(ROUNDDOWN((ROW(G1046)-2)/3,0)+2,MOD(ROW(G1046)-2,3)+2))," - ",INDIRECT(ADDRESS(ROUNDDOWN((ROW(G1046)-2)/3,0)+2,1))),"")</f>
        <v/>
      </c>
      <c r="M1046" t="s">
        <v>1667</v>
      </c>
      <c r="R1046" t="s">
        <v>1096</v>
      </c>
    </row>
    <row r="1047" spans="7:18" x14ac:dyDescent="0.45">
      <c r="G1047" t="str" cm="1">
        <f t="array" aca="1" ref="G1047" ca="1">IF(INDIRECT(ADDRESS(ROUNDDOWN((ROW(G1047)-2)/3,0)+2,2))&lt;&gt;"",_xlfn.CONCAT(INDIRECT(ADDRESS(ROUNDDOWN((ROW(G1047)-2)/3,0)+2,MOD(ROW(G1047)-2,3)+2))," - ",INDIRECT(ADDRESS(ROUNDDOWN((ROW(G1047)-2)/3,0)+2,1))),"")</f>
        <v/>
      </c>
      <c r="M1047" t="s">
        <v>1667</v>
      </c>
      <c r="R1047" t="s">
        <v>1097</v>
      </c>
    </row>
    <row r="1048" spans="7:18" x14ac:dyDescent="0.45">
      <c r="G1048" t="str" cm="1">
        <f t="array" aca="1" ref="G1048" ca="1">IF(INDIRECT(ADDRESS(ROUNDDOWN((ROW(G1048)-2)/3,0)+2,2))&lt;&gt;"",_xlfn.CONCAT(INDIRECT(ADDRESS(ROUNDDOWN((ROW(G1048)-2)/3,0)+2,MOD(ROW(G1048)-2,3)+2))," - ",INDIRECT(ADDRESS(ROUNDDOWN((ROW(G1048)-2)/3,0)+2,1))),"")</f>
        <v/>
      </c>
      <c r="M1048" t="s">
        <v>1667</v>
      </c>
      <c r="R1048" t="s">
        <v>1098</v>
      </c>
    </row>
    <row r="1049" spans="7:18" x14ac:dyDescent="0.45">
      <c r="G1049" t="str" cm="1">
        <f t="array" aca="1" ref="G1049" ca="1">IF(INDIRECT(ADDRESS(ROUNDDOWN((ROW(G1049)-2)/3,0)+2,2))&lt;&gt;"",_xlfn.CONCAT(INDIRECT(ADDRESS(ROUNDDOWN((ROW(G1049)-2)/3,0)+2,MOD(ROW(G1049)-2,3)+2))," - ",INDIRECT(ADDRESS(ROUNDDOWN((ROW(G1049)-2)/3,0)+2,1))),"")</f>
        <v/>
      </c>
      <c r="M1049" t="s">
        <v>1667</v>
      </c>
      <c r="R1049" t="s">
        <v>1099</v>
      </c>
    </row>
    <row r="1050" spans="7:18" x14ac:dyDescent="0.45">
      <c r="G1050" t="str" cm="1">
        <f t="array" aca="1" ref="G1050" ca="1">IF(INDIRECT(ADDRESS(ROUNDDOWN((ROW(G1050)-2)/3,0)+2,2))&lt;&gt;"",_xlfn.CONCAT(INDIRECT(ADDRESS(ROUNDDOWN((ROW(G1050)-2)/3,0)+2,MOD(ROW(G1050)-2,3)+2))," - ",INDIRECT(ADDRESS(ROUNDDOWN((ROW(G1050)-2)/3,0)+2,1))),"")</f>
        <v/>
      </c>
      <c r="M1050" t="s">
        <v>1667</v>
      </c>
      <c r="R1050" t="s">
        <v>1100</v>
      </c>
    </row>
    <row r="1051" spans="7:18" x14ac:dyDescent="0.45">
      <c r="G1051" t="str" cm="1">
        <f t="array" aca="1" ref="G1051" ca="1">IF(INDIRECT(ADDRESS(ROUNDDOWN((ROW(G1051)-2)/3,0)+2,2))&lt;&gt;"",_xlfn.CONCAT(INDIRECT(ADDRESS(ROUNDDOWN((ROW(G1051)-2)/3,0)+2,MOD(ROW(G1051)-2,3)+2))," - ",INDIRECT(ADDRESS(ROUNDDOWN((ROW(G1051)-2)/3,0)+2,1))),"")</f>
        <v/>
      </c>
      <c r="M1051" t="s">
        <v>1667</v>
      </c>
      <c r="R1051" t="s">
        <v>1101</v>
      </c>
    </row>
    <row r="1052" spans="7:18" x14ac:dyDescent="0.45">
      <c r="G1052" t="str" cm="1">
        <f t="array" aca="1" ref="G1052" ca="1">IF(INDIRECT(ADDRESS(ROUNDDOWN((ROW(G1052)-2)/3,0)+2,2))&lt;&gt;"",_xlfn.CONCAT(INDIRECT(ADDRESS(ROUNDDOWN((ROW(G1052)-2)/3,0)+2,MOD(ROW(G1052)-2,3)+2))," - ",INDIRECT(ADDRESS(ROUNDDOWN((ROW(G1052)-2)/3,0)+2,1))),"")</f>
        <v/>
      </c>
      <c r="M1052" t="s">
        <v>1667</v>
      </c>
      <c r="R1052" t="s">
        <v>1102</v>
      </c>
    </row>
    <row r="1053" spans="7:18" x14ac:dyDescent="0.45">
      <c r="G1053" t="str" cm="1">
        <f t="array" aca="1" ref="G1053" ca="1">IF(INDIRECT(ADDRESS(ROUNDDOWN((ROW(G1053)-2)/3,0)+2,2))&lt;&gt;"",_xlfn.CONCAT(INDIRECT(ADDRESS(ROUNDDOWN((ROW(G1053)-2)/3,0)+2,MOD(ROW(G1053)-2,3)+2))," - ",INDIRECT(ADDRESS(ROUNDDOWN((ROW(G1053)-2)/3,0)+2,1))),"")</f>
        <v/>
      </c>
      <c r="M1053" t="s">
        <v>1667</v>
      </c>
      <c r="R1053" t="s">
        <v>1103</v>
      </c>
    </row>
    <row r="1054" spans="7:18" x14ac:dyDescent="0.45">
      <c r="G1054" t="str" cm="1">
        <f t="array" aca="1" ref="G1054" ca="1">IF(INDIRECT(ADDRESS(ROUNDDOWN((ROW(G1054)-2)/3,0)+2,2))&lt;&gt;"",_xlfn.CONCAT(INDIRECT(ADDRESS(ROUNDDOWN((ROW(G1054)-2)/3,0)+2,MOD(ROW(G1054)-2,3)+2))," - ",INDIRECT(ADDRESS(ROUNDDOWN((ROW(G1054)-2)/3,0)+2,1))),"")</f>
        <v/>
      </c>
      <c r="M1054" t="s">
        <v>1667</v>
      </c>
      <c r="R1054" t="s">
        <v>1104</v>
      </c>
    </row>
    <row r="1055" spans="7:18" x14ac:dyDescent="0.45">
      <c r="G1055" t="str" cm="1">
        <f t="array" aca="1" ref="G1055" ca="1">IF(INDIRECT(ADDRESS(ROUNDDOWN((ROW(G1055)-2)/3,0)+2,2))&lt;&gt;"",_xlfn.CONCAT(INDIRECT(ADDRESS(ROUNDDOWN((ROW(G1055)-2)/3,0)+2,MOD(ROW(G1055)-2,3)+2))," - ",INDIRECT(ADDRESS(ROUNDDOWN((ROW(G1055)-2)/3,0)+2,1))),"")</f>
        <v/>
      </c>
      <c r="M1055" t="s">
        <v>1667</v>
      </c>
      <c r="R1055" t="s">
        <v>1105</v>
      </c>
    </row>
    <row r="1056" spans="7:18" x14ac:dyDescent="0.45">
      <c r="G1056" t="str" cm="1">
        <f t="array" aca="1" ref="G1056" ca="1">IF(INDIRECT(ADDRESS(ROUNDDOWN((ROW(G1056)-2)/3,0)+2,2))&lt;&gt;"",_xlfn.CONCAT(INDIRECT(ADDRESS(ROUNDDOWN((ROW(G1056)-2)/3,0)+2,MOD(ROW(G1056)-2,3)+2))," - ",INDIRECT(ADDRESS(ROUNDDOWN((ROW(G1056)-2)/3,0)+2,1))),"")</f>
        <v/>
      </c>
      <c r="M1056" t="s">
        <v>1667</v>
      </c>
      <c r="R1056" t="s">
        <v>1106</v>
      </c>
    </row>
    <row r="1057" spans="7:18" x14ac:dyDescent="0.45">
      <c r="G1057" t="str" cm="1">
        <f t="array" aca="1" ref="G1057" ca="1">IF(INDIRECT(ADDRESS(ROUNDDOWN((ROW(G1057)-2)/3,0)+2,2))&lt;&gt;"",_xlfn.CONCAT(INDIRECT(ADDRESS(ROUNDDOWN((ROW(G1057)-2)/3,0)+2,MOD(ROW(G1057)-2,3)+2))," - ",INDIRECT(ADDRESS(ROUNDDOWN((ROW(G1057)-2)/3,0)+2,1))),"")</f>
        <v/>
      </c>
      <c r="M1057" t="s">
        <v>1667</v>
      </c>
      <c r="R1057" t="s">
        <v>1107</v>
      </c>
    </row>
    <row r="1058" spans="7:18" x14ac:dyDescent="0.45">
      <c r="G1058" t="str" cm="1">
        <f t="array" aca="1" ref="G1058" ca="1">IF(INDIRECT(ADDRESS(ROUNDDOWN((ROW(G1058)-2)/3,0)+2,2))&lt;&gt;"",_xlfn.CONCAT(INDIRECT(ADDRESS(ROUNDDOWN((ROW(G1058)-2)/3,0)+2,MOD(ROW(G1058)-2,3)+2))," - ",INDIRECT(ADDRESS(ROUNDDOWN((ROW(G1058)-2)/3,0)+2,1))),"")</f>
        <v/>
      </c>
      <c r="M1058" t="s">
        <v>1667</v>
      </c>
      <c r="R1058" t="s">
        <v>1108</v>
      </c>
    </row>
    <row r="1059" spans="7:18" x14ac:dyDescent="0.45">
      <c r="G1059" t="str" cm="1">
        <f t="array" aca="1" ref="G1059" ca="1">IF(INDIRECT(ADDRESS(ROUNDDOWN((ROW(G1059)-2)/3,0)+2,2))&lt;&gt;"",_xlfn.CONCAT(INDIRECT(ADDRESS(ROUNDDOWN((ROW(G1059)-2)/3,0)+2,MOD(ROW(G1059)-2,3)+2))," - ",INDIRECT(ADDRESS(ROUNDDOWN((ROW(G1059)-2)/3,0)+2,1))),"")</f>
        <v/>
      </c>
      <c r="M1059" t="s">
        <v>1667</v>
      </c>
      <c r="R1059" t="s">
        <v>1109</v>
      </c>
    </row>
    <row r="1060" spans="7:18" x14ac:dyDescent="0.45">
      <c r="G1060" t="str" cm="1">
        <f t="array" aca="1" ref="G1060" ca="1">IF(INDIRECT(ADDRESS(ROUNDDOWN((ROW(G1060)-2)/3,0)+2,2))&lt;&gt;"",_xlfn.CONCAT(INDIRECT(ADDRESS(ROUNDDOWN((ROW(G1060)-2)/3,0)+2,MOD(ROW(G1060)-2,3)+2))," - ",INDIRECT(ADDRESS(ROUNDDOWN((ROW(G1060)-2)/3,0)+2,1))),"")</f>
        <v/>
      </c>
      <c r="M1060" t="s">
        <v>1667</v>
      </c>
      <c r="R1060" t="s">
        <v>1110</v>
      </c>
    </row>
    <row r="1061" spans="7:18" x14ac:dyDescent="0.45">
      <c r="G1061" t="str" cm="1">
        <f t="array" aca="1" ref="G1061" ca="1">IF(INDIRECT(ADDRESS(ROUNDDOWN((ROW(G1061)-2)/3,0)+2,2))&lt;&gt;"",_xlfn.CONCAT(INDIRECT(ADDRESS(ROUNDDOWN((ROW(G1061)-2)/3,0)+2,MOD(ROW(G1061)-2,3)+2))," - ",INDIRECT(ADDRESS(ROUNDDOWN((ROW(G1061)-2)/3,0)+2,1))),"")</f>
        <v/>
      </c>
      <c r="M1061" t="s">
        <v>1667</v>
      </c>
      <c r="R1061" t="s">
        <v>1111</v>
      </c>
    </row>
    <row r="1062" spans="7:18" x14ac:dyDescent="0.45">
      <c r="G1062" t="str" cm="1">
        <f t="array" aca="1" ref="G1062" ca="1">IF(INDIRECT(ADDRESS(ROUNDDOWN((ROW(G1062)-2)/3,0)+2,2))&lt;&gt;"",_xlfn.CONCAT(INDIRECT(ADDRESS(ROUNDDOWN((ROW(G1062)-2)/3,0)+2,MOD(ROW(G1062)-2,3)+2))," - ",INDIRECT(ADDRESS(ROUNDDOWN((ROW(G1062)-2)/3,0)+2,1))),"")</f>
        <v/>
      </c>
      <c r="M1062" t="s">
        <v>1667</v>
      </c>
      <c r="R1062" t="s">
        <v>1112</v>
      </c>
    </row>
    <row r="1063" spans="7:18" x14ac:dyDescent="0.45">
      <c r="G1063" t="str" cm="1">
        <f t="array" aca="1" ref="G1063" ca="1">IF(INDIRECT(ADDRESS(ROUNDDOWN((ROW(G1063)-2)/3,0)+2,2))&lt;&gt;"",_xlfn.CONCAT(INDIRECT(ADDRESS(ROUNDDOWN((ROW(G1063)-2)/3,0)+2,MOD(ROW(G1063)-2,3)+2))," - ",INDIRECT(ADDRESS(ROUNDDOWN((ROW(G1063)-2)/3,0)+2,1))),"")</f>
        <v/>
      </c>
      <c r="M1063" t="s">
        <v>1667</v>
      </c>
      <c r="R1063" t="s">
        <v>1113</v>
      </c>
    </row>
    <row r="1064" spans="7:18" x14ac:dyDescent="0.45">
      <c r="G1064" t="str" cm="1">
        <f t="array" aca="1" ref="G1064" ca="1">IF(INDIRECT(ADDRESS(ROUNDDOWN((ROW(G1064)-2)/3,0)+2,2))&lt;&gt;"",_xlfn.CONCAT(INDIRECT(ADDRESS(ROUNDDOWN((ROW(G1064)-2)/3,0)+2,MOD(ROW(G1064)-2,3)+2))," - ",INDIRECT(ADDRESS(ROUNDDOWN((ROW(G1064)-2)/3,0)+2,1))),"")</f>
        <v/>
      </c>
      <c r="M1064" t="s">
        <v>1667</v>
      </c>
      <c r="R1064" t="s">
        <v>1114</v>
      </c>
    </row>
    <row r="1065" spans="7:18" x14ac:dyDescent="0.45">
      <c r="G1065" t="str" cm="1">
        <f t="array" aca="1" ref="G1065" ca="1">IF(INDIRECT(ADDRESS(ROUNDDOWN((ROW(G1065)-2)/3,0)+2,2))&lt;&gt;"",_xlfn.CONCAT(INDIRECT(ADDRESS(ROUNDDOWN((ROW(G1065)-2)/3,0)+2,MOD(ROW(G1065)-2,3)+2))," - ",INDIRECT(ADDRESS(ROUNDDOWN((ROW(G1065)-2)/3,0)+2,1))),"")</f>
        <v/>
      </c>
      <c r="M1065" t="s">
        <v>1667</v>
      </c>
      <c r="R1065" t="s">
        <v>1115</v>
      </c>
    </row>
    <row r="1066" spans="7:18" x14ac:dyDescent="0.45">
      <c r="G1066" t="str" cm="1">
        <f t="array" aca="1" ref="G1066" ca="1">IF(INDIRECT(ADDRESS(ROUNDDOWN((ROW(G1066)-2)/3,0)+2,2))&lt;&gt;"",_xlfn.CONCAT(INDIRECT(ADDRESS(ROUNDDOWN((ROW(G1066)-2)/3,0)+2,MOD(ROW(G1066)-2,3)+2))," - ",INDIRECT(ADDRESS(ROUNDDOWN((ROW(G1066)-2)/3,0)+2,1))),"")</f>
        <v/>
      </c>
      <c r="M1066" t="s">
        <v>1667</v>
      </c>
      <c r="R1066" t="s">
        <v>1116</v>
      </c>
    </row>
    <row r="1067" spans="7:18" x14ac:dyDescent="0.45">
      <c r="G1067" t="str" cm="1">
        <f t="array" aca="1" ref="G1067" ca="1">IF(INDIRECT(ADDRESS(ROUNDDOWN((ROW(G1067)-2)/3,0)+2,2))&lt;&gt;"",_xlfn.CONCAT(INDIRECT(ADDRESS(ROUNDDOWN((ROW(G1067)-2)/3,0)+2,MOD(ROW(G1067)-2,3)+2))," - ",INDIRECT(ADDRESS(ROUNDDOWN((ROW(G1067)-2)/3,0)+2,1))),"")</f>
        <v/>
      </c>
      <c r="M1067" t="s">
        <v>1667</v>
      </c>
      <c r="R1067" t="s">
        <v>1117</v>
      </c>
    </row>
    <row r="1068" spans="7:18" x14ac:dyDescent="0.45">
      <c r="G1068" t="str" cm="1">
        <f t="array" aca="1" ref="G1068" ca="1">IF(INDIRECT(ADDRESS(ROUNDDOWN((ROW(G1068)-2)/3,0)+2,2))&lt;&gt;"",_xlfn.CONCAT(INDIRECT(ADDRESS(ROUNDDOWN((ROW(G1068)-2)/3,0)+2,MOD(ROW(G1068)-2,3)+2))," - ",INDIRECT(ADDRESS(ROUNDDOWN((ROW(G1068)-2)/3,0)+2,1))),"")</f>
        <v/>
      </c>
      <c r="M1068" t="s">
        <v>1667</v>
      </c>
      <c r="R1068" t="s">
        <v>1118</v>
      </c>
    </row>
    <row r="1069" spans="7:18" x14ac:dyDescent="0.45">
      <c r="G1069" t="str" cm="1">
        <f t="array" aca="1" ref="G1069" ca="1">IF(INDIRECT(ADDRESS(ROUNDDOWN((ROW(G1069)-2)/3,0)+2,2))&lt;&gt;"",_xlfn.CONCAT(INDIRECT(ADDRESS(ROUNDDOWN((ROW(G1069)-2)/3,0)+2,MOD(ROW(G1069)-2,3)+2))," - ",INDIRECT(ADDRESS(ROUNDDOWN((ROW(G1069)-2)/3,0)+2,1))),"")</f>
        <v/>
      </c>
      <c r="M1069" t="s">
        <v>1667</v>
      </c>
      <c r="R1069" t="s">
        <v>1119</v>
      </c>
    </row>
    <row r="1070" spans="7:18" x14ac:dyDescent="0.45">
      <c r="G1070" t="str" cm="1">
        <f t="array" aca="1" ref="G1070" ca="1">IF(INDIRECT(ADDRESS(ROUNDDOWN((ROW(G1070)-2)/3,0)+2,2))&lt;&gt;"",_xlfn.CONCAT(INDIRECT(ADDRESS(ROUNDDOWN((ROW(G1070)-2)/3,0)+2,MOD(ROW(G1070)-2,3)+2))," - ",INDIRECT(ADDRESS(ROUNDDOWN((ROW(G1070)-2)/3,0)+2,1))),"")</f>
        <v/>
      </c>
      <c r="M1070" t="s">
        <v>1667</v>
      </c>
      <c r="R1070" t="s">
        <v>1120</v>
      </c>
    </row>
    <row r="1071" spans="7:18" x14ac:dyDescent="0.45">
      <c r="G1071" t="str" cm="1">
        <f t="array" aca="1" ref="G1071" ca="1">IF(INDIRECT(ADDRESS(ROUNDDOWN((ROW(G1071)-2)/3,0)+2,2))&lt;&gt;"",_xlfn.CONCAT(INDIRECT(ADDRESS(ROUNDDOWN((ROW(G1071)-2)/3,0)+2,MOD(ROW(G1071)-2,3)+2))," - ",INDIRECT(ADDRESS(ROUNDDOWN((ROW(G1071)-2)/3,0)+2,1))),"")</f>
        <v/>
      </c>
      <c r="M1071" t="s">
        <v>1667</v>
      </c>
      <c r="R1071" t="s">
        <v>1121</v>
      </c>
    </row>
    <row r="1072" spans="7:18" x14ac:dyDescent="0.45">
      <c r="G1072" t="str" cm="1">
        <f t="array" aca="1" ref="G1072" ca="1">IF(INDIRECT(ADDRESS(ROUNDDOWN((ROW(G1072)-2)/3,0)+2,2))&lt;&gt;"",_xlfn.CONCAT(INDIRECT(ADDRESS(ROUNDDOWN((ROW(G1072)-2)/3,0)+2,MOD(ROW(G1072)-2,3)+2))," - ",INDIRECT(ADDRESS(ROUNDDOWN((ROW(G1072)-2)/3,0)+2,1))),"")</f>
        <v/>
      </c>
      <c r="M1072" t="s">
        <v>1667</v>
      </c>
      <c r="R1072" t="s">
        <v>1122</v>
      </c>
    </row>
    <row r="1073" spans="7:18" x14ac:dyDescent="0.45">
      <c r="G1073" t="str" cm="1">
        <f t="array" aca="1" ref="G1073" ca="1">IF(INDIRECT(ADDRESS(ROUNDDOWN((ROW(G1073)-2)/3,0)+2,2))&lt;&gt;"",_xlfn.CONCAT(INDIRECT(ADDRESS(ROUNDDOWN((ROW(G1073)-2)/3,0)+2,MOD(ROW(G1073)-2,3)+2))," - ",INDIRECT(ADDRESS(ROUNDDOWN((ROW(G1073)-2)/3,0)+2,1))),"")</f>
        <v/>
      </c>
      <c r="M1073" t="s">
        <v>1667</v>
      </c>
      <c r="R1073" t="s">
        <v>1123</v>
      </c>
    </row>
    <row r="1074" spans="7:18" x14ac:dyDescent="0.45">
      <c r="G1074" t="str" cm="1">
        <f t="array" aca="1" ref="G1074" ca="1">IF(INDIRECT(ADDRESS(ROUNDDOWN((ROW(G1074)-2)/3,0)+2,2))&lt;&gt;"",_xlfn.CONCAT(INDIRECT(ADDRESS(ROUNDDOWN((ROW(G1074)-2)/3,0)+2,MOD(ROW(G1074)-2,3)+2))," - ",INDIRECT(ADDRESS(ROUNDDOWN((ROW(G1074)-2)/3,0)+2,1))),"")</f>
        <v/>
      </c>
      <c r="M1074" t="s">
        <v>1667</v>
      </c>
      <c r="R1074" t="s">
        <v>1124</v>
      </c>
    </row>
    <row r="1075" spans="7:18" x14ac:dyDescent="0.45">
      <c r="G1075" t="str" cm="1">
        <f t="array" aca="1" ref="G1075" ca="1">IF(INDIRECT(ADDRESS(ROUNDDOWN((ROW(G1075)-2)/3,0)+2,2))&lt;&gt;"",_xlfn.CONCAT(INDIRECT(ADDRESS(ROUNDDOWN((ROW(G1075)-2)/3,0)+2,MOD(ROW(G1075)-2,3)+2))," - ",INDIRECT(ADDRESS(ROUNDDOWN((ROW(G1075)-2)/3,0)+2,1))),"")</f>
        <v/>
      </c>
      <c r="M1075" t="s">
        <v>1667</v>
      </c>
      <c r="R1075" t="s">
        <v>1125</v>
      </c>
    </row>
    <row r="1076" spans="7:18" x14ac:dyDescent="0.45">
      <c r="G1076" t="str" cm="1">
        <f t="array" aca="1" ref="G1076" ca="1">IF(INDIRECT(ADDRESS(ROUNDDOWN((ROW(G1076)-2)/3,0)+2,2))&lt;&gt;"",_xlfn.CONCAT(INDIRECT(ADDRESS(ROUNDDOWN((ROW(G1076)-2)/3,0)+2,MOD(ROW(G1076)-2,3)+2))," - ",INDIRECT(ADDRESS(ROUNDDOWN((ROW(G1076)-2)/3,0)+2,1))),"")</f>
        <v/>
      </c>
      <c r="M1076" t="s">
        <v>1667</v>
      </c>
      <c r="R1076" t="s">
        <v>1126</v>
      </c>
    </row>
    <row r="1077" spans="7:18" x14ac:dyDescent="0.45">
      <c r="G1077" t="str" cm="1">
        <f t="array" aca="1" ref="G1077" ca="1">IF(INDIRECT(ADDRESS(ROUNDDOWN((ROW(G1077)-2)/3,0)+2,2))&lt;&gt;"",_xlfn.CONCAT(INDIRECT(ADDRESS(ROUNDDOWN((ROW(G1077)-2)/3,0)+2,MOD(ROW(G1077)-2,3)+2))," - ",INDIRECT(ADDRESS(ROUNDDOWN((ROW(G1077)-2)/3,0)+2,1))),"")</f>
        <v/>
      </c>
      <c r="M1077" t="s">
        <v>1667</v>
      </c>
      <c r="R1077" t="s">
        <v>1127</v>
      </c>
    </row>
    <row r="1078" spans="7:18" x14ac:dyDescent="0.45">
      <c r="G1078" t="str" cm="1">
        <f t="array" aca="1" ref="G1078" ca="1">IF(INDIRECT(ADDRESS(ROUNDDOWN((ROW(G1078)-2)/3,0)+2,2))&lt;&gt;"",_xlfn.CONCAT(INDIRECT(ADDRESS(ROUNDDOWN((ROW(G1078)-2)/3,0)+2,MOD(ROW(G1078)-2,3)+2))," - ",INDIRECT(ADDRESS(ROUNDDOWN((ROW(G1078)-2)/3,0)+2,1))),"")</f>
        <v/>
      </c>
      <c r="M1078" t="s">
        <v>1667</v>
      </c>
      <c r="R1078" t="s">
        <v>1128</v>
      </c>
    </row>
    <row r="1079" spans="7:18" x14ac:dyDescent="0.45">
      <c r="G1079" t="str" cm="1">
        <f t="array" aca="1" ref="G1079" ca="1">IF(INDIRECT(ADDRESS(ROUNDDOWN((ROW(G1079)-2)/3,0)+2,2))&lt;&gt;"",_xlfn.CONCAT(INDIRECT(ADDRESS(ROUNDDOWN((ROW(G1079)-2)/3,0)+2,MOD(ROW(G1079)-2,3)+2))," - ",INDIRECT(ADDRESS(ROUNDDOWN((ROW(G1079)-2)/3,0)+2,1))),"")</f>
        <v/>
      </c>
      <c r="M1079" t="s">
        <v>1667</v>
      </c>
      <c r="R1079" t="s">
        <v>1129</v>
      </c>
    </row>
    <row r="1080" spans="7:18" x14ac:dyDescent="0.45">
      <c r="G1080" t="str" cm="1">
        <f t="array" aca="1" ref="G1080" ca="1">IF(INDIRECT(ADDRESS(ROUNDDOWN((ROW(G1080)-2)/3,0)+2,2))&lt;&gt;"",_xlfn.CONCAT(INDIRECT(ADDRESS(ROUNDDOWN((ROW(G1080)-2)/3,0)+2,MOD(ROW(G1080)-2,3)+2))," - ",INDIRECT(ADDRESS(ROUNDDOWN((ROW(G1080)-2)/3,0)+2,1))),"")</f>
        <v/>
      </c>
      <c r="M1080" t="s">
        <v>1667</v>
      </c>
      <c r="R1080" t="s">
        <v>1130</v>
      </c>
    </row>
    <row r="1081" spans="7:18" x14ac:dyDescent="0.45">
      <c r="G1081" t="str" cm="1">
        <f t="array" aca="1" ref="G1081" ca="1">IF(INDIRECT(ADDRESS(ROUNDDOWN((ROW(G1081)-2)/3,0)+2,2))&lt;&gt;"",_xlfn.CONCAT(INDIRECT(ADDRESS(ROUNDDOWN((ROW(G1081)-2)/3,0)+2,MOD(ROW(G1081)-2,3)+2))," - ",INDIRECT(ADDRESS(ROUNDDOWN((ROW(G1081)-2)/3,0)+2,1))),"")</f>
        <v/>
      </c>
      <c r="M1081" t="s">
        <v>1667</v>
      </c>
      <c r="R1081" t="s">
        <v>1131</v>
      </c>
    </row>
    <row r="1082" spans="7:18" x14ac:dyDescent="0.45">
      <c r="G1082" t="str" cm="1">
        <f t="array" aca="1" ref="G1082" ca="1">IF(INDIRECT(ADDRESS(ROUNDDOWN((ROW(G1082)-2)/3,0)+2,2))&lt;&gt;"",_xlfn.CONCAT(INDIRECT(ADDRESS(ROUNDDOWN((ROW(G1082)-2)/3,0)+2,MOD(ROW(G1082)-2,3)+2))," - ",INDIRECT(ADDRESS(ROUNDDOWN((ROW(G1082)-2)/3,0)+2,1))),"")</f>
        <v/>
      </c>
      <c r="M1082" t="s">
        <v>1667</v>
      </c>
      <c r="R1082" t="s">
        <v>1132</v>
      </c>
    </row>
    <row r="1083" spans="7:18" x14ac:dyDescent="0.45">
      <c r="G1083" t="str" cm="1">
        <f t="array" aca="1" ref="G1083" ca="1">IF(INDIRECT(ADDRESS(ROUNDDOWN((ROW(G1083)-2)/3,0)+2,2))&lt;&gt;"",_xlfn.CONCAT(INDIRECT(ADDRESS(ROUNDDOWN((ROW(G1083)-2)/3,0)+2,MOD(ROW(G1083)-2,3)+2))," - ",INDIRECT(ADDRESS(ROUNDDOWN((ROW(G1083)-2)/3,0)+2,1))),"")</f>
        <v/>
      </c>
      <c r="M1083" t="s">
        <v>1667</v>
      </c>
      <c r="R1083" t="s">
        <v>1133</v>
      </c>
    </row>
    <row r="1084" spans="7:18" x14ac:dyDescent="0.45">
      <c r="G1084" t="str" cm="1">
        <f t="array" aca="1" ref="G1084" ca="1">IF(INDIRECT(ADDRESS(ROUNDDOWN((ROW(G1084)-2)/3,0)+2,2))&lt;&gt;"",_xlfn.CONCAT(INDIRECT(ADDRESS(ROUNDDOWN((ROW(G1084)-2)/3,0)+2,MOD(ROW(G1084)-2,3)+2))," - ",INDIRECT(ADDRESS(ROUNDDOWN((ROW(G1084)-2)/3,0)+2,1))),"")</f>
        <v/>
      </c>
      <c r="M1084" t="s">
        <v>1667</v>
      </c>
      <c r="R1084" t="s">
        <v>1134</v>
      </c>
    </row>
    <row r="1085" spans="7:18" x14ac:dyDescent="0.45">
      <c r="G1085" t="str" cm="1">
        <f t="array" aca="1" ref="G1085" ca="1">IF(INDIRECT(ADDRESS(ROUNDDOWN((ROW(G1085)-2)/3,0)+2,2))&lt;&gt;"",_xlfn.CONCAT(INDIRECT(ADDRESS(ROUNDDOWN((ROW(G1085)-2)/3,0)+2,MOD(ROW(G1085)-2,3)+2))," - ",INDIRECT(ADDRESS(ROUNDDOWN((ROW(G1085)-2)/3,0)+2,1))),"")</f>
        <v/>
      </c>
      <c r="M1085" t="s">
        <v>1667</v>
      </c>
      <c r="R1085" t="s">
        <v>1135</v>
      </c>
    </row>
    <row r="1086" spans="7:18" x14ac:dyDescent="0.45">
      <c r="G1086" t="str" cm="1">
        <f t="array" aca="1" ref="G1086" ca="1">IF(INDIRECT(ADDRESS(ROUNDDOWN((ROW(G1086)-2)/3,0)+2,2))&lt;&gt;"",_xlfn.CONCAT(INDIRECT(ADDRESS(ROUNDDOWN((ROW(G1086)-2)/3,0)+2,MOD(ROW(G1086)-2,3)+2))," - ",INDIRECT(ADDRESS(ROUNDDOWN((ROW(G1086)-2)/3,0)+2,1))),"")</f>
        <v/>
      </c>
      <c r="M1086" t="s">
        <v>1667</v>
      </c>
      <c r="R1086" t="s">
        <v>1136</v>
      </c>
    </row>
    <row r="1087" spans="7:18" x14ac:dyDescent="0.45">
      <c r="G1087" t="str" cm="1">
        <f t="array" aca="1" ref="G1087" ca="1">IF(INDIRECT(ADDRESS(ROUNDDOWN((ROW(G1087)-2)/3,0)+2,2))&lt;&gt;"",_xlfn.CONCAT(INDIRECT(ADDRESS(ROUNDDOWN((ROW(G1087)-2)/3,0)+2,MOD(ROW(G1087)-2,3)+2))," - ",INDIRECT(ADDRESS(ROUNDDOWN((ROW(G1087)-2)/3,0)+2,1))),"")</f>
        <v/>
      </c>
      <c r="M1087" t="s">
        <v>1667</v>
      </c>
      <c r="R1087" t="s">
        <v>1137</v>
      </c>
    </row>
    <row r="1088" spans="7:18" x14ac:dyDescent="0.45">
      <c r="G1088" t="str" cm="1">
        <f t="array" aca="1" ref="G1088" ca="1">IF(INDIRECT(ADDRESS(ROUNDDOWN((ROW(G1088)-2)/3,0)+2,2))&lt;&gt;"",_xlfn.CONCAT(INDIRECT(ADDRESS(ROUNDDOWN((ROW(G1088)-2)/3,0)+2,MOD(ROW(G1088)-2,3)+2))," - ",INDIRECT(ADDRESS(ROUNDDOWN((ROW(G1088)-2)/3,0)+2,1))),"")</f>
        <v/>
      </c>
      <c r="M1088" t="s">
        <v>1667</v>
      </c>
      <c r="R1088" t="s">
        <v>1138</v>
      </c>
    </row>
    <row r="1089" spans="7:18" x14ac:dyDescent="0.45">
      <c r="G1089" t="str" cm="1">
        <f t="array" aca="1" ref="G1089" ca="1">IF(INDIRECT(ADDRESS(ROUNDDOWN((ROW(G1089)-2)/3,0)+2,2))&lt;&gt;"",_xlfn.CONCAT(INDIRECT(ADDRESS(ROUNDDOWN((ROW(G1089)-2)/3,0)+2,MOD(ROW(G1089)-2,3)+2))," - ",INDIRECT(ADDRESS(ROUNDDOWN((ROW(G1089)-2)/3,0)+2,1))),"")</f>
        <v/>
      </c>
      <c r="M1089" t="s">
        <v>1667</v>
      </c>
      <c r="R1089" t="s">
        <v>1139</v>
      </c>
    </row>
    <row r="1090" spans="7:18" x14ac:dyDescent="0.45">
      <c r="G1090" t="str" cm="1">
        <f t="array" aca="1" ref="G1090" ca="1">IF(INDIRECT(ADDRESS(ROUNDDOWN((ROW(G1090)-2)/3,0)+2,2))&lt;&gt;"",_xlfn.CONCAT(INDIRECT(ADDRESS(ROUNDDOWN((ROW(G1090)-2)/3,0)+2,MOD(ROW(G1090)-2,3)+2))," - ",INDIRECT(ADDRESS(ROUNDDOWN((ROW(G1090)-2)/3,0)+2,1))),"")</f>
        <v/>
      </c>
      <c r="M1090" t="s">
        <v>1667</v>
      </c>
      <c r="R1090" t="s">
        <v>1140</v>
      </c>
    </row>
    <row r="1091" spans="7:18" x14ac:dyDescent="0.45">
      <c r="G1091" t="str" cm="1">
        <f t="array" aca="1" ref="G1091" ca="1">IF(INDIRECT(ADDRESS(ROUNDDOWN((ROW(G1091)-2)/3,0)+2,2))&lt;&gt;"",_xlfn.CONCAT(INDIRECT(ADDRESS(ROUNDDOWN((ROW(G1091)-2)/3,0)+2,MOD(ROW(G1091)-2,3)+2))," - ",INDIRECT(ADDRESS(ROUNDDOWN((ROW(G1091)-2)/3,0)+2,1))),"")</f>
        <v/>
      </c>
      <c r="M1091" t="s">
        <v>1667</v>
      </c>
      <c r="R1091" t="s">
        <v>1141</v>
      </c>
    </row>
    <row r="1092" spans="7:18" x14ac:dyDescent="0.45">
      <c r="G1092" t="str" cm="1">
        <f t="array" aca="1" ref="G1092" ca="1">IF(INDIRECT(ADDRESS(ROUNDDOWN((ROW(G1092)-2)/3,0)+2,2))&lt;&gt;"",_xlfn.CONCAT(INDIRECT(ADDRESS(ROUNDDOWN((ROW(G1092)-2)/3,0)+2,MOD(ROW(G1092)-2,3)+2))," - ",INDIRECT(ADDRESS(ROUNDDOWN((ROW(G1092)-2)/3,0)+2,1))),"")</f>
        <v/>
      </c>
      <c r="M1092" t="s">
        <v>1667</v>
      </c>
      <c r="R1092" t="s">
        <v>1142</v>
      </c>
    </row>
    <row r="1093" spans="7:18" x14ac:dyDescent="0.45">
      <c r="G1093" t="str" cm="1">
        <f t="array" aca="1" ref="G1093" ca="1">IF(INDIRECT(ADDRESS(ROUNDDOWN((ROW(G1093)-2)/3,0)+2,2))&lt;&gt;"",_xlfn.CONCAT(INDIRECT(ADDRESS(ROUNDDOWN((ROW(G1093)-2)/3,0)+2,MOD(ROW(G1093)-2,3)+2))," - ",INDIRECT(ADDRESS(ROUNDDOWN((ROW(G1093)-2)/3,0)+2,1))),"")</f>
        <v/>
      </c>
      <c r="M1093" t="s">
        <v>1667</v>
      </c>
      <c r="R1093" t="s">
        <v>1143</v>
      </c>
    </row>
    <row r="1094" spans="7:18" x14ac:dyDescent="0.45">
      <c r="G1094" t="str" cm="1">
        <f t="array" aca="1" ref="G1094" ca="1">IF(INDIRECT(ADDRESS(ROUNDDOWN((ROW(G1094)-2)/3,0)+2,2))&lt;&gt;"",_xlfn.CONCAT(INDIRECT(ADDRESS(ROUNDDOWN((ROW(G1094)-2)/3,0)+2,MOD(ROW(G1094)-2,3)+2))," - ",INDIRECT(ADDRESS(ROUNDDOWN((ROW(G1094)-2)/3,0)+2,1))),"")</f>
        <v/>
      </c>
      <c r="M1094" t="s">
        <v>1667</v>
      </c>
      <c r="R1094" t="s">
        <v>1144</v>
      </c>
    </row>
    <row r="1095" spans="7:18" x14ac:dyDescent="0.45">
      <c r="G1095" t="str" cm="1">
        <f t="array" aca="1" ref="G1095" ca="1">IF(INDIRECT(ADDRESS(ROUNDDOWN((ROW(G1095)-2)/3,0)+2,2))&lt;&gt;"",_xlfn.CONCAT(INDIRECT(ADDRESS(ROUNDDOWN((ROW(G1095)-2)/3,0)+2,MOD(ROW(G1095)-2,3)+2))," - ",INDIRECT(ADDRESS(ROUNDDOWN((ROW(G1095)-2)/3,0)+2,1))),"")</f>
        <v/>
      </c>
      <c r="M1095" t="s">
        <v>1667</v>
      </c>
      <c r="R1095" t="s">
        <v>1145</v>
      </c>
    </row>
    <row r="1096" spans="7:18" x14ac:dyDescent="0.45">
      <c r="G1096" t="str" cm="1">
        <f t="array" aca="1" ref="G1096" ca="1">IF(INDIRECT(ADDRESS(ROUNDDOWN((ROW(G1096)-2)/3,0)+2,2))&lt;&gt;"",_xlfn.CONCAT(INDIRECT(ADDRESS(ROUNDDOWN((ROW(G1096)-2)/3,0)+2,MOD(ROW(G1096)-2,3)+2))," - ",INDIRECT(ADDRESS(ROUNDDOWN((ROW(G1096)-2)/3,0)+2,1))),"")</f>
        <v/>
      </c>
      <c r="M1096" t="s">
        <v>1667</v>
      </c>
      <c r="R1096" t="s">
        <v>1146</v>
      </c>
    </row>
    <row r="1097" spans="7:18" x14ac:dyDescent="0.45">
      <c r="G1097" t="str" cm="1">
        <f t="array" aca="1" ref="G1097" ca="1">IF(INDIRECT(ADDRESS(ROUNDDOWN((ROW(G1097)-2)/3,0)+2,2))&lt;&gt;"",_xlfn.CONCAT(INDIRECT(ADDRESS(ROUNDDOWN((ROW(G1097)-2)/3,0)+2,MOD(ROW(G1097)-2,3)+2))," - ",INDIRECT(ADDRESS(ROUNDDOWN((ROW(G1097)-2)/3,0)+2,1))),"")</f>
        <v/>
      </c>
      <c r="M1097" t="s">
        <v>1667</v>
      </c>
      <c r="R1097" t="s">
        <v>1147</v>
      </c>
    </row>
    <row r="1098" spans="7:18" x14ac:dyDescent="0.45">
      <c r="G1098" t="str" cm="1">
        <f t="array" aca="1" ref="G1098" ca="1">IF(INDIRECT(ADDRESS(ROUNDDOWN((ROW(G1098)-2)/3,0)+2,2))&lt;&gt;"",_xlfn.CONCAT(INDIRECT(ADDRESS(ROUNDDOWN((ROW(G1098)-2)/3,0)+2,MOD(ROW(G1098)-2,3)+2))," - ",INDIRECT(ADDRESS(ROUNDDOWN((ROW(G1098)-2)/3,0)+2,1))),"")</f>
        <v/>
      </c>
      <c r="M1098" t="s">
        <v>1667</v>
      </c>
      <c r="R1098" t="s">
        <v>1148</v>
      </c>
    </row>
    <row r="1099" spans="7:18" x14ac:dyDescent="0.45">
      <c r="G1099" t="str" cm="1">
        <f t="array" aca="1" ref="G1099" ca="1">IF(INDIRECT(ADDRESS(ROUNDDOWN((ROW(G1099)-2)/3,0)+2,2))&lt;&gt;"",_xlfn.CONCAT(INDIRECT(ADDRESS(ROUNDDOWN((ROW(G1099)-2)/3,0)+2,MOD(ROW(G1099)-2,3)+2))," - ",INDIRECT(ADDRESS(ROUNDDOWN((ROW(G1099)-2)/3,0)+2,1))),"")</f>
        <v/>
      </c>
      <c r="M1099" t="s">
        <v>1667</v>
      </c>
      <c r="R1099" t="s">
        <v>1149</v>
      </c>
    </row>
    <row r="1100" spans="7:18" x14ac:dyDescent="0.45">
      <c r="G1100" t="str" cm="1">
        <f t="array" aca="1" ref="G1100" ca="1">IF(INDIRECT(ADDRESS(ROUNDDOWN((ROW(G1100)-2)/3,0)+2,2))&lt;&gt;"",_xlfn.CONCAT(INDIRECT(ADDRESS(ROUNDDOWN((ROW(G1100)-2)/3,0)+2,MOD(ROW(G1100)-2,3)+2))," - ",INDIRECT(ADDRESS(ROUNDDOWN((ROW(G1100)-2)/3,0)+2,1))),"")</f>
        <v/>
      </c>
      <c r="M1100" t="s">
        <v>1667</v>
      </c>
      <c r="R1100" t="s">
        <v>1150</v>
      </c>
    </row>
    <row r="1101" spans="7:18" x14ac:dyDescent="0.45">
      <c r="G1101" t="str" cm="1">
        <f t="array" aca="1" ref="G1101" ca="1">IF(INDIRECT(ADDRESS(ROUNDDOWN((ROW(G1101)-2)/3,0)+2,2))&lt;&gt;"",_xlfn.CONCAT(INDIRECT(ADDRESS(ROUNDDOWN((ROW(G1101)-2)/3,0)+2,MOD(ROW(G1101)-2,3)+2))," - ",INDIRECT(ADDRESS(ROUNDDOWN((ROW(G1101)-2)/3,0)+2,1))),"")</f>
        <v/>
      </c>
      <c r="M1101" t="s">
        <v>1667</v>
      </c>
      <c r="R1101" t="s">
        <v>1151</v>
      </c>
    </row>
    <row r="1102" spans="7:18" x14ac:dyDescent="0.45">
      <c r="G1102" t="str" cm="1">
        <f t="array" aca="1" ref="G1102" ca="1">IF(INDIRECT(ADDRESS(ROUNDDOWN((ROW(G1102)-2)/3,0)+2,2))&lt;&gt;"",_xlfn.CONCAT(INDIRECT(ADDRESS(ROUNDDOWN((ROW(G1102)-2)/3,0)+2,MOD(ROW(G1102)-2,3)+2))," - ",INDIRECT(ADDRESS(ROUNDDOWN((ROW(G1102)-2)/3,0)+2,1))),"")</f>
        <v/>
      </c>
      <c r="M1102" t="s">
        <v>1667</v>
      </c>
      <c r="R1102" t="s">
        <v>1152</v>
      </c>
    </row>
    <row r="1103" spans="7:18" x14ac:dyDescent="0.45">
      <c r="G1103" t="str" cm="1">
        <f t="array" aca="1" ref="G1103" ca="1">IF(INDIRECT(ADDRESS(ROUNDDOWN((ROW(G1103)-2)/3,0)+2,2))&lt;&gt;"",_xlfn.CONCAT(INDIRECT(ADDRESS(ROUNDDOWN((ROW(G1103)-2)/3,0)+2,MOD(ROW(G1103)-2,3)+2))," - ",INDIRECT(ADDRESS(ROUNDDOWN((ROW(G1103)-2)/3,0)+2,1))),"")</f>
        <v/>
      </c>
      <c r="M1103" t="s">
        <v>1667</v>
      </c>
      <c r="R1103" t="s">
        <v>1153</v>
      </c>
    </row>
    <row r="1104" spans="7:18" x14ac:dyDescent="0.45">
      <c r="G1104" t="str" cm="1">
        <f t="array" aca="1" ref="G1104" ca="1">IF(INDIRECT(ADDRESS(ROUNDDOWN((ROW(G1104)-2)/3,0)+2,2))&lt;&gt;"",_xlfn.CONCAT(INDIRECT(ADDRESS(ROUNDDOWN((ROW(G1104)-2)/3,0)+2,MOD(ROW(G1104)-2,3)+2))," - ",INDIRECT(ADDRESS(ROUNDDOWN((ROW(G1104)-2)/3,0)+2,1))),"")</f>
        <v/>
      </c>
      <c r="M1104" t="s">
        <v>1667</v>
      </c>
      <c r="R1104" t="s">
        <v>1154</v>
      </c>
    </row>
    <row r="1105" spans="7:18" x14ac:dyDescent="0.45">
      <c r="G1105" t="str" cm="1">
        <f t="array" aca="1" ref="G1105" ca="1">IF(INDIRECT(ADDRESS(ROUNDDOWN((ROW(G1105)-2)/3,0)+2,2))&lt;&gt;"",_xlfn.CONCAT(INDIRECT(ADDRESS(ROUNDDOWN((ROW(G1105)-2)/3,0)+2,MOD(ROW(G1105)-2,3)+2))," - ",INDIRECT(ADDRESS(ROUNDDOWN((ROW(G1105)-2)/3,0)+2,1))),"")</f>
        <v/>
      </c>
      <c r="M1105" t="s">
        <v>1667</v>
      </c>
      <c r="R1105" t="s">
        <v>1155</v>
      </c>
    </row>
    <row r="1106" spans="7:18" x14ac:dyDescent="0.45">
      <c r="G1106" t="str" cm="1">
        <f t="array" aca="1" ref="G1106" ca="1">IF(INDIRECT(ADDRESS(ROUNDDOWN((ROW(G1106)-2)/3,0)+2,2))&lt;&gt;"",_xlfn.CONCAT(INDIRECT(ADDRESS(ROUNDDOWN((ROW(G1106)-2)/3,0)+2,MOD(ROW(G1106)-2,3)+2))," - ",INDIRECT(ADDRESS(ROUNDDOWN((ROW(G1106)-2)/3,0)+2,1))),"")</f>
        <v/>
      </c>
      <c r="M1106" t="s">
        <v>1667</v>
      </c>
      <c r="R1106" t="s">
        <v>1156</v>
      </c>
    </row>
    <row r="1107" spans="7:18" x14ac:dyDescent="0.45">
      <c r="G1107" t="str" cm="1">
        <f t="array" aca="1" ref="G1107" ca="1">IF(INDIRECT(ADDRESS(ROUNDDOWN((ROW(G1107)-2)/3,0)+2,2))&lt;&gt;"",_xlfn.CONCAT(INDIRECT(ADDRESS(ROUNDDOWN((ROW(G1107)-2)/3,0)+2,MOD(ROW(G1107)-2,3)+2))," - ",INDIRECT(ADDRESS(ROUNDDOWN((ROW(G1107)-2)/3,0)+2,1))),"")</f>
        <v/>
      </c>
      <c r="M1107" t="s">
        <v>1667</v>
      </c>
      <c r="R1107" t="s">
        <v>1157</v>
      </c>
    </row>
    <row r="1108" spans="7:18" x14ac:dyDescent="0.45">
      <c r="G1108" t="str" cm="1">
        <f t="array" aca="1" ref="G1108" ca="1">IF(INDIRECT(ADDRESS(ROUNDDOWN((ROW(G1108)-2)/3,0)+2,2))&lt;&gt;"",_xlfn.CONCAT(INDIRECT(ADDRESS(ROUNDDOWN((ROW(G1108)-2)/3,0)+2,MOD(ROW(G1108)-2,3)+2))," - ",INDIRECT(ADDRESS(ROUNDDOWN((ROW(G1108)-2)/3,0)+2,1))),"")</f>
        <v/>
      </c>
      <c r="M1108" t="s">
        <v>1667</v>
      </c>
      <c r="R1108" t="s">
        <v>1158</v>
      </c>
    </row>
    <row r="1109" spans="7:18" x14ac:dyDescent="0.45">
      <c r="G1109" t="str" cm="1">
        <f t="array" aca="1" ref="G1109" ca="1">IF(INDIRECT(ADDRESS(ROUNDDOWN((ROW(G1109)-2)/3,0)+2,2))&lt;&gt;"",_xlfn.CONCAT(INDIRECT(ADDRESS(ROUNDDOWN((ROW(G1109)-2)/3,0)+2,MOD(ROW(G1109)-2,3)+2))," - ",INDIRECT(ADDRESS(ROUNDDOWN((ROW(G1109)-2)/3,0)+2,1))),"")</f>
        <v/>
      </c>
      <c r="M1109" t="s">
        <v>1667</v>
      </c>
      <c r="R1109" t="s">
        <v>1159</v>
      </c>
    </row>
    <row r="1110" spans="7:18" x14ac:dyDescent="0.45">
      <c r="G1110" t="str" cm="1">
        <f t="array" aca="1" ref="G1110" ca="1">IF(INDIRECT(ADDRESS(ROUNDDOWN((ROW(G1110)-2)/3,0)+2,2))&lt;&gt;"",_xlfn.CONCAT(INDIRECT(ADDRESS(ROUNDDOWN((ROW(G1110)-2)/3,0)+2,MOD(ROW(G1110)-2,3)+2))," - ",INDIRECT(ADDRESS(ROUNDDOWN((ROW(G1110)-2)/3,0)+2,1))),"")</f>
        <v/>
      </c>
      <c r="M1110" t="s">
        <v>1667</v>
      </c>
      <c r="R1110" t="s">
        <v>1160</v>
      </c>
    </row>
    <row r="1111" spans="7:18" x14ac:dyDescent="0.45">
      <c r="G1111" t="str" cm="1">
        <f t="array" aca="1" ref="G1111" ca="1">IF(INDIRECT(ADDRESS(ROUNDDOWN((ROW(G1111)-2)/3,0)+2,2))&lt;&gt;"",_xlfn.CONCAT(INDIRECT(ADDRESS(ROUNDDOWN((ROW(G1111)-2)/3,0)+2,MOD(ROW(G1111)-2,3)+2))," - ",INDIRECT(ADDRESS(ROUNDDOWN((ROW(G1111)-2)/3,0)+2,1))),"")</f>
        <v/>
      </c>
      <c r="M1111" t="s">
        <v>1667</v>
      </c>
      <c r="R1111" t="s">
        <v>1161</v>
      </c>
    </row>
    <row r="1112" spans="7:18" x14ac:dyDescent="0.45">
      <c r="G1112" t="str" cm="1">
        <f t="array" aca="1" ref="G1112" ca="1">IF(INDIRECT(ADDRESS(ROUNDDOWN((ROW(G1112)-2)/3,0)+2,2))&lt;&gt;"",_xlfn.CONCAT(INDIRECT(ADDRESS(ROUNDDOWN((ROW(G1112)-2)/3,0)+2,MOD(ROW(G1112)-2,3)+2))," - ",INDIRECT(ADDRESS(ROUNDDOWN((ROW(G1112)-2)/3,0)+2,1))),"")</f>
        <v/>
      </c>
      <c r="M1112" t="s">
        <v>1667</v>
      </c>
      <c r="R1112" t="s">
        <v>1162</v>
      </c>
    </row>
    <row r="1113" spans="7:18" x14ac:dyDescent="0.45">
      <c r="G1113" t="str" cm="1">
        <f t="array" aca="1" ref="G1113" ca="1">IF(INDIRECT(ADDRESS(ROUNDDOWN((ROW(G1113)-2)/3,0)+2,2))&lt;&gt;"",_xlfn.CONCAT(INDIRECT(ADDRESS(ROUNDDOWN((ROW(G1113)-2)/3,0)+2,MOD(ROW(G1113)-2,3)+2))," - ",INDIRECT(ADDRESS(ROUNDDOWN((ROW(G1113)-2)/3,0)+2,1))),"")</f>
        <v/>
      </c>
      <c r="M1113" t="s">
        <v>1667</v>
      </c>
      <c r="R1113" t="s">
        <v>1163</v>
      </c>
    </row>
    <row r="1114" spans="7:18" x14ac:dyDescent="0.45">
      <c r="G1114" t="str" cm="1">
        <f t="array" aca="1" ref="G1114" ca="1">IF(INDIRECT(ADDRESS(ROUNDDOWN((ROW(G1114)-2)/3,0)+2,2))&lt;&gt;"",_xlfn.CONCAT(INDIRECT(ADDRESS(ROUNDDOWN((ROW(G1114)-2)/3,0)+2,MOD(ROW(G1114)-2,3)+2))," - ",INDIRECT(ADDRESS(ROUNDDOWN((ROW(G1114)-2)/3,0)+2,1))),"")</f>
        <v/>
      </c>
      <c r="M1114" t="s">
        <v>1667</v>
      </c>
      <c r="R1114" t="s">
        <v>1164</v>
      </c>
    </row>
    <row r="1115" spans="7:18" x14ac:dyDescent="0.45">
      <c r="G1115" t="str" cm="1">
        <f t="array" aca="1" ref="G1115" ca="1">IF(INDIRECT(ADDRESS(ROUNDDOWN((ROW(G1115)-2)/3,0)+2,2))&lt;&gt;"",_xlfn.CONCAT(INDIRECT(ADDRESS(ROUNDDOWN((ROW(G1115)-2)/3,0)+2,MOD(ROW(G1115)-2,3)+2))," - ",INDIRECT(ADDRESS(ROUNDDOWN((ROW(G1115)-2)/3,0)+2,1))),"")</f>
        <v/>
      </c>
      <c r="M1115" t="s">
        <v>1667</v>
      </c>
    </row>
    <row r="1116" spans="7:18" x14ac:dyDescent="0.45">
      <c r="G1116" t="str" cm="1">
        <f t="array" aca="1" ref="G1116" ca="1">IF(INDIRECT(ADDRESS(ROUNDDOWN((ROW(G1116)-2)/3,0)+2,2))&lt;&gt;"",_xlfn.CONCAT(INDIRECT(ADDRESS(ROUNDDOWN((ROW(G1116)-2)/3,0)+2,MOD(ROW(G1116)-2,3)+2))," - ",INDIRECT(ADDRESS(ROUNDDOWN((ROW(G1116)-2)/3,0)+2,1))),"")</f>
        <v/>
      </c>
      <c r="M1116" t="s">
        <v>1667</v>
      </c>
    </row>
    <row r="1117" spans="7:18" x14ac:dyDescent="0.45">
      <c r="G1117" t="str" cm="1">
        <f t="array" aca="1" ref="G1117" ca="1">IF(INDIRECT(ADDRESS(ROUNDDOWN((ROW(G1117)-2)/3,0)+2,2))&lt;&gt;"",_xlfn.CONCAT(INDIRECT(ADDRESS(ROUNDDOWN((ROW(G1117)-2)/3,0)+2,MOD(ROW(G1117)-2,3)+2))," - ",INDIRECT(ADDRESS(ROUNDDOWN((ROW(G1117)-2)/3,0)+2,1))),"")</f>
        <v/>
      </c>
      <c r="M1117" t="s">
        <v>1667</v>
      </c>
    </row>
    <row r="1118" spans="7:18" x14ac:dyDescent="0.45">
      <c r="G1118" t="str" cm="1">
        <f t="array" aca="1" ref="G1118" ca="1">IF(INDIRECT(ADDRESS(ROUNDDOWN((ROW(G1118)-2)/3,0)+2,2))&lt;&gt;"",_xlfn.CONCAT(INDIRECT(ADDRESS(ROUNDDOWN((ROW(G1118)-2)/3,0)+2,MOD(ROW(G1118)-2,3)+2))," - ",INDIRECT(ADDRESS(ROUNDDOWN((ROW(G1118)-2)/3,0)+2,1))),"")</f>
        <v/>
      </c>
      <c r="M1118" t="s">
        <v>1667</v>
      </c>
      <c r="R1118" t="s">
        <v>1165</v>
      </c>
    </row>
    <row r="1119" spans="7:18" x14ac:dyDescent="0.45">
      <c r="G1119" t="str" cm="1">
        <f t="array" aca="1" ref="G1119" ca="1">IF(INDIRECT(ADDRESS(ROUNDDOWN((ROW(G1119)-2)/3,0)+2,2))&lt;&gt;"",_xlfn.CONCAT(INDIRECT(ADDRESS(ROUNDDOWN((ROW(G1119)-2)/3,0)+2,MOD(ROW(G1119)-2,3)+2))," - ",INDIRECT(ADDRESS(ROUNDDOWN((ROW(G1119)-2)/3,0)+2,1))),"")</f>
        <v/>
      </c>
      <c r="M1119" t="s">
        <v>1667</v>
      </c>
      <c r="R1119" t="s">
        <v>1166</v>
      </c>
    </row>
    <row r="1120" spans="7:18" x14ac:dyDescent="0.45">
      <c r="G1120" t="str" cm="1">
        <f t="array" aca="1" ref="G1120" ca="1">IF(INDIRECT(ADDRESS(ROUNDDOWN((ROW(G1120)-2)/3,0)+2,2))&lt;&gt;"",_xlfn.CONCAT(INDIRECT(ADDRESS(ROUNDDOWN((ROW(G1120)-2)/3,0)+2,MOD(ROW(G1120)-2,3)+2))," - ",INDIRECT(ADDRESS(ROUNDDOWN((ROW(G1120)-2)/3,0)+2,1))),"")</f>
        <v/>
      </c>
      <c r="M1120" t="s">
        <v>1667</v>
      </c>
      <c r="R1120" t="s">
        <v>1167</v>
      </c>
    </row>
    <row r="1121" spans="7:18" x14ac:dyDescent="0.45">
      <c r="G1121" t="str" cm="1">
        <f t="array" aca="1" ref="G1121" ca="1">IF(INDIRECT(ADDRESS(ROUNDDOWN((ROW(G1121)-2)/3,0)+2,2))&lt;&gt;"",_xlfn.CONCAT(INDIRECT(ADDRESS(ROUNDDOWN((ROW(G1121)-2)/3,0)+2,MOD(ROW(G1121)-2,3)+2))," - ",INDIRECT(ADDRESS(ROUNDDOWN((ROW(G1121)-2)/3,0)+2,1))),"")</f>
        <v/>
      </c>
      <c r="M1121" t="s">
        <v>1667</v>
      </c>
    </row>
    <row r="1122" spans="7:18" x14ac:dyDescent="0.45">
      <c r="G1122" t="str" cm="1">
        <f t="array" aca="1" ref="G1122" ca="1">IF(INDIRECT(ADDRESS(ROUNDDOWN((ROW(G1122)-2)/3,0)+2,2))&lt;&gt;"",_xlfn.CONCAT(INDIRECT(ADDRESS(ROUNDDOWN((ROW(G1122)-2)/3,0)+2,MOD(ROW(G1122)-2,3)+2))," - ",INDIRECT(ADDRESS(ROUNDDOWN((ROW(G1122)-2)/3,0)+2,1))),"")</f>
        <v/>
      </c>
      <c r="M1122" t="s">
        <v>1667</v>
      </c>
    </row>
    <row r="1123" spans="7:18" x14ac:dyDescent="0.45">
      <c r="G1123" t="str" cm="1">
        <f t="array" aca="1" ref="G1123" ca="1">IF(INDIRECT(ADDRESS(ROUNDDOWN((ROW(G1123)-2)/3,0)+2,2))&lt;&gt;"",_xlfn.CONCAT(INDIRECT(ADDRESS(ROUNDDOWN((ROW(G1123)-2)/3,0)+2,MOD(ROW(G1123)-2,3)+2))," - ",INDIRECT(ADDRESS(ROUNDDOWN((ROW(G1123)-2)/3,0)+2,1))),"")</f>
        <v/>
      </c>
      <c r="M1123" t="s">
        <v>1667</v>
      </c>
    </row>
    <row r="1124" spans="7:18" x14ac:dyDescent="0.45">
      <c r="G1124" t="str" cm="1">
        <f t="array" aca="1" ref="G1124" ca="1">IF(INDIRECT(ADDRESS(ROUNDDOWN((ROW(G1124)-2)/3,0)+2,2))&lt;&gt;"",_xlfn.CONCAT(INDIRECT(ADDRESS(ROUNDDOWN((ROW(G1124)-2)/3,0)+2,MOD(ROW(G1124)-2,3)+2))," - ",INDIRECT(ADDRESS(ROUNDDOWN((ROW(G1124)-2)/3,0)+2,1))),"")</f>
        <v/>
      </c>
      <c r="M1124" t="s">
        <v>1667</v>
      </c>
      <c r="R1124" t="s">
        <v>1168</v>
      </c>
    </row>
    <row r="1125" spans="7:18" x14ac:dyDescent="0.45">
      <c r="G1125" t="str" cm="1">
        <f t="array" aca="1" ref="G1125" ca="1">IF(INDIRECT(ADDRESS(ROUNDDOWN((ROW(G1125)-2)/3,0)+2,2))&lt;&gt;"",_xlfn.CONCAT(INDIRECT(ADDRESS(ROUNDDOWN((ROW(G1125)-2)/3,0)+2,MOD(ROW(G1125)-2,3)+2))," - ",INDIRECT(ADDRESS(ROUNDDOWN((ROW(G1125)-2)/3,0)+2,1))),"")</f>
        <v/>
      </c>
      <c r="M1125" t="s">
        <v>1667</v>
      </c>
      <c r="R1125" t="s">
        <v>1169</v>
      </c>
    </row>
    <row r="1126" spans="7:18" x14ac:dyDescent="0.45">
      <c r="G1126" t="str" cm="1">
        <f t="array" aca="1" ref="G1126" ca="1">IF(INDIRECT(ADDRESS(ROUNDDOWN((ROW(G1126)-2)/3,0)+2,2))&lt;&gt;"",_xlfn.CONCAT(INDIRECT(ADDRESS(ROUNDDOWN((ROW(G1126)-2)/3,0)+2,MOD(ROW(G1126)-2,3)+2))," - ",INDIRECT(ADDRESS(ROUNDDOWN((ROW(G1126)-2)/3,0)+2,1))),"")</f>
        <v/>
      </c>
      <c r="M1126" t="s">
        <v>1667</v>
      </c>
      <c r="R1126" t="s">
        <v>1170</v>
      </c>
    </row>
    <row r="1127" spans="7:18" x14ac:dyDescent="0.45">
      <c r="G1127" t="str" cm="1">
        <f t="array" aca="1" ref="G1127" ca="1">IF(INDIRECT(ADDRESS(ROUNDDOWN((ROW(G1127)-2)/3,0)+2,2))&lt;&gt;"",_xlfn.CONCAT(INDIRECT(ADDRESS(ROUNDDOWN((ROW(G1127)-2)/3,0)+2,MOD(ROW(G1127)-2,3)+2))," - ",INDIRECT(ADDRESS(ROUNDDOWN((ROW(G1127)-2)/3,0)+2,1))),"")</f>
        <v/>
      </c>
      <c r="M1127" t="s">
        <v>1667</v>
      </c>
      <c r="R1127" t="s">
        <v>1171</v>
      </c>
    </row>
    <row r="1128" spans="7:18" x14ac:dyDescent="0.45">
      <c r="G1128" t="str" cm="1">
        <f t="array" aca="1" ref="G1128" ca="1">IF(INDIRECT(ADDRESS(ROUNDDOWN((ROW(G1128)-2)/3,0)+2,2))&lt;&gt;"",_xlfn.CONCAT(INDIRECT(ADDRESS(ROUNDDOWN((ROW(G1128)-2)/3,0)+2,MOD(ROW(G1128)-2,3)+2))," - ",INDIRECT(ADDRESS(ROUNDDOWN((ROW(G1128)-2)/3,0)+2,1))),"")</f>
        <v/>
      </c>
      <c r="M1128" t="s">
        <v>1667</v>
      </c>
      <c r="R1128" t="s">
        <v>1172</v>
      </c>
    </row>
    <row r="1129" spans="7:18" x14ac:dyDescent="0.45">
      <c r="G1129" t="str" cm="1">
        <f t="array" aca="1" ref="G1129" ca="1">IF(INDIRECT(ADDRESS(ROUNDDOWN((ROW(G1129)-2)/3,0)+2,2))&lt;&gt;"",_xlfn.CONCAT(INDIRECT(ADDRESS(ROUNDDOWN((ROW(G1129)-2)/3,0)+2,MOD(ROW(G1129)-2,3)+2))," - ",INDIRECT(ADDRESS(ROUNDDOWN((ROW(G1129)-2)/3,0)+2,1))),"")</f>
        <v/>
      </c>
      <c r="M1129" t="s">
        <v>1667</v>
      </c>
      <c r="R1129" t="s">
        <v>1173</v>
      </c>
    </row>
    <row r="1130" spans="7:18" x14ac:dyDescent="0.45">
      <c r="G1130" t="str" cm="1">
        <f t="array" aca="1" ref="G1130" ca="1">IF(INDIRECT(ADDRESS(ROUNDDOWN((ROW(G1130)-2)/3,0)+2,2))&lt;&gt;"",_xlfn.CONCAT(INDIRECT(ADDRESS(ROUNDDOWN((ROW(G1130)-2)/3,0)+2,MOD(ROW(G1130)-2,3)+2))," - ",INDIRECT(ADDRESS(ROUNDDOWN((ROW(G1130)-2)/3,0)+2,1))),"")</f>
        <v/>
      </c>
      <c r="M1130" t="s">
        <v>1667</v>
      </c>
      <c r="R1130" t="s">
        <v>1174</v>
      </c>
    </row>
    <row r="1131" spans="7:18" x14ac:dyDescent="0.45">
      <c r="G1131" t="str" cm="1">
        <f t="array" aca="1" ref="G1131" ca="1">IF(INDIRECT(ADDRESS(ROUNDDOWN((ROW(G1131)-2)/3,0)+2,2))&lt;&gt;"",_xlfn.CONCAT(INDIRECT(ADDRESS(ROUNDDOWN((ROW(G1131)-2)/3,0)+2,MOD(ROW(G1131)-2,3)+2))," - ",INDIRECT(ADDRESS(ROUNDDOWN((ROW(G1131)-2)/3,0)+2,1))),"")</f>
        <v/>
      </c>
      <c r="M1131" t="s">
        <v>1667</v>
      </c>
      <c r="R1131" t="s">
        <v>1175</v>
      </c>
    </row>
    <row r="1132" spans="7:18" x14ac:dyDescent="0.45">
      <c r="G1132" t="str" cm="1">
        <f t="array" aca="1" ref="G1132" ca="1">IF(INDIRECT(ADDRESS(ROUNDDOWN((ROW(G1132)-2)/3,0)+2,2))&lt;&gt;"",_xlfn.CONCAT(INDIRECT(ADDRESS(ROUNDDOWN((ROW(G1132)-2)/3,0)+2,MOD(ROW(G1132)-2,3)+2))," - ",INDIRECT(ADDRESS(ROUNDDOWN((ROW(G1132)-2)/3,0)+2,1))),"")</f>
        <v/>
      </c>
      <c r="M1132" t="s">
        <v>1667</v>
      </c>
      <c r="R1132" t="s">
        <v>1176</v>
      </c>
    </row>
    <row r="1133" spans="7:18" x14ac:dyDescent="0.45">
      <c r="G1133" t="str" cm="1">
        <f t="array" aca="1" ref="G1133" ca="1">IF(INDIRECT(ADDRESS(ROUNDDOWN((ROW(G1133)-2)/3,0)+2,2))&lt;&gt;"",_xlfn.CONCAT(INDIRECT(ADDRESS(ROUNDDOWN((ROW(G1133)-2)/3,0)+2,MOD(ROW(G1133)-2,3)+2))," - ",INDIRECT(ADDRESS(ROUNDDOWN((ROW(G1133)-2)/3,0)+2,1))),"")</f>
        <v/>
      </c>
      <c r="M1133" t="s">
        <v>1667</v>
      </c>
      <c r="R1133" t="s">
        <v>1177</v>
      </c>
    </row>
    <row r="1134" spans="7:18" x14ac:dyDescent="0.45">
      <c r="G1134" t="str" cm="1">
        <f t="array" aca="1" ref="G1134" ca="1">IF(INDIRECT(ADDRESS(ROUNDDOWN((ROW(G1134)-2)/3,0)+2,2))&lt;&gt;"",_xlfn.CONCAT(INDIRECT(ADDRESS(ROUNDDOWN((ROW(G1134)-2)/3,0)+2,MOD(ROW(G1134)-2,3)+2))," - ",INDIRECT(ADDRESS(ROUNDDOWN((ROW(G1134)-2)/3,0)+2,1))),"")</f>
        <v/>
      </c>
      <c r="M1134" t="s">
        <v>1667</v>
      </c>
      <c r="R1134" t="s">
        <v>1178</v>
      </c>
    </row>
    <row r="1135" spans="7:18" x14ac:dyDescent="0.45">
      <c r="G1135" t="str" cm="1">
        <f t="array" aca="1" ref="G1135" ca="1">IF(INDIRECT(ADDRESS(ROUNDDOWN((ROW(G1135)-2)/3,0)+2,2))&lt;&gt;"",_xlfn.CONCAT(INDIRECT(ADDRESS(ROUNDDOWN((ROW(G1135)-2)/3,0)+2,MOD(ROW(G1135)-2,3)+2))," - ",INDIRECT(ADDRESS(ROUNDDOWN((ROW(G1135)-2)/3,0)+2,1))),"")</f>
        <v/>
      </c>
      <c r="M1135" t="s">
        <v>1667</v>
      </c>
      <c r="R1135" t="s">
        <v>1179</v>
      </c>
    </row>
    <row r="1136" spans="7:18" x14ac:dyDescent="0.45">
      <c r="G1136" t="str" cm="1">
        <f t="array" aca="1" ref="G1136" ca="1">IF(INDIRECT(ADDRESS(ROUNDDOWN((ROW(G1136)-2)/3,0)+2,2))&lt;&gt;"",_xlfn.CONCAT(INDIRECT(ADDRESS(ROUNDDOWN((ROW(G1136)-2)/3,0)+2,MOD(ROW(G1136)-2,3)+2))," - ",INDIRECT(ADDRESS(ROUNDDOWN((ROW(G1136)-2)/3,0)+2,1))),"")</f>
        <v/>
      </c>
      <c r="M1136" t="s">
        <v>1667</v>
      </c>
      <c r="R1136" t="s">
        <v>1180</v>
      </c>
    </row>
    <row r="1137" spans="7:18" x14ac:dyDescent="0.45">
      <c r="G1137" t="str" cm="1">
        <f t="array" aca="1" ref="G1137" ca="1">IF(INDIRECT(ADDRESS(ROUNDDOWN((ROW(G1137)-2)/3,0)+2,2))&lt;&gt;"",_xlfn.CONCAT(INDIRECT(ADDRESS(ROUNDDOWN((ROW(G1137)-2)/3,0)+2,MOD(ROW(G1137)-2,3)+2))," - ",INDIRECT(ADDRESS(ROUNDDOWN((ROW(G1137)-2)/3,0)+2,1))),"")</f>
        <v/>
      </c>
      <c r="M1137" t="s">
        <v>1667</v>
      </c>
      <c r="R1137" t="s">
        <v>1181</v>
      </c>
    </row>
    <row r="1138" spans="7:18" x14ac:dyDescent="0.45">
      <c r="G1138" t="str" cm="1">
        <f t="array" aca="1" ref="G1138" ca="1">IF(INDIRECT(ADDRESS(ROUNDDOWN((ROW(G1138)-2)/3,0)+2,2))&lt;&gt;"",_xlfn.CONCAT(INDIRECT(ADDRESS(ROUNDDOWN((ROW(G1138)-2)/3,0)+2,MOD(ROW(G1138)-2,3)+2))," - ",INDIRECT(ADDRESS(ROUNDDOWN((ROW(G1138)-2)/3,0)+2,1))),"")</f>
        <v/>
      </c>
      <c r="M1138" t="s">
        <v>1667</v>
      </c>
      <c r="R1138" t="s">
        <v>1182</v>
      </c>
    </row>
    <row r="1139" spans="7:18" x14ac:dyDescent="0.45">
      <c r="G1139" t="str" cm="1">
        <f t="array" aca="1" ref="G1139" ca="1">IF(INDIRECT(ADDRESS(ROUNDDOWN((ROW(G1139)-2)/3,0)+2,2))&lt;&gt;"",_xlfn.CONCAT(INDIRECT(ADDRESS(ROUNDDOWN((ROW(G1139)-2)/3,0)+2,MOD(ROW(G1139)-2,3)+2))," - ",INDIRECT(ADDRESS(ROUNDDOWN((ROW(G1139)-2)/3,0)+2,1))),"")</f>
        <v/>
      </c>
      <c r="M1139" t="s">
        <v>1667</v>
      </c>
      <c r="R1139" t="s">
        <v>1183</v>
      </c>
    </row>
    <row r="1140" spans="7:18" x14ac:dyDescent="0.45">
      <c r="G1140" t="str" cm="1">
        <f t="array" aca="1" ref="G1140" ca="1">IF(INDIRECT(ADDRESS(ROUNDDOWN((ROW(G1140)-2)/3,0)+2,2))&lt;&gt;"",_xlfn.CONCAT(INDIRECT(ADDRESS(ROUNDDOWN((ROW(G1140)-2)/3,0)+2,MOD(ROW(G1140)-2,3)+2))," - ",INDIRECT(ADDRESS(ROUNDDOWN((ROW(G1140)-2)/3,0)+2,1))),"")</f>
        <v/>
      </c>
      <c r="M1140" t="s">
        <v>1667</v>
      </c>
      <c r="R1140" t="s">
        <v>1184</v>
      </c>
    </row>
    <row r="1141" spans="7:18" x14ac:dyDescent="0.45">
      <c r="G1141" t="str" cm="1">
        <f t="array" aca="1" ref="G1141" ca="1">IF(INDIRECT(ADDRESS(ROUNDDOWN((ROW(G1141)-2)/3,0)+2,2))&lt;&gt;"",_xlfn.CONCAT(INDIRECT(ADDRESS(ROUNDDOWN((ROW(G1141)-2)/3,0)+2,MOD(ROW(G1141)-2,3)+2))," - ",INDIRECT(ADDRESS(ROUNDDOWN((ROW(G1141)-2)/3,0)+2,1))),"")</f>
        <v/>
      </c>
      <c r="M1141" t="s">
        <v>1667</v>
      </c>
      <c r="R1141" t="s">
        <v>1185</v>
      </c>
    </row>
    <row r="1142" spans="7:18" x14ac:dyDescent="0.45">
      <c r="G1142" t="str" cm="1">
        <f t="array" aca="1" ref="G1142" ca="1">IF(INDIRECT(ADDRESS(ROUNDDOWN((ROW(G1142)-2)/3,0)+2,2))&lt;&gt;"",_xlfn.CONCAT(INDIRECT(ADDRESS(ROUNDDOWN((ROW(G1142)-2)/3,0)+2,MOD(ROW(G1142)-2,3)+2))," - ",INDIRECT(ADDRESS(ROUNDDOWN((ROW(G1142)-2)/3,0)+2,1))),"")</f>
        <v/>
      </c>
      <c r="M1142" t="s">
        <v>1667</v>
      </c>
      <c r="R1142" t="s">
        <v>1186</v>
      </c>
    </row>
    <row r="1143" spans="7:18" x14ac:dyDescent="0.45">
      <c r="G1143" t="str" cm="1">
        <f t="array" aca="1" ref="G1143" ca="1">IF(INDIRECT(ADDRESS(ROUNDDOWN((ROW(G1143)-2)/3,0)+2,2))&lt;&gt;"",_xlfn.CONCAT(INDIRECT(ADDRESS(ROUNDDOWN((ROW(G1143)-2)/3,0)+2,MOD(ROW(G1143)-2,3)+2))," - ",INDIRECT(ADDRESS(ROUNDDOWN((ROW(G1143)-2)/3,0)+2,1))),"")</f>
        <v/>
      </c>
      <c r="M1143" t="s">
        <v>1667</v>
      </c>
      <c r="R1143" t="s">
        <v>1187</v>
      </c>
    </row>
    <row r="1144" spans="7:18" x14ac:dyDescent="0.45">
      <c r="G1144" t="str" cm="1">
        <f t="array" aca="1" ref="G1144" ca="1">IF(INDIRECT(ADDRESS(ROUNDDOWN((ROW(G1144)-2)/3,0)+2,2))&lt;&gt;"",_xlfn.CONCAT(INDIRECT(ADDRESS(ROUNDDOWN((ROW(G1144)-2)/3,0)+2,MOD(ROW(G1144)-2,3)+2))," - ",INDIRECT(ADDRESS(ROUNDDOWN((ROW(G1144)-2)/3,0)+2,1))),"")</f>
        <v/>
      </c>
      <c r="M1144" t="s">
        <v>1667</v>
      </c>
      <c r="R1144" t="s">
        <v>1188</v>
      </c>
    </row>
    <row r="1145" spans="7:18" x14ac:dyDescent="0.45">
      <c r="G1145" t="str" cm="1">
        <f t="array" aca="1" ref="G1145" ca="1">IF(INDIRECT(ADDRESS(ROUNDDOWN((ROW(G1145)-2)/3,0)+2,2))&lt;&gt;"",_xlfn.CONCAT(INDIRECT(ADDRESS(ROUNDDOWN((ROW(G1145)-2)/3,0)+2,MOD(ROW(G1145)-2,3)+2))," - ",INDIRECT(ADDRESS(ROUNDDOWN((ROW(G1145)-2)/3,0)+2,1))),"")</f>
        <v/>
      </c>
      <c r="M1145" t="s">
        <v>1667</v>
      </c>
      <c r="R1145" t="s">
        <v>1189</v>
      </c>
    </row>
    <row r="1146" spans="7:18" x14ac:dyDescent="0.45">
      <c r="G1146" t="str" cm="1">
        <f t="array" aca="1" ref="G1146" ca="1">IF(INDIRECT(ADDRESS(ROUNDDOWN((ROW(G1146)-2)/3,0)+2,2))&lt;&gt;"",_xlfn.CONCAT(INDIRECT(ADDRESS(ROUNDDOWN((ROW(G1146)-2)/3,0)+2,MOD(ROW(G1146)-2,3)+2))," - ",INDIRECT(ADDRESS(ROUNDDOWN((ROW(G1146)-2)/3,0)+2,1))),"")</f>
        <v/>
      </c>
      <c r="M1146" t="s">
        <v>1667</v>
      </c>
      <c r="R1146" t="s">
        <v>1190</v>
      </c>
    </row>
    <row r="1147" spans="7:18" x14ac:dyDescent="0.45">
      <c r="G1147" t="str" cm="1">
        <f t="array" aca="1" ref="G1147" ca="1">IF(INDIRECT(ADDRESS(ROUNDDOWN((ROW(G1147)-2)/3,0)+2,2))&lt;&gt;"",_xlfn.CONCAT(INDIRECT(ADDRESS(ROUNDDOWN((ROW(G1147)-2)/3,0)+2,MOD(ROW(G1147)-2,3)+2))," - ",INDIRECT(ADDRESS(ROUNDDOWN((ROW(G1147)-2)/3,0)+2,1))),"")</f>
        <v/>
      </c>
      <c r="M1147" t="s">
        <v>1667</v>
      </c>
      <c r="R1147" t="s">
        <v>1191</v>
      </c>
    </row>
    <row r="1148" spans="7:18" x14ac:dyDescent="0.45">
      <c r="G1148" t="str" cm="1">
        <f t="array" aca="1" ref="G1148" ca="1">IF(INDIRECT(ADDRESS(ROUNDDOWN((ROW(G1148)-2)/3,0)+2,2))&lt;&gt;"",_xlfn.CONCAT(INDIRECT(ADDRESS(ROUNDDOWN((ROW(G1148)-2)/3,0)+2,MOD(ROW(G1148)-2,3)+2))," - ",INDIRECT(ADDRESS(ROUNDDOWN((ROW(G1148)-2)/3,0)+2,1))),"")</f>
        <v/>
      </c>
      <c r="M1148" t="s">
        <v>1667</v>
      </c>
      <c r="R1148" t="s">
        <v>1192</v>
      </c>
    </row>
    <row r="1149" spans="7:18" x14ac:dyDescent="0.45">
      <c r="G1149" t="str" cm="1">
        <f t="array" aca="1" ref="G1149" ca="1">IF(INDIRECT(ADDRESS(ROUNDDOWN((ROW(G1149)-2)/3,0)+2,2))&lt;&gt;"",_xlfn.CONCAT(INDIRECT(ADDRESS(ROUNDDOWN((ROW(G1149)-2)/3,0)+2,MOD(ROW(G1149)-2,3)+2))," - ",INDIRECT(ADDRESS(ROUNDDOWN((ROW(G1149)-2)/3,0)+2,1))),"")</f>
        <v/>
      </c>
      <c r="M1149" t="s">
        <v>1667</v>
      </c>
      <c r="R1149" t="s">
        <v>1193</v>
      </c>
    </row>
    <row r="1150" spans="7:18" x14ac:dyDescent="0.45">
      <c r="G1150" t="str" cm="1">
        <f t="array" aca="1" ref="G1150" ca="1">IF(INDIRECT(ADDRESS(ROUNDDOWN((ROW(G1150)-2)/3,0)+2,2))&lt;&gt;"",_xlfn.CONCAT(INDIRECT(ADDRESS(ROUNDDOWN((ROW(G1150)-2)/3,0)+2,MOD(ROW(G1150)-2,3)+2))," - ",INDIRECT(ADDRESS(ROUNDDOWN((ROW(G1150)-2)/3,0)+2,1))),"")</f>
        <v/>
      </c>
      <c r="M1150" t="s">
        <v>1667</v>
      </c>
      <c r="R1150" t="s">
        <v>1194</v>
      </c>
    </row>
    <row r="1151" spans="7:18" x14ac:dyDescent="0.45">
      <c r="G1151" t="str" cm="1">
        <f t="array" aca="1" ref="G1151" ca="1">IF(INDIRECT(ADDRESS(ROUNDDOWN((ROW(G1151)-2)/3,0)+2,2))&lt;&gt;"",_xlfn.CONCAT(INDIRECT(ADDRESS(ROUNDDOWN((ROW(G1151)-2)/3,0)+2,MOD(ROW(G1151)-2,3)+2))," - ",INDIRECT(ADDRESS(ROUNDDOWN((ROW(G1151)-2)/3,0)+2,1))),"")</f>
        <v/>
      </c>
      <c r="M1151" t="s">
        <v>1667</v>
      </c>
      <c r="R1151" t="s">
        <v>1195</v>
      </c>
    </row>
    <row r="1152" spans="7:18" x14ac:dyDescent="0.45">
      <c r="G1152" t="str" cm="1">
        <f t="array" aca="1" ref="G1152" ca="1">IF(INDIRECT(ADDRESS(ROUNDDOWN((ROW(G1152)-2)/3,0)+2,2))&lt;&gt;"",_xlfn.CONCAT(INDIRECT(ADDRESS(ROUNDDOWN((ROW(G1152)-2)/3,0)+2,MOD(ROW(G1152)-2,3)+2))," - ",INDIRECT(ADDRESS(ROUNDDOWN((ROW(G1152)-2)/3,0)+2,1))),"")</f>
        <v/>
      </c>
      <c r="M1152" t="s">
        <v>1667</v>
      </c>
      <c r="R1152" t="s">
        <v>1196</v>
      </c>
    </row>
    <row r="1153" spans="7:18" x14ac:dyDescent="0.45">
      <c r="G1153" t="str" cm="1">
        <f t="array" aca="1" ref="G1153" ca="1">IF(INDIRECT(ADDRESS(ROUNDDOWN((ROW(G1153)-2)/3,0)+2,2))&lt;&gt;"",_xlfn.CONCAT(INDIRECT(ADDRESS(ROUNDDOWN((ROW(G1153)-2)/3,0)+2,MOD(ROW(G1153)-2,3)+2))," - ",INDIRECT(ADDRESS(ROUNDDOWN((ROW(G1153)-2)/3,0)+2,1))),"")</f>
        <v/>
      </c>
      <c r="M1153" t="s">
        <v>1667</v>
      </c>
      <c r="R1153" t="s">
        <v>1197</v>
      </c>
    </row>
    <row r="1154" spans="7:18" x14ac:dyDescent="0.45">
      <c r="G1154" t="str" cm="1">
        <f t="array" aca="1" ref="G1154" ca="1">IF(INDIRECT(ADDRESS(ROUNDDOWN((ROW(G1154)-2)/3,0)+2,2))&lt;&gt;"",_xlfn.CONCAT(INDIRECT(ADDRESS(ROUNDDOWN((ROW(G1154)-2)/3,0)+2,MOD(ROW(G1154)-2,3)+2))," - ",INDIRECT(ADDRESS(ROUNDDOWN((ROW(G1154)-2)/3,0)+2,1))),"")</f>
        <v/>
      </c>
      <c r="M1154" t="s">
        <v>1667</v>
      </c>
      <c r="R1154" t="s">
        <v>1198</v>
      </c>
    </row>
    <row r="1155" spans="7:18" x14ac:dyDescent="0.45">
      <c r="G1155" t="str" cm="1">
        <f t="array" aca="1" ref="G1155" ca="1">IF(INDIRECT(ADDRESS(ROUNDDOWN((ROW(G1155)-2)/3,0)+2,2))&lt;&gt;"",_xlfn.CONCAT(INDIRECT(ADDRESS(ROUNDDOWN((ROW(G1155)-2)/3,0)+2,MOD(ROW(G1155)-2,3)+2))," - ",INDIRECT(ADDRESS(ROUNDDOWN((ROW(G1155)-2)/3,0)+2,1))),"")</f>
        <v/>
      </c>
      <c r="M1155" t="s">
        <v>1667</v>
      </c>
      <c r="R1155" t="s">
        <v>1199</v>
      </c>
    </row>
    <row r="1156" spans="7:18" x14ac:dyDescent="0.45">
      <c r="G1156" t="str" cm="1">
        <f t="array" aca="1" ref="G1156" ca="1">IF(INDIRECT(ADDRESS(ROUNDDOWN((ROW(G1156)-2)/3,0)+2,2))&lt;&gt;"",_xlfn.CONCAT(INDIRECT(ADDRESS(ROUNDDOWN((ROW(G1156)-2)/3,0)+2,MOD(ROW(G1156)-2,3)+2))," - ",INDIRECT(ADDRESS(ROUNDDOWN((ROW(G1156)-2)/3,0)+2,1))),"")</f>
        <v/>
      </c>
      <c r="M1156" t="s">
        <v>1667</v>
      </c>
      <c r="R1156" t="s">
        <v>1200</v>
      </c>
    </row>
    <row r="1157" spans="7:18" x14ac:dyDescent="0.45">
      <c r="G1157" t="str" cm="1">
        <f t="array" aca="1" ref="G1157" ca="1">IF(INDIRECT(ADDRESS(ROUNDDOWN((ROW(G1157)-2)/3,0)+2,2))&lt;&gt;"",_xlfn.CONCAT(INDIRECT(ADDRESS(ROUNDDOWN((ROW(G1157)-2)/3,0)+2,MOD(ROW(G1157)-2,3)+2))," - ",INDIRECT(ADDRESS(ROUNDDOWN((ROW(G1157)-2)/3,0)+2,1))),"")</f>
        <v/>
      </c>
      <c r="M1157" t="s">
        <v>1667</v>
      </c>
      <c r="R1157" t="s">
        <v>1201</v>
      </c>
    </row>
    <row r="1158" spans="7:18" x14ac:dyDescent="0.45">
      <c r="G1158" t="str" cm="1">
        <f t="array" aca="1" ref="G1158" ca="1">IF(INDIRECT(ADDRESS(ROUNDDOWN((ROW(G1158)-2)/3,0)+2,2))&lt;&gt;"",_xlfn.CONCAT(INDIRECT(ADDRESS(ROUNDDOWN((ROW(G1158)-2)/3,0)+2,MOD(ROW(G1158)-2,3)+2))," - ",INDIRECT(ADDRESS(ROUNDDOWN((ROW(G1158)-2)/3,0)+2,1))),"")</f>
        <v/>
      </c>
      <c r="M1158" t="s">
        <v>1667</v>
      </c>
      <c r="R1158" t="s">
        <v>1202</v>
      </c>
    </row>
    <row r="1159" spans="7:18" x14ac:dyDescent="0.45">
      <c r="G1159" t="str" cm="1">
        <f t="array" aca="1" ref="G1159" ca="1">IF(INDIRECT(ADDRESS(ROUNDDOWN((ROW(G1159)-2)/3,0)+2,2))&lt;&gt;"",_xlfn.CONCAT(INDIRECT(ADDRESS(ROUNDDOWN((ROW(G1159)-2)/3,0)+2,MOD(ROW(G1159)-2,3)+2))," - ",INDIRECT(ADDRESS(ROUNDDOWN((ROW(G1159)-2)/3,0)+2,1))),"")</f>
        <v/>
      </c>
      <c r="M1159" t="s">
        <v>1667</v>
      </c>
      <c r="R1159" t="s">
        <v>1203</v>
      </c>
    </row>
    <row r="1160" spans="7:18" x14ac:dyDescent="0.45">
      <c r="G1160" t="str" cm="1">
        <f t="array" aca="1" ref="G1160" ca="1">IF(INDIRECT(ADDRESS(ROUNDDOWN((ROW(G1160)-2)/3,0)+2,2))&lt;&gt;"",_xlfn.CONCAT(INDIRECT(ADDRESS(ROUNDDOWN((ROW(G1160)-2)/3,0)+2,MOD(ROW(G1160)-2,3)+2))," - ",INDIRECT(ADDRESS(ROUNDDOWN((ROW(G1160)-2)/3,0)+2,1))),"")</f>
        <v/>
      </c>
      <c r="M1160" t="s">
        <v>1667</v>
      </c>
      <c r="R1160" t="s">
        <v>1204</v>
      </c>
    </row>
    <row r="1161" spans="7:18" x14ac:dyDescent="0.45">
      <c r="G1161" t="str" cm="1">
        <f t="array" aca="1" ref="G1161" ca="1">IF(INDIRECT(ADDRESS(ROUNDDOWN((ROW(G1161)-2)/3,0)+2,2))&lt;&gt;"",_xlfn.CONCAT(INDIRECT(ADDRESS(ROUNDDOWN((ROW(G1161)-2)/3,0)+2,MOD(ROW(G1161)-2,3)+2))," - ",INDIRECT(ADDRESS(ROUNDDOWN((ROW(G1161)-2)/3,0)+2,1))),"")</f>
        <v/>
      </c>
      <c r="M1161" t="s">
        <v>1667</v>
      </c>
      <c r="R1161" t="s">
        <v>1205</v>
      </c>
    </row>
    <row r="1162" spans="7:18" x14ac:dyDescent="0.45">
      <c r="G1162" t="str" cm="1">
        <f t="array" aca="1" ref="G1162" ca="1">IF(INDIRECT(ADDRESS(ROUNDDOWN((ROW(G1162)-2)/3,0)+2,2))&lt;&gt;"",_xlfn.CONCAT(INDIRECT(ADDRESS(ROUNDDOWN((ROW(G1162)-2)/3,0)+2,MOD(ROW(G1162)-2,3)+2))," - ",INDIRECT(ADDRESS(ROUNDDOWN((ROW(G1162)-2)/3,0)+2,1))),"")</f>
        <v/>
      </c>
      <c r="M1162" t="s">
        <v>1667</v>
      </c>
      <c r="R1162" t="s">
        <v>1206</v>
      </c>
    </row>
    <row r="1163" spans="7:18" x14ac:dyDescent="0.45">
      <c r="G1163" t="str" cm="1">
        <f t="array" aca="1" ref="G1163" ca="1">IF(INDIRECT(ADDRESS(ROUNDDOWN((ROW(G1163)-2)/3,0)+2,2))&lt;&gt;"",_xlfn.CONCAT(INDIRECT(ADDRESS(ROUNDDOWN((ROW(G1163)-2)/3,0)+2,MOD(ROW(G1163)-2,3)+2))," - ",INDIRECT(ADDRESS(ROUNDDOWN((ROW(G1163)-2)/3,0)+2,1))),"")</f>
        <v/>
      </c>
      <c r="M1163" t="s">
        <v>1667</v>
      </c>
      <c r="R1163" t="s">
        <v>1207</v>
      </c>
    </row>
    <row r="1164" spans="7:18" x14ac:dyDescent="0.45">
      <c r="G1164" t="str" cm="1">
        <f t="array" aca="1" ref="G1164" ca="1">IF(INDIRECT(ADDRESS(ROUNDDOWN((ROW(G1164)-2)/3,0)+2,2))&lt;&gt;"",_xlfn.CONCAT(INDIRECT(ADDRESS(ROUNDDOWN((ROW(G1164)-2)/3,0)+2,MOD(ROW(G1164)-2,3)+2))," - ",INDIRECT(ADDRESS(ROUNDDOWN((ROW(G1164)-2)/3,0)+2,1))),"")</f>
        <v/>
      </c>
      <c r="M1164" t="s">
        <v>1667</v>
      </c>
      <c r="R1164" t="s">
        <v>1208</v>
      </c>
    </row>
    <row r="1165" spans="7:18" x14ac:dyDescent="0.45">
      <c r="G1165" t="str" cm="1">
        <f t="array" aca="1" ref="G1165" ca="1">IF(INDIRECT(ADDRESS(ROUNDDOWN((ROW(G1165)-2)/3,0)+2,2))&lt;&gt;"",_xlfn.CONCAT(INDIRECT(ADDRESS(ROUNDDOWN((ROW(G1165)-2)/3,0)+2,MOD(ROW(G1165)-2,3)+2))," - ",INDIRECT(ADDRESS(ROUNDDOWN((ROW(G1165)-2)/3,0)+2,1))),"")</f>
        <v/>
      </c>
      <c r="M1165" t="s">
        <v>1667</v>
      </c>
      <c r="R1165" t="s">
        <v>1209</v>
      </c>
    </row>
    <row r="1166" spans="7:18" x14ac:dyDescent="0.45">
      <c r="G1166" t="str" cm="1">
        <f t="array" aca="1" ref="G1166" ca="1">IF(INDIRECT(ADDRESS(ROUNDDOWN((ROW(G1166)-2)/3,0)+2,2))&lt;&gt;"",_xlfn.CONCAT(INDIRECT(ADDRESS(ROUNDDOWN((ROW(G1166)-2)/3,0)+2,MOD(ROW(G1166)-2,3)+2))," - ",INDIRECT(ADDRESS(ROUNDDOWN((ROW(G1166)-2)/3,0)+2,1))),"")</f>
        <v/>
      </c>
      <c r="M1166" t="s">
        <v>1667</v>
      </c>
      <c r="R1166" t="s">
        <v>1210</v>
      </c>
    </row>
    <row r="1167" spans="7:18" x14ac:dyDescent="0.45">
      <c r="G1167" t="str" cm="1">
        <f t="array" aca="1" ref="G1167" ca="1">IF(INDIRECT(ADDRESS(ROUNDDOWN((ROW(G1167)-2)/3,0)+2,2))&lt;&gt;"",_xlfn.CONCAT(INDIRECT(ADDRESS(ROUNDDOWN((ROW(G1167)-2)/3,0)+2,MOD(ROW(G1167)-2,3)+2))," - ",INDIRECT(ADDRESS(ROUNDDOWN((ROW(G1167)-2)/3,0)+2,1))),"")</f>
        <v/>
      </c>
      <c r="M1167" t="s">
        <v>1667</v>
      </c>
      <c r="R1167" t="s">
        <v>1211</v>
      </c>
    </row>
    <row r="1168" spans="7:18" x14ac:dyDescent="0.45">
      <c r="G1168" t="str" cm="1">
        <f t="array" aca="1" ref="G1168" ca="1">IF(INDIRECT(ADDRESS(ROUNDDOWN((ROW(G1168)-2)/3,0)+2,2))&lt;&gt;"",_xlfn.CONCAT(INDIRECT(ADDRESS(ROUNDDOWN((ROW(G1168)-2)/3,0)+2,MOD(ROW(G1168)-2,3)+2))," - ",INDIRECT(ADDRESS(ROUNDDOWN((ROW(G1168)-2)/3,0)+2,1))),"")</f>
        <v/>
      </c>
      <c r="M1168" t="s">
        <v>1667</v>
      </c>
      <c r="R1168" t="s">
        <v>1212</v>
      </c>
    </row>
    <row r="1169" spans="7:18" x14ac:dyDescent="0.45">
      <c r="G1169" t="str" cm="1">
        <f t="array" aca="1" ref="G1169" ca="1">IF(INDIRECT(ADDRESS(ROUNDDOWN((ROW(G1169)-2)/3,0)+2,2))&lt;&gt;"",_xlfn.CONCAT(INDIRECT(ADDRESS(ROUNDDOWN((ROW(G1169)-2)/3,0)+2,MOD(ROW(G1169)-2,3)+2))," - ",INDIRECT(ADDRESS(ROUNDDOWN((ROW(G1169)-2)/3,0)+2,1))),"")</f>
        <v/>
      </c>
      <c r="M1169" t="s">
        <v>1667</v>
      </c>
      <c r="R1169" t="s">
        <v>1213</v>
      </c>
    </row>
    <row r="1170" spans="7:18" x14ac:dyDescent="0.45">
      <c r="G1170" t="str" cm="1">
        <f t="array" aca="1" ref="G1170" ca="1">IF(INDIRECT(ADDRESS(ROUNDDOWN((ROW(G1170)-2)/3,0)+2,2))&lt;&gt;"",_xlfn.CONCAT(INDIRECT(ADDRESS(ROUNDDOWN((ROW(G1170)-2)/3,0)+2,MOD(ROW(G1170)-2,3)+2))," - ",INDIRECT(ADDRESS(ROUNDDOWN((ROW(G1170)-2)/3,0)+2,1))),"")</f>
        <v/>
      </c>
      <c r="M1170" t="s">
        <v>1667</v>
      </c>
      <c r="R1170" t="s">
        <v>1214</v>
      </c>
    </row>
    <row r="1171" spans="7:18" x14ac:dyDescent="0.45">
      <c r="G1171" t="str" cm="1">
        <f t="array" aca="1" ref="G1171" ca="1">IF(INDIRECT(ADDRESS(ROUNDDOWN((ROW(G1171)-2)/3,0)+2,2))&lt;&gt;"",_xlfn.CONCAT(INDIRECT(ADDRESS(ROUNDDOWN((ROW(G1171)-2)/3,0)+2,MOD(ROW(G1171)-2,3)+2))," - ",INDIRECT(ADDRESS(ROUNDDOWN((ROW(G1171)-2)/3,0)+2,1))),"")</f>
        <v/>
      </c>
      <c r="M1171" t="s">
        <v>1667</v>
      </c>
      <c r="R1171" t="s">
        <v>1215</v>
      </c>
    </row>
    <row r="1172" spans="7:18" x14ac:dyDescent="0.45">
      <c r="G1172" t="str" cm="1">
        <f t="array" aca="1" ref="G1172" ca="1">IF(INDIRECT(ADDRESS(ROUNDDOWN((ROW(G1172)-2)/3,0)+2,2))&lt;&gt;"",_xlfn.CONCAT(INDIRECT(ADDRESS(ROUNDDOWN((ROW(G1172)-2)/3,0)+2,MOD(ROW(G1172)-2,3)+2))," - ",INDIRECT(ADDRESS(ROUNDDOWN((ROW(G1172)-2)/3,0)+2,1))),"")</f>
        <v/>
      </c>
      <c r="M1172" t="s">
        <v>1667</v>
      </c>
      <c r="R1172" t="s">
        <v>1216</v>
      </c>
    </row>
    <row r="1173" spans="7:18" x14ac:dyDescent="0.45">
      <c r="G1173" t="str" cm="1">
        <f t="array" aca="1" ref="G1173" ca="1">IF(INDIRECT(ADDRESS(ROUNDDOWN((ROW(G1173)-2)/3,0)+2,2))&lt;&gt;"",_xlfn.CONCAT(INDIRECT(ADDRESS(ROUNDDOWN((ROW(G1173)-2)/3,0)+2,MOD(ROW(G1173)-2,3)+2))," - ",INDIRECT(ADDRESS(ROUNDDOWN((ROW(G1173)-2)/3,0)+2,1))),"")</f>
        <v/>
      </c>
      <c r="M1173" t="s">
        <v>1667</v>
      </c>
      <c r="R1173" t="s">
        <v>1217</v>
      </c>
    </row>
    <row r="1174" spans="7:18" x14ac:dyDescent="0.45">
      <c r="G1174" t="str" cm="1">
        <f t="array" aca="1" ref="G1174" ca="1">IF(INDIRECT(ADDRESS(ROUNDDOWN((ROW(G1174)-2)/3,0)+2,2))&lt;&gt;"",_xlfn.CONCAT(INDIRECT(ADDRESS(ROUNDDOWN((ROW(G1174)-2)/3,0)+2,MOD(ROW(G1174)-2,3)+2))," - ",INDIRECT(ADDRESS(ROUNDDOWN((ROW(G1174)-2)/3,0)+2,1))),"")</f>
        <v/>
      </c>
      <c r="M1174" t="s">
        <v>1667</v>
      </c>
      <c r="R1174" t="s">
        <v>1218</v>
      </c>
    </row>
    <row r="1175" spans="7:18" x14ac:dyDescent="0.45">
      <c r="G1175" t="str" cm="1">
        <f t="array" aca="1" ref="G1175" ca="1">IF(INDIRECT(ADDRESS(ROUNDDOWN((ROW(G1175)-2)/3,0)+2,2))&lt;&gt;"",_xlfn.CONCAT(INDIRECT(ADDRESS(ROUNDDOWN((ROW(G1175)-2)/3,0)+2,MOD(ROW(G1175)-2,3)+2))," - ",INDIRECT(ADDRESS(ROUNDDOWN((ROW(G1175)-2)/3,0)+2,1))),"")</f>
        <v/>
      </c>
      <c r="M1175" t="s">
        <v>1667</v>
      </c>
      <c r="R1175" t="s">
        <v>1219</v>
      </c>
    </row>
    <row r="1176" spans="7:18" x14ac:dyDescent="0.45">
      <c r="G1176" t="str" cm="1">
        <f t="array" aca="1" ref="G1176" ca="1">IF(INDIRECT(ADDRESS(ROUNDDOWN((ROW(G1176)-2)/3,0)+2,2))&lt;&gt;"",_xlfn.CONCAT(INDIRECT(ADDRESS(ROUNDDOWN((ROW(G1176)-2)/3,0)+2,MOD(ROW(G1176)-2,3)+2))," - ",INDIRECT(ADDRESS(ROUNDDOWN((ROW(G1176)-2)/3,0)+2,1))),"")</f>
        <v/>
      </c>
      <c r="M1176" t="s">
        <v>1667</v>
      </c>
      <c r="R1176" t="s">
        <v>1220</v>
      </c>
    </row>
    <row r="1177" spans="7:18" x14ac:dyDescent="0.45">
      <c r="G1177" t="str" cm="1">
        <f t="array" aca="1" ref="G1177" ca="1">IF(INDIRECT(ADDRESS(ROUNDDOWN((ROW(G1177)-2)/3,0)+2,2))&lt;&gt;"",_xlfn.CONCAT(INDIRECT(ADDRESS(ROUNDDOWN((ROW(G1177)-2)/3,0)+2,MOD(ROW(G1177)-2,3)+2))," - ",INDIRECT(ADDRESS(ROUNDDOWN((ROW(G1177)-2)/3,0)+2,1))),"")</f>
        <v/>
      </c>
      <c r="M1177" t="s">
        <v>1667</v>
      </c>
      <c r="R1177" t="s">
        <v>1221</v>
      </c>
    </row>
    <row r="1178" spans="7:18" x14ac:dyDescent="0.45">
      <c r="G1178" t="str" cm="1">
        <f t="array" aca="1" ref="G1178" ca="1">IF(INDIRECT(ADDRESS(ROUNDDOWN((ROW(G1178)-2)/3,0)+2,2))&lt;&gt;"",_xlfn.CONCAT(INDIRECT(ADDRESS(ROUNDDOWN((ROW(G1178)-2)/3,0)+2,MOD(ROW(G1178)-2,3)+2))," - ",INDIRECT(ADDRESS(ROUNDDOWN((ROW(G1178)-2)/3,0)+2,1))),"")</f>
        <v/>
      </c>
      <c r="M1178" t="s">
        <v>1667</v>
      </c>
      <c r="R1178" t="s">
        <v>1222</v>
      </c>
    </row>
    <row r="1179" spans="7:18" x14ac:dyDescent="0.45">
      <c r="G1179" t="str" cm="1">
        <f t="array" aca="1" ref="G1179" ca="1">IF(INDIRECT(ADDRESS(ROUNDDOWN((ROW(G1179)-2)/3,0)+2,2))&lt;&gt;"",_xlfn.CONCAT(INDIRECT(ADDRESS(ROUNDDOWN((ROW(G1179)-2)/3,0)+2,MOD(ROW(G1179)-2,3)+2))," - ",INDIRECT(ADDRESS(ROUNDDOWN((ROW(G1179)-2)/3,0)+2,1))),"")</f>
        <v/>
      </c>
      <c r="M1179" t="s">
        <v>1667</v>
      </c>
      <c r="R1179" t="s">
        <v>1223</v>
      </c>
    </row>
    <row r="1180" spans="7:18" x14ac:dyDescent="0.45">
      <c r="G1180" t="str" cm="1">
        <f t="array" aca="1" ref="G1180" ca="1">IF(INDIRECT(ADDRESS(ROUNDDOWN((ROW(G1180)-2)/3,0)+2,2))&lt;&gt;"",_xlfn.CONCAT(INDIRECT(ADDRESS(ROUNDDOWN((ROW(G1180)-2)/3,0)+2,MOD(ROW(G1180)-2,3)+2))," - ",INDIRECT(ADDRESS(ROUNDDOWN((ROW(G1180)-2)/3,0)+2,1))),"")</f>
        <v/>
      </c>
      <c r="M1180" t="s">
        <v>1667</v>
      </c>
      <c r="R1180" t="s">
        <v>1224</v>
      </c>
    </row>
    <row r="1181" spans="7:18" x14ac:dyDescent="0.45">
      <c r="G1181" t="str" cm="1">
        <f t="array" aca="1" ref="G1181" ca="1">IF(INDIRECT(ADDRESS(ROUNDDOWN((ROW(G1181)-2)/3,0)+2,2))&lt;&gt;"",_xlfn.CONCAT(INDIRECT(ADDRESS(ROUNDDOWN((ROW(G1181)-2)/3,0)+2,MOD(ROW(G1181)-2,3)+2))," - ",INDIRECT(ADDRESS(ROUNDDOWN((ROW(G1181)-2)/3,0)+2,1))),"")</f>
        <v/>
      </c>
      <c r="M1181" t="s">
        <v>1667</v>
      </c>
    </row>
    <row r="1182" spans="7:18" x14ac:dyDescent="0.45">
      <c r="G1182" t="str" cm="1">
        <f t="array" aca="1" ref="G1182" ca="1">IF(INDIRECT(ADDRESS(ROUNDDOWN((ROW(G1182)-2)/3,0)+2,2))&lt;&gt;"",_xlfn.CONCAT(INDIRECT(ADDRESS(ROUNDDOWN((ROW(G1182)-2)/3,0)+2,MOD(ROW(G1182)-2,3)+2))," - ",INDIRECT(ADDRESS(ROUNDDOWN((ROW(G1182)-2)/3,0)+2,1))),"")</f>
        <v/>
      </c>
      <c r="M1182" t="s">
        <v>1667</v>
      </c>
    </row>
    <row r="1183" spans="7:18" x14ac:dyDescent="0.45">
      <c r="G1183" t="str" cm="1">
        <f t="array" aca="1" ref="G1183" ca="1">IF(INDIRECT(ADDRESS(ROUNDDOWN((ROW(G1183)-2)/3,0)+2,2))&lt;&gt;"",_xlfn.CONCAT(INDIRECT(ADDRESS(ROUNDDOWN((ROW(G1183)-2)/3,0)+2,MOD(ROW(G1183)-2,3)+2))," - ",INDIRECT(ADDRESS(ROUNDDOWN((ROW(G1183)-2)/3,0)+2,1))),"")</f>
        <v/>
      </c>
      <c r="M1183" t="s">
        <v>1667</v>
      </c>
    </row>
    <row r="1184" spans="7:18" x14ac:dyDescent="0.45">
      <c r="G1184" t="str" cm="1">
        <f t="array" aca="1" ref="G1184" ca="1">IF(INDIRECT(ADDRESS(ROUNDDOWN((ROW(G1184)-2)/3,0)+2,2))&lt;&gt;"",_xlfn.CONCAT(INDIRECT(ADDRESS(ROUNDDOWN((ROW(G1184)-2)/3,0)+2,MOD(ROW(G1184)-2,3)+2))," - ",INDIRECT(ADDRESS(ROUNDDOWN((ROW(G1184)-2)/3,0)+2,1))),"")</f>
        <v/>
      </c>
      <c r="M1184" t="s">
        <v>1667</v>
      </c>
      <c r="R1184" t="s">
        <v>1225</v>
      </c>
    </row>
    <row r="1185" spans="7:18" x14ac:dyDescent="0.45">
      <c r="G1185" t="str" cm="1">
        <f t="array" aca="1" ref="G1185" ca="1">IF(INDIRECT(ADDRESS(ROUNDDOWN((ROW(G1185)-2)/3,0)+2,2))&lt;&gt;"",_xlfn.CONCAT(INDIRECT(ADDRESS(ROUNDDOWN((ROW(G1185)-2)/3,0)+2,MOD(ROW(G1185)-2,3)+2))," - ",INDIRECT(ADDRESS(ROUNDDOWN((ROW(G1185)-2)/3,0)+2,1))),"")</f>
        <v/>
      </c>
      <c r="M1185" t="s">
        <v>1667</v>
      </c>
      <c r="R1185" t="s">
        <v>1226</v>
      </c>
    </row>
    <row r="1186" spans="7:18" x14ac:dyDescent="0.45">
      <c r="G1186" t="str" cm="1">
        <f t="array" aca="1" ref="G1186" ca="1">IF(INDIRECT(ADDRESS(ROUNDDOWN((ROW(G1186)-2)/3,0)+2,2))&lt;&gt;"",_xlfn.CONCAT(INDIRECT(ADDRESS(ROUNDDOWN((ROW(G1186)-2)/3,0)+2,MOD(ROW(G1186)-2,3)+2))," - ",INDIRECT(ADDRESS(ROUNDDOWN((ROW(G1186)-2)/3,0)+2,1))),"")</f>
        <v/>
      </c>
      <c r="M1186" t="s">
        <v>1667</v>
      </c>
      <c r="R1186" t="s">
        <v>1227</v>
      </c>
    </row>
    <row r="1187" spans="7:18" x14ac:dyDescent="0.45">
      <c r="G1187" t="str" cm="1">
        <f t="array" aca="1" ref="G1187" ca="1">IF(INDIRECT(ADDRESS(ROUNDDOWN((ROW(G1187)-2)/3,0)+2,2))&lt;&gt;"",_xlfn.CONCAT(INDIRECT(ADDRESS(ROUNDDOWN((ROW(G1187)-2)/3,0)+2,MOD(ROW(G1187)-2,3)+2))," - ",INDIRECT(ADDRESS(ROUNDDOWN((ROW(G1187)-2)/3,0)+2,1))),"")</f>
        <v/>
      </c>
      <c r="M1187" t="s">
        <v>1667</v>
      </c>
      <c r="R1187" t="s">
        <v>1228</v>
      </c>
    </row>
    <row r="1188" spans="7:18" x14ac:dyDescent="0.45">
      <c r="G1188" t="str" cm="1">
        <f t="array" aca="1" ref="G1188" ca="1">IF(INDIRECT(ADDRESS(ROUNDDOWN((ROW(G1188)-2)/3,0)+2,2))&lt;&gt;"",_xlfn.CONCAT(INDIRECT(ADDRESS(ROUNDDOWN((ROW(G1188)-2)/3,0)+2,MOD(ROW(G1188)-2,3)+2))," - ",INDIRECT(ADDRESS(ROUNDDOWN((ROW(G1188)-2)/3,0)+2,1))),"")</f>
        <v/>
      </c>
      <c r="M1188" t="s">
        <v>1667</v>
      </c>
      <c r="R1188" t="s">
        <v>1229</v>
      </c>
    </row>
    <row r="1189" spans="7:18" x14ac:dyDescent="0.45">
      <c r="G1189" t="str" cm="1">
        <f t="array" aca="1" ref="G1189" ca="1">IF(INDIRECT(ADDRESS(ROUNDDOWN((ROW(G1189)-2)/3,0)+2,2))&lt;&gt;"",_xlfn.CONCAT(INDIRECT(ADDRESS(ROUNDDOWN((ROW(G1189)-2)/3,0)+2,MOD(ROW(G1189)-2,3)+2))," - ",INDIRECT(ADDRESS(ROUNDDOWN((ROW(G1189)-2)/3,0)+2,1))),"")</f>
        <v/>
      </c>
      <c r="M1189" t="s">
        <v>1667</v>
      </c>
      <c r="R1189" t="s">
        <v>1230</v>
      </c>
    </row>
    <row r="1190" spans="7:18" x14ac:dyDescent="0.45">
      <c r="G1190" t="str" cm="1">
        <f t="array" aca="1" ref="G1190" ca="1">IF(INDIRECT(ADDRESS(ROUNDDOWN((ROW(G1190)-2)/3,0)+2,2))&lt;&gt;"",_xlfn.CONCAT(INDIRECT(ADDRESS(ROUNDDOWN((ROW(G1190)-2)/3,0)+2,MOD(ROW(G1190)-2,3)+2))," - ",INDIRECT(ADDRESS(ROUNDDOWN((ROW(G1190)-2)/3,0)+2,1))),"")</f>
        <v/>
      </c>
      <c r="M1190" t="s">
        <v>1667</v>
      </c>
      <c r="R1190" t="s">
        <v>1231</v>
      </c>
    </row>
    <row r="1191" spans="7:18" x14ac:dyDescent="0.45">
      <c r="G1191" t="str" cm="1">
        <f t="array" aca="1" ref="G1191" ca="1">IF(INDIRECT(ADDRESS(ROUNDDOWN((ROW(G1191)-2)/3,0)+2,2))&lt;&gt;"",_xlfn.CONCAT(INDIRECT(ADDRESS(ROUNDDOWN((ROW(G1191)-2)/3,0)+2,MOD(ROW(G1191)-2,3)+2))," - ",INDIRECT(ADDRESS(ROUNDDOWN((ROW(G1191)-2)/3,0)+2,1))),"")</f>
        <v/>
      </c>
      <c r="M1191" t="s">
        <v>1667</v>
      </c>
      <c r="R1191" t="s">
        <v>1232</v>
      </c>
    </row>
    <row r="1192" spans="7:18" x14ac:dyDescent="0.45">
      <c r="G1192" t="str" cm="1">
        <f t="array" aca="1" ref="G1192" ca="1">IF(INDIRECT(ADDRESS(ROUNDDOWN((ROW(G1192)-2)/3,0)+2,2))&lt;&gt;"",_xlfn.CONCAT(INDIRECT(ADDRESS(ROUNDDOWN((ROW(G1192)-2)/3,0)+2,MOD(ROW(G1192)-2,3)+2))," - ",INDIRECT(ADDRESS(ROUNDDOWN((ROW(G1192)-2)/3,0)+2,1))),"")</f>
        <v/>
      </c>
      <c r="M1192" t="s">
        <v>1667</v>
      </c>
      <c r="R1192" t="s">
        <v>1233</v>
      </c>
    </row>
    <row r="1193" spans="7:18" x14ac:dyDescent="0.45">
      <c r="G1193" t="str" cm="1">
        <f t="array" aca="1" ref="G1193" ca="1">IF(INDIRECT(ADDRESS(ROUNDDOWN((ROW(G1193)-2)/3,0)+2,2))&lt;&gt;"",_xlfn.CONCAT(INDIRECT(ADDRESS(ROUNDDOWN((ROW(G1193)-2)/3,0)+2,MOD(ROW(G1193)-2,3)+2))," - ",INDIRECT(ADDRESS(ROUNDDOWN((ROW(G1193)-2)/3,0)+2,1))),"")</f>
        <v/>
      </c>
      <c r="M1193" t="s">
        <v>1667</v>
      </c>
      <c r="R1193" t="s">
        <v>1234</v>
      </c>
    </row>
    <row r="1194" spans="7:18" x14ac:dyDescent="0.45">
      <c r="G1194" t="str" cm="1">
        <f t="array" aca="1" ref="G1194" ca="1">IF(INDIRECT(ADDRESS(ROUNDDOWN((ROW(G1194)-2)/3,0)+2,2))&lt;&gt;"",_xlfn.CONCAT(INDIRECT(ADDRESS(ROUNDDOWN((ROW(G1194)-2)/3,0)+2,MOD(ROW(G1194)-2,3)+2))," - ",INDIRECT(ADDRESS(ROUNDDOWN((ROW(G1194)-2)/3,0)+2,1))),"")</f>
        <v/>
      </c>
      <c r="M1194" t="s">
        <v>1667</v>
      </c>
      <c r="R1194" t="s">
        <v>1235</v>
      </c>
    </row>
    <row r="1195" spans="7:18" x14ac:dyDescent="0.45">
      <c r="G1195" t="str" cm="1">
        <f t="array" aca="1" ref="G1195" ca="1">IF(INDIRECT(ADDRESS(ROUNDDOWN((ROW(G1195)-2)/3,0)+2,2))&lt;&gt;"",_xlfn.CONCAT(INDIRECT(ADDRESS(ROUNDDOWN((ROW(G1195)-2)/3,0)+2,MOD(ROW(G1195)-2,3)+2))," - ",INDIRECT(ADDRESS(ROUNDDOWN((ROW(G1195)-2)/3,0)+2,1))),"")</f>
        <v/>
      </c>
      <c r="M1195" t="s">
        <v>1667</v>
      </c>
      <c r="R1195" t="s">
        <v>1236</v>
      </c>
    </row>
    <row r="1196" spans="7:18" x14ac:dyDescent="0.45">
      <c r="G1196" t="str" cm="1">
        <f t="array" aca="1" ref="G1196" ca="1">IF(INDIRECT(ADDRESS(ROUNDDOWN((ROW(G1196)-2)/3,0)+2,2))&lt;&gt;"",_xlfn.CONCAT(INDIRECT(ADDRESS(ROUNDDOWN((ROW(G1196)-2)/3,0)+2,MOD(ROW(G1196)-2,3)+2))," - ",INDIRECT(ADDRESS(ROUNDDOWN((ROW(G1196)-2)/3,0)+2,1))),"")</f>
        <v/>
      </c>
      <c r="M1196" t="s">
        <v>1667</v>
      </c>
      <c r="R1196" t="s">
        <v>1237</v>
      </c>
    </row>
    <row r="1197" spans="7:18" x14ac:dyDescent="0.45">
      <c r="G1197" t="str" cm="1">
        <f t="array" aca="1" ref="G1197" ca="1">IF(INDIRECT(ADDRESS(ROUNDDOWN((ROW(G1197)-2)/3,0)+2,2))&lt;&gt;"",_xlfn.CONCAT(INDIRECT(ADDRESS(ROUNDDOWN((ROW(G1197)-2)/3,0)+2,MOD(ROW(G1197)-2,3)+2))," - ",INDIRECT(ADDRESS(ROUNDDOWN((ROW(G1197)-2)/3,0)+2,1))),"")</f>
        <v/>
      </c>
      <c r="M1197" t="s">
        <v>1667</v>
      </c>
      <c r="R1197" t="s">
        <v>1238</v>
      </c>
    </row>
    <row r="1198" spans="7:18" x14ac:dyDescent="0.45">
      <c r="G1198" t="str" cm="1">
        <f t="array" aca="1" ref="G1198" ca="1">IF(INDIRECT(ADDRESS(ROUNDDOWN((ROW(G1198)-2)/3,0)+2,2))&lt;&gt;"",_xlfn.CONCAT(INDIRECT(ADDRESS(ROUNDDOWN((ROW(G1198)-2)/3,0)+2,MOD(ROW(G1198)-2,3)+2))," - ",INDIRECT(ADDRESS(ROUNDDOWN((ROW(G1198)-2)/3,0)+2,1))),"")</f>
        <v/>
      </c>
      <c r="M1198" t="s">
        <v>1667</v>
      </c>
      <c r="R1198" t="s">
        <v>1239</v>
      </c>
    </row>
    <row r="1199" spans="7:18" x14ac:dyDescent="0.45">
      <c r="G1199" t="str" cm="1">
        <f t="array" aca="1" ref="G1199" ca="1">IF(INDIRECT(ADDRESS(ROUNDDOWN((ROW(G1199)-2)/3,0)+2,2))&lt;&gt;"",_xlfn.CONCAT(INDIRECT(ADDRESS(ROUNDDOWN((ROW(G1199)-2)/3,0)+2,MOD(ROW(G1199)-2,3)+2))," - ",INDIRECT(ADDRESS(ROUNDDOWN((ROW(G1199)-2)/3,0)+2,1))),"")</f>
        <v/>
      </c>
      <c r="M1199" t="s">
        <v>1667</v>
      </c>
      <c r="R1199" t="s">
        <v>1240</v>
      </c>
    </row>
    <row r="1200" spans="7:18" x14ac:dyDescent="0.45">
      <c r="G1200" t="str" cm="1">
        <f t="array" aca="1" ref="G1200" ca="1">IF(INDIRECT(ADDRESS(ROUNDDOWN((ROW(G1200)-2)/3,0)+2,2))&lt;&gt;"",_xlfn.CONCAT(INDIRECT(ADDRESS(ROUNDDOWN((ROW(G1200)-2)/3,0)+2,MOD(ROW(G1200)-2,3)+2))," - ",INDIRECT(ADDRESS(ROUNDDOWN((ROW(G1200)-2)/3,0)+2,1))),"")</f>
        <v/>
      </c>
      <c r="M1200" t="s">
        <v>1667</v>
      </c>
      <c r="R1200" t="s">
        <v>1241</v>
      </c>
    </row>
    <row r="1201" spans="7:18" x14ac:dyDescent="0.45">
      <c r="G1201" t="str" cm="1">
        <f t="array" aca="1" ref="G1201" ca="1">IF(INDIRECT(ADDRESS(ROUNDDOWN((ROW(G1201)-2)/3,0)+2,2))&lt;&gt;"",_xlfn.CONCAT(INDIRECT(ADDRESS(ROUNDDOWN((ROW(G1201)-2)/3,0)+2,MOD(ROW(G1201)-2,3)+2))," - ",INDIRECT(ADDRESS(ROUNDDOWN((ROW(G1201)-2)/3,0)+2,1))),"")</f>
        <v/>
      </c>
      <c r="M1201" t="s">
        <v>1667</v>
      </c>
      <c r="R1201" t="s">
        <v>1242</v>
      </c>
    </row>
    <row r="1202" spans="7:18" x14ac:dyDescent="0.45">
      <c r="G1202" t="str" cm="1">
        <f t="array" aca="1" ref="G1202" ca="1">IF(INDIRECT(ADDRESS(ROUNDDOWN((ROW(G1202)-2)/3,0)+2,2))&lt;&gt;"",_xlfn.CONCAT(INDIRECT(ADDRESS(ROUNDDOWN((ROW(G1202)-2)/3,0)+2,MOD(ROW(G1202)-2,3)+2))," - ",INDIRECT(ADDRESS(ROUNDDOWN((ROW(G1202)-2)/3,0)+2,1))),"")</f>
        <v/>
      </c>
      <c r="M1202" t="s">
        <v>1667</v>
      </c>
    </row>
    <row r="1203" spans="7:18" x14ac:dyDescent="0.45">
      <c r="G1203" t="str" cm="1">
        <f t="array" aca="1" ref="G1203" ca="1">IF(INDIRECT(ADDRESS(ROUNDDOWN((ROW(G1203)-2)/3,0)+2,2))&lt;&gt;"",_xlfn.CONCAT(INDIRECT(ADDRESS(ROUNDDOWN((ROW(G1203)-2)/3,0)+2,MOD(ROW(G1203)-2,3)+2))," - ",INDIRECT(ADDRESS(ROUNDDOWN((ROW(G1203)-2)/3,0)+2,1))),"")</f>
        <v/>
      </c>
      <c r="M1203" t="s">
        <v>1667</v>
      </c>
    </row>
    <row r="1204" spans="7:18" x14ac:dyDescent="0.45">
      <c r="G1204" t="str" cm="1">
        <f t="array" aca="1" ref="G1204" ca="1">IF(INDIRECT(ADDRESS(ROUNDDOWN((ROW(G1204)-2)/3,0)+2,2))&lt;&gt;"",_xlfn.CONCAT(INDIRECT(ADDRESS(ROUNDDOWN((ROW(G1204)-2)/3,0)+2,MOD(ROW(G1204)-2,3)+2))," - ",INDIRECT(ADDRESS(ROUNDDOWN((ROW(G1204)-2)/3,0)+2,1))),"")</f>
        <v/>
      </c>
      <c r="M1204" t="s">
        <v>1667</v>
      </c>
    </row>
    <row r="1205" spans="7:18" x14ac:dyDescent="0.45">
      <c r="G1205" t="str" cm="1">
        <f t="array" aca="1" ref="G1205" ca="1">IF(INDIRECT(ADDRESS(ROUNDDOWN((ROW(G1205)-2)/3,0)+2,2))&lt;&gt;"",_xlfn.CONCAT(INDIRECT(ADDRESS(ROUNDDOWN((ROW(G1205)-2)/3,0)+2,MOD(ROW(G1205)-2,3)+2))," - ",INDIRECT(ADDRESS(ROUNDDOWN((ROW(G1205)-2)/3,0)+2,1))),"")</f>
        <v/>
      </c>
      <c r="M1205" t="s">
        <v>1667</v>
      </c>
    </row>
    <row r="1206" spans="7:18" x14ac:dyDescent="0.45">
      <c r="G1206" t="str" cm="1">
        <f t="array" aca="1" ref="G1206" ca="1">IF(INDIRECT(ADDRESS(ROUNDDOWN((ROW(G1206)-2)/3,0)+2,2))&lt;&gt;"",_xlfn.CONCAT(INDIRECT(ADDRESS(ROUNDDOWN((ROW(G1206)-2)/3,0)+2,MOD(ROW(G1206)-2,3)+2))," - ",INDIRECT(ADDRESS(ROUNDDOWN((ROW(G1206)-2)/3,0)+2,1))),"")</f>
        <v/>
      </c>
      <c r="M1206" t="s">
        <v>1667</v>
      </c>
    </row>
    <row r="1207" spans="7:18" x14ac:dyDescent="0.45">
      <c r="G1207" t="str" cm="1">
        <f t="array" aca="1" ref="G1207" ca="1">IF(INDIRECT(ADDRESS(ROUNDDOWN((ROW(G1207)-2)/3,0)+2,2))&lt;&gt;"",_xlfn.CONCAT(INDIRECT(ADDRESS(ROUNDDOWN((ROW(G1207)-2)/3,0)+2,MOD(ROW(G1207)-2,3)+2))," - ",INDIRECT(ADDRESS(ROUNDDOWN((ROW(G1207)-2)/3,0)+2,1))),"")</f>
        <v/>
      </c>
      <c r="M1207" t="s">
        <v>1667</v>
      </c>
    </row>
    <row r="1208" spans="7:18" x14ac:dyDescent="0.45">
      <c r="G1208" t="str" cm="1">
        <f t="array" aca="1" ref="G1208" ca="1">IF(INDIRECT(ADDRESS(ROUNDDOWN((ROW(G1208)-2)/3,0)+2,2))&lt;&gt;"",_xlfn.CONCAT(INDIRECT(ADDRESS(ROUNDDOWN((ROW(G1208)-2)/3,0)+2,MOD(ROW(G1208)-2,3)+2))," - ",INDIRECT(ADDRESS(ROUNDDOWN((ROW(G1208)-2)/3,0)+2,1))),"")</f>
        <v/>
      </c>
      <c r="M1208" t="s">
        <v>1667</v>
      </c>
      <c r="R1208" t="s">
        <v>1243</v>
      </c>
    </row>
    <row r="1209" spans="7:18" x14ac:dyDescent="0.45">
      <c r="G1209" t="str" cm="1">
        <f t="array" aca="1" ref="G1209" ca="1">IF(INDIRECT(ADDRESS(ROUNDDOWN((ROW(G1209)-2)/3,0)+2,2))&lt;&gt;"",_xlfn.CONCAT(INDIRECT(ADDRESS(ROUNDDOWN((ROW(G1209)-2)/3,0)+2,MOD(ROW(G1209)-2,3)+2))," - ",INDIRECT(ADDRESS(ROUNDDOWN((ROW(G1209)-2)/3,0)+2,1))),"")</f>
        <v/>
      </c>
      <c r="M1209" t="s">
        <v>1667</v>
      </c>
      <c r="R1209" t="s">
        <v>1244</v>
      </c>
    </row>
    <row r="1210" spans="7:18" x14ac:dyDescent="0.45">
      <c r="G1210" t="str" cm="1">
        <f t="array" aca="1" ref="G1210" ca="1">IF(INDIRECT(ADDRESS(ROUNDDOWN((ROW(G1210)-2)/3,0)+2,2))&lt;&gt;"",_xlfn.CONCAT(INDIRECT(ADDRESS(ROUNDDOWN((ROW(G1210)-2)/3,0)+2,MOD(ROW(G1210)-2,3)+2))," - ",INDIRECT(ADDRESS(ROUNDDOWN((ROW(G1210)-2)/3,0)+2,1))),"")</f>
        <v/>
      </c>
      <c r="M1210" t="s">
        <v>1667</v>
      </c>
      <c r="R1210" t="s">
        <v>1245</v>
      </c>
    </row>
    <row r="1211" spans="7:18" x14ac:dyDescent="0.45">
      <c r="G1211" t="str" cm="1">
        <f t="array" aca="1" ref="G1211" ca="1">IF(INDIRECT(ADDRESS(ROUNDDOWN((ROW(G1211)-2)/3,0)+2,2))&lt;&gt;"",_xlfn.CONCAT(INDIRECT(ADDRESS(ROUNDDOWN((ROW(G1211)-2)/3,0)+2,MOD(ROW(G1211)-2,3)+2))," - ",INDIRECT(ADDRESS(ROUNDDOWN((ROW(G1211)-2)/3,0)+2,1))),"")</f>
        <v/>
      </c>
      <c r="M1211" t="s">
        <v>1667</v>
      </c>
      <c r="R1211" t="s">
        <v>1246</v>
      </c>
    </row>
    <row r="1212" spans="7:18" x14ac:dyDescent="0.45">
      <c r="G1212" t="str" cm="1">
        <f t="array" aca="1" ref="G1212" ca="1">IF(INDIRECT(ADDRESS(ROUNDDOWN((ROW(G1212)-2)/3,0)+2,2))&lt;&gt;"",_xlfn.CONCAT(INDIRECT(ADDRESS(ROUNDDOWN((ROW(G1212)-2)/3,0)+2,MOD(ROW(G1212)-2,3)+2))," - ",INDIRECT(ADDRESS(ROUNDDOWN((ROW(G1212)-2)/3,0)+2,1))),"")</f>
        <v/>
      </c>
      <c r="M1212" t="s">
        <v>1667</v>
      </c>
      <c r="R1212" t="s">
        <v>1247</v>
      </c>
    </row>
    <row r="1213" spans="7:18" x14ac:dyDescent="0.45">
      <c r="G1213" t="str" cm="1">
        <f t="array" aca="1" ref="G1213" ca="1">IF(INDIRECT(ADDRESS(ROUNDDOWN((ROW(G1213)-2)/3,0)+2,2))&lt;&gt;"",_xlfn.CONCAT(INDIRECT(ADDRESS(ROUNDDOWN((ROW(G1213)-2)/3,0)+2,MOD(ROW(G1213)-2,3)+2))," - ",INDIRECT(ADDRESS(ROUNDDOWN((ROW(G1213)-2)/3,0)+2,1))),"")</f>
        <v/>
      </c>
      <c r="M1213" t="s">
        <v>1667</v>
      </c>
      <c r="R1213" t="s">
        <v>1248</v>
      </c>
    </row>
    <row r="1214" spans="7:18" x14ac:dyDescent="0.45">
      <c r="G1214" t="str" cm="1">
        <f t="array" aca="1" ref="G1214" ca="1">IF(INDIRECT(ADDRESS(ROUNDDOWN((ROW(G1214)-2)/3,0)+2,2))&lt;&gt;"",_xlfn.CONCAT(INDIRECT(ADDRESS(ROUNDDOWN((ROW(G1214)-2)/3,0)+2,MOD(ROW(G1214)-2,3)+2))," - ",INDIRECT(ADDRESS(ROUNDDOWN((ROW(G1214)-2)/3,0)+2,1))),"")</f>
        <v/>
      </c>
      <c r="M1214" t="s">
        <v>1667</v>
      </c>
      <c r="R1214" t="s">
        <v>1249</v>
      </c>
    </row>
    <row r="1215" spans="7:18" x14ac:dyDescent="0.45">
      <c r="G1215" t="str" cm="1">
        <f t="array" aca="1" ref="G1215" ca="1">IF(INDIRECT(ADDRESS(ROUNDDOWN((ROW(G1215)-2)/3,0)+2,2))&lt;&gt;"",_xlfn.CONCAT(INDIRECT(ADDRESS(ROUNDDOWN((ROW(G1215)-2)/3,0)+2,MOD(ROW(G1215)-2,3)+2))," - ",INDIRECT(ADDRESS(ROUNDDOWN((ROW(G1215)-2)/3,0)+2,1))),"")</f>
        <v/>
      </c>
      <c r="M1215" t="s">
        <v>1667</v>
      </c>
      <c r="R1215" t="s">
        <v>1250</v>
      </c>
    </row>
    <row r="1216" spans="7:18" x14ac:dyDescent="0.45">
      <c r="G1216" t="str" cm="1">
        <f t="array" aca="1" ref="G1216" ca="1">IF(INDIRECT(ADDRESS(ROUNDDOWN((ROW(G1216)-2)/3,0)+2,2))&lt;&gt;"",_xlfn.CONCAT(INDIRECT(ADDRESS(ROUNDDOWN((ROW(G1216)-2)/3,0)+2,MOD(ROW(G1216)-2,3)+2))," - ",INDIRECT(ADDRESS(ROUNDDOWN((ROW(G1216)-2)/3,0)+2,1))),"")</f>
        <v/>
      </c>
      <c r="M1216" t="s">
        <v>1667</v>
      </c>
      <c r="R1216" t="s">
        <v>1251</v>
      </c>
    </row>
    <row r="1217" spans="7:18" x14ac:dyDescent="0.45">
      <c r="G1217" t="str" cm="1">
        <f t="array" aca="1" ref="G1217" ca="1">IF(INDIRECT(ADDRESS(ROUNDDOWN((ROW(G1217)-2)/3,0)+2,2))&lt;&gt;"",_xlfn.CONCAT(INDIRECT(ADDRESS(ROUNDDOWN((ROW(G1217)-2)/3,0)+2,MOD(ROW(G1217)-2,3)+2))," - ",INDIRECT(ADDRESS(ROUNDDOWN((ROW(G1217)-2)/3,0)+2,1))),"")</f>
        <v/>
      </c>
      <c r="M1217" t="s">
        <v>1667</v>
      </c>
      <c r="R1217" t="s">
        <v>1252</v>
      </c>
    </row>
    <row r="1218" spans="7:18" x14ac:dyDescent="0.45">
      <c r="G1218" t="str" cm="1">
        <f t="array" aca="1" ref="G1218" ca="1">IF(INDIRECT(ADDRESS(ROUNDDOWN((ROW(G1218)-2)/3,0)+2,2))&lt;&gt;"",_xlfn.CONCAT(INDIRECT(ADDRESS(ROUNDDOWN((ROW(G1218)-2)/3,0)+2,MOD(ROW(G1218)-2,3)+2))," - ",INDIRECT(ADDRESS(ROUNDDOWN((ROW(G1218)-2)/3,0)+2,1))),"")</f>
        <v/>
      </c>
      <c r="M1218" t="s">
        <v>1667</v>
      </c>
      <c r="R1218" t="s">
        <v>1253</v>
      </c>
    </row>
    <row r="1219" spans="7:18" x14ac:dyDescent="0.45">
      <c r="G1219" t="str" cm="1">
        <f t="array" aca="1" ref="G1219" ca="1">IF(INDIRECT(ADDRESS(ROUNDDOWN((ROW(G1219)-2)/3,0)+2,2))&lt;&gt;"",_xlfn.CONCAT(INDIRECT(ADDRESS(ROUNDDOWN((ROW(G1219)-2)/3,0)+2,MOD(ROW(G1219)-2,3)+2))," - ",INDIRECT(ADDRESS(ROUNDDOWN((ROW(G1219)-2)/3,0)+2,1))),"")</f>
        <v/>
      </c>
      <c r="M1219" t="s">
        <v>1667</v>
      </c>
      <c r="R1219" t="s">
        <v>1254</v>
      </c>
    </row>
    <row r="1220" spans="7:18" x14ac:dyDescent="0.45">
      <c r="G1220" t="str" cm="1">
        <f t="array" aca="1" ref="G1220" ca="1">IF(INDIRECT(ADDRESS(ROUNDDOWN((ROW(G1220)-2)/3,0)+2,2))&lt;&gt;"",_xlfn.CONCAT(INDIRECT(ADDRESS(ROUNDDOWN((ROW(G1220)-2)/3,0)+2,MOD(ROW(G1220)-2,3)+2))," - ",INDIRECT(ADDRESS(ROUNDDOWN((ROW(G1220)-2)/3,0)+2,1))),"")</f>
        <v/>
      </c>
      <c r="M1220" t="s">
        <v>1667</v>
      </c>
      <c r="R1220" t="s">
        <v>1255</v>
      </c>
    </row>
    <row r="1221" spans="7:18" x14ac:dyDescent="0.45">
      <c r="G1221" t="str" cm="1">
        <f t="array" aca="1" ref="G1221" ca="1">IF(INDIRECT(ADDRESS(ROUNDDOWN((ROW(G1221)-2)/3,0)+2,2))&lt;&gt;"",_xlfn.CONCAT(INDIRECT(ADDRESS(ROUNDDOWN((ROW(G1221)-2)/3,0)+2,MOD(ROW(G1221)-2,3)+2))," - ",INDIRECT(ADDRESS(ROUNDDOWN((ROW(G1221)-2)/3,0)+2,1))),"")</f>
        <v/>
      </c>
      <c r="M1221" t="s">
        <v>1667</v>
      </c>
      <c r="R1221" t="s">
        <v>1256</v>
      </c>
    </row>
    <row r="1222" spans="7:18" x14ac:dyDescent="0.45">
      <c r="G1222" t="str" cm="1">
        <f t="array" aca="1" ref="G1222" ca="1">IF(INDIRECT(ADDRESS(ROUNDDOWN((ROW(G1222)-2)/3,0)+2,2))&lt;&gt;"",_xlfn.CONCAT(INDIRECT(ADDRESS(ROUNDDOWN((ROW(G1222)-2)/3,0)+2,MOD(ROW(G1222)-2,3)+2))," - ",INDIRECT(ADDRESS(ROUNDDOWN((ROW(G1222)-2)/3,0)+2,1))),"")</f>
        <v/>
      </c>
      <c r="M1222" t="s">
        <v>1667</v>
      </c>
      <c r="R1222" t="s">
        <v>1257</v>
      </c>
    </row>
    <row r="1223" spans="7:18" x14ac:dyDescent="0.45">
      <c r="G1223" t="str" cm="1">
        <f t="array" aca="1" ref="G1223" ca="1">IF(INDIRECT(ADDRESS(ROUNDDOWN((ROW(G1223)-2)/3,0)+2,2))&lt;&gt;"",_xlfn.CONCAT(INDIRECT(ADDRESS(ROUNDDOWN((ROW(G1223)-2)/3,0)+2,MOD(ROW(G1223)-2,3)+2))," - ",INDIRECT(ADDRESS(ROUNDDOWN((ROW(G1223)-2)/3,0)+2,1))),"")</f>
        <v/>
      </c>
      <c r="M1223" t="s">
        <v>1667</v>
      </c>
      <c r="R1223" t="s">
        <v>1258</v>
      </c>
    </row>
    <row r="1224" spans="7:18" x14ac:dyDescent="0.45">
      <c r="G1224" t="str" cm="1">
        <f t="array" aca="1" ref="G1224" ca="1">IF(INDIRECT(ADDRESS(ROUNDDOWN((ROW(G1224)-2)/3,0)+2,2))&lt;&gt;"",_xlfn.CONCAT(INDIRECT(ADDRESS(ROUNDDOWN((ROW(G1224)-2)/3,0)+2,MOD(ROW(G1224)-2,3)+2))," - ",INDIRECT(ADDRESS(ROUNDDOWN((ROW(G1224)-2)/3,0)+2,1))),"")</f>
        <v/>
      </c>
      <c r="M1224" t="s">
        <v>1667</v>
      </c>
      <c r="R1224" t="s">
        <v>1259</v>
      </c>
    </row>
    <row r="1225" spans="7:18" x14ac:dyDescent="0.45">
      <c r="G1225" t="str" cm="1">
        <f t="array" aca="1" ref="G1225" ca="1">IF(INDIRECT(ADDRESS(ROUNDDOWN((ROW(G1225)-2)/3,0)+2,2))&lt;&gt;"",_xlfn.CONCAT(INDIRECT(ADDRESS(ROUNDDOWN((ROW(G1225)-2)/3,0)+2,MOD(ROW(G1225)-2,3)+2))," - ",INDIRECT(ADDRESS(ROUNDDOWN((ROW(G1225)-2)/3,0)+2,1))),"")</f>
        <v/>
      </c>
      <c r="M1225" t="s">
        <v>1667</v>
      </c>
      <c r="R1225" t="s">
        <v>1260</v>
      </c>
    </row>
    <row r="1226" spans="7:18" x14ac:dyDescent="0.45">
      <c r="G1226" t="str" cm="1">
        <f t="array" aca="1" ref="G1226" ca="1">IF(INDIRECT(ADDRESS(ROUNDDOWN((ROW(G1226)-2)/3,0)+2,2))&lt;&gt;"",_xlfn.CONCAT(INDIRECT(ADDRESS(ROUNDDOWN((ROW(G1226)-2)/3,0)+2,MOD(ROW(G1226)-2,3)+2))," - ",INDIRECT(ADDRESS(ROUNDDOWN((ROW(G1226)-2)/3,0)+2,1))),"")</f>
        <v/>
      </c>
      <c r="M1226" t="s">
        <v>1667</v>
      </c>
      <c r="R1226" t="s">
        <v>1261</v>
      </c>
    </row>
    <row r="1227" spans="7:18" x14ac:dyDescent="0.45">
      <c r="G1227" t="str" cm="1">
        <f t="array" aca="1" ref="G1227" ca="1">IF(INDIRECT(ADDRESS(ROUNDDOWN((ROW(G1227)-2)/3,0)+2,2))&lt;&gt;"",_xlfn.CONCAT(INDIRECT(ADDRESS(ROUNDDOWN((ROW(G1227)-2)/3,0)+2,MOD(ROW(G1227)-2,3)+2))," - ",INDIRECT(ADDRESS(ROUNDDOWN((ROW(G1227)-2)/3,0)+2,1))),"")</f>
        <v/>
      </c>
      <c r="M1227" t="s">
        <v>1667</v>
      </c>
      <c r="R1227" t="s">
        <v>1262</v>
      </c>
    </row>
    <row r="1228" spans="7:18" x14ac:dyDescent="0.45">
      <c r="G1228" t="str" cm="1">
        <f t="array" aca="1" ref="G1228" ca="1">IF(INDIRECT(ADDRESS(ROUNDDOWN((ROW(G1228)-2)/3,0)+2,2))&lt;&gt;"",_xlfn.CONCAT(INDIRECT(ADDRESS(ROUNDDOWN((ROW(G1228)-2)/3,0)+2,MOD(ROW(G1228)-2,3)+2))," - ",INDIRECT(ADDRESS(ROUNDDOWN((ROW(G1228)-2)/3,0)+2,1))),"")</f>
        <v/>
      </c>
      <c r="M1228" t="s">
        <v>1667</v>
      </c>
      <c r="R1228" t="s">
        <v>1263</v>
      </c>
    </row>
    <row r="1229" spans="7:18" x14ac:dyDescent="0.45">
      <c r="G1229" t="str" cm="1">
        <f t="array" aca="1" ref="G1229" ca="1">IF(INDIRECT(ADDRESS(ROUNDDOWN((ROW(G1229)-2)/3,0)+2,2))&lt;&gt;"",_xlfn.CONCAT(INDIRECT(ADDRESS(ROUNDDOWN((ROW(G1229)-2)/3,0)+2,MOD(ROW(G1229)-2,3)+2))," - ",INDIRECT(ADDRESS(ROUNDDOWN((ROW(G1229)-2)/3,0)+2,1))),"")</f>
        <v/>
      </c>
      <c r="M1229" t="s">
        <v>1667</v>
      </c>
      <c r="R1229" t="s">
        <v>1264</v>
      </c>
    </row>
    <row r="1230" spans="7:18" x14ac:dyDescent="0.45">
      <c r="G1230" t="str" cm="1">
        <f t="array" aca="1" ref="G1230" ca="1">IF(INDIRECT(ADDRESS(ROUNDDOWN((ROW(G1230)-2)/3,0)+2,2))&lt;&gt;"",_xlfn.CONCAT(INDIRECT(ADDRESS(ROUNDDOWN((ROW(G1230)-2)/3,0)+2,MOD(ROW(G1230)-2,3)+2))," - ",INDIRECT(ADDRESS(ROUNDDOWN((ROW(G1230)-2)/3,0)+2,1))),"")</f>
        <v/>
      </c>
      <c r="M1230" t="s">
        <v>1667</v>
      </c>
      <c r="R1230" t="s">
        <v>1265</v>
      </c>
    </row>
    <row r="1231" spans="7:18" x14ac:dyDescent="0.45">
      <c r="G1231" t="str" cm="1">
        <f t="array" aca="1" ref="G1231" ca="1">IF(INDIRECT(ADDRESS(ROUNDDOWN((ROW(G1231)-2)/3,0)+2,2))&lt;&gt;"",_xlfn.CONCAT(INDIRECT(ADDRESS(ROUNDDOWN((ROW(G1231)-2)/3,0)+2,MOD(ROW(G1231)-2,3)+2))," - ",INDIRECT(ADDRESS(ROUNDDOWN((ROW(G1231)-2)/3,0)+2,1))),"")</f>
        <v/>
      </c>
      <c r="M1231" t="s">
        <v>1667</v>
      </c>
      <c r="R1231" t="s">
        <v>1266</v>
      </c>
    </row>
    <row r="1232" spans="7:18" x14ac:dyDescent="0.45">
      <c r="G1232" t="str" cm="1">
        <f t="array" aca="1" ref="G1232" ca="1">IF(INDIRECT(ADDRESS(ROUNDDOWN((ROW(G1232)-2)/3,0)+2,2))&lt;&gt;"",_xlfn.CONCAT(INDIRECT(ADDRESS(ROUNDDOWN((ROW(G1232)-2)/3,0)+2,MOD(ROW(G1232)-2,3)+2))," - ",INDIRECT(ADDRESS(ROUNDDOWN((ROW(G1232)-2)/3,0)+2,1))),"")</f>
        <v/>
      </c>
      <c r="M1232" t="s">
        <v>1667</v>
      </c>
      <c r="R1232" t="s">
        <v>1267</v>
      </c>
    </row>
    <row r="1233" spans="7:18" x14ac:dyDescent="0.45">
      <c r="G1233" t="str" cm="1">
        <f t="array" aca="1" ref="G1233" ca="1">IF(INDIRECT(ADDRESS(ROUNDDOWN((ROW(G1233)-2)/3,0)+2,2))&lt;&gt;"",_xlfn.CONCAT(INDIRECT(ADDRESS(ROUNDDOWN((ROW(G1233)-2)/3,0)+2,MOD(ROW(G1233)-2,3)+2))," - ",INDIRECT(ADDRESS(ROUNDDOWN((ROW(G1233)-2)/3,0)+2,1))),"")</f>
        <v/>
      </c>
      <c r="M1233" t="s">
        <v>1667</v>
      </c>
      <c r="R1233" t="s">
        <v>1268</v>
      </c>
    </row>
    <row r="1234" spans="7:18" x14ac:dyDescent="0.45">
      <c r="G1234" t="str" cm="1">
        <f t="array" aca="1" ref="G1234" ca="1">IF(INDIRECT(ADDRESS(ROUNDDOWN((ROW(G1234)-2)/3,0)+2,2))&lt;&gt;"",_xlfn.CONCAT(INDIRECT(ADDRESS(ROUNDDOWN((ROW(G1234)-2)/3,0)+2,MOD(ROW(G1234)-2,3)+2))," - ",INDIRECT(ADDRESS(ROUNDDOWN((ROW(G1234)-2)/3,0)+2,1))),"")</f>
        <v/>
      </c>
      <c r="M1234" t="s">
        <v>1667</v>
      </c>
      <c r="R1234" t="s">
        <v>1269</v>
      </c>
    </row>
    <row r="1235" spans="7:18" x14ac:dyDescent="0.45">
      <c r="G1235" t="str" cm="1">
        <f t="array" aca="1" ref="G1235" ca="1">IF(INDIRECT(ADDRESS(ROUNDDOWN((ROW(G1235)-2)/3,0)+2,2))&lt;&gt;"",_xlfn.CONCAT(INDIRECT(ADDRESS(ROUNDDOWN((ROW(G1235)-2)/3,0)+2,MOD(ROW(G1235)-2,3)+2))," - ",INDIRECT(ADDRESS(ROUNDDOWN((ROW(G1235)-2)/3,0)+2,1))),"")</f>
        <v/>
      </c>
      <c r="M1235" t="s">
        <v>1667</v>
      </c>
      <c r="R1235" t="s">
        <v>1270</v>
      </c>
    </row>
    <row r="1236" spans="7:18" x14ac:dyDescent="0.45">
      <c r="G1236" t="str" cm="1">
        <f t="array" aca="1" ref="G1236" ca="1">IF(INDIRECT(ADDRESS(ROUNDDOWN((ROW(G1236)-2)/3,0)+2,2))&lt;&gt;"",_xlfn.CONCAT(INDIRECT(ADDRESS(ROUNDDOWN((ROW(G1236)-2)/3,0)+2,MOD(ROW(G1236)-2,3)+2))," - ",INDIRECT(ADDRESS(ROUNDDOWN((ROW(G1236)-2)/3,0)+2,1))),"")</f>
        <v/>
      </c>
      <c r="M1236" t="s">
        <v>1667</v>
      </c>
      <c r="R1236" t="s">
        <v>1271</v>
      </c>
    </row>
    <row r="1237" spans="7:18" x14ac:dyDescent="0.45">
      <c r="G1237" t="str" cm="1">
        <f t="array" aca="1" ref="G1237" ca="1">IF(INDIRECT(ADDRESS(ROUNDDOWN((ROW(G1237)-2)/3,0)+2,2))&lt;&gt;"",_xlfn.CONCAT(INDIRECT(ADDRESS(ROUNDDOWN((ROW(G1237)-2)/3,0)+2,MOD(ROW(G1237)-2,3)+2))," - ",INDIRECT(ADDRESS(ROUNDDOWN((ROW(G1237)-2)/3,0)+2,1))),"")</f>
        <v/>
      </c>
      <c r="M1237" t="s">
        <v>1667</v>
      </c>
      <c r="R1237" t="s">
        <v>1272</v>
      </c>
    </row>
    <row r="1238" spans="7:18" x14ac:dyDescent="0.45">
      <c r="G1238" t="str" cm="1">
        <f t="array" aca="1" ref="G1238" ca="1">IF(INDIRECT(ADDRESS(ROUNDDOWN((ROW(G1238)-2)/3,0)+2,2))&lt;&gt;"",_xlfn.CONCAT(INDIRECT(ADDRESS(ROUNDDOWN((ROW(G1238)-2)/3,0)+2,MOD(ROW(G1238)-2,3)+2))," - ",INDIRECT(ADDRESS(ROUNDDOWN((ROW(G1238)-2)/3,0)+2,1))),"")</f>
        <v/>
      </c>
      <c r="M1238" t="s">
        <v>1667</v>
      </c>
      <c r="R1238" t="s">
        <v>1273</v>
      </c>
    </row>
    <row r="1239" spans="7:18" x14ac:dyDescent="0.45">
      <c r="G1239" t="str" cm="1">
        <f t="array" aca="1" ref="G1239" ca="1">IF(INDIRECT(ADDRESS(ROUNDDOWN((ROW(G1239)-2)/3,0)+2,2))&lt;&gt;"",_xlfn.CONCAT(INDIRECT(ADDRESS(ROUNDDOWN((ROW(G1239)-2)/3,0)+2,MOD(ROW(G1239)-2,3)+2))," - ",INDIRECT(ADDRESS(ROUNDDOWN((ROW(G1239)-2)/3,0)+2,1))),"")</f>
        <v/>
      </c>
      <c r="M1239" t="s">
        <v>1667</v>
      </c>
      <c r="R1239" t="s">
        <v>1274</v>
      </c>
    </row>
    <row r="1240" spans="7:18" x14ac:dyDescent="0.45">
      <c r="G1240" t="str" cm="1">
        <f t="array" aca="1" ref="G1240" ca="1">IF(INDIRECT(ADDRESS(ROUNDDOWN((ROW(G1240)-2)/3,0)+2,2))&lt;&gt;"",_xlfn.CONCAT(INDIRECT(ADDRESS(ROUNDDOWN((ROW(G1240)-2)/3,0)+2,MOD(ROW(G1240)-2,3)+2))," - ",INDIRECT(ADDRESS(ROUNDDOWN((ROW(G1240)-2)/3,0)+2,1))),"")</f>
        <v/>
      </c>
      <c r="M1240" t="s">
        <v>1667</v>
      </c>
      <c r="R1240" t="s">
        <v>1275</v>
      </c>
    </row>
    <row r="1241" spans="7:18" x14ac:dyDescent="0.45">
      <c r="G1241" t="str" cm="1">
        <f t="array" aca="1" ref="G1241" ca="1">IF(INDIRECT(ADDRESS(ROUNDDOWN((ROW(G1241)-2)/3,0)+2,2))&lt;&gt;"",_xlfn.CONCAT(INDIRECT(ADDRESS(ROUNDDOWN((ROW(G1241)-2)/3,0)+2,MOD(ROW(G1241)-2,3)+2))," - ",INDIRECT(ADDRESS(ROUNDDOWN((ROW(G1241)-2)/3,0)+2,1))),"")</f>
        <v/>
      </c>
      <c r="M1241" t="s">
        <v>1667</v>
      </c>
      <c r="R1241" t="s">
        <v>1276</v>
      </c>
    </row>
    <row r="1242" spans="7:18" x14ac:dyDescent="0.45">
      <c r="G1242" t="str" cm="1">
        <f t="array" aca="1" ref="G1242" ca="1">IF(INDIRECT(ADDRESS(ROUNDDOWN((ROW(G1242)-2)/3,0)+2,2))&lt;&gt;"",_xlfn.CONCAT(INDIRECT(ADDRESS(ROUNDDOWN((ROW(G1242)-2)/3,0)+2,MOD(ROW(G1242)-2,3)+2))," - ",INDIRECT(ADDRESS(ROUNDDOWN((ROW(G1242)-2)/3,0)+2,1))),"")</f>
        <v/>
      </c>
      <c r="M1242" t="s">
        <v>1667</v>
      </c>
      <c r="R1242" t="s">
        <v>1277</v>
      </c>
    </row>
    <row r="1243" spans="7:18" x14ac:dyDescent="0.45">
      <c r="G1243" t="str" cm="1">
        <f t="array" aca="1" ref="G1243" ca="1">IF(INDIRECT(ADDRESS(ROUNDDOWN((ROW(G1243)-2)/3,0)+2,2))&lt;&gt;"",_xlfn.CONCAT(INDIRECT(ADDRESS(ROUNDDOWN((ROW(G1243)-2)/3,0)+2,MOD(ROW(G1243)-2,3)+2))," - ",INDIRECT(ADDRESS(ROUNDDOWN((ROW(G1243)-2)/3,0)+2,1))),"")</f>
        <v/>
      </c>
      <c r="M1243" t="s">
        <v>1667</v>
      </c>
      <c r="R1243" t="s">
        <v>1278</v>
      </c>
    </row>
    <row r="1244" spans="7:18" x14ac:dyDescent="0.45">
      <c r="G1244" t="str" cm="1">
        <f t="array" aca="1" ref="G1244" ca="1">IF(INDIRECT(ADDRESS(ROUNDDOWN((ROW(G1244)-2)/3,0)+2,2))&lt;&gt;"",_xlfn.CONCAT(INDIRECT(ADDRESS(ROUNDDOWN((ROW(G1244)-2)/3,0)+2,MOD(ROW(G1244)-2,3)+2))," - ",INDIRECT(ADDRESS(ROUNDDOWN((ROW(G1244)-2)/3,0)+2,1))),"")</f>
        <v/>
      </c>
      <c r="M1244" t="s">
        <v>1667</v>
      </c>
      <c r="R1244" t="s">
        <v>1279</v>
      </c>
    </row>
    <row r="1245" spans="7:18" x14ac:dyDescent="0.45">
      <c r="G1245" t="str" cm="1">
        <f t="array" aca="1" ref="G1245" ca="1">IF(INDIRECT(ADDRESS(ROUNDDOWN((ROW(G1245)-2)/3,0)+2,2))&lt;&gt;"",_xlfn.CONCAT(INDIRECT(ADDRESS(ROUNDDOWN((ROW(G1245)-2)/3,0)+2,MOD(ROW(G1245)-2,3)+2))," - ",INDIRECT(ADDRESS(ROUNDDOWN((ROW(G1245)-2)/3,0)+2,1))),"")</f>
        <v/>
      </c>
      <c r="M1245" t="s">
        <v>1667</v>
      </c>
      <c r="R1245" t="s">
        <v>1280</v>
      </c>
    </row>
    <row r="1246" spans="7:18" x14ac:dyDescent="0.45">
      <c r="G1246" t="str" cm="1">
        <f t="array" aca="1" ref="G1246" ca="1">IF(INDIRECT(ADDRESS(ROUNDDOWN((ROW(G1246)-2)/3,0)+2,2))&lt;&gt;"",_xlfn.CONCAT(INDIRECT(ADDRESS(ROUNDDOWN((ROW(G1246)-2)/3,0)+2,MOD(ROW(G1246)-2,3)+2))," - ",INDIRECT(ADDRESS(ROUNDDOWN((ROW(G1246)-2)/3,0)+2,1))),"")</f>
        <v/>
      </c>
      <c r="M1246" t="s">
        <v>1667</v>
      </c>
      <c r="R1246" t="s">
        <v>1281</v>
      </c>
    </row>
    <row r="1247" spans="7:18" x14ac:dyDescent="0.45">
      <c r="G1247" t="str" cm="1">
        <f t="array" aca="1" ref="G1247" ca="1">IF(INDIRECT(ADDRESS(ROUNDDOWN((ROW(G1247)-2)/3,0)+2,2))&lt;&gt;"",_xlfn.CONCAT(INDIRECT(ADDRESS(ROUNDDOWN((ROW(G1247)-2)/3,0)+2,MOD(ROW(G1247)-2,3)+2))," - ",INDIRECT(ADDRESS(ROUNDDOWN((ROW(G1247)-2)/3,0)+2,1))),"")</f>
        <v/>
      </c>
      <c r="M1247" t="s">
        <v>1667</v>
      </c>
      <c r="R1247" t="s">
        <v>1282</v>
      </c>
    </row>
    <row r="1248" spans="7:18" x14ac:dyDescent="0.45">
      <c r="G1248" t="str" cm="1">
        <f t="array" aca="1" ref="G1248" ca="1">IF(INDIRECT(ADDRESS(ROUNDDOWN((ROW(G1248)-2)/3,0)+2,2))&lt;&gt;"",_xlfn.CONCAT(INDIRECT(ADDRESS(ROUNDDOWN((ROW(G1248)-2)/3,0)+2,MOD(ROW(G1248)-2,3)+2))," - ",INDIRECT(ADDRESS(ROUNDDOWN((ROW(G1248)-2)/3,0)+2,1))),"")</f>
        <v/>
      </c>
      <c r="M1248" t="s">
        <v>1667</v>
      </c>
      <c r="R1248" t="s">
        <v>1283</v>
      </c>
    </row>
    <row r="1249" spans="7:18" x14ac:dyDescent="0.45">
      <c r="G1249" t="str" cm="1">
        <f t="array" aca="1" ref="G1249" ca="1">IF(INDIRECT(ADDRESS(ROUNDDOWN((ROW(G1249)-2)/3,0)+2,2))&lt;&gt;"",_xlfn.CONCAT(INDIRECT(ADDRESS(ROUNDDOWN((ROW(G1249)-2)/3,0)+2,MOD(ROW(G1249)-2,3)+2))," - ",INDIRECT(ADDRESS(ROUNDDOWN((ROW(G1249)-2)/3,0)+2,1))),"")</f>
        <v/>
      </c>
      <c r="M1249" t="s">
        <v>1667</v>
      </c>
      <c r="R1249" t="s">
        <v>1284</v>
      </c>
    </row>
    <row r="1250" spans="7:18" x14ac:dyDescent="0.45">
      <c r="G1250" t="str" cm="1">
        <f t="array" aca="1" ref="G1250" ca="1">IF(INDIRECT(ADDRESS(ROUNDDOWN((ROW(G1250)-2)/3,0)+2,2))&lt;&gt;"",_xlfn.CONCAT(INDIRECT(ADDRESS(ROUNDDOWN((ROW(G1250)-2)/3,0)+2,MOD(ROW(G1250)-2,3)+2))," - ",INDIRECT(ADDRESS(ROUNDDOWN((ROW(G1250)-2)/3,0)+2,1))),"")</f>
        <v/>
      </c>
      <c r="M1250" t="s">
        <v>1667</v>
      </c>
      <c r="R1250" t="s">
        <v>1285</v>
      </c>
    </row>
    <row r="1251" spans="7:18" x14ac:dyDescent="0.45">
      <c r="G1251" t="str" cm="1">
        <f t="array" aca="1" ref="G1251" ca="1">IF(INDIRECT(ADDRESS(ROUNDDOWN((ROW(G1251)-2)/3,0)+2,2))&lt;&gt;"",_xlfn.CONCAT(INDIRECT(ADDRESS(ROUNDDOWN((ROW(G1251)-2)/3,0)+2,MOD(ROW(G1251)-2,3)+2))," - ",INDIRECT(ADDRESS(ROUNDDOWN((ROW(G1251)-2)/3,0)+2,1))),"")</f>
        <v/>
      </c>
      <c r="M1251" t="s">
        <v>1667</v>
      </c>
      <c r="R1251" t="s">
        <v>1286</v>
      </c>
    </row>
    <row r="1252" spans="7:18" x14ac:dyDescent="0.45">
      <c r="G1252" t="str" cm="1">
        <f t="array" aca="1" ref="G1252" ca="1">IF(INDIRECT(ADDRESS(ROUNDDOWN((ROW(G1252)-2)/3,0)+2,2))&lt;&gt;"",_xlfn.CONCAT(INDIRECT(ADDRESS(ROUNDDOWN((ROW(G1252)-2)/3,0)+2,MOD(ROW(G1252)-2,3)+2))," - ",INDIRECT(ADDRESS(ROUNDDOWN((ROW(G1252)-2)/3,0)+2,1))),"")</f>
        <v/>
      </c>
      <c r="M1252" t="s">
        <v>1667</v>
      </c>
      <c r="R1252" t="s">
        <v>1287</v>
      </c>
    </row>
    <row r="1253" spans="7:18" x14ac:dyDescent="0.45">
      <c r="G1253" t="str" cm="1">
        <f t="array" aca="1" ref="G1253" ca="1">IF(INDIRECT(ADDRESS(ROUNDDOWN((ROW(G1253)-2)/3,0)+2,2))&lt;&gt;"",_xlfn.CONCAT(INDIRECT(ADDRESS(ROUNDDOWN((ROW(G1253)-2)/3,0)+2,MOD(ROW(G1253)-2,3)+2))," - ",INDIRECT(ADDRESS(ROUNDDOWN((ROW(G1253)-2)/3,0)+2,1))),"")</f>
        <v/>
      </c>
      <c r="M1253" t="s">
        <v>1667</v>
      </c>
    </row>
    <row r="1254" spans="7:18" x14ac:dyDescent="0.45">
      <c r="G1254" t="str" cm="1">
        <f t="array" aca="1" ref="G1254" ca="1">IF(INDIRECT(ADDRESS(ROUNDDOWN((ROW(G1254)-2)/3,0)+2,2))&lt;&gt;"",_xlfn.CONCAT(INDIRECT(ADDRESS(ROUNDDOWN((ROW(G1254)-2)/3,0)+2,MOD(ROW(G1254)-2,3)+2))," - ",INDIRECT(ADDRESS(ROUNDDOWN((ROW(G1254)-2)/3,0)+2,1))),"")</f>
        <v/>
      </c>
      <c r="M1254" t="s">
        <v>1667</v>
      </c>
    </row>
    <row r="1255" spans="7:18" x14ac:dyDescent="0.45">
      <c r="G1255" t="str" cm="1">
        <f t="array" aca="1" ref="G1255" ca="1">IF(INDIRECT(ADDRESS(ROUNDDOWN((ROW(G1255)-2)/3,0)+2,2))&lt;&gt;"",_xlfn.CONCAT(INDIRECT(ADDRESS(ROUNDDOWN((ROW(G1255)-2)/3,0)+2,MOD(ROW(G1255)-2,3)+2))," - ",INDIRECT(ADDRESS(ROUNDDOWN((ROW(G1255)-2)/3,0)+2,1))),"")</f>
        <v/>
      </c>
      <c r="M1255" t="s">
        <v>1667</v>
      </c>
    </row>
    <row r="1256" spans="7:18" x14ac:dyDescent="0.45">
      <c r="G1256" t="str" cm="1">
        <f t="array" aca="1" ref="G1256" ca="1">IF(INDIRECT(ADDRESS(ROUNDDOWN((ROW(G1256)-2)/3,0)+2,2))&lt;&gt;"",_xlfn.CONCAT(INDIRECT(ADDRESS(ROUNDDOWN((ROW(G1256)-2)/3,0)+2,MOD(ROW(G1256)-2,3)+2))," - ",INDIRECT(ADDRESS(ROUNDDOWN((ROW(G1256)-2)/3,0)+2,1))),"")</f>
        <v/>
      </c>
      <c r="M1256" t="s">
        <v>1667</v>
      </c>
      <c r="R1256" t="s">
        <v>1288</v>
      </c>
    </row>
    <row r="1257" spans="7:18" x14ac:dyDescent="0.45">
      <c r="G1257" t="str" cm="1">
        <f t="array" aca="1" ref="G1257" ca="1">IF(INDIRECT(ADDRESS(ROUNDDOWN((ROW(G1257)-2)/3,0)+2,2))&lt;&gt;"",_xlfn.CONCAT(INDIRECT(ADDRESS(ROUNDDOWN((ROW(G1257)-2)/3,0)+2,MOD(ROW(G1257)-2,3)+2))," - ",INDIRECT(ADDRESS(ROUNDDOWN((ROW(G1257)-2)/3,0)+2,1))),"")</f>
        <v/>
      </c>
      <c r="M1257" t="s">
        <v>1667</v>
      </c>
      <c r="R1257" t="s">
        <v>1289</v>
      </c>
    </row>
    <row r="1258" spans="7:18" x14ac:dyDescent="0.45">
      <c r="G1258" t="str" cm="1">
        <f t="array" aca="1" ref="G1258" ca="1">IF(INDIRECT(ADDRESS(ROUNDDOWN((ROW(G1258)-2)/3,0)+2,2))&lt;&gt;"",_xlfn.CONCAT(INDIRECT(ADDRESS(ROUNDDOWN((ROW(G1258)-2)/3,0)+2,MOD(ROW(G1258)-2,3)+2))," - ",INDIRECT(ADDRESS(ROUNDDOWN((ROW(G1258)-2)/3,0)+2,1))),"")</f>
        <v/>
      </c>
      <c r="M1258" t="s">
        <v>1667</v>
      </c>
      <c r="R1258" t="s">
        <v>1290</v>
      </c>
    </row>
    <row r="1259" spans="7:18" x14ac:dyDescent="0.45">
      <c r="G1259" t="str" cm="1">
        <f t="array" aca="1" ref="G1259" ca="1">IF(INDIRECT(ADDRESS(ROUNDDOWN((ROW(G1259)-2)/3,0)+2,2))&lt;&gt;"",_xlfn.CONCAT(INDIRECT(ADDRESS(ROUNDDOWN((ROW(G1259)-2)/3,0)+2,MOD(ROW(G1259)-2,3)+2))," - ",INDIRECT(ADDRESS(ROUNDDOWN((ROW(G1259)-2)/3,0)+2,1))),"")</f>
        <v/>
      </c>
      <c r="M1259" t="s">
        <v>1667</v>
      </c>
      <c r="R1259" t="s">
        <v>1291</v>
      </c>
    </row>
    <row r="1260" spans="7:18" x14ac:dyDescent="0.45">
      <c r="G1260" t="str" cm="1">
        <f t="array" aca="1" ref="G1260" ca="1">IF(INDIRECT(ADDRESS(ROUNDDOWN((ROW(G1260)-2)/3,0)+2,2))&lt;&gt;"",_xlfn.CONCAT(INDIRECT(ADDRESS(ROUNDDOWN((ROW(G1260)-2)/3,0)+2,MOD(ROW(G1260)-2,3)+2))," - ",INDIRECT(ADDRESS(ROUNDDOWN((ROW(G1260)-2)/3,0)+2,1))),"")</f>
        <v/>
      </c>
      <c r="M1260" t="s">
        <v>1667</v>
      </c>
      <c r="R1260" t="s">
        <v>1292</v>
      </c>
    </row>
    <row r="1261" spans="7:18" x14ac:dyDescent="0.45">
      <c r="G1261" t="str" cm="1">
        <f t="array" aca="1" ref="G1261" ca="1">IF(INDIRECT(ADDRESS(ROUNDDOWN((ROW(G1261)-2)/3,0)+2,2))&lt;&gt;"",_xlfn.CONCAT(INDIRECT(ADDRESS(ROUNDDOWN((ROW(G1261)-2)/3,0)+2,MOD(ROW(G1261)-2,3)+2))," - ",INDIRECT(ADDRESS(ROUNDDOWN((ROW(G1261)-2)/3,0)+2,1))),"")</f>
        <v/>
      </c>
      <c r="M1261" t="s">
        <v>1667</v>
      </c>
      <c r="R1261" t="s">
        <v>1293</v>
      </c>
    </row>
    <row r="1262" spans="7:18" x14ac:dyDescent="0.45">
      <c r="G1262" t="str" cm="1">
        <f t="array" aca="1" ref="G1262" ca="1">IF(INDIRECT(ADDRESS(ROUNDDOWN((ROW(G1262)-2)/3,0)+2,2))&lt;&gt;"",_xlfn.CONCAT(INDIRECT(ADDRESS(ROUNDDOWN((ROW(G1262)-2)/3,0)+2,MOD(ROW(G1262)-2,3)+2))," - ",INDIRECT(ADDRESS(ROUNDDOWN((ROW(G1262)-2)/3,0)+2,1))),"")</f>
        <v/>
      </c>
      <c r="M1262" t="s">
        <v>1667</v>
      </c>
      <c r="R1262" t="s">
        <v>1294</v>
      </c>
    </row>
    <row r="1263" spans="7:18" x14ac:dyDescent="0.45">
      <c r="G1263" t="str" cm="1">
        <f t="array" aca="1" ref="G1263" ca="1">IF(INDIRECT(ADDRESS(ROUNDDOWN((ROW(G1263)-2)/3,0)+2,2))&lt;&gt;"",_xlfn.CONCAT(INDIRECT(ADDRESS(ROUNDDOWN((ROW(G1263)-2)/3,0)+2,MOD(ROW(G1263)-2,3)+2))," - ",INDIRECT(ADDRESS(ROUNDDOWN((ROW(G1263)-2)/3,0)+2,1))),"")</f>
        <v/>
      </c>
      <c r="M1263" t="s">
        <v>1667</v>
      </c>
      <c r="R1263" t="s">
        <v>1295</v>
      </c>
    </row>
    <row r="1264" spans="7:18" x14ac:dyDescent="0.45">
      <c r="G1264" t="str" cm="1">
        <f t="array" aca="1" ref="G1264" ca="1">IF(INDIRECT(ADDRESS(ROUNDDOWN((ROW(G1264)-2)/3,0)+2,2))&lt;&gt;"",_xlfn.CONCAT(INDIRECT(ADDRESS(ROUNDDOWN((ROW(G1264)-2)/3,0)+2,MOD(ROW(G1264)-2,3)+2))," - ",INDIRECT(ADDRESS(ROUNDDOWN((ROW(G1264)-2)/3,0)+2,1))),"")</f>
        <v/>
      </c>
      <c r="M1264" t="s">
        <v>1667</v>
      </c>
      <c r="R1264" t="s">
        <v>1296</v>
      </c>
    </row>
    <row r="1265" spans="7:18" x14ac:dyDescent="0.45">
      <c r="G1265" t="str" cm="1">
        <f t="array" aca="1" ref="G1265" ca="1">IF(INDIRECT(ADDRESS(ROUNDDOWN((ROW(G1265)-2)/3,0)+2,2))&lt;&gt;"",_xlfn.CONCAT(INDIRECT(ADDRESS(ROUNDDOWN((ROW(G1265)-2)/3,0)+2,MOD(ROW(G1265)-2,3)+2))," - ",INDIRECT(ADDRESS(ROUNDDOWN((ROW(G1265)-2)/3,0)+2,1))),"")</f>
        <v/>
      </c>
      <c r="M1265" t="s">
        <v>1667</v>
      </c>
    </row>
    <row r="1266" spans="7:18" x14ac:dyDescent="0.45">
      <c r="G1266" t="str" cm="1">
        <f t="array" aca="1" ref="G1266" ca="1">IF(INDIRECT(ADDRESS(ROUNDDOWN((ROW(G1266)-2)/3,0)+2,2))&lt;&gt;"",_xlfn.CONCAT(INDIRECT(ADDRESS(ROUNDDOWN((ROW(G1266)-2)/3,0)+2,MOD(ROW(G1266)-2,3)+2))," - ",INDIRECT(ADDRESS(ROUNDDOWN((ROW(G1266)-2)/3,0)+2,1))),"")</f>
        <v/>
      </c>
      <c r="M1266" t="s">
        <v>1667</v>
      </c>
    </row>
    <row r="1267" spans="7:18" x14ac:dyDescent="0.45">
      <c r="G1267" t="str" cm="1">
        <f t="array" aca="1" ref="G1267" ca="1">IF(INDIRECT(ADDRESS(ROUNDDOWN((ROW(G1267)-2)/3,0)+2,2))&lt;&gt;"",_xlfn.CONCAT(INDIRECT(ADDRESS(ROUNDDOWN((ROW(G1267)-2)/3,0)+2,MOD(ROW(G1267)-2,3)+2))," - ",INDIRECT(ADDRESS(ROUNDDOWN((ROW(G1267)-2)/3,0)+2,1))),"")</f>
        <v/>
      </c>
      <c r="M1267" t="s">
        <v>1667</v>
      </c>
    </row>
    <row r="1268" spans="7:18" x14ac:dyDescent="0.45">
      <c r="G1268" t="str" cm="1">
        <f t="array" aca="1" ref="G1268" ca="1">IF(INDIRECT(ADDRESS(ROUNDDOWN((ROW(G1268)-2)/3,0)+2,2))&lt;&gt;"",_xlfn.CONCAT(INDIRECT(ADDRESS(ROUNDDOWN((ROW(G1268)-2)/3,0)+2,MOD(ROW(G1268)-2,3)+2))," - ",INDIRECT(ADDRESS(ROUNDDOWN((ROW(G1268)-2)/3,0)+2,1))),"")</f>
        <v/>
      </c>
      <c r="M1268" t="s">
        <v>1667</v>
      </c>
      <c r="R1268" t="s">
        <v>1297</v>
      </c>
    </row>
    <row r="1269" spans="7:18" x14ac:dyDescent="0.45">
      <c r="G1269" t="str" cm="1">
        <f t="array" aca="1" ref="G1269" ca="1">IF(INDIRECT(ADDRESS(ROUNDDOWN((ROW(G1269)-2)/3,0)+2,2))&lt;&gt;"",_xlfn.CONCAT(INDIRECT(ADDRESS(ROUNDDOWN((ROW(G1269)-2)/3,0)+2,MOD(ROW(G1269)-2,3)+2))," - ",INDIRECT(ADDRESS(ROUNDDOWN((ROW(G1269)-2)/3,0)+2,1))),"")</f>
        <v/>
      </c>
      <c r="M1269" t="s">
        <v>1667</v>
      </c>
      <c r="R1269" t="s">
        <v>1298</v>
      </c>
    </row>
    <row r="1270" spans="7:18" x14ac:dyDescent="0.45">
      <c r="G1270" t="str" cm="1">
        <f t="array" aca="1" ref="G1270" ca="1">IF(INDIRECT(ADDRESS(ROUNDDOWN((ROW(G1270)-2)/3,0)+2,2))&lt;&gt;"",_xlfn.CONCAT(INDIRECT(ADDRESS(ROUNDDOWN((ROW(G1270)-2)/3,0)+2,MOD(ROW(G1270)-2,3)+2))," - ",INDIRECT(ADDRESS(ROUNDDOWN((ROW(G1270)-2)/3,0)+2,1))),"")</f>
        <v/>
      </c>
      <c r="M1270" t="s">
        <v>1667</v>
      </c>
      <c r="R1270" t="s">
        <v>1299</v>
      </c>
    </row>
    <row r="1271" spans="7:18" x14ac:dyDescent="0.45">
      <c r="G1271" t="str" cm="1">
        <f t="array" aca="1" ref="G1271" ca="1">IF(INDIRECT(ADDRESS(ROUNDDOWN((ROW(G1271)-2)/3,0)+2,2))&lt;&gt;"",_xlfn.CONCAT(INDIRECT(ADDRESS(ROUNDDOWN((ROW(G1271)-2)/3,0)+2,MOD(ROW(G1271)-2,3)+2))," - ",INDIRECT(ADDRESS(ROUNDDOWN((ROW(G1271)-2)/3,0)+2,1))),"")</f>
        <v/>
      </c>
      <c r="M1271" t="s">
        <v>1667</v>
      </c>
      <c r="R1271" t="s">
        <v>1300</v>
      </c>
    </row>
    <row r="1272" spans="7:18" x14ac:dyDescent="0.45">
      <c r="G1272" t="str" cm="1">
        <f t="array" aca="1" ref="G1272" ca="1">IF(INDIRECT(ADDRESS(ROUNDDOWN((ROW(G1272)-2)/3,0)+2,2))&lt;&gt;"",_xlfn.CONCAT(INDIRECT(ADDRESS(ROUNDDOWN((ROW(G1272)-2)/3,0)+2,MOD(ROW(G1272)-2,3)+2))," - ",INDIRECT(ADDRESS(ROUNDDOWN((ROW(G1272)-2)/3,0)+2,1))),"")</f>
        <v/>
      </c>
      <c r="M1272" t="s">
        <v>1667</v>
      </c>
      <c r="R1272" t="s">
        <v>1301</v>
      </c>
    </row>
    <row r="1273" spans="7:18" x14ac:dyDescent="0.45">
      <c r="G1273" t="str" cm="1">
        <f t="array" aca="1" ref="G1273" ca="1">IF(INDIRECT(ADDRESS(ROUNDDOWN((ROW(G1273)-2)/3,0)+2,2))&lt;&gt;"",_xlfn.CONCAT(INDIRECT(ADDRESS(ROUNDDOWN((ROW(G1273)-2)/3,0)+2,MOD(ROW(G1273)-2,3)+2))," - ",INDIRECT(ADDRESS(ROUNDDOWN((ROW(G1273)-2)/3,0)+2,1))),"")</f>
        <v/>
      </c>
      <c r="M1273" t="s">
        <v>1667</v>
      </c>
      <c r="R1273" t="s">
        <v>1302</v>
      </c>
    </row>
    <row r="1274" spans="7:18" x14ac:dyDescent="0.45">
      <c r="G1274" t="str" cm="1">
        <f t="array" aca="1" ref="G1274" ca="1">IF(INDIRECT(ADDRESS(ROUNDDOWN((ROW(G1274)-2)/3,0)+2,2))&lt;&gt;"",_xlfn.CONCAT(INDIRECT(ADDRESS(ROUNDDOWN((ROW(G1274)-2)/3,0)+2,MOD(ROW(G1274)-2,3)+2))," - ",INDIRECT(ADDRESS(ROUNDDOWN((ROW(G1274)-2)/3,0)+2,1))),"")</f>
        <v/>
      </c>
      <c r="M1274" t="s">
        <v>1667</v>
      </c>
      <c r="R1274" t="s">
        <v>1303</v>
      </c>
    </row>
    <row r="1275" spans="7:18" x14ac:dyDescent="0.45">
      <c r="G1275" t="str" cm="1">
        <f t="array" aca="1" ref="G1275" ca="1">IF(INDIRECT(ADDRESS(ROUNDDOWN((ROW(G1275)-2)/3,0)+2,2))&lt;&gt;"",_xlfn.CONCAT(INDIRECT(ADDRESS(ROUNDDOWN((ROW(G1275)-2)/3,0)+2,MOD(ROW(G1275)-2,3)+2))," - ",INDIRECT(ADDRESS(ROUNDDOWN((ROW(G1275)-2)/3,0)+2,1))),"")</f>
        <v/>
      </c>
      <c r="M1275" t="s">
        <v>1667</v>
      </c>
      <c r="R1275" t="s">
        <v>1304</v>
      </c>
    </row>
    <row r="1276" spans="7:18" x14ac:dyDescent="0.45">
      <c r="G1276" t="str" cm="1">
        <f t="array" aca="1" ref="G1276" ca="1">IF(INDIRECT(ADDRESS(ROUNDDOWN((ROW(G1276)-2)/3,0)+2,2))&lt;&gt;"",_xlfn.CONCAT(INDIRECT(ADDRESS(ROUNDDOWN((ROW(G1276)-2)/3,0)+2,MOD(ROW(G1276)-2,3)+2))," - ",INDIRECT(ADDRESS(ROUNDDOWN((ROW(G1276)-2)/3,0)+2,1))),"")</f>
        <v/>
      </c>
      <c r="M1276" t="s">
        <v>1667</v>
      </c>
      <c r="R1276" t="s">
        <v>1305</v>
      </c>
    </row>
    <row r="1277" spans="7:18" x14ac:dyDescent="0.45">
      <c r="G1277" t="str" cm="1">
        <f t="array" aca="1" ref="G1277" ca="1">IF(INDIRECT(ADDRESS(ROUNDDOWN((ROW(G1277)-2)/3,0)+2,2))&lt;&gt;"",_xlfn.CONCAT(INDIRECT(ADDRESS(ROUNDDOWN((ROW(G1277)-2)/3,0)+2,MOD(ROW(G1277)-2,3)+2))," - ",INDIRECT(ADDRESS(ROUNDDOWN((ROW(G1277)-2)/3,0)+2,1))),"")</f>
        <v/>
      </c>
      <c r="M1277" t="s">
        <v>1667</v>
      </c>
      <c r="R1277" t="s">
        <v>1306</v>
      </c>
    </row>
    <row r="1278" spans="7:18" x14ac:dyDescent="0.45">
      <c r="G1278" t="str" cm="1">
        <f t="array" aca="1" ref="G1278" ca="1">IF(INDIRECT(ADDRESS(ROUNDDOWN((ROW(G1278)-2)/3,0)+2,2))&lt;&gt;"",_xlfn.CONCAT(INDIRECT(ADDRESS(ROUNDDOWN((ROW(G1278)-2)/3,0)+2,MOD(ROW(G1278)-2,3)+2))," - ",INDIRECT(ADDRESS(ROUNDDOWN((ROW(G1278)-2)/3,0)+2,1))),"")</f>
        <v/>
      </c>
      <c r="M1278" t="s">
        <v>1667</v>
      </c>
      <c r="R1278" t="s">
        <v>1307</v>
      </c>
    </row>
    <row r="1279" spans="7:18" x14ac:dyDescent="0.45">
      <c r="G1279" t="str" cm="1">
        <f t="array" aca="1" ref="G1279" ca="1">IF(INDIRECT(ADDRESS(ROUNDDOWN((ROW(G1279)-2)/3,0)+2,2))&lt;&gt;"",_xlfn.CONCAT(INDIRECT(ADDRESS(ROUNDDOWN((ROW(G1279)-2)/3,0)+2,MOD(ROW(G1279)-2,3)+2))," - ",INDIRECT(ADDRESS(ROUNDDOWN((ROW(G1279)-2)/3,0)+2,1))),"")</f>
        <v/>
      </c>
      <c r="M1279" t="s">
        <v>1667</v>
      </c>
      <c r="R1279" t="s">
        <v>1308</v>
      </c>
    </row>
    <row r="1280" spans="7:18" x14ac:dyDescent="0.45">
      <c r="G1280" t="str" cm="1">
        <f t="array" aca="1" ref="G1280" ca="1">IF(INDIRECT(ADDRESS(ROUNDDOWN((ROW(G1280)-2)/3,0)+2,2))&lt;&gt;"",_xlfn.CONCAT(INDIRECT(ADDRESS(ROUNDDOWN((ROW(G1280)-2)/3,0)+2,MOD(ROW(G1280)-2,3)+2))," - ",INDIRECT(ADDRESS(ROUNDDOWN((ROW(G1280)-2)/3,0)+2,1))),"")</f>
        <v/>
      </c>
      <c r="M1280" t="s">
        <v>1667</v>
      </c>
      <c r="R1280" t="s">
        <v>1309</v>
      </c>
    </row>
    <row r="1281" spans="7:18" x14ac:dyDescent="0.45">
      <c r="G1281" t="str" cm="1">
        <f t="array" aca="1" ref="G1281" ca="1">IF(INDIRECT(ADDRESS(ROUNDDOWN((ROW(G1281)-2)/3,0)+2,2))&lt;&gt;"",_xlfn.CONCAT(INDIRECT(ADDRESS(ROUNDDOWN((ROW(G1281)-2)/3,0)+2,MOD(ROW(G1281)-2,3)+2))," - ",INDIRECT(ADDRESS(ROUNDDOWN((ROW(G1281)-2)/3,0)+2,1))),"")</f>
        <v/>
      </c>
      <c r="M1281" t="s">
        <v>1667</v>
      </c>
      <c r="R1281" t="s">
        <v>1310</v>
      </c>
    </row>
    <row r="1282" spans="7:18" x14ac:dyDescent="0.45">
      <c r="G1282" t="str" cm="1">
        <f t="array" aca="1" ref="G1282" ca="1">IF(INDIRECT(ADDRESS(ROUNDDOWN((ROW(G1282)-2)/3,0)+2,2))&lt;&gt;"",_xlfn.CONCAT(INDIRECT(ADDRESS(ROUNDDOWN((ROW(G1282)-2)/3,0)+2,MOD(ROW(G1282)-2,3)+2))," - ",INDIRECT(ADDRESS(ROUNDDOWN((ROW(G1282)-2)/3,0)+2,1))),"")</f>
        <v/>
      </c>
      <c r="M1282" t="s">
        <v>1667</v>
      </c>
      <c r="R1282" t="s">
        <v>1311</v>
      </c>
    </row>
    <row r="1283" spans="7:18" x14ac:dyDescent="0.45">
      <c r="G1283" t="str" cm="1">
        <f t="array" aca="1" ref="G1283" ca="1">IF(INDIRECT(ADDRESS(ROUNDDOWN((ROW(G1283)-2)/3,0)+2,2))&lt;&gt;"",_xlfn.CONCAT(INDIRECT(ADDRESS(ROUNDDOWN((ROW(G1283)-2)/3,0)+2,MOD(ROW(G1283)-2,3)+2))," - ",INDIRECT(ADDRESS(ROUNDDOWN((ROW(G1283)-2)/3,0)+2,1))),"")</f>
        <v/>
      </c>
      <c r="M1283" t="s">
        <v>1667</v>
      </c>
      <c r="R1283" t="s">
        <v>1312</v>
      </c>
    </row>
    <row r="1284" spans="7:18" x14ac:dyDescent="0.45">
      <c r="G1284" t="str" cm="1">
        <f t="array" aca="1" ref="G1284" ca="1">IF(INDIRECT(ADDRESS(ROUNDDOWN((ROW(G1284)-2)/3,0)+2,2))&lt;&gt;"",_xlfn.CONCAT(INDIRECT(ADDRESS(ROUNDDOWN((ROW(G1284)-2)/3,0)+2,MOD(ROW(G1284)-2,3)+2))," - ",INDIRECT(ADDRESS(ROUNDDOWN((ROW(G1284)-2)/3,0)+2,1))),"")</f>
        <v/>
      </c>
      <c r="M1284" t="s">
        <v>1667</v>
      </c>
      <c r="R1284" t="s">
        <v>1313</v>
      </c>
    </row>
    <row r="1285" spans="7:18" x14ac:dyDescent="0.45">
      <c r="G1285" t="str" cm="1">
        <f t="array" aca="1" ref="G1285" ca="1">IF(INDIRECT(ADDRESS(ROUNDDOWN((ROW(G1285)-2)/3,0)+2,2))&lt;&gt;"",_xlfn.CONCAT(INDIRECT(ADDRESS(ROUNDDOWN((ROW(G1285)-2)/3,0)+2,MOD(ROW(G1285)-2,3)+2))," - ",INDIRECT(ADDRESS(ROUNDDOWN((ROW(G1285)-2)/3,0)+2,1))),"")</f>
        <v/>
      </c>
      <c r="M1285" t="s">
        <v>1667</v>
      </c>
      <c r="R1285" t="s">
        <v>1314</v>
      </c>
    </row>
    <row r="1286" spans="7:18" x14ac:dyDescent="0.45">
      <c r="G1286" t="str" cm="1">
        <f t="array" aca="1" ref="G1286" ca="1">IF(INDIRECT(ADDRESS(ROUNDDOWN((ROW(G1286)-2)/3,0)+2,2))&lt;&gt;"",_xlfn.CONCAT(INDIRECT(ADDRESS(ROUNDDOWN((ROW(G1286)-2)/3,0)+2,MOD(ROW(G1286)-2,3)+2))," - ",INDIRECT(ADDRESS(ROUNDDOWN((ROW(G1286)-2)/3,0)+2,1))),"")</f>
        <v/>
      </c>
      <c r="M1286" t="s">
        <v>1667</v>
      </c>
      <c r="R1286" t="s">
        <v>1315</v>
      </c>
    </row>
    <row r="1287" spans="7:18" x14ac:dyDescent="0.45">
      <c r="G1287" t="str" cm="1">
        <f t="array" aca="1" ref="G1287" ca="1">IF(INDIRECT(ADDRESS(ROUNDDOWN((ROW(G1287)-2)/3,0)+2,2))&lt;&gt;"",_xlfn.CONCAT(INDIRECT(ADDRESS(ROUNDDOWN((ROW(G1287)-2)/3,0)+2,MOD(ROW(G1287)-2,3)+2))," - ",INDIRECT(ADDRESS(ROUNDDOWN((ROW(G1287)-2)/3,0)+2,1))),"")</f>
        <v/>
      </c>
      <c r="M1287" t="s">
        <v>1667</v>
      </c>
      <c r="R1287" t="s">
        <v>1316</v>
      </c>
    </row>
    <row r="1288" spans="7:18" x14ac:dyDescent="0.45">
      <c r="G1288" t="str" cm="1">
        <f t="array" aca="1" ref="G1288" ca="1">IF(INDIRECT(ADDRESS(ROUNDDOWN((ROW(G1288)-2)/3,0)+2,2))&lt;&gt;"",_xlfn.CONCAT(INDIRECT(ADDRESS(ROUNDDOWN((ROW(G1288)-2)/3,0)+2,MOD(ROW(G1288)-2,3)+2))," - ",INDIRECT(ADDRESS(ROUNDDOWN((ROW(G1288)-2)/3,0)+2,1))),"")</f>
        <v/>
      </c>
      <c r="M1288" t="s">
        <v>1667</v>
      </c>
      <c r="R1288" t="s">
        <v>1317</v>
      </c>
    </row>
    <row r="1289" spans="7:18" x14ac:dyDescent="0.45">
      <c r="G1289" t="str" cm="1">
        <f t="array" aca="1" ref="G1289" ca="1">IF(INDIRECT(ADDRESS(ROUNDDOWN((ROW(G1289)-2)/3,0)+2,2))&lt;&gt;"",_xlfn.CONCAT(INDIRECT(ADDRESS(ROUNDDOWN((ROW(G1289)-2)/3,0)+2,MOD(ROW(G1289)-2,3)+2))," - ",INDIRECT(ADDRESS(ROUNDDOWN((ROW(G1289)-2)/3,0)+2,1))),"")</f>
        <v/>
      </c>
      <c r="M1289" t="s">
        <v>1667</v>
      </c>
      <c r="R1289" t="s">
        <v>1318</v>
      </c>
    </row>
    <row r="1290" spans="7:18" x14ac:dyDescent="0.45">
      <c r="G1290" t="str" cm="1">
        <f t="array" aca="1" ref="G1290" ca="1">IF(INDIRECT(ADDRESS(ROUNDDOWN((ROW(G1290)-2)/3,0)+2,2))&lt;&gt;"",_xlfn.CONCAT(INDIRECT(ADDRESS(ROUNDDOWN((ROW(G1290)-2)/3,0)+2,MOD(ROW(G1290)-2,3)+2))," - ",INDIRECT(ADDRESS(ROUNDDOWN((ROW(G1290)-2)/3,0)+2,1))),"")</f>
        <v/>
      </c>
      <c r="M1290" t="s">
        <v>1667</v>
      </c>
      <c r="R1290" t="s">
        <v>1319</v>
      </c>
    </row>
    <row r="1291" spans="7:18" x14ac:dyDescent="0.45">
      <c r="G1291" t="str" cm="1">
        <f t="array" aca="1" ref="G1291" ca="1">IF(INDIRECT(ADDRESS(ROUNDDOWN((ROW(G1291)-2)/3,0)+2,2))&lt;&gt;"",_xlfn.CONCAT(INDIRECT(ADDRESS(ROUNDDOWN((ROW(G1291)-2)/3,0)+2,MOD(ROW(G1291)-2,3)+2))," - ",INDIRECT(ADDRESS(ROUNDDOWN((ROW(G1291)-2)/3,0)+2,1))),"")</f>
        <v/>
      </c>
      <c r="M1291" t="s">
        <v>1667</v>
      </c>
      <c r="R1291" t="s">
        <v>1320</v>
      </c>
    </row>
    <row r="1292" spans="7:18" x14ac:dyDescent="0.45">
      <c r="G1292" t="str" cm="1">
        <f t="array" aca="1" ref="G1292" ca="1">IF(INDIRECT(ADDRESS(ROUNDDOWN((ROW(G1292)-2)/3,0)+2,2))&lt;&gt;"",_xlfn.CONCAT(INDIRECT(ADDRESS(ROUNDDOWN((ROW(G1292)-2)/3,0)+2,MOD(ROW(G1292)-2,3)+2))," - ",INDIRECT(ADDRESS(ROUNDDOWN((ROW(G1292)-2)/3,0)+2,1))),"")</f>
        <v/>
      </c>
      <c r="M1292" t="s">
        <v>1667</v>
      </c>
    </row>
    <row r="1293" spans="7:18" x14ac:dyDescent="0.45">
      <c r="G1293" t="str" cm="1">
        <f t="array" aca="1" ref="G1293" ca="1">IF(INDIRECT(ADDRESS(ROUNDDOWN((ROW(G1293)-2)/3,0)+2,2))&lt;&gt;"",_xlfn.CONCAT(INDIRECT(ADDRESS(ROUNDDOWN((ROW(G1293)-2)/3,0)+2,MOD(ROW(G1293)-2,3)+2))," - ",INDIRECT(ADDRESS(ROUNDDOWN((ROW(G1293)-2)/3,0)+2,1))),"")</f>
        <v/>
      </c>
      <c r="M1293" t="s">
        <v>1667</v>
      </c>
    </row>
    <row r="1294" spans="7:18" x14ac:dyDescent="0.45">
      <c r="G1294" t="str" cm="1">
        <f t="array" aca="1" ref="G1294" ca="1">IF(INDIRECT(ADDRESS(ROUNDDOWN((ROW(G1294)-2)/3,0)+2,2))&lt;&gt;"",_xlfn.CONCAT(INDIRECT(ADDRESS(ROUNDDOWN((ROW(G1294)-2)/3,0)+2,MOD(ROW(G1294)-2,3)+2))," - ",INDIRECT(ADDRESS(ROUNDDOWN((ROW(G1294)-2)/3,0)+2,1))),"")</f>
        <v/>
      </c>
      <c r="M1294" t="s">
        <v>1667</v>
      </c>
    </row>
    <row r="1295" spans="7:18" x14ac:dyDescent="0.45">
      <c r="G1295" t="str" cm="1">
        <f t="array" aca="1" ref="G1295" ca="1">IF(INDIRECT(ADDRESS(ROUNDDOWN((ROW(G1295)-2)/3,0)+2,2))&lt;&gt;"",_xlfn.CONCAT(INDIRECT(ADDRESS(ROUNDDOWN((ROW(G1295)-2)/3,0)+2,MOD(ROW(G1295)-2,3)+2))," - ",INDIRECT(ADDRESS(ROUNDDOWN((ROW(G1295)-2)/3,0)+2,1))),"")</f>
        <v/>
      </c>
      <c r="M1295" t="s">
        <v>1667</v>
      </c>
    </row>
    <row r="1296" spans="7:18" x14ac:dyDescent="0.45">
      <c r="G1296" t="str" cm="1">
        <f t="array" aca="1" ref="G1296" ca="1">IF(INDIRECT(ADDRESS(ROUNDDOWN((ROW(G1296)-2)/3,0)+2,2))&lt;&gt;"",_xlfn.CONCAT(INDIRECT(ADDRESS(ROUNDDOWN((ROW(G1296)-2)/3,0)+2,MOD(ROW(G1296)-2,3)+2))," - ",INDIRECT(ADDRESS(ROUNDDOWN((ROW(G1296)-2)/3,0)+2,1))),"")</f>
        <v/>
      </c>
      <c r="M1296" t="s">
        <v>1667</v>
      </c>
    </row>
    <row r="1297" spans="7:13" x14ac:dyDescent="0.45">
      <c r="G1297" t="str" cm="1">
        <f t="array" aca="1" ref="G1297" ca="1">IF(INDIRECT(ADDRESS(ROUNDDOWN((ROW(G1297)-2)/3,0)+2,2))&lt;&gt;"",_xlfn.CONCAT(INDIRECT(ADDRESS(ROUNDDOWN((ROW(G1297)-2)/3,0)+2,MOD(ROW(G1297)-2,3)+2))," - ",INDIRECT(ADDRESS(ROUNDDOWN((ROW(G1297)-2)/3,0)+2,1))),"")</f>
        <v/>
      </c>
      <c r="M1297" t="s">
        <v>1667</v>
      </c>
    </row>
    <row r="1298" spans="7:13" x14ac:dyDescent="0.45">
      <c r="G1298" t="str" cm="1">
        <f t="array" aca="1" ref="G1298" ca="1">IF(INDIRECT(ADDRESS(ROUNDDOWN((ROW(G1298)-2)/3,0)+2,2))&lt;&gt;"",_xlfn.CONCAT(INDIRECT(ADDRESS(ROUNDDOWN((ROW(G1298)-2)/3,0)+2,MOD(ROW(G1298)-2,3)+2))," - ",INDIRECT(ADDRESS(ROUNDDOWN((ROW(G1298)-2)/3,0)+2,1))),"")</f>
        <v/>
      </c>
      <c r="M1298" t="s">
        <v>1667</v>
      </c>
    </row>
    <row r="1299" spans="7:13" x14ac:dyDescent="0.45">
      <c r="G1299" t="str" cm="1">
        <f t="array" aca="1" ref="G1299" ca="1">IF(INDIRECT(ADDRESS(ROUNDDOWN((ROW(G1299)-2)/3,0)+2,2))&lt;&gt;"",_xlfn.CONCAT(INDIRECT(ADDRESS(ROUNDDOWN((ROW(G1299)-2)/3,0)+2,MOD(ROW(G1299)-2,3)+2))," - ",INDIRECT(ADDRESS(ROUNDDOWN((ROW(G1299)-2)/3,0)+2,1))),"")</f>
        <v/>
      </c>
      <c r="M1299" t="s">
        <v>1667</v>
      </c>
    </row>
    <row r="1300" spans="7:13" x14ac:dyDescent="0.45">
      <c r="G1300" t="str" cm="1">
        <f t="array" aca="1" ref="G1300" ca="1">IF(INDIRECT(ADDRESS(ROUNDDOWN((ROW(G1300)-2)/3,0)+2,2))&lt;&gt;"",_xlfn.CONCAT(INDIRECT(ADDRESS(ROUNDDOWN((ROW(G1300)-2)/3,0)+2,MOD(ROW(G1300)-2,3)+2))," - ",INDIRECT(ADDRESS(ROUNDDOWN((ROW(G1300)-2)/3,0)+2,1))),"")</f>
        <v/>
      </c>
      <c r="M1300" t="s">
        <v>1667</v>
      </c>
    </row>
    <row r="1301" spans="7:13" x14ac:dyDescent="0.45">
      <c r="G1301" t="str" cm="1">
        <f t="array" aca="1" ref="G1301" ca="1">IF(INDIRECT(ADDRESS(ROUNDDOWN((ROW(G1301)-2)/3,0)+2,2))&lt;&gt;"",_xlfn.CONCAT(INDIRECT(ADDRESS(ROUNDDOWN((ROW(G1301)-2)/3,0)+2,MOD(ROW(G1301)-2,3)+2))," - ",INDIRECT(ADDRESS(ROUNDDOWN((ROW(G1301)-2)/3,0)+2,1))),"")</f>
        <v/>
      </c>
      <c r="M1301" t="s">
        <v>1667</v>
      </c>
    </row>
    <row r="1302" spans="7:13" x14ac:dyDescent="0.45">
      <c r="G1302" t="str" cm="1">
        <f t="array" aca="1" ref="G1302" ca="1">IF(INDIRECT(ADDRESS(ROUNDDOWN((ROW(G1302)-2)/3,0)+2,2))&lt;&gt;"",_xlfn.CONCAT(INDIRECT(ADDRESS(ROUNDDOWN((ROW(G1302)-2)/3,0)+2,MOD(ROW(G1302)-2,3)+2))," - ",INDIRECT(ADDRESS(ROUNDDOWN((ROW(G1302)-2)/3,0)+2,1))),"")</f>
        <v/>
      </c>
      <c r="M1302" t="s">
        <v>1667</v>
      </c>
    </row>
    <row r="1303" spans="7:13" x14ac:dyDescent="0.45">
      <c r="G1303" t="str" cm="1">
        <f t="array" aca="1" ref="G1303" ca="1">IF(INDIRECT(ADDRESS(ROUNDDOWN((ROW(G1303)-2)/3,0)+2,2))&lt;&gt;"",_xlfn.CONCAT(INDIRECT(ADDRESS(ROUNDDOWN((ROW(G1303)-2)/3,0)+2,MOD(ROW(G1303)-2,3)+2))," - ",INDIRECT(ADDRESS(ROUNDDOWN((ROW(G1303)-2)/3,0)+2,1))),"")</f>
        <v/>
      </c>
      <c r="M1303" t="s">
        <v>1667</v>
      </c>
    </row>
    <row r="1304" spans="7:13" x14ac:dyDescent="0.45">
      <c r="G1304" t="str" cm="1">
        <f t="array" aca="1" ref="G1304" ca="1">IF(INDIRECT(ADDRESS(ROUNDDOWN((ROW(G1304)-2)/3,0)+2,2))&lt;&gt;"",_xlfn.CONCAT(INDIRECT(ADDRESS(ROUNDDOWN((ROW(G1304)-2)/3,0)+2,MOD(ROW(G1304)-2,3)+2))," - ",INDIRECT(ADDRESS(ROUNDDOWN((ROW(G1304)-2)/3,0)+2,1))),"")</f>
        <v/>
      </c>
      <c r="M1304" t="s">
        <v>1667</v>
      </c>
    </row>
    <row r="1305" spans="7:13" x14ac:dyDescent="0.45">
      <c r="G1305" t="str" cm="1">
        <f t="array" aca="1" ref="G1305" ca="1">IF(INDIRECT(ADDRESS(ROUNDDOWN((ROW(G1305)-2)/3,0)+2,2))&lt;&gt;"",_xlfn.CONCAT(INDIRECT(ADDRESS(ROUNDDOWN((ROW(G1305)-2)/3,0)+2,MOD(ROW(G1305)-2,3)+2))," - ",INDIRECT(ADDRESS(ROUNDDOWN((ROW(G1305)-2)/3,0)+2,1))),"")</f>
        <v/>
      </c>
      <c r="M1305" t="s">
        <v>1667</v>
      </c>
    </row>
    <row r="1306" spans="7:13" x14ac:dyDescent="0.45">
      <c r="G1306" t="str" cm="1">
        <f t="array" aca="1" ref="G1306" ca="1">IF(INDIRECT(ADDRESS(ROUNDDOWN((ROW(G1306)-2)/3,0)+2,2))&lt;&gt;"",_xlfn.CONCAT(INDIRECT(ADDRESS(ROUNDDOWN((ROW(G1306)-2)/3,0)+2,MOD(ROW(G1306)-2,3)+2))," - ",INDIRECT(ADDRESS(ROUNDDOWN((ROW(G1306)-2)/3,0)+2,1))),"")</f>
        <v/>
      </c>
      <c r="M1306" t="s">
        <v>1667</v>
      </c>
    </row>
    <row r="1307" spans="7:13" x14ac:dyDescent="0.45">
      <c r="G1307" t="str" cm="1">
        <f t="array" aca="1" ref="G1307" ca="1">IF(INDIRECT(ADDRESS(ROUNDDOWN((ROW(G1307)-2)/3,0)+2,2))&lt;&gt;"",_xlfn.CONCAT(INDIRECT(ADDRESS(ROUNDDOWN((ROW(G1307)-2)/3,0)+2,MOD(ROW(G1307)-2,3)+2))," - ",INDIRECT(ADDRESS(ROUNDDOWN((ROW(G1307)-2)/3,0)+2,1))),"")</f>
        <v/>
      </c>
      <c r="M1307" t="s">
        <v>1667</v>
      </c>
    </row>
    <row r="1308" spans="7:13" x14ac:dyDescent="0.45">
      <c r="G1308" t="str" cm="1">
        <f t="array" aca="1" ref="G1308" ca="1">IF(INDIRECT(ADDRESS(ROUNDDOWN((ROW(G1308)-2)/3,0)+2,2))&lt;&gt;"",_xlfn.CONCAT(INDIRECT(ADDRESS(ROUNDDOWN((ROW(G1308)-2)/3,0)+2,MOD(ROW(G1308)-2,3)+2))," - ",INDIRECT(ADDRESS(ROUNDDOWN((ROW(G1308)-2)/3,0)+2,1))),"")</f>
        <v/>
      </c>
      <c r="M1308" t="s">
        <v>1667</v>
      </c>
    </row>
    <row r="1309" spans="7:13" x14ac:dyDescent="0.45">
      <c r="G1309" t="str" cm="1">
        <f t="array" aca="1" ref="G1309" ca="1">IF(INDIRECT(ADDRESS(ROUNDDOWN((ROW(G1309)-2)/3,0)+2,2))&lt;&gt;"",_xlfn.CONCAT(INDIRECT(ADDRESS(ROUNDDOWN((ROW(G1309)-2)/3,0)+2,MOD(ROW(G1309)-2,3)+2))," - ",INDIRECT(ADDRESS(ROUNDDOWN((ROW(G1309)-2)/3,0)+2,1))),"")</f>
        <v/>
      </c>
      <c r="M1309" t="s">
        <v>1667</v>
      </c>
    </row>
    <row r="1310" spans="7:13" x14ac:dyDescent="0.45">
      <c r="G1310" t="str" cm="1">
        <f t="array" aca="1" ref="G1310" ca="1">IF(INDIRECT(ADDRESS(ROUNDDOWN((ROW(G1310)-2)/3,0)+2,2))&lt;&gt;"",_xlfn.CONCAT(INDIRECT(ADDRESS(ROUNDDOWN((ROW(G1310)-2)/3,0)+2,MOD(ROW(G1310)-2,3)+2))," - ",INDIRECT(ADDRESS(ROUNDDOWN((ROW(G1310)-2)/3,0)+2,1))),"")</f>
        <v/>
      </c>
      <c r="M1310" t="s">
        <v>1667</v>
      </c>
    </row>
    <row r="1311" spans="7:13" x14ac:dyDescent="0.45">
      <c r="G1311" t="str" cm="1">
        <f t="array" aca="1" ref="G1311" ca="1">IF(INDIRECT(ADDRESS(ROUNDDOWN((ROW(G1311)-2)/3,0)+2,2))&lt;&gt;"",_xlfn.CONCAT(INDIRECT(ADDRESS(ROUNDDOWN((ROW(G1311)-2)/3,0)+2,MOD(ROW(G1311)-2,3)+2))," - ",INDIRECT(ADDRESS(ROUNDDOWN((ROW(G1311)-2)/3,0)+2,1))),"")</f>
        <v/>
      </c>
      <c r="M1311" t="s">
        <v>1667</v>
      </c>
    </row>
    <row r="1312" spans="7:13" x14ac:dyDescent="0.45">
      <c r="G1312" t="str" cm="1">
        <f t="array" aca="1" ref="G1312" ca="1">IF(INDIRECT(ADDRESS(ROUNDDOWN((ROW(G1312)-2)/3,0)+2,2))&lt;&gt;"",_xlfn.CONCAT(INDIRECT(ADDRESS(ROUNDDOWN((ROW(G1312)-2)/3,0)+2,MOD(ROW(G1312)-2,3)+2))," - ",INDIRECT(ADDRESS(ROUNDDOWN((ROW(G1312)-2)/3,0)+2,1))),"")</f>
        <v/>
      </c>
      <c r="M1312" t="s">
        <v>1667</v>
      </c>
    </row>
    <row r="1313" spans="7:13" x14ac:dyDescent="0.45">
      <c r="G1313" t="str" cm="1">
        <f t="array" aca="1" ref="G1313" ca="1">IF(INDIRECT(ADDRESS(ROUNDDOWN((ROW(G1313)-2)/3,0)+2,2))&lt;&gt;"",_xlfn.CONCAT(INDIRECT(ADDRESS(ROUNDDOWN((ROW(G1313)-2)/3,0)+2,MOD(ROW(G1313)-2,3)+2))," - ",INDIRECT(ADDRESS(ROUNDDOWN((ROW(G1313)-2)/3,0)+2,1))),"")</f>
        <v/>
      </c>
      <c r="M1313" t="s">
        <v>1667</v>
      </c>
    </row>
    <row r="1314" spans="7:13" x14ac:dyDescent="0.45">
      <c r="G1314" t="str" cm="1">
        <f t="array" aca="1" ref="G1314" ca="1">IF(INDIRECT(ADDRESS(ROUNDDOWN((ROW(G1314)-2)/3,0)+2,2))&lt;&gt;"",_xlfn.CONCAT(INDIRECT(ADDRESS(ROUNDDOWN((ROW(G1314)-2)/3,0)+2,MOD(ROW(G1314)-2,3)+2))," - ",INDIRECT(ADDRESS(ROUNDDOWN((ROW(G1314)-2)/3,0)+2,1))),"")</f>
        <v/>
      </c>
      <c r="M1314" t="s">
        <v>1667</v>
      </c>
    </row>
    <row r="1315" spans="7:13" x14ac:dyDescent="0.45">
      <c r="G1315" t="str" cm="1">
        <f t="array" aca="1" ref="G1315" ca="1">IF(INDIRECT(ADDRESS(ROUNDDOWN((ROW(G1315)-2)/3,0)+2,2))&lt;&gt;"",_xlfn.CONCAT(INDIRECT(ADDRESS(ROUNDDOWN((ROW(G1315)-2)/3,0)+2,MOD(ROW(G1315)-2,3)+2))," - ",INDIRECT(ADDRESS(ROUNDDOWN((ROW(G1315)-2)/3,0)+2,1))),"")</f>
        <v/>
      </c>
      <c r="M1315" t="s">
        <v>1667</v>
      </c>
    </row>
    <row r="1316" spans="7:13" x14ac:dyDescent="0.45">
      <c r="G1316" t="str" cm="1">
        <f t="array" aca="1" ref="G1316" ca="1">IF(INDIRECT(ADDRESS(ROUNDDOWN((ROW(G1316)-2)/3,0)+2,2))&lt;&gt;"",_xlfn.CONCAT(INDIRECT(ADDRESS(ROUNDDOWN((ROW(G1316)-2)/3,0)+2,MOD(ROW(G1316)-2,3)+2))," - ",INDIRECT(ADDRESS(ROUNDDOWN((ROW(G1316)-2)/3,0)+2,1))),"")</f>
        <v/>
      </c>
      <c r="M1316" t="s">
        <v>1667</v>
      </c>
    </row>
    <row r="1317" spans="7:13" x14ac:dyDescent="0.45">
      <c r="G1317" t="str" cm="1">
        <f t="array" aca="1" ref="G1317" ca="1">IF(INDIRECT(ADDRESS(ROUNDDOWN((ROW(G1317)-2)/3,0)+2,2))&lt;&gt;"",_xlfn.CONCAT(INDIRECT(ADDRESS(ROUNDDOWN((ROW(G1317)-2)/3,0)+2,MOD(ROW(G1317)-2,3)+2))," - ",INDIRECT(ADDRESS(ROUNDDOWN((ROW(G1317)-2)/3,0)+2,1))),"")</f>
        <v/>
      </c>
      <c r="M1317" t="s">
        <v>1667</v>
      </c>
    </row>
    <row r="1318" spans="7:13" x14ac:dyDescent="0.45">
      <c r="G1318" t="str" cm="1">
        <f t="array" aca="1" ref="G1318" ca="1">IF(INDIRECT(ADDRESS(ROUNDDOWN((ROW(G1318)-2)/3,0)+2,2))&lt;&gt;"",_xlfn.CONCAT(INDIRECT(ADDRESS(ROUNDDOWN((ROW(G1318)-2)/3,0)+2,MOD(ROW(G1318)-2,3)+2))," - ",INDIRECT(ADDRESS(ROUNDDOWN((ROW(G1318)-2)/3,0)+2,1))),"")</f>
        <v/>
      </c>
      <c r="M1318" t="s">
        <v>1667</v>
      </c>
    </row>
    <row r="1319" spans="7:13" x14ac:dyDescent="0.45">
      <c r="G1319" t="str" cm="1">
        <f t="array" aca="1" ref="G1319" ca="1">IF(INDIRECT(ADDRESS(ROUNDDOWN((ROW(G1319)-2)/3,0)+2,2))&lt;&gt;"",_xlfn.CONCAT(INDIRECT(ADDRESS(ROUNDDOWN((ROW(G1319)-2)/3,0)+2,MOD(ROW(G1319)-2,3)+2))," - ",INDIRECT(ADDRESS(ROUNDDOWN((ROW(G1319)-2)/3,0)+2,1))),"")</f>
        <v/>
      </c>
      <c r="M1319" t="s">
        <v>1667</v>
      </c>
    </row>
    <row r="1320" spans="7:13" x14ac:dyDescent="0.45">
      <c r="G1320" t="str" cm="1">
        <f t="array" aca="1" ref="G1320" ca="1">IF(INDIRECT(ADDRESS(ROUNDDOWN((ROW(G1320)-2)/3,0)+2,2))&lt;&gt;"",_xlfn.CONCAT(INDIRECT(ADDRESS(ROUNDDOWN((ROW(G1320)-2)/3,0)+2,MOD(ROW(G1320)-2,3)+2))," - ",INDIRECT(ADDRESS(ROUNDDOWN((ROW(G1320)-2)/3,0)+2,1))),"")</f>
        <v/>
      </c>
      <c r="M1320" t="s">
        <v>1667</v>
      </c>
    </row>
    <row r="1321" spans="7:13" x14ac:dyDescent="0.45">
      <c r="G1321" t="str" cm="1">
        <f t="array" aca="1" ref="G1321" ca="1">IF(INDIRECT(ADDRESS(ROUNDDOWN((ROW(G1321)-2)/3,0)+2,2))&lt;&gt;"",_xlfn.CONCAT(INDIRECT(ADDRESS(ROUNDDOWN((ROW(G1321)-2)/3,0)+2,MOD(ROW(G1321)-2,3)+2))," - ",INDIRECT(ADDRESS(ROUNDDOWN((ROW(G1321)-2)/3,0)+2,1))),"")</f>
        <v/>
      </c>
      <c r="M1321" t="s">
        <v>1667</v>
      </c>
    </row>
    <row r="1322" spans="7:13" x14ac:dyDescent="0.45">
      <c r="G1322" t="str" cm="1">
        <f t="array" aca="1" ref="G1322" ca="1">IF(INDIRECT(ADDRESS(ROUNDDOWN((ROW(G1322)-2)/3,0)+2,2))&lt;&gt;"",_xlfn.CONCAT(INDIRECT(ADDRESS(ROUNDDOWN((ROW(G1322)-2)/3,0)+2,MOD(ROW(G1322)-2,3)+2))," - ",INDIRECT(ADDRESS(ROUNDDOWN((ROW(G1322)-2)/3,0)+2,1))),"")</f>
        <v/>
      </c>
      <c r="M1322" t="s">
        <v>1667</v>
      </c>
    </row>
    <row r="1323" spans="7:13" x14ac:dyDescent="0.45">
      <c r="G1323" t="str" cm="1">
        <f t="array" aca="1" ref="G1323" ca="1">IF(INDIRECT(ADDRESS(ROUNDDOWN((ROW(G1323)-2)/3,0)+2,2))&lt;&gt;"",_xlfn.CONCAT(INDIRECT(ADDRESS(ROUNDDOWN((ROW(G1323)-2)/3,0)+2,MOD(ROW(G1323)-2,3)+2))," - ",INDIRECT(ADDRESS(ROUNDDOWN((ROW(G1323)-2)/3,0)+2,1))),"")</f>
        <v/>
      </c>
      <c r="M1323" t="s">
        <v>1667</v>
      </c>
    </row>
    <row r="1324" spans="7:13" x14ac:dyDescent="0.45">
      <c r="G1324" t="str" cm="1">
        <f t="array" aca="1" ref="G1324" ca="1">IF(INDIRECT(ADDRESS(ROUNDDOWN((ROW(G1324)-2)/3,0)+2,2))&lt;&gt;"",_xlfn.CONCAT(INDIRECT(ADDRESS(ROUNDDOWN((ROW(G1324)-2)/3,0)+2,MOD(ROW(G1324)-2,3)+2))," - ",INDIRECT(ADDRESS(ROUNDDOWN((ROW(G1324)-2)/3,0)+2,1))),"")</f>
        <v/>
      </c>
      <c r="M1324" t="s">
        <v>1667</v>
      </c>
    </row>
    <row r="1325" spans="7:13" x14ac:dyDescent="0.45">
      <c r="G1325" t="str" cm="1">
        <f t="array" aca="1" ref="G1325" ca="1">IF(INDIRECT(ADDRESS(ROUNDDOWN((ROW(G1325)-2)/3,0)+2,2))&lt;&gt;"",_xlfn.CONCAT(INDIRECT(ADDRESS(ROUNDDOWN((ROW(G1325)-2)/3,0)+2,MOD(ROW(G1325)-2,3)+2))," - ",INDIRECT(ADDRESS(ROUNDDOWN((ROW(G1325)-2)/3,0)+2,1))),"")</f>
        <v/>
      </c>
      <c r="M1325" t="s">
        <v>1667</v>
      </c>
    </row>
    <row r="1326" spans="7:13" x14ac:dyDescent="0.45">
      <c r="G1326" t="str" cm="1">
        <f t="array" aca="1" ref="G1326" ca="1">IF(INDIRECT(ADDRESS(ROUNDDOWN((ROW(G1326)-2)/3,0)+2,2))&lt;&gt;"",_xlfn.CONCAT(INDIRECT(ADDRESS(ROUNDDOWN((ROW(G1326)-2)/3,0)+2,MOD(ROW(G1326)-2,3)+2))," - ",INDIRECT(ADDRESS(ROUNDDOWN((ROW(G1326)-2)/3,0)+2,1))),"")</f>
        <v/>
      </c>
      <c r="M1326" t="s">
        <v>1667</v>
      </c>
    </row>
    <row r="1327" spans="7:13" x14ac:dyDescent="0.45">
      <c r="G1327" t="str" cm="1">
        <f t="array" aca="1" ref="G1327" ca="1">IF(INDIRECT(ADDRESS(ROUNDDOWN((ROW(G1327)-2)/3,0)+2,2))&lt;&gt;"",_xlfn.CONCAT(INDIRECT(ADDRESS(ROUNDDOWN((ROW(G1327)-2)/3,0)+2,MOD(ROW(G1327)-2,3)+2))," - ",INDIRECT(ADDRESS(ROUNDDOWN((ROW(G1327)-2)/3,0)+2,1))),"")</f>
        <v/>
      </c>
      <c r="M1327" t="s">
        <v>1667</v>
      </c>
    </row>
    <row r="1328" spans="7:13" x14ac:dyDescent="0.45">
      <c r="G1328" t="str" cm="1">
        <f t="array" aca="1" ref="G1328" ca="1">IF(INDIRECT(ADDRESS(ROUNDDOWN((ROW(G1328)-2)/3,0)+2,2))&lt;&gt;"",_xlfn.CONCAT(INDIRECT(ADDRESS(ROUNDDOWN((ROW(G1328)-2)/3,0)+2,MOD(ROW(G1328)-2,3)+2))," - ",INDIRECT(ADDRESS(ROUNDDOWN((ROW(G1328)-2)/3,0)+2,1))),"")</f>
        <v/>
      </c>
      <c r="M1328" t="s">
        <v>1667</v>
      </c>
    </row>
    <row r="1329" spans="7:13" x14ac:dyDescent="0.45">
      <c r="G1329" t="str" cm="1">
        <f t="array" aca="1" ref="G1329" ca="1">IF(INDIRECT(ADDRESS(ROUNDDOWN((ROW(G1329)-2)/3,0)+2,2))&lt;&gt;"",_xlfn.CONCAT(INDIRECT(ADDRESS(ROUNDDOWN((ROW(G1329)-2)/3,0)+2,MOD(ROW(G1329)-2,3)+2))," - ",INDIRECT(ADDRESS(ROUNDDOWN((ROW(G1329)-2)/3,0)+2,1))),"")</f>
        <v/>
      </c>
      <c r="M1329" t="s">
        <v>1667</v>
      </c>
    </row>
    <row r="1330" spans="7:13" x14ac:dyDescent="0.45">
      <c r="G1330" t="str" cm="1">
        <f t="array" aca="1" ref="G1330" ca="1">IF(INDIRECT(ADDRESS(ROUNDDOWN((ROW(G1330)-2)/3,0)+2,2))&lt;&gt;"",_xlfn.CONCAT(INDIRECT(ADDRESS(ROUNDDOWN((ROW(G1330)-2)/3,0)+2,MOD(ROW(G1330)-2,3)+2))," - ",INDIRECT(ADDRESS(ROUNDDOWN((ROW(G1330)-2)/3,0)+2,1))),"")</f>
        <v/>
      </c>
      <c r="M1330" t="s">
        <v>1667</v>
      </c>
    </row>
    <row r="1331" spans="7:13" x14ac:dyDescent="0.45">
      <c r="G1331" t="str" cm="1">
        <f t="array" aca="1" ref="G1331" ca="1">IF(INDIRECT(ADDRESS(ROUNDDOWN((ROW(G1331)-2)/3,0)+2,2))&lt;&gt;"",_xlfn.CONCAT(INDIRECT(ADDRESS(ROUNDDOWN((ROW(G1331)-2)/3,0)+2,MOD(ROW(G1331)-2,3)+2))," - ",INDIRECT(ADDRESS(ROUNDDOWN((ROW(G1331)-2)/3,0)+2,1))),"")</f>
        <v/>
      </c>
      <c r="M1331" t="s">
        <v>1667</v>
      </c>
    </row>
    <row r="1332" spans="7:13" x14ac:dyDescent="0.45">
      <c r="G1332" t="str" cm="1">
        <f t="array" aca="1" ref="G1332" ca="1">IF(INDIRECT(ADDRESS(ROUNDDOWN((ROW(G1332)-2)/3,0)+2,2))&lt;&gt;"",_xlfn.CONCAT(INDIRECT(ADDRESS(ROUNDDOWN((ROW(G1332)-2)/3,0)+2,MOD(ROW(G1332)-2,3)+2))," - ",INDIRECT(ADDRESS(ROUNDDOWN((ROW(G1332)-2)/3,0)+2,1))),"")</f>
        <v/>
      </c>
      <c r="M1332" t="s">
        <v>1667</v>
      </c>
    </row>
    <row r="1333" spans="7:13" x14ac:dyDescent="0.45">
      <c r="G1333" t="str" cm="1">
        <f t="array" aca="1" ref="G1333" ca="1">IF(INDIRECT(ADDRESS(ROUNDDOWN((ROW(G1333)-2)/3,0)+2,2))&lt;&gt;"",_xlfn.CONCAT(INDIRECT(ADDRESS(ROUNDDOWN((ROW(G1333)-2)/3,0)+2,MOD(ROW(G1333)-2,3)+2))," - ",INDIRECT(ADDRESS(ROUNDDOWN((ROW(G1333)-2)/3,0)+2,1))),"")</f>
        <v/>
      </c>
      <c r="M1333" t="s">
        <v>1667</v>
      </c>
    </row>
    <row r="1334" spans="7:13" x14ac:dyDescent="0.45">
      <c r="G1334" t="str" cm="1">
        <f t="array" aca="1" ref="G1334" ca="1">IF(INDIRECT(ADDRESS(ROUNDDOWN((ROW(G1334)-2)/3,0)+2,2))&lt;&gt;"",_xlfn.CONCAT(INDIRECT(ADDRESS(ROUNDDOWN((ROW(G1334)-2)/3,0)+2,MOD(ROW(G1334)-2,3)+2))," - ",INDIRECT(ADDRESS(ROUNDDOWN((ROW(G1334)-2)/3,0)+2,1))),"")</f>
        <v/>
      </c>
      <c r="M1334" t="s">
        <v>1667</v>
      </c>
    </row>
    <row r="1335" spans="7:13" x14ac:dyDescent="0.45">
      <c r="G1335" t="str" cm="1">
        <f t="array" aca="1" ref="G1335" ca="1">IF(INDIRECT(ADDRESS(ROUNDDOWN((ROW(G1335)-2)/3,0)+2,2))&lt;&gt;"",_xlfn.CONCAT(INDIRECT(ADDRESS(ROUNDDOWN((ROW(G1335)-2)/3,0)+2,MOD(ROW(G1335)-2,3)+2))," - ",INDIRECT(ADDRESS(ROUNDDOWN((ROW(G1335)-2)/3,0)+2,1))),"")</f>
        <v/>
      </c>
      <c r="M1335" t="s">
        <v>1667</v>
      </c>
    </row>
    <row r="1336" spans="7:13" x14ac:dyDescent="0.45">
      <c r="G1336" t="str" cm="1">
        <f t="array" aca="1" ref="G1336" ca="1">IF(INDIRECT(ADDRESS(ROUNDDOWN((ROW(G1336)-2)/3,0)+2,2))&lt;&gt;"",_xlfn.CONCAT(INDIRECT(ADDRESS(ROUNDDOWN((ROW(G1336)-2)/3,0)+2,MOD(ROW(G1336)-2,3)+2))," - ",INDIRECT(ADDRESS(ROUNDDOWN((ROW(G1336)-2)/3,0)+2,1))),"")</f>
        <v/>
      </c>
      <c r="M1336" t="s">
        <v>1667</v>
      </c>
    </row>
    <row r="1337" spans="7:13" x14ac:dyDescent="0.45">
      <c r="G1337" t="str" cm="1">
        <f t="array" aca="1" ref="G1337" ca="1">IF(INDIRECT(ADDRESS(ROUNDDOWN((ROW(G1337)-2)/3,0)+2,2))&lt;&gt;"",_xlfn.CONCAT(INDIRECT(ADDRESS(ROUNDDOWN((ROW(G1337)-2)/3,0)+2,MOD(ROW(G1337)-2,3)+2))," - ",INDIRECT(ADDRESS(ROUNDDOWN((ROW(G1337)-2)/3,0)+2,1))),"")</f>
        <v/>
      </c>
      <c r="M1337" t="s">
        <v>1667</v>
      </c>
    </row>
    <row r="1338" spans="7:13" x14ac:dyDescent="0.45">
      <c r="G1338" t="str" cm="1">
        <f t="array" aca="1" ref="G1338" ca="1">IF(INDIRECT(ADDRESS(ROUNDDOWN((ROW(G1338)-2)/3,0)+2,2))&lt;&gt;"",_xlfn.CONCAT(INDIRECT(ADDRESS(ROUNDDOWN((ROW(G1338)-2)/3,0)+2,MOD(ROW(G1338)-2,3)+2))," - ",INDIRECT(ADDRESS(ROUNDDOWN((ROW(G1338)-2)/3,0)+2,1))),"")</f>
        <v/>
      </c>
      <c r="M1338" t="s">
        <v>1667</v>
      </c>
    </row>
    <row r="1339" spans="7:13" x14ac:dyDescent="0.45">
      <c r="G1339" t="str" cm="1">
        <f t="array" aca="1" ref="G1339" ca="1">IF(INDIRECT(ADDRESS(ROUNDDOWN((ROW(G1339)-2)/3,0)+2,2))&lt;&gt;"",_xlfn.CONCAT(INDIRECT(ADDRESS(ROUNDDOWN((ROW(G1339)-2)/3,0)+2,MOD(ROW(G1339)-2,3)+2))," - ",INDIRECT(ADDRESS(ROUNDDOWN((ROW(G1339)-2)/3,0)+2,1))),"")</f>
        <v/>
      </c>
      <c r="M1339" t="s">
        <v>1667</v>
      </c>
    </row>
    <row r="1340" spans="7:13" x14ac:dyDescent="0.45">
      <c r="G1340" t="str" cm="1">
        <f t="array" aca="1" ref="G1340" ca="1">IF(INDIRECT(ADDRESS(ROUNDDOWN((ROW(G1340)-2)/3,0)+2,2))&lt;&gt;"",_xlfn.CONCAT(INDIRECT(ADDRESS(ROUNDDOWN((ROW(G1340)-2)/3,0)+2,MOD(ROW(G1340)-2,3)+2))," - ",INDIRECT(ADDRESS(ROUNDDOWN((ROW(G1340)-2)/3,0)+2,1))),"")</f>
        <v/>
      </c>
      <c r="M1340" t="s">
        <v>1667</v>
      </c>
    </row>
    <row r="1341" spans="7:13" x14ac:dyDescent="0.45">
      <c r="G1341" t="str" cm="1">
        <f t="array" aca="1" ref="G1341" ca="1">IF(INDIRECT(ADDRESS(ROUNDDOWN((ROW(G1341)-2)/3,0)+2,2))&lt;&gt;"",_xlfn.CONCAT(INDIRECT(ADDRESS(ROUNDDOWN((ROW(G1341)-2)/3,0)+2,MOD(ROW(G1341)-2,3)+2))," - ",INDIRECT(ADDRESS(ROUNDDOWN((ROW(G1341)-2)/3,0)+2,1))),"")</f>
        <v/>
      </c>
      <c r="M1341" t="s">
        <v>1667</v>
      </c>
    </row>
    <row r="1342" spans="7:13" x14ac:dyDescent="0.45">
      <c r="G1342" t="str" cm="1">
        <f t="array" aca="1" ref="G1342" ca="1">IF(INDIRECT(ADDRESS(ROUNDDOWN((ROW(G1342)-2)/3,0)+2,2))&lt;&gt;"",_xlfn.CONCAT(INDIRECT(ADDRESS(ROUNDDOWN((ROW(G1342)-2)/3,0)+2,MOD(ROW(G1342)-2,3)+2))," - ",INDIRECT(ADDRESS(ROUNDDOWN((ROW(G1342)-2)/3,0)+2,1))),"")</f>
        <v/>
      </c>
      <c r="M1342" t="s">
        <v>1667</v>
      </c>
    </row>
    <row r="1343" spans="7:13" x14ac:dyDescent="0.45">
      <c r="G1343" t="str" cm="1">
        <f t="array" aca="1" ref="G1343" ca="1">IF(INDIRECT(ADDRESS(ROUNDDOWN((ROW(G1343)-2)/3,0)+2,2))&lt;&gt;"",_xlfn.CONCAT(INDIRECT(ADDRESS(ROUNDDOWN((ROW(G1343)-2)/3,0)+2,MOD(ROW(G1343)-2,3)+2))," - ",INDIRECT(ADDRESS(ROUNDDOWN((ROW(G1343)-2)/3,0)+2,1))),"")</f>
        <v/>
      </c>
      <c r="M1343" t="s">
        <v>1667</v>
      </c>
    </row>
    <row r="1344" spans="7:13" x14ac:dyDescent="0.45">
      <c r="G1344" t="str" cm="1">
        <f t="array" aca="1" ref="G1344" ca="1">IF(INDIRECT(ADDRESS(ROUNDDOWN((ROW(G1344)-2)/3,0)+2,2))&lt;&gt;"",_xlfn.CONCAT(INDIRECT(ADDRESS(ROUNDDOWN((ROW(G1344)-2)/3,0)+2,MOD(ROW(G1344)-2,3)+2))," - ",INDIRECT(ADDRESS(ROUNDDOWN((ROW(G1344)-2)/3,0)+2,1))),"")</f>
        <v/>
      </c>
      <c r="M1344" t="s">
        <v>1667</v>
      </c>
    </row>
    <row r="1345" spans="7:13" x14ac:dyDescent="0.45">
      <c r="G1345" t="str" cm="1">
        <f t="array" aca="1" ref="G1345" ca="1">IF(INDIRECT(ADDRESS(ROUNDDOWN((ROW(G1345)-2)/3,0)+2,2))&lt;&gt;"",_xlfn.CONCAT(INDIRECT(ADDRESS(ROUNDDOWN((ROW(G1345)-2)/3,0)+2,MOD(ROW(G1345)-2,3)+2))," - ",INDIRECT(ADDRESS(ROUNDDOWN((ROW(G1345)-2)/3,0)+2,1))),"")</f>
        <v/>
      </c>
      <c r="M1345" t="s">
        <v>1667</v>
      </c>
    </row>
    <row r="1346" spans="7:13" x14ac:dyDescent="0.45">
      <c r="G1346" t="str" cm="1">
        <f t="array" aca="1" ref="G1346" ca="1">IF(INDIRECT(ADDRESS(ROUNDDOWN((ROW(G1346)-2)/3,0)+2,2))&lt;&gt;"",_xlfn.CONCAT(INDIRECT(ADDRESS(ROUNDDOWN((ROW(G1346)-2)/3,0)+2,MOD(ROW(G1346)-2,3)+2))," - ",INDIRECT(ADDRESS(ROUNDDOWN((ROW(G1346)-2)/3,0)+2,1))),"")</f>
        <v/>
      </c>
      <c r="M1346" t="s">
        <v>1667</v>
      </c>
    </row>
    <row r="1347" spans="7:13" x14ac:dyDescent="0.45">
      <c r="G1347" t="str" cm="1">
        <f t="array" aca="1" ref="G1347" ca="1">IF(INDIRECT(ADDRESS(ROUNDDOWN((ROW(G1347)-2)/3,0)+2,2))&lt;&gt;"",_xlfn.CONCAT(INDIRECT(ADDRESS(ROUNDDOWN((ROW(G1347)-2)/3,0)+2,MOD(ROW(G1347)-2,3)+2))," - ",INDIRECT(ADDRESS(ROUNDDOWN((ROW(G1347)-2)/3,0)+2,1))),"")</f>
        <v/>
      </c>
      <c r="M1347" t="s">
        <v>1667</v>
      </c>
    </row>
    <row r="1348" spans="7:13" x14ac:dyDescent="0.45">
      <c r="G1348" t="str" cm="1">
        <f t="array" aca="1" ref="G1348" ca="1">IF(INDIRECT(ADDRESS(ROUNDDOWN((ROW(G1348)-2)/3,0)+2,2))&lt;&gt;"",_xlfn.CONCAT(INDIRECT(ADDRESS(ROUNDDOWN((ROW(G1348)-2)/3,0)+2,MOD(ROW(G1348)-2,3)+2))," - ",INDIRECT(ADDRESS(ROUNDDOWN((ROW(G1348)-2)/3,0)+2,1))),"")</f>
        <v/>
      </c>
      <c r="M1348" t="s">
        <v>1667</v>
      </c>
    </row>
    <row r="1349" spans="7:13" x14ac:dyDescent="0.45">
      <c r="G1349" t="str" cm="1">
        <f t="array" aca="1" ref="G1349" ca="1">IF(INDIRECT(ADDRESS(ROUNDDOWN((ROW(G1349)-2)/3,0)+2,2))&lt;&gt;"",_xlfn.CONCAT(INDIRECT(ADDRESS(ROUNDDOWN((ROW(G1349)-2)/3,0)+2,MOD(ROW(G1349)-2,3)+2))," - ",INDIRECT(ADDRESS(ROUNDDOWN((ROW(G1349)-2)/3,0)+2,1))),"")</f>
        <v/>
      </c>
      <c r="M1349" t="s">
        <v>1667</v>
      </c>
    </row>
    <row r="1350" spans="7:13" x14ac:dyDescent="0.45">
      <c r="G1350" t="str" cm="1">
        <f t="array" aca="1" ref="G1350" ca="1">IF(INDIRECT(ADDRESS(ROUNDDOWN((ROW(G1350)-2)/3,0)+2,2))&lt;&gt;"",_xlfn.CONCAT(INDIRECT(ADDRESS(ROUNDDOWN((ROW(G1350)-2)/3,0)+2,MOD(ROW(G1350)-2,3)+2))," - ",INDIRECT(ADDRESS(ROUNDDOWN((ROW(G1350)-2)/3,0)+2,1))),"")</f>
        <v/>
      </c>
      <c r="M1350" t="s">
        <v>1667</v>
      </c>
    </row>
    <row r="1351" spans="7:13" x14ac:dyDescent="0.45">
      <c r="G1351" t="str" cm="1">
        <f t="array" aca="1" ref="G1351" ca="1">IF(INDIRECT(ADDRESS(ROUNDDOWN((ROW(G1351)-2)/3,0)+2,2))&lt;&gt;"",_xlfn.CONCAT(INDIRECT(ADDRESS(ROUNDDOWN((ROW(G1351)-2)/3,0)+2,MOD(ROW(G1351)-2,3)+2))," - ",INDIRECT(ADDRESS(ROUNDDOWN((ROW(G1351)-2)/3,0)+2,1))),"")</f>
        <v/>
      </c>
      <c r="M1351" t="s">
        <v>1667</v>
      </c>
    </row>
    <row r="1352" spans="7:13" x14ac:dyDescent="0.45">
      <c r="G1352" t="str" cm="1">
        <f t="array" aca="1" ref="G1352" ca="1">IF(INDIRECT(ADDRESS(ROUNDDOWN((ROW(G1352)-2)/3,0)+2,2))&lt;&gt;"",_xlfn.CONCAT(INDIRECT(ADDRESS(ROUNDDOWN((ROW(G1352)-2)/3,0)+2,MOD(ROW(G1352)-2,3)+2))," - ",INDIRECT(ADDRESS(ROUNDDOWN((ROW(G1352)-2)/3,0)+2,1))),"")</f>
        <v/>
      </c>
      <c r="M1352" t="s">
        <v>1667</v>
      </c>
    </row>
    <row r="1353" spans="7:13" x14ac:dyDescent="0.45">
      <c r="G1353" t="str" cm="1">
        <f t="array" aca="1" ref="G1353" ca="1">IF(INDIRECT(ADDRESS(ROUNDDOWN((ROW(G1353)-2)/3,0)+2,2))&lt;&gt;"",_xlfn.CONCAT(INDIRECT(ADDRESS(ROUNDDOWN((ROW(G1353)-2)/3,0)+2,MOD(ROW(G1353)-2,3)+2))," - ",INDIRECT(ADDRESS(ROUNDDOWN((ROW(G1353)-2)/3,0)+2,1))),"")</f>
        <v/>
      </c>
      <c r="M1353" t="s">
        <v>1667</v>
      </c>
    </row>
    <row r="1354" spans="7:13" x14ac:dyDescent="0.45">
      <c r="G1354" t="str" cm="1">
        <f t="array" aca="1" ref="G1354" ca="1">IF(INDIRECT(ADDRESS(ROUNDDOWN((ROW(G1354)-2)/3,0)+2,2))&lt;&gt;"",_xlfn.CONCAT(INDIRECT(ADDRESS(ROUNDDOWN((ROW(G1354)-2)/3,0)+2,MOD(ROW(G1354)-2,3)+2))," - ",INDIRECT(ADDRESS(ROUNDDOWN((ROW(G1354)-2)/3,0)+2,1))),"")</f>
        <v/>
      </c>
      <c r="M1354" t="s">
        <v>1667</v>
      </c>
    </row>
    <row r="1355" spans="7:13" x14ac:dyDescent="0.45">
      <c r="G1355" t="str" cm="1">
        <f t="array" aca="1" ref="G1355" ca="1">IF(INDIRECT(ADDRESS(ROUNDDOWN((ROW(G1355)-2)/3,0)+2,2))&lt;&gt;"",_xlfn.CONCAT(INDIRECT(ADDRESS(ROUNDDOWN((ROW(G1355)-2)/3,0)+2,MOD(ROW(G1355)-2,3)+2))," - ",INDIRECT(ADDRESS(ROUNDDOWN((ROW(G1355)-2)/3,0)+2,1))),"")</f>
        <v>Hightower - Slime Stack</v>
      </c>
      <c r="M1355" t="s">
        <v>3221</v>
      </c>
    </row>
    <row r="1356" spans="7:13" x14ac:dyDescent="0.45">
      <c r="G1356" t="str" cm="1">
        <f t="array" aca="1" ref="G1356" ca="1">IF(INDIRECT(ADDRESS(ROUNDDOWN((ROW(G1356)-2)/3,0)+2,2))&lt;&gt;"",_xlfn.CONCAT(INDIRECT(ADDRESS(ROUNDDOWN((ROW(G1356)-2)/3,0)+2,MOD(ROW(G1356)-2,3)+2))," - ",INDIRECT(ADDRESS(ROUNDDOWN((ROW(G1356)-2)/3,0)+2,1))),"")</f>
        <v>Goobelisk - Slime Stack</v>
      </c>
      <c r="M1356" t="s">
        <v>3222</v>
      </c>
    </row>
    <row r="1357" spans="7:13" x14ac:dyDescent="0.45">
      <c r="G1357" t="str" cm="1">
        <f t="array" aca="1" ref="G1357" ca="1">IF(INDIRECT(ADDRESS(ROUNDDOWN((ROW(G1357)-2)/3,0)+2,2))&lt;&gt;"",_xlfn.CONCAT(INDIRECT(ADDRESS(ROUNDDOWN((ROW(G1357)-2)/3,0)+2,MOD(ROW(G1357)-2,3)+2))," - ",INDIRECT(ADDRESS(ROUNDDOWN((ROW(G1357)-2)/3,0)+2,1))),"")</f>
        <v>Goolumn - Slime Stack</v>
      </c>
      <c r="M1357" t="s">
        <v>3223</v>
      </c>
    </row>
    <row r="1358" spans="7:13" x14ac:dyDescent="0.45">
      <c r="G1358" t="str" cm="1">
        <f t="array" aca="1" ref="G1358" ca="1">IF(INDIRECT(ADDRESS(ROUNDDOWN((ROW(G1358)-2)/3,0)+2,2))&lt;&gt;"",_xlfn.CONCAT(INDIRECT(ADDRESS(ROUNDDOWN((ROW(G1358)-2)/3,0)+2,MOD(ROW(G1358)-2,3)+2))," - ",INDIRECT(ADDRESS(ROUNDDOWN((ROW(G1358)-2)/3,0)+2,1))),"")</f>
        <v>Tyke - Imp</v>
      </c>
      <c r="M1358" t="s">
        <v>3224</v>
      </c>
    </row>
    <row r="1359" spans="7:13" x14ac:dyDescent="0.45">
      <c r="G1359" t="str" cm="1">
        <f t="array" aca="1" ref="G1359" ca="1">IF(INDIRECT(ADDRESS(ROUNDDOWN((ROW(G1359)-2)/3,0)+2,2))&lt;&gt;"",_xlfn.CONCAT(INDIRECT(ADDRESS(ROUNDDOWN((ROW(G1359)-2)/3,0)+2,MOD(ROW(G1359)-2,3)+2))," - ",INDIRECT(ADDRESS(ROUNDDOWN((ROW(G1359)-2)/3,0)+2,1))),"")</f>
        <v>Lil' Devil - Imp</v>
      </c>
      <c r="M1359" t="s">
        <v>3225</v>
      </c>
    </row>
    <row r="1360" spans="7:13" x14ac:dyDescent="0.45">
      <c r="G1360" t="str" cm="1">
        <f t="array" aca="1" ref="G1360" ca="1">IF(INDIRECT(ADDRESS(ROUNDDOWN((ROW(G1360)-2)/3,0)+2,2))&lt;&gt;"",_xlfn.CONCAT(INDIRECT(ADDRESS(ROUNDDOWN((ROW(G1360)-2)/3,0)+2,MOD(ROW(G1360)-2,3)+2))," - ",INDIRECT(ADDRESS(ROUNDDOWN((ROW(G1360)-2)/3,0)+2,1))),"")</f>
        <v>Pooky - Imp</v>
      </c>
      <c r="M1360" t="s">
        <v>3226</v>
      </c>
    </row>
    <row r="1361" spans="7:13" x14ac:dyDescent="0.45">
      <c r="G1361" t="str" cm="1">
        <f t="array" aca="1" ref="G1361" ca="1">IF(INDIRECT(ADDRESS(ROUNDDOWN((ROW(G1361)-2)/3,0)+2,2))&lt;&gt;"",_xlfn.CONCAT(INDIRECT(ADDRESS(ROUNDDOWN((ROW(G1361)-2)/3,0)+2,MOD(ROW(G1361)-2,3)+2))," - ",INDIRECT(ADDRESS(ROUNDDOWN((ROW(G1361)-2)/3,0)+2,1))),"")</f>
        <v>Goolenoid - Electroslime</v>
      </c>
      <c r="M1361" t="s">
        <v>3227</v>
      </c>
    </row>
    <row r="1362" spans="7:13" x14ac:dyDescent="0.45">
      <c r="G1362" t="str" cm="1">
        <f t="array" aca="1" ref="G1362" ca="1">IF(INDIRECT(ADDRESS(ROUNDDOWN((ROW(G1362)-2)/3,0)+2,2))&lt;&gt;"",_xlfn.CONCAT(INDIRECT(ADDRESS(ROUNDDOWN((ROW(G1362)-2)/3,0)+2,MOD(ROW(G1362)-2,3)+2))," - ",INDIRECT(ADDRESS(ROUNDDOWN((ROW(G1362)-2)/3,0)+2,1))),"")</f>
        <v>Splattery - Electroslime</v>
      </c>
      <c r="M1362" t="s">
        <v>3228</v>
      </c>
    </row>
    <row r="1363" spans="7:13" x14ac:dyDescent="0.45">
      <c r="G1363" t="str" cm="1">
        <f t="array" aca="1" ref="G1363" ca="1">IF(INDIRECT(ADDRESS(ROUNDDOWN((ROW(G1363)-2)/3,0)+2,2))&lt;&gt;"",_xlfn.CONCAT(INDIRECT(ADDRESS(ROUNDDOWN((ROW(G1363)-2)/3,0)+2,MOD(ROW(G1363)-2,3)+2))," - ",INDIRECT(ADDRESS(ROUNDDOWN((ROW(G1363)-2)/3,0)+2,1))),"")</f>
        <v>Splatrician - Electroslime</v>
      </c>
      <c r="M1363" t="s">
        <v>3229</v>
      </c>
    </row>
    <row r="1364" spans="7:13" x14ac:dyDescent="0.45">
      <c r="G1364" t="str" cm="1">
        <f t="array" aca="1" ref="G1364" ca="1">IF(INDIRECT(ADDRESS(ROUNDDOWN((ROW(G1364)-2)/3,0)+2,2))&lt;&gt;"",_xlfn.CONCAT(INDIRECT(ADDRESS(ROUNDDOWN((ROW(G1364)-2)/3,0)+2,MOD(ROW(G1364)-2,3)+2))," - ",INDIRECT(ADDRESS(ROUNDDOWN((ROW(G1364)-2)/3,0)+2,1))),"")</f>
        <v>Gobsidian - Darkonium Slime</v>
      </c>
      <c r="M1364" t="s">
        <v>3230</v>
      </c>
    </row>
    <row r="1365" spans="7:13" x14ac:dyDescent="0.45">
      <c r="G1365" t="str" cm="1">
        <f t="array" aca="1" ref="G1365" ca="1">IF(INDIRECT(ADDRESS(ROUNDDOWN((ROW(G1365)-2)/3,0)+2,2))&lt;&gt;"",_xlfn.CONCAT(INDIRECT(ADDRESS(ROUNDDOWN((ROW(G1365)-2)/3,0)+2,MOD(ROW(G1365)-2,3)+2))," - ",INDIRECT(ADDRESS(ROUNDDOWN((ROW(G1365)-2)/3,0)+2,1))),"")</f>
        <v>Splatticus - Darkonium Slime</v>
      </c>
      <c r="M1365" t="s">
        <v>3231</v>
      </c>
    </row>
    <row r="1366" spans="7:13" x14ac:dyDescent="0.45">
      <c r="G1366" t="str" cm="1">
        <f t="array" aca="1" ref="G1366" ca="1">IF(INDIRECT(ADDRESS(ROUNDDOWN((ROW(G1366)-2)/3,0)+2,2))&lt;&gt;"",_xlfn.CONCAT(INDIRECT(ADDRESS(ROUNDDOWN((ROW(G1366)-2)/3,0)+2,MOD(ROW(G1366)-2,3)+2))," - ",INDIRECT(ADDRESS(ROUNDDOWN((ROW(G1366)-2)/3,0)+2,1))),"")</f>
        <v>Woozy - Darkonium Slime</v>
      </c>
      <c r="M1366" t="s">
        <v>3232</v>
      </c>
    </row>
    <row r="1367" spans="7:13" x14ac:dyDescent="0.45">
      <c r="G1367" t="str" cm="1">
        <f t="array" aca="1" ref="G1367" ca="1">IF(INDIRECT(ADDRESS(ROUNDDOWN((ROW(G1367)-2)/3,0)+2,2))&lt;&gt;"",_xlfn.CONCAT(INDIRECT(ADDRESS(ROUNDDOWN((ROW(G1367)-2)/3,0)+2,MOD(ROW(G1367)-2,3)+2))," - ",INDIRECT(ADDRESS(ROUNDDOWN((ROW(G1367)-2)/3,0)+2,1))),"")</f>
        <v>Groover - Boogieing Buttress</v>
      </c>
      <c r="M1367" t="s">
        <v>3233</v>
      </c>
    </row>
    <row r="1368" spans="7:13" x14ac:dyDescent="0.45">
      <c r="G1368" t="str" cm="1">
        <f t="array" aca="1" ref="G1368" ca="1">IF(INDIRECT(ADDRESS(ROUNDDOWN((ROW(G1368)-2)/3,0)+2,2))&lt;&gt;"",_xlfn.CONCAT(INDIRECT(ADDRESS(ROUNDDOWN((ROW(G1368)-2)/3,0)+2,MOD(ROW(G1368)-2,3)+2))," - ",INDIRECT(ADDRESS(ROUNDDOWN((ROW(G1368)-2)/3,0)+2,1))),"")</f>
        <v>Wallerina - Boogieing Buttress</v>
      </c>
      <c r="M1368" t="s">
        <v>3234</v>
      </c>
    </row>
    <row r="1369" spans="7:13" x14ac:dyDescent="0.45">
      <c r="G1369" t="str" cm="1">
        <f t="array" aca="1" ref="G1369" ca="1">IF(INDIRECT(ADDRESS(ROUNDDOWN((ROW(G1369)-2)/3,0)+2,2))&lt;&gt;"",_xlfn.CONCAT(INDIRECT(ADDRESS(ROUNDDOWN((ROW(G1369)-2)/3,0)+2,MOD(ROW(G1369)-2,3)+2))," - ",INDIRECT(ADDRESS(ROUNDDOWN((ROW(G1369)-2)/3,0)+2,1))),"")</f>
        <v>Can-Can - Boogieing Buttress</v>
      </c>
      <c r="M1369" t="s">
        <v>3235</v>
      </c>
    </row>
    <row r="1370" spans="7:13" x14ac:dyDescent="0.45">
      <c r="G1370" t="str" cm="1">
        <f t="array" aca="1" ref="G1370" ca="1">IF(INDIRECT(ADDRESS(ROUNDDOWN((ROW(G1370)-2)/3,0)+2,2))&lt;&gt;"",_xlfn.CONCAT(INDIRECT(ADDRESS(ROUNDDOWN((ROW(G1370)-2)/3,0)+2,MOD(ROW(G1370)-2,3)+2))," - ",INDIRECT(ADDRESS(ROUNDDOWN((ROW(G1370)-2)/3,0)+2,1))),"")</f>
        <v>Bludd - Drackyma</v>
      </c>
      <c r="M1370" t="s">
        <v>3236</v>
      </c>
    </row>
    <row r="1371" spans="7:13" x14ac:dyDescent="0.45">
      <c r="G1371" t="str" cm="1">
        <f t="array" aca="1" ref="G1371" ca="1">IF(INDIRECT(ADDRESS(ROUNDDOWN((ROW(G1371)-2)/3,0)+2,2))&lt;&gt;"",_xlfn.CONCAT(INDIRECT(ADDRESS(ROUNDDOWN((ROW(G1371)-2)/3,0)+2,MOD(ROW(G1371)-2,3)+2))," - ",INDIRECT(ADDRESS(ROUNDDOWN((ROW(G1371)-2)/3,0)+2,1))),"")</f>
        <v>Vlad - Drackyma</v>
      </c>
      <c r="M1371" t="s">
        <v>3237</v>
      </c>
    </row>
    <row r="1372" spans="7:13" x14ac:dyDescent="0.45">
      <c r="G1372" t="str" cm="1">
        <f t="array" aca="1" ref="G1372" ca="1">IF(INDIRECT(ADDRESS(ROUNDDOWN((ROW(G1372)-2)/3,0)+2,2))&lt;&gt;"",_xlfn.CONCAT(INDIRECT(ADDRESS(ROUNDDOWN((ROW(G1372)-2)/3,0)+2,MOD(ROW(G1372)-2,3)+2))," - ",INDIRECT(ADDRESS(ROUNDDOWN((ROW(G1372)-2)/3,0)+2,1))),"")</f>
        <v>Drang - Drackyma</v>
      </c>
      <c r="M1372" t="s">
        <v>3238</v>
      </c>
    </row>
    <row r="1373" spans="7:13" x14ac:dyDescent="0.45">
      <c r="G1373" t="str" cm="1">
        <f t="array" aca="1" ref="G1373" ca="1">IF(INDIRECT(ADDRESS(ROUNDDOWN((ROW(G1373)-2)/3,0)+2,2))&lt;&gt;"",_xlfn.CONCAT(INDIRECT(ADDRESS(ROUNDDOWN((ROW(G1373)-2)/3,0)+2,MOD(ROW(G1373)-2,3)+2))," - ",INDIRECT(ADDRESS(ROUNDDOWN((ROW(G1373)-2)/3,0)+2,1))),"")</f>
        <v>Tomeas - Black Book</v>
      </c>
      <c r="M1373" t="s">
        <v>3239</v>
      </c>
    </row>
    <row r="1374" spans="7:13" x14ac:dyDescent="0.45">
      <c r="G1374" t="str" cm="1">
        <f t="array" aca="1" ref="G1374" ca="1">IF(INDIRECT(ADDRESS(ROUNDDOWN((ROW(G1374)-2)/3,0)+2,2))&lt;&gt;"",_xlfn.CONCAT(INDIRECT(ADDRESS(ROUNDDOWN((ROW(G1374)-2)/3,0)+2,MOD(ROW(G1374)-2,3)+2))," - ",INDIRECT(ADDRESS(ROUNDDOWN((ROW(G1374)-2)/3,0)+2,1))),"")</f>
        <v>Pam Phlet - Black Book</v>
      </c>
      <c r="M1374" t="s">
        <v>3240</v>
      </c>
    </row>
    <row r="1375" spans="7:13" x14ac:dyDescent="0.45">
      <c r="G1375" t="str" cm="1">
        <f t="array" aca="1" ref="G1375" ca="1">IF(INDIRECT(ADDRESS(ROUNDDOWN((ROW(G1375)-2)/3,0)+2,2))&lt;&gt;"",_xlfn.CONCAT(INDIRECT(ADDRESS(ROUNDDOWN((ROW(G1375)-2)/3,0)+2,MOD(ROW(G1375)-2,3)+2))," - ",INDIRECT(ADDRESS(ROUNDDOWN((ROW(G1375)-2)/3,0)+2,1))),"")</f>
        <v>Lee Phlet - Black Book</v>
      </c>
      <c r="M1375" t="s">
        <v>3241</v>
      </c>
    </row>
    <row r="1376" spans="7:13" x14ac:dyDescent="0.45">
      <c r="G1376" t="str" cm="1">
        <f t="array" aca="1" ref="G1376" ca="1">IF(INDIRECT(ADDRESS(ROUNDDOWN((ROW(G1376)-2)/3,0)+2,2))&lt;&gt;"",_xlfn.CONCAT(INDIRECT(ADDRESS(ROUNDDOWN((ROW(G1376)-2)/3,0)+2,MOD(ROW(G1376)-2,3)+2))," - ",INDIRECT(ADDRESS(ROUNDDOWN((ROW(G1376)-2)/3,0)+2,1))),"")</f>
        <v>Dearie - Lover Lamp</v>
      </c>
      <c r="M1376" t="s">
        <v>3242</v>
      </c>
    </row>
    <row r="1377" spans="7:13" x14ac:dyDescent="0.45">
      <c r="G1377" t="str" cm="1">
        <f t="array" aca="1" ref="G1377" ca="1">IF(INDIRECT(ADDRESS(ROUNDDOWN((ROW(G1377)-2)/3,0)+2,2))&lt;&gt;"",_xlfn.CONCAT(INDIRECT(ADDRESS(ROUNDDOWN((ROW(G1377)-2)/3,0)+2,MOD(ROW(G1377)-2,3)+2))," - ",INDIRECT(ADDRESS(ROUNDDOWN((ROW(G1377)-2)/3,0)+2,1))),"")</f>
        <v>Darling - Lover Lamp</v>
      </c>
      <c r="M1377" t="s">
        <v>3243</v>
      </c>
    </row>
    <row r="1378" spans="7:13" x14ac:dyDescent="0.45">
      <c r="G1378" t="str" cm="1">
        <f t="array" aca="1" ref="G1378" ca="1">IF(INDIRECT(ADDRESS(ROUNDDOWN((ROW(G1378)-2)/3,0)+2,2))&lt;&gt;"",_xlfn.CONCAT(INDIRECT(ADDRESS(ROUNDDOWN((ROW(G1378)-2)/3,0)+2,MOD(ROW(G1378)-2,3)+2))," - ",INDIRECT(ADDRESS(ROUNDDOWN((ROW(G1378)-2)/3,0)+2,1))),"")</f>
        <v>Sweetheart - Lover Lamp</v>
      </c>
      <c r="M1378" t="s">
        <v>3244</v>
      </c>
    </row>
    <row r="1379" spans="7:13" x14ac:dyDescent="0.45">
      <c r="G1379" t="str" cm="1">
        <f t="array" aca="1" ref="G1379" ca="1">IF(INDIRECT(ADDRESS(ROUNDDOWN((ROW(G1379)-2)/3,0)+2,2))&lt;&gt;"",_xlfn.CONCAT(INDIRECT(ADDRESS(ROUNDDOWN((ROW(G1379)-2)/3,0)+2,MOD(ROW(G1379)-2,3)+2))," - ",INDIRECT(ADDRESS(ROUNDDOWN((ROW(G1379)-2)/3,0)+2,1))),"")</f>
        <v>Wilde - Utter Nutter</v>
      </c>
      <c r="M1379" t="s">
        <v>3245</v>
      </c>
    </row>
    <row r="1380" spans="7:13" x14ac:dyDescent="0.45">
      <c r="G1380" t="str" cm="1">
        <f t="array" aca="1" ref="G1380" ca="1">IF(INDIRECT(ADDRESS(ROUNDDOWN((ROW(G1380)-2)/3,0)+2,2))&lt;&gt;"",_xlfn.CONCAT(INDIRECT(ADDRESS(ROUNDDOWN((ROW(G1380)-2)/3,0)+2,MOD(ROW(G1380)-2,3)+2))," - ",INDIRECT(ADDRESS(ROUNDDOWN((ROW(G1380)-2)/3,0)+2,1))),"")</f>
        <v>Dee Mented - Utter Nutter</v>
      </c>
      <c r="M1380" t="s">
        <v>3246</v>
      </c>
    </row>
    <row r="1381" spans="7:13" x14ac:dyDescent="0.45">
      <c r="G1381" t="str" cm="1">
        <f t="array" aca="1" ref="G1381" ca="1">IF(INDIRECT(ADDRESS(ROUNDDOWN((ROW(G1381)-2)/3,0)+2,2))&lt;&gt;"",_xlfn.CONCAT(INDIRECT(ADDRESS(ROUNDDOWN((ROW(G1381)-2)/3,0)+2,MOD(ROW(G1381)-2,3)+2))," - ",INDIRECT(ADDRESS(ROUNDDOWN((ROW(G1381)-2)/3,0)+2,1))),"")</f>
        <v>Fran Tick - Utter Nutter</v>
      </c>
      <c r="M1381" t="s">
        <v>3247</v>
      </c>
    </row>
    <row r="1382" spans="7:13" x14ac:dyDescent="0.45">
      <c r="G1382" t="str" cm="1">
        <f t="array" aca="1" ref="G1382" ca="1">IF(INDIRECT(ADDRESS(ROUNDDOWN((ROW(G1382)-2)/3,0)+2,2))&lt;&gt;"",_xlfn.CONCAT(INDIRECT(ADDRESS(ROUNDDOWN((ROW(G1382)-2)/3,0)+2,MOD(ROW(G1382)-2,3)+2))," - ",INDIRECT(ADDRESS(ROUNDDOWN((ROW(G1382)-2)/3,0)+2,1))),"")</f>
        <v/>
      </c>
      <c r="M1382" t="s">
        <v>1667</v>
      </c>
    </row>
    <row r="1383" spans="7:13" x14ac:dyDescent="0.45">
      <c r="G1383" t="str" cm="1">
        <f t="array" aca="1" ref="G1383" ca="1">IF(INDIRECT(ADDRESS(ROUNDDOWN((ROW(G1383)-2)/3,0)+2,2))&lt;&gt;"",_xlfn.CONCAT(INDIRECT(ADDRESS(ROUNDDOWN((ROW(G1383)-2)/3,0)+2,MOD(ROW(G1383)-2,3)+2))," - ",INDIRECT(ADDRESS(ROUNDDOWN((ROW(G1383)-2)/3,0)+2,1))),"")</f>
        <v/>
      </c>
      <c r="M1383" t="s">
        <v>1667</v>
      </c>
    </row>
    <row r="1384" spans="7:13" x14ac:dyDescent="0.45">
      <c r="G1384" t="str" cm="1">
        <f t="array" aca="1" ref="G1384" ca="1">IF(INDIRECT(ADDRESS(ROUNDDOWN((ROW(G1384)-2)/3,0)+2,2))&lt;&gt;"",_xlfn.CONCAT(INDIRECT(ADDRESS(ROUNDDOWN((ROW(G1384)-2)/3,0)+2,MOD(ROW(G1384)-2,3)+2))," - ",INDIRECT(ADDRESS(ROUNDDOWN((ROW(G1384)-2)/3,0)+2,1))),"")</f>
        <v/>
      </c>
      <c r="M1384" t="s">
        <v>1667</v>
      </c>
    </row>
    <row r="1385" spans="7:13" x14ac:dyDescent="0.45">
      <c r="G1385" t="str" cm="1">
        <f t="array" aca="1" ref="G1385" ca="1">IF(INDIRECT(ADDRESS(ROUNDDOWN((ROW(G1385)-2)/3,0)+2,2))&lt;&gt;"",_xlfn.CONCAT(INDIRECT(ADDRESS(ROUNDDOWN((ROW(G1385)-2)/3,0)+2,MOD(ROW(G1385)-2,3)+2))," - ",INDIRECT(ADDRESS(ROUNDDOWN((ROW(G1385)-2)/3,0)+2,1))),"")</f>
        <v>Millicent - Grillerpillar</v>
      </c>
      <c r="M1385" t="s">
        <v>3248</v>
      </c>
    </row>
    <row r="1386" spans="7:13" x14ac:dyDescent="0.45">
      <c r="G1386" t="str" cm="1">
        <f t="array" aca="1" ref="G1386" ca="1">IF(INDIRECT(ADDRESS(ROUNDDOWN((ROW(G1386)-2)/3,0)+2,2))&lt;&gt;"",_xlfn.CONCAT(INDIRECT(ADDRESS(ROUNDDOWN((ROW(G1386)-2)/3,0)+2,MOD(ROW(G1386)-2,3)+2))," - ",INDIRECT(ADDRESS(ROUNDDOWN((ROW(G1386)-2)/3,0)+2,1))),"")</f>
        <v>Centurion - Grillerpillar</v>
      </c>
      <c r="M1386" t="s">
        <v>3249</v>
      </c>
    </row>
    <row r="1387" spans="7:13" x14ac:dyDescent="0.45">
      <c r="G1387" t="str" cm="1">
        <f t="array" aca="1" ref="G1387" ca="1">IF(INDIRECT(ADDRESS(ROUNDDOWN((ROW(G1387)-2)/3,0)+2,2))&lt;&gt;"",_xlfn.CONCAT(INDIRECT(ADDRESS(ROUNDDOWN((ROW(G1387)-2)/3,0)+2,MOD(ROW(G1387)-2,3)+2))," - ",INDIRECT(ADDRESS(ROUNDDOWN((ROW(G1387)-2)/3,0)+2,1))),"")</f>
        <v>Wriggles - Grillerpillar</v>
      </c>
      <c r="M1387" t="s">
        <v>3250</v>
      </c>
    </row>
    <row r="1388" spans="7:13" x14ac:dyDescent="0.45">
      <c r="G1388" t="str" cm="1">
        <f t="array" aca="1" ref="G1388" ca="1">IF(INDIRECT(ADDRESS(ROUNDDOWN((ROW(G1388)-2)/3,0)+2,2))&lt;&gt;"",_xlfn.CONCAT(INDIRECT(ADDRESS(ROUNDDOWN((ROW(G1388)-2)/3,0)+2,MOD(ROW(G1388)-2,3)+2))," - ",INDIRECT(ADDRESS(ROUNDDOWN((ROW(G1388)-2)/3,0)+2,1))),"")</f>
        <v>Lupin - Scarewolf</v>
      </c>
      <c r="M1388" t="s">
        <v>3251</v>
      </c>
    </row>
    <row r="1389" spans="7:13" x14ac:dyDescent="0.45">
      <c r="G1389" t="str" cm="1">
        <f t="array" aca="1" ref="G1389" ca="1">IF(INDIRECT(ADDRESS(ROUNDDOWN((ROW(G1389)-2)/3,0)+2,2))&lt;&gt;"",_xlfn.CONCAT(INDIRECT(ADDRESS(ROUNDDOWN((ROW(G1389)-2)/3,0)+2,MOD(ROW(G1389)-2,3)+2))," - ",INDIRECT(ADDRESS(ROUNDDOWN((ROW(G1389)-2)/3,0)+2,1))),"")</f>
        <v>Wolfgang - Scarewolf</v>
      </c>
      <c r="M1389" t="s">
        <v>3252</v>
      </c>
    </row>
    <row r="1390" spans="7:13" x14ac:dyDescent="0.45">
      <c r="G1390" t="str" cm="1">
        <f t="array" aca="1" ref="G1390" ca="1">IF(INDIRECT(ADDRESS(ROUNDDOWN((ROW(G1390)-2)/3,0)+2,2))&lt;&gt;"",_xlfn.CONCAT(INDIRECT(ADDRESS(ROUNDDOWN((ROW(G1390)-2)/3,0)+2,MOD(ROW(G1390)-2,3)+2))," - ",INDIRECT(ADDRESS(ROUNDDOWN((ROW(G1390)-2)/3,0)+2,1))),"")</f>
        <v>Romulus - Scarewolf</v>
      </c>
      <c r="M1390" t="s">
        <v>3253</v>
      </c>
    </row>
    <row r="1391" spans="7:13" x14ac:dyDescent="0.45">
      <c r="G1391" t="str" cm="1">
        <f t="array" aca="1" ref="G1391" ca="1">IF(INDIRECT(ADDRESS(ROUNDDOWN((ROW(G1391)-2)/3,0)+2,2))&lt;&gt;"",_xlfn.CONCAT(INDIRECT(ADDRESS(ROUNDDOWN((ROW(G1391)-2)/3,0)+2,MOD(ROW(G1391)-2,3)+2))," - ",INDIRECT(ADDRESS(ROUNDDOWN((ROW(G1391)-2)/3,0)+2,1))),"")</f>
        <v>Flopsy - Spiked Hare</v>
      </c>
      <c r="M1391" t="s">
        <v>3254</v>
      </c>
    </row>
    <row r="1392" spans="7:13" x14ac:dyDescent="0.45">
      <c r="G1392" t="str" cm="1">
        <f t="array" aca="1" ref="G1392" ca="1">IF(INDIRECT(ADDRESS(ROUNDDOWN((ROW(G1392)-2)/3,0)+2,2))&lt;&gt;"",_xlfn.CONCAT(INDIRECT(ADDRESS(ROUNDDOWN((ROW(G1392)-2)/3,0)+2,MOD(ROW(G1392)-2,3)+2))," - ",INDIRECT(ADDRESS(ROUNDDOWN((ROW(G1392)-2)/3,0)+2,1))),"")</f>
        <v>Mopsy - Spiked Hare</v>
      </c>
      <c r="M1392" t="s">
        <v>3255</v>
      </c>
    </row>
    <row r="1393" spans="7:13" x14ac:dyDescent="0.45">
      <c r="G1393" t="str" cm="1">
        <f t="array" aca="1" ref="G1393" ca="1">IF(INDIRECT(ADDRESS(ROUNDDOWN((ROW(G1393)-2)/3,0)+2,2))&lt;&gt;"",_xlfn.CONCAT(INDIRECT(ADDRESS(ROUNDDOWN((ROW(G1393)-2)/3,0)+2,MOD(ROW(G1393)-2,3)+2))," - ",INDIRECT(ADDRESS(ROUNDDOWN((ROW(G1393)-2)/3,0)+2,1))),"")</f>
        <v>Cotton Tail - Spiked Hare</v>
      </c>
      <c r="M1393" t="s">
        <v>3256</v>
      </c>
    </row>
    <row r="1394" spans="7:13" x14ac:dyDescent="0.45">
      <c r="G1394" t="str" cm="1">
        <f t="array" aca="1" ref="G1394" ca="1">IF(INDIRECT(ADDRESS(ROUNDDOWN((ROW(G1394)-2)/3,0)+2,2))&lt;&gt;"",_xlfn.CONCAT(INDIRECT(ADDRESS(ROUNDDOWN((ROW(G1394)-2)/3,0)+2,MOD(ROW(G1394)-2,3)+2))," - ",INDIRECT(ADDRESS(ROUNDDOWN((ROW(G1394)-2)/3,0)+2,1))),"")</f>
        <v>Jade - Green Dragon</v>
      </c>
      <c r="M1394" t="s">
        <v>3257</v>
      </c>
    </row>
    <row r="1395" spans="7:13" x14ac:dyDescent="0.45">
      <c r="G1395" t="str" cm="1">
        <f t="array" aca="1" ref="G1395" ca="1">IF(INDIRECT(ADDRESS(ROUNDDOWN((ROW(G1395)-2)/3,0)+2,2))&lt;&gt;"",_xlfn.CONCAT(INDIRECT(ADDRESS(ROUNDDOWN((ROW(G1395)-2)/3,0)+2,MOD(ROW(G1395)-2,3)+2))," - ",INDIRECT(ADDRESS(ROUNDDOWN((ROW(G1395)-2)/3,0)+2,1))),"")</f>
        <v>Jasmine - Green Dragon</v>
      </c>
      <c r="M1395" t="s">
        <v>3258</v>
      </c>
    </row>
    <row r="1396" spans="7:13" x14ac:dyDescent="0.45">
      <c r="G1396" t="str" cm="1">
        <f t="array" aca="1" ref="G1396" ca="1">IF(INDIRECT(ADDRESS(ROUNDDOWN((ROW(G1396)-2)/3,0)+2,2))&lt;&gt;"",_xlfn.CONCAT(INDIRECT(ADDRESS(ROUNDDOWN((ROW(G1396)-2)/3,0)+2,MOD(ROW(G1396)-2,3)+2))," - ",INDIRECT(ADDRESS(ROUNDDOWN((ROW(G1396)-2)/3,0)+2,1))),"")</f>
        <v>Ivy - Green Dragon</v>
      </c>
      <c r="M1396" t="s">
        <v>3259</v>
      </c>
    </row>
    <row r="1397" spans="7:13" x14ac:dyDescent="0.45">
      <c r="G1397" t="str" cm="1">
        <f t="array" aca="1" ref="G1397" ca="1">IF(INDIRECT(ADDRESS(ROUNDDOWN((ROW(G1397)-2)/3,0)+2,2))&lt;&gt;"",_xlfn.CONCAT(INDIRECT(ADDRESS(ROUNDDOWN((ROW(G1397)-2)/3,0)+2,MOD(ROW(G1397)-2,3)+2))," - ",INDIRECT(ADDRESS(ROUNDDOWN((ROW(G1397)-2)/3,0)+2,1))),"")</f>
        <v>Cackle - Spitegeist</v>
      </c>
      <c r="M1397" t="s">
        <v>3260</v>
      </c>
    </row>
    <row r="1398" spans="7:13" x14ac:dyDescent="0.45">
      <c r="G1398" t="str" cm="1">
        <f t="array" aca="1" ref="G1398" ca="1">IF(INDIRECT(ADDRESS(ROUNDDOWN((ROW(G1398)-2)/3,0)+2,2))&lt;&gt;"",_xlfn.CONCAT(INDIRECT(ADDRESS(ROUNDDOWN((ROW(G1398)-2)/3,0)+2,MOD(ROW(G1398)-2,3)+2))," - ",INDIRECT(ADDRESS(ROUNDDOWN((ROW(G1398)-2)/3,0)+2,1))),"")</f>
        <v>Gurney - Spitegeist</v>
      </c>
      <c r="M1398" t="s">
        <v>3261</v>
      </c>
    </row>
    <row r="1399" spans="7:13" x14ac:dyDescent="0.45">
      <c r="G1399" t="str" cm="1">
        <f t="array" aca="1" ref="G1399" ca="1">IF(INDIRECT(ADDRESS(ROUNDDOWN((ROW(G1399)-2)/3,0)+2,2))&lt;&gt;"",_xlfn.CONCAT(INDIRECT(ADDRESS(ROUNDDOWN((ROW(G1399)-2)/3,0)+2,MOD(ROW(G1399)-2,3)+2))," - ",INDIRECT(ADDRESS(ROUNDDOWN((ROW(G1399)-2)/3,0)+2,1))),"")</f>
        <v>Snigger - Spitegeist</v>
      </c>
      <c r="M1399" t="s">
        <v>3262</v>
      </c>
    </row>
    <row r="1400" spans="7:13" x14ac:dyDescent="0.45">
      <c r="G1400" t="str" cm="1">
        <f t="array" aca="1" ref="G1400" ca="1">IF(INDIRECT(ADDRESS(ROUNDDOWN((ROW(G1400)-2)/3,0)+2,2))&lt;&gt;"",_xlfn.CONCAT(INDIRECT(ADDRESS(ROUNDDOWN((ROW(G1400)-2)/3,0)+2,MOD(ROW(G1400)-2,3)+2))," - ",INDIRECT(ADDRESS(ROUNDDOWN((ROW(G1400)-2)/3,0)+2,1))),"")</f>
        <v>Lupus - Bewarewolf</v>
      </c>
      <c r="M1400" t="s">
        <v>3263</v>
      </c>
    </row>
    <row r="1401" spans="7:13" x14ac:dyDescent="0.45">
      <c r="G1401" t="str" cm="1">
        <f t="array" aca="1" ref="G1401" ca="1">IF(INDIRECT(ADDRESS(ROUNDDOWN((ROW(G1401)-2)/3,0)+2,2))&lt;&gt;"",_xlfn.CONCAT(INDIRECT(ADDRESS(ROUNDDOWN((ROW(G1401)-2)/3,0)+2,MOD(ROW(G1401)-2,3)+2))," - ",INDIRECT(ADDRESS(ROUNDDOWN((ROW(G1401)-2)/3,0)+2,1))),"")</f>
        <v>Howells - Bewarewolf</v>
      </c>
      <c r="M1401" t="s">
        <v>3264</v>
      </c>
    </row>
    <row r="1402" spans="7:13" x14ac:dyDescent="0.45">
      <c r="G1402" t="str" cm="1">
        <f t="array" aca="1" ref="G1402" ca="1">IF(INDIRECT(ADDRESS(ROUNDDOWN((ROW(G1402)-2)/3,0)+2,2))&lt;&gt;"",_xlfn.CONCAT(INDIRECT(ADDRESS(ROUNDDOWN((ROW(G1402)-2)/3,0)+2,MOD(ROW(G1402)-2,3)+2))," - ",INDIRECT(ADDRESS(ROUNDDOWN((ROW(G1402)-2)/3,0)+2,1))),"")</f>
        <v>Wolfram - Bewarewolf</v>
      </c>
      <c r="M1402" t="s">
        <v>3265</v>
      </c>
    </row>
    <row r="1403" spans="7:13" x14ac:dyDescent="0.45">
      <c r="G1403" t="str" cm="1">
        <f t="array" aca="1" ref="G1403" ca="1">IF(INDIRECT(ADDRESS(ROUNDDOWN((ROW(G1403)-2)/3,0)+2,2))&lt;&gt;"",_xlfn.CONCAT(INDIRECT(ADDRESS(ROUNDDOWN((ROW(G1403)-2)/3,0)+2,MOD(ROW(G1403)-2,3)+2))," - ",INDIRECT(ADDRESS(ROUNDDOWN((ROW(G1403)-2)/3,0)+2,1))),"")</f>
        <v>Ribley - Skeleton Soldier</v>
      </c>
      <c r="M1403" t="s">
        <v>3266</v>
      </c>
    </row>
    <row r="1404" spans="7:13" x14ac:dyDescent="0.45">
      <c r="G1404" t="str" cm="1">
        <f t="array" aca="1" ref="G1404" ca="1">IF(INDIRECT(ADDRESS(ROUNDDOWN((ROW(G1404)-2)/3,0)+2,2))&lt;&gt;"",_xlfn.CONCAT(INDIRECT(ADDRESS(ROUNDDOWN((ROW(G1404)-2)/3,0)+2,MOD(ROW(G1404)-2,3)+2))," - ",INDIRECT(ADDRESS(ROUNDDOWN((ROW(G1404)-2)/3,0)+2,1))),"")</f>
        <v>Skelton - Skeleton Soldier</v>
      </c>
      <c r="M1404" t="s">
        <v>3267</v>
      </c>
    </row>
    <row r="1405" spans="7:13" x14ac:dyDescent="0.45">
      <c r="G1405" t="str" cm="1">
        <f t="array" aca="1" ref="G1405" ca="1">IF(INDIRECT(ADDRESS(ROUNDDOWN((ROW(G1405)-2)/3,0)+2,2))&lt;&gt;"",_xlfn.CONCAT(INDIRECT(ADDRESS(ROUNDDOWN((ROW(G1405)-2)/3,0)+2,MOD(ROW(G1405)-2,3)+2))," - ",INDIRECT(ADDRESS(ROUNDDOWN((ROW(G1405)-2)/3,0)+2,1))),"")</f>
        <v>Jack Marrow - Skeleton Soldier</v>
      </c>
      <c r="M1405" t="s">
        <v>3268</v>
      </c>
    </row>
    <row r="1406" spans="7:13" x14ac:dyDescent="0.45">
      <c r="G1406" t="str" cm="1">
        <f t="array" aca="1" ref="G1406" ca="1">IF(INDIRECT(ADDRESS(ROUNDDOWN((ROW(G1406)-2)/3,0)+2,2))&lt;&gt;"",_xlfn.CONCAT(INDIRECT(ADDRESS(ROUNDDOWN((ROW(G1406)-2)/3,0)+2,MOD(ROW(G1406)-2,3)+2))," - ",INDIRECT(ADDRESS(ROUNDDOWN((ROW(G1406)-2)/3,0)+2,1))),"")</f>
        <v>Vultch - Cosmic Chimaera</v>
      </c>
      <c r="M1406" t="s">
        <v>3269</v>
      </c>
    </row>
    <row r="1407" spans="7:13" x14ac:dyDescent="0.45">
      <c r="G1407" t="str" cm="1">
        <f t="array" aca="1" ref="G1407" ca="1">IF(INDIRECT(ADDRESS(ROUNDDOWN((ROW(G1407)-2)/3,0)+2,2))&lt;&gt;"",_xlfn.CONCAT(INDIRECT(ADDRESS(ROUNDDOWN((ROW(G1407)-2)/3,0)+2,MOD(ROW(G1407)-2,3)+2))," - ",INDIRECT(ADDRESS(ROUNDDOWN((ROW(G1407)-2)/3,0)+2,1))),"")</f>
        <v>Maelstrom - Cosmic Chimaera</v>
      </c>
      <c r="M1407" t="s">
        <v>3270</v>
      </c>
    </row>
    <row r="1408" spans="7:13" x14ac:dyDescent="0.45">
      <c r="G1408" t="str" cm="1">
        <f t="array" aca="1" ref="G1408" ca="1">IF(INDIRECT(ADDRESS(ROUNDDOWN((ROW(G1408)-2)/3,0)+2,2))&lt;&gt;"",_xlfn.CONCAT(INDIRECT(ADDRESS(ROUNDDOWN((ROW(G1408)-2)/3,0)+2,MOD(ROW(G1408)-2,3)+2))," - ",INDIRECT(ADDRESS(ROUNDDOWN((ROW(G1408)-2)/3,0)+2,1))),"")</f>
        <v>Maebeline - Cosmic Chimaera</v>
      </c>
      <c r="M1408" t="s">
        <v>3271</v>
      </c>
    </row>
    <row r="1409" spans="7:13" x14ac:dyDescent="0.45">
      <c r="G1409" t="str" cm="1">
        <f t="array" aca="1" ref="G1409" ca="1">IF(INDIRECT(ADDRESS(ROUNDDOWN((ROW(G1409)-2)/3,0)+2,2))&lt;&gt;"",_xlfn.CONCAT(INDIRECT(ADDRESS(ROUNDDOWN((ROW(G1409)-2)/3,0)+2,MOD(ROW(G1409)-2,3)+2))," - ",INDIRECT(ADDRESS(ROUNDDOWN((ROW(G1409)-2)/3,0)+2,1))),"")</f>
        <v/>
      </c>
      <c r="M1409" t="s">
        <v>1667</v>
      </c>
    </row>
    <row r="1410" spans="7:13" x14ac:dyDescent="0.45">
      <c r="G1410" t="str" cm="1">
        <f t="array" aca="1" ref="G1410" ca="1">IF(INDIRECT(ADDRESS(ROUNDDOWN((ROW(G1410)-2)/3,0)+2,2))&lt;&gt;"",_xlfn.CONCAT(INDIRECT(ADDRESS(ROUNDDOWN((ROW(G1410)-2)/3,0)+2,MOD(ROW(G1410)-2,3)+2))," - ",INDIRECT(ADDRESS(ROUNDDOWN((ROW(G1410)-2)/3,0)+2,1))),"")</f>
        <v/>
      </c>
      <c r="M1410" t="s">
        <v>1667</v>
      </c>
    </row>
    <row r="1411" spans="7:13" x14ac:dyDescent="0.45">
      <c r="G1411" t="str" cm="1">
        <f t="array" aca="1" ref="G1411" ca="1">IF(INDIRECT(ADDRESS(ROUNDDOWN((ROW(G1411)-2)/3,0)+2,2))&lt;&gt;"",_xlfn.CONCAT(INDIRECT(ADDRESS(ROUNDDOWN((ROW(G1411)-2)/3,0)+2,MOD(ROW(G1411)-2,3)+2))," - ",INDIRECT(ADDRESS(ROUNDDOWN((ROW(G1411)-2)/3,0)+2,1))),"")</f>
        <v/>
      </c>
      <c r="M1411" t="s">
        <v>1667</v>
      </c>
    </row>
    <row r="1412" spans="7:13" x14ac:dyDescent="0.45">
      <c r="G1412" t="str" cm="1">
        <f t="array" aca="1" ref="G1412" ca="1">IF(INDIRECT(ADDRESS(ROUNDDOWN((ROW(G1412)-2)/3,0)+2,2))&lt;&gt;"",_xlfn.CONCAT(INDIRECT(ADDRESS(ROUNDDOWN((ROW(G1412)-2)/3,0)+2,MOD(ROW(G1412)-2,3)+2))," - ",INDIRECT(ADDRESS(ROUNDDOWN((ROW(G1412)-2)/3,0)+2,1))),"")</f>
        <v>Ghoulbert - Ghoul</v>
      </c>
      <c r="M1412" t="s">
        <v>3272</v>
      </c>
    </row>
    <row r="1413" spans="7:13" x14ac:dyDescent="0.45">
      <c r="G1413" t="str" cm="1">
        <f t="array" aca="1" ref="G1413" ca="1">IF(INDIRECT(ADDRESS(ROUNDDOWN((ROW(G1413)-2)/3,0)+2,2))&lt;&gt;"",_xlfn.CONCAT(INDIRECT(ADDRESS(ROUNDDOWN((ROW(G1413)-2)/3,0)+2,MOD(ROW(G1413)-2,3)+2))," - ",INDIRECT(ADDRESS(ROUNDDOWN((ROW(G1413)-2)/3,0)+2,1))),"")</f>
        <v>Paul Bearer - Ghoul</v>
      </c>
      <c r="M1413" t="s">
        <v>3273</v>
      </c>
    </row>
    <row r="1414" spans="7:13" x14ac:dyDescent="0.45">
      <c r="G1414" t="str" cm="1">
        <f t="array" aca="1" ref="G1414" ca="1">IF(INDIRECT(ADDRESS(ROUNDDOWN((ROW(G1414)-2)/3,0)+2,2))&lt;&gt;"",_xlfn.CONCAT(INDIRECT(ADDRESS(ROUNDDOWN((ROW(G1414)-2)/3,0)+2,MOD(ROW(G1414)-2,3)+2))," - ",INDIRECT(ADDRESS(ROUNDDOWN((ROW(G1414)-2)/3,0)+2,1))),"")</f>
        <v>Lurch - Ghoul</v>
      </c>
      <c r="M1414" t="s">
        <v>3274</v>
      </c>
    </row>
    <row r="1415" spans="7:13" x14ac:dyDescent="0.45">
      <c r="G1415" t="str" cm="1">
        <f t="array" aca="1" ref="G1415" ca="1">IF(INDIRECT(ADDRESS(ROUNDDOWN((ROW(G1415)-2)/3,0)+2,2))&lt;&gt;"",_xlfn.CONCAT(INDIRECT(ADDRESS(ROUNDDOWN((ROW(G1415)-2)/3,0)+2,MOD(ROW(G1415)-2,3)+2))," - ",INDIRECT(ADDRESS(ROUNDDOWN((ROW(G1415)-2)/3,0)+2,1))),"")</f>
        <v>Bones - Skeleton Scrapper</v>
      </c>
      <c r="M1415" t="s">
        <v>3275</v>
      </c>
    </row>
    <row r="1416" spans="7:13" x14ac:dyDescent="0.45">
      <c r="G1416" t="str" cm="1">
        <f t="array" aca="1" ref="G1416" ca="1">IF(INDIRECT(ADDRESS(ROUNDDOWN((ROW(G1416)-2)/3,0)+2,2))&lt;&gt;"",_xlfn.CONCAT(INDIRECT(ADDRESS(ROUNDDOWN((ROW(G1416)-2)/3,0)+2,MOD(ROW(G1416)-2,3)+2))," - ",INDIRECT(ADDRESS(ROUNDDOWN((ROW(G1416)-2)/3,0)+2,1))),"")</f>
        <v>Rattler - Skeleton Scrapper</v>
      </c>
      <c r="M1416" t="s">
        <v>3276</v>
      </c>
    </row>
    <row r="1417" spans="7:13" x14ac:dyDescent="0.45">
      <c r="G1417" t="str" cm="1">
        <f t="array" aca="1" ref="G1417" ca="1">IF(INDIRECT(ADDRESS(ROUNDDOWN((ROW(G1417)-2)/3,0)+2,2))&lt;&gt;"",_xlfn.CONCAT(INDIRECT(ADDRESS(ROUNDDOWN((ROW(G1417)-2)/3,0)+2,MOD(ROW(G1417)-2,3)+2))," - ",INDIRECT(ADDRESS(ROUNDDOWN((ROW(G1417)-2)/3,0)+2,1))),"")</f>
        <v>Knuckles - Skeleton Scrapper</v>
      </c>
      <c r="M1417" t="s">
        <v>3277</v>
      </c>
    </row>
    <row r="1418" spans="7:13" x14ac:dyDescent="0.45">
      <c r="G1418" t="str" cm="1">
        <f t="array" aca="1" ref="G1418" ca="1">IF(INDIRECT(ADDRESS(ROUNDDOWN((ROW(G1418)-2)/3,0)+2,2))&lt;&gt;"",_xlfn.CONCAT(INDIRECT(ADDRESS(ROUNDDOWN((ROW(G1418)-2)/3,0)+2,MOD(ROW(G1418)-2,3)+2))," - ",INDIRECT(ADDRESS(ROUNDDOWN((ROW(G1418)-2)/3,0)+2,1))),"")</f>
        <v/>
      </c>
      <c r="M1418" t="s">
        <v>1667</v>
      </c>
    </row>
    <row r="1419" spans="7:13" x14ac:dyDescent="0.45">
      <c r="G1419" t="str" cm="1">
        <f t="array" aca="1" ref="G1419" ca="1">IF(INDIRECT(ADDRESS(ROUNDDOWN((ROW(G1419)-2)/3,0)+2,2))&lt;&gt;"",_xlfn.CONCAT(INDIRECT(ADDRESS(ROUNDDOWN((ROW(G1419)-2)/3,0)+2,MOD(ROW(G1419)-2,3)+2))," - ",INDIRECT(ADDRESS(ROUNDDOWN((ROW(G1419)-2)/3,0)+2,1))),"")</f>
        <v/>
      </c>
      <c r="M1419" t="s">
        <v>1667</v>
      </c>
    </row>
    <row r="1420" spans="7:13" x14ac:dyDescent="0.45">
      <c r="G1420" t="str" cm="1">
        <f t="array" aca="1" ref="G1420" ca="1">IF(INDIRECT(ADDRESS(ROUNDDOWN((ROW(G1420)-2)/3,0)+2,2))&lt;&gt;"",_xlfn.CONCAT(INDIRECT(ADDRESS(ROUNDDOWN((ROW(G1420)-2)/3,0)+2,MOD(ROW(G1420)-2,3)+2))," - ",INDIRECT(ADDRESS(ROUNDDOWN((ROW(G1420)-2)/3,0)+2,1))),"")</f>
        <v/>
      </c>
      <c r="M1420" t="s">
        <v>1667</v>
      </c>
    </row>
    <row r="1421" spans="7:13" x14ac:dyDescent="0.45">
      <c r="G1421" t="str" cm="1">
        <f t="array" aca="1" ref="G1421" ca="1">IF(INDIRECT(ADDRESS(ROUNDDOWN((ROW(G1421)-2)/3,0)+2,2))&lt;&gt;"",_xlfn.CONCAT(INDIRECT(ADDRESS(ROUNDDOWN((ROW(G1421)-2)/3,0)+2,MOD(ROW(G1421)-2,3)+2))," - ",INDIRECT(ADDRESS(ROUNDDOWN((ROW(G1421)-2)/3,0)+2,1))),"")</f>
        <v>Lee - Lesionnaire</v>
      </c>
      <c r="M1421" t="s">
        <v>3278</v>
      </c>
    </row>
    <row r="1422" spans="7:13" x14ac:dyDescent="0.45">
      <c r="G1422" t="str" cm="1">
        <f t="array" aca="1" ref="G1422" ca="1">IF(INDIRECT(ADDRESS(ROUNDDOWN((ROW(G1422)-2)/3,0)+2,2))&lt;&gt;"",_xlfn.CONCAT(INDIRECT(ADDRESS(ROUNDDOWN((ROW(G1422)-2)/3,0)+2,MOD(ROW(G1422)-2,3)+2))," - ",INDIRECT(ADDRESS(ROUNDDOWN((ROW(G1422)-2)/3,0)+2,1))),"")</f>
        <v>Leesa - Lesionnaire</v>
      </c>
      <c r="M1422" t="s">
        <v>3279</v>
      </c>
    </row>
    <row r="1423" spans="7:13" x14ac:dyDescent="0.45">
      <c r="G1423" t="str" cm="1">
        <f t="array" aca="1" ref="G1423" ca="1">IF(INDIRECT(ADDRESS(ROUNDDOWN((ROW(G1423)-2)/3,0)+2,2))&lt;&gt;"",_xlfn.CONCAT(INDIRECT(ADDRESS(ROUNDDOWN((ROW(G1423)-2)/3,0)+2,MOD(ROW(G1423)-2,3)+2))," - ",INDIRECT(ADDRESS(ROUNDDOWN((ROW(G1423)-2)/3,0)+2,1))),"")</f>
        <v>Leeam - Lesionnaire</v>
      </c>
      <c r="M1423" t="s">
        <v>3280</v>
      </c>
    </row>
    <row r="1424" spans="7:13" x14ac:dyDescent="0.45">
      <c r="G1424" t="str" cm="1">
        <f t="array" aca="1" ref="G1424" ca="1">IF(INDIRECT(ADDRESS(ROUNDDOWN((ROW(G1424)-2)/3,0)+2,2))&lt;&gt;"",_xlfn.CONCAT(INDIRECT(ADDRESS(ROUNDDOWN((ROW(G1424)-2)/3,0)+2,MOD(ROW(G1424)-2,3)+2))," - ",INDIRECT(ADDRESS(ROUNDDOWN((ROW(G1424)-2)/3,0)+2,1))),"")</f>
        <v>Hardwick - Wickerman</v>
      </c>
      <c r="M1424" t="s">
        <v>3281</v>
      </c>
    </row>
    <row r="1425" spans="7:13" x14ac:dyDescent="0.45">
      <c r="G1425" t="str" cm="1">
        <f t="array" aca="1" ref="G1425" ca="1">IF(INDIRECT(ADDRESS(ROUNDDOWN((ROW(G1425)-2)/3,0)+2,2))&lt;&gt;"",_xlfn.CONCAT(INDIRECT(ADDRESS(ROUNDDOWN((ROW(G1425)-2)/3,0)+2,MOD(ROW(G1425)-2,3)+2))," - ",INDIRECT(ADDRESS(ROUNDDOWN((ROW(G1425)-2)/3,0)+2,1))),"")</f>
        <v>Wickliffe - Wickerman</v>
      </c>
      <c r="M1425" t="s">
        <v>3282</v>
      </c>
    </row>
    <row r="1426" spans="7:13" x14ac:dyDescent="0.45">
      <c r="G1426" t="str" cm="1">
        <f t="array" aca="1" ref="G1426" ca="1">IF(INDIRECT(ADDRESS(ROUNDDOWN((ROW(G1426)-2)/3,0)+2,2))&lt;&gt;"",_xlfn.CONCAT(INDIRECT(ADDRESS(ROUNDDOWN((ROW(G1426)-2)/3,0)+2,MOD(ROW(G1426)-2,3)+2))," - ",INDIRECT(ADDRESS(ROUNDDOWN((ROW(G1426)-2)/3,0)+2,1))),"")</f>
        <v>Wickham - Wickerman</v>
      </c>
      <c r="M1426" t="s">
        <v>3283</v>
      </c>
    </row>
    <row r="1427" spans="7:13" x14ac:dyDescent="0.45">
      <c r="G1427" t="str" cm="1">
        <f t="array" aca="1" ref="G1427" ca="1">IF(INDIRECT(ADDRESS(ROUNDDOWN((ROW(G1427)-2)/3,0)+2,2))&lt;&gt;"",_xlfn.CONCAT(INDIRECT(ADDRESS(ROUNDDOWN((ROW(G1427)-2)/3,0)+2,MOD(ROW(G1427)-2,3)+2))," - ",INDIRECT(ADDRESS(ROUNDDOWN((ROW(G1427)-2)/3,0)+2,1))),"")</f>
        <v>Cyril - Cyclops</v>
      </c>
      <c r="M1427" t="s">
        <v>3284</v>
      </c>
    </row>
    <row r="1428" spans="7:13" x14ac:dyDescent="0.45">
      <c r="G1428" t="str" cm="1">
        <f t="array" aca="1" ref="G1428" ca="1">IF(INDIRECT(ADDRESS(ROUNDDOWN((ROW(G1428)-2)/3,0)+2,2))&lt;&gt;"",_xlfn.CONCAT(INDIRECT(ADDRESS(ROUNDDOWN((ROW(G1428)-2)/3,0)+2,MOD(ROW(G1428)-2,3)+2))," - ",INDIRECT(ADDRESS(ROUNDDOWN((ROW(G1428)-2)/3,0)+2,1))),"")</f>
        <v>Cynthia - Cyclops</v>
      </c>
      <c r="M1428" t="s">
        <v>3285</v>
      </c>
    </row>
    <row r="1429" spans="7:13" x14ac:dyDescent="0.45">
      <c r="G1429" t="str" cm="1">
        <f t="array" aca="1" ref="G1429" ca="1">IF(INDIRECT(ADDRESS(ROUNDDOWN((ROW(G1429)-2)/3,0)+2,2))&lt;&gt;"",_xlfn.CONCAT(INDIRECT(ADDRESS(ROUNDDOWN((ROW(G1429)-2)/3,0)+2,MOD(ROW(G1429)-2,3)+2))," - ",INDIRECT(ADDRESS(ROUNDDOWN((ROW(G1429)-2)/3,0)+2,1))),"")</f>
        <v>Cyrus - Cyclops</v>
      </c>
      <c r="M1429" t="s">
        <v>3286</v>
      </c>
    </row>
    <row r="1430" spans="7:13" x14ac:dyDescent="0.45">
      <c r="G1430" t="str" cm="1">
        <f t="array" aca="1" ref="G1430" ca="1">IF(INDIRECT(ADDRESS(ROUNDDOWN((ROW(G1430)-2)/3,0)+2,2))&lt;&gt;"",_xlfn.CONCAT(INDIRECT(ADDRESS(ROUNDDOWN((ROW(G1430)-2)/3,0)+2,MOD(ROW(G1430)-2,3)+2))," - ",INDIRECT(ADDRESS(ROUNDDOWN((ROW(G1430)-2)/3,0)+2,1))),"")</f>
        <v>Mudd - Clay Colonel</v>
      </c>
      <c r="M1430" t="s">
        <v>3287</v>
      </c>
    </row>
    <row r="1431" spans="7:13" x14ac:dyDescent="0.45">
      <c r="G1431" t="str" cm="1">
        <f t="array" aca="1" ref="G1431" ca="1">IF(INDIRECT(ADDRESS(ROUNDDOWN((ROW(G1431)-2)/3,0)+2,2))&lt;&gt;"",_xlfn.CONCAT(INDIRECT(ADDRESS(ROUNDDOWN((ROW(G1431)-2)/3,0)+2,MOD(ROW(G1431)-2,3)+2))," - ",INDIRECT(ADDRESS(ROUNDDOWN((ROW(G1431)-2)/3,0)+2,1))),"")</f>
        <v>Loamy - Clay Colonel</v>
      </c>
      <c r="M1431" t="s">
        <v>3288</v>
      </c>
    </row>
    <row r="1432" spans="7:13" x14ac:dyDescent="0.45">
      <c r="G1432" t="str" cm="1">
        <f t="array" aca="1" ref="G1432" ca="1">IF(INDIRECT(ADDRESS(ROUNDDOWN((ROW(G1432)-2)/3,0)+2,2))&lt;&gt;"",_xlfn.CONCAT(INDIRECT(ADDRESS(ROUNDDOWN((ROW(G1432)-2)/3,0)+2,MOD(ROW(G1432)-2,3)+2))," - ",INDIRECT(ADDRESS(ROUNDDOWN((ROW(G1432)-2)/3,0)+2,1))),"")</f>
        <v>Pete - Clay Colonel</v>
      </c>
      <c r="M1432" t="s">
        <v>3289</v>
      </c>
    </row>
    <row r="1433" spans="7:13" x14ac:dyDescent="0.45">
      <c r="G1433" t="str" cm="1">
        <f t="array" aca="1" ref="G1433" ca="1">IF(INDIRECT(ADDRESS(ROUNDDOWN((ROW(G1433)-2)/3,0)+2,2))&lt;&gt;"",_xlfn.CONCAT(INDIRECT(ADDRESS(ROUNDDOWN((ROW(G1433)-2)/3,0)+2,MOD(ROW(G1433)-2,3)+2))," - ",INDIRECT(ADDRESS(ROUNDDOWN((ROW(G1433)-2)/3,0)+2,1))),"")</f>
        <v>Machs - Machismogre</v>
      </c>
      <c r="M1433" t="s">
        <v>3290</v>
      </c>
    </row>
    <row r="1434" spans="7:13" x14ac:dyDescent="0.45">
      <c r="G1434" t="str" cm="1">
        <f t="array" aca="1" ref="G1434" ca="1">IF(INDIRECT(ADDRESS(ROUNDDOWN((ROW(G1434)-2)/3,0)+2,2))&lt;&gt;"",_xlfn.CONCAT(INDIRECT(ADDRESS(ROUNDDOWN((ROW(G1434)-2)/3,0)+2,MOD(ROW(G1434)-2,3)+2))," - ",INDIRECT(ADDRESS(ROUNDDOWN((ROW(G1434)-2)/3,0)+2,1))),"")</f>
        <v>Machswell - Machismogre</v>
      </c>
      <c r="M1434" t="s">
        <v>3291</v>
      </c>
    </row>
    <row r="1435" spans="7:13" x14ac:dyDescent="0.45">
      <c r="G1435" t="str" cm="1">
        <f t="array" aca="1" ref="G1435" ca="1">IF(INDIRECT(ADDRESS(ROUNDDOWN((ROW(G1435)-2)/3,0)+2,2))&lt;&gt;"",_xlfn.CONCAT(INDIRECT(ADDRESS(ROUNDDOWN((ROW(G1435)-2)/3,0)+2,MOD(ROW(G1435)-2,3)+2))," - ",INDIRECT(ADDRESS(ROUNDDOWN((ROW(G1435)-2)/3,0)+2,1))),"")</f>
        <v>Big Mach - Machismogre</v>
      </c>
      <c r="M1435" t="s">
        <v>3292</v>
      </c>
    </row>
    <row r="1436" spans="7:13" x14ac:dyDescent="0.45">
      <c r="G1436" t="str" cm="1">
        <f t="array" aca="1" ref="G1436" ca="1">IF(INDIRECT(ADDRESS(ROUNDDOWN((ROW(G1436)-2)/3,0)+2,2))&lt;&gt;"",_xlfn.CONCAT(INDIRECT(ADDRESS(ROUNDDOWN((ROW(G1436)-2)/3,0)+2,MOD(ROW(G1436)-2,3)+2))," - ",INDIRECT(ADDRESS(ROUNDDOWN((ROW(G1436)-2)/3,0)+2,1))),"")</f>
        <v>Hugeo - Gigantes</v>
      </c>
      <c r="M1436" t="s">
        <v>3293</v>
      </c>
    </row>
    <row r="1437" spans="7:13" x14ac:dyDescent="0.45">
      <c r="G1437" t="str" cm="1">
        <f t="array" aca="1" ref="G1437" ca="1">IF(INDIRECT(ADDRESS(ROUNDDOWN((ROW(G1437)-2)/3,0)+2,2))&lt;&gt;"",_xlfn.CONCAT(INDIRECT(ADDRESS(ROUNDDOWN((ROW(G1437)-2)/3,0)+2,MOD(ROW(G1437)-2,3)+2))," - ",INDIRECT(ADDRESS(ROUNDDOWN((ROW(G1437)-2)/3,0)+2,1))),"")</f>
        <v>Biggles - Gigantes</v>
      </c>
      <c r="M1437" t="s">
        <v>3294</v>
      </c>
    </row>
    <row r="1438" spans="7:13" x14ac:dyDescent="0.45">
      <c r="G1438" t="str" cm="1">
        <f t="array" aca="1" ref="G1438" ca="1">IF(INDIRECT(ADDRESS(ROUNDDOWN((ROW(G1438)-2)/3,0)+2,2))&lt;&gt;"",_xlfn.CONCAT(INDIRECT(ADDRESS(ROUNDDOWN((ROW(G1438)-2)/3,0)+2,MOD(ROW(G1438)-2,3)+2))," - ",INDIRECT(ADDRESS(ROUNDDOWN((ROW(G1438)-2)/3,0)+2,1))),"")</f>
        <v>Gianthony - Gigantes</v>
      </c>
      <c r="M1438" t="s">
        <v>3295</v>
      </c>
    </row>
    <row r="1439" spans="7:13" x14ac:dyDescent="0.45">
      <c r="G1439" t="str" cm="1">
        <f t="array" aca="1" ref="G1439" ca="1">IF(INDIRECT(ADDRESS(ROUNDDOWN((ROW(G1439)-2)/3,0)+2,2))&lt;&gt;"",_xlfn.CONCAT(INDIRECT(ADDRESS(ROUNDDOWN((ROW(G1439)-2)/3,0)+2,MOD(ROW(G1439)-2,3)+2))," - ",INDIRECT(ADDRESS(ROUNDDOWN((ROW(G1439)-2)/3,0)+2,1))),"")</f>
        <v>Red - Red Scrapper</v>
      </c>
      <c r="M1439" t="s">
        <v>3296</v>
      </c>
    </row>
    <row r="1440" spans="7:13" x14ac:dyDescent="0.45">
      <c r="G1440" t="str" cm="1">
        <f t="array" aca="1" ref="G1440" ca="1">IF(INDIRECT(ADDRESS(ROUNDDOWN((ROW(G1440)-2)/3,0)+2,2))&lt;&gt;"",_xlfn.CONCAT(INDIRECT(ADDRESS(ROUNDDOWN((ROW(G1440)-2)/3,0)+2,MOD(ROW(G1440)-2,3)+2))," - ",INDIRECT(ADDRESS(ROUNDDOWN((ROW(G1440)-2)/3,0)+2,1))),"")</f>
        <v>Scrapa - Red Scrapper</v>
      </c>
      <c r="M1440" t="s">
        <v>3297</v>
      </c>
    </row>
    <row r="1441" spans="7:13" x14ac:dyDescent="0.45">
      <c r="G1441" t="str" cm="1">
        <f t="array" aca="1" ref="G1441" ca="1">IF(INDIRECT(ADDRESS(ROUNDDOWN((ROW(G1441)-2)/3,0)+2,2))&lt;&gt;"",_xlfn.CONCAT(INDIRECT(ADDRESS(ROUNDDOWN((ROW(G1441)-2)/3,0)+2,MOD(ROW(G1441)-2,3)+2))," - ",INDIRECT(ADDRESS(ROUNDDOWN((ROW(G1441)-2)/3,0)+2,1))),"")</f>
        <v>Scrapula - Red Scrapper</v>
      </c>
      <c r="M1441" t="s">
        <v>3298</v>
      </c>
    </row>
    <row r="1442" spans="7:13" x14ac:dyDescent="0.45">
      <c r="G1442" t="str" cm="1">
        <f t="array" aca="1" ref="G1442" ca="1">IF(INDIRECT(ADDRESS(ROUNDDOWN((ROW(G1442)-2)/3,0)+2,2))&lt;&gt;"",_xlfn.CONCAT(INDIRECT(ADDRESS(ROUNDDOWN((ROW(G1442)-2)/3,0)+2,MOD(ROW(G1442)-2,3)+2))," - ",INDIRECT(ADDRESS(ROUNDDOWN((ROW(G1442)-2)/3,0)+2,1))),"")</f>
        <v>Gadgitt - Killing Machine</v>
      </c>
      <c r="M1442" t="s">
        <v>3299</v>
      </c>
    </row>
    <row r="1443" spans="7:13" x14ac:dyDescent="0.45">
      <c r="G1443" t="str" cm="1">
        <f t="array" aca="1" ref="G1443" ca="1">IF(INDIRECT(ADDRESS(ROUNDDOWN((ROW(G1443)-2)/3,0)+2,2))&lt;&gt;"",_xlfn.CONCAT(INDIRECT(ADDRESS(ROUNDDOWN((ROW(G1443)-2)/3,0)+2,MOD(ROW(G1443)-2,3)+2))," - ",INDIRECT(ADDRESS(ROUNDDOWN((ROW(G1443)-2)/3,0)+2,1))),"")</f>
        <v>Garrote - Killing Machine</v>
      </c>
      <c r="M1443" t="s">
        <v>3300</v>
      </c>
    </row>
    <row r="1444" spans="7:13" x14ac:dyDescent="0.45">
      <c r="G1444" t="str" cm="1">
        <f t="array" aca="1" ref="G1444" ca="1">IF(INDIRECT(ADDRESS(ROUNDDOWN((ROW(G1444)-2)/3,0)+2,2))&lt;&gt;"",_xlfn.CONCAT(INDIRECT(ADDRESS(ROUNDDOWN((ROW(G1444)-2)/3,0)+2,MOD(ROW(G1444)-2,3)+2))," - ",INDIRECT(ADDRESS(ROUNDDOWN((ROW(G1444)-2)/3,0)+2,1))),"")</f>
        <v>Erazor - Killing Machine</v>
      </c>
      <c r="M1444" t="s">
        <v>3301</v>
      </c>
    </row>
    <row r="1445" spans="7:13" x14ac:dyDescent="0.45">
      <c r="G1445" t="str" cm="1">
        <f t="array" aca="1" ref="G1445" ca="1">IF(INDIRECT(ADDRESS(ROUNDDOWN((ROW(G1445)-2)/3,0)+2,2))&lt;&gt;"",_xlfn.CONCAT(INDIRECT(ADDRESS(ROUNDDOWN((ROW(G1445)-2)/3,0)+2,MOD(ROW(G1445)-2,3)+2))," - ",INDIRECT(ADDRESS(ROUNDDOWN((ROW(G1445)-2)/3,0)+2,1))),"")</f>
        <v>Poppy - Pocus Poppet</v>
      </c>
      <c r="M1445" t="s">
        <v>3302</v>
      </c>
    </row>
    <row r="1446" spans="7:13" x14ac:dyDescent="0.45">
      <c r="G1446" t="str" cm="1">
        <f t="array" aca="1" ref="G1446" ca="1">IF(INDIRECT(ADDRESS(ROUNDDOWN((ROW(G1446)-2)/3,0)+2,2))&lt;&gt;"",_xlfn.CONCAT(INDIRECT(ADDRESS(ROUNDDOWN((ROW(G1446)-2)/3,0)+2,MOD(ROW(G1446)-2,3)+2))," - ",INDIRECT(ADDRESS(ROUNDDOWN((ROW(G1446)-2)/3,0)+2,1))),"")</f>
        <v>Pocahontas - Pocus Poppet</v>
      </c>
      <c r="M1446" t="s">
        <v>3303</v>
      </c>
    </row>
    <row r="1447" spans="7:13" x14ac:dyDescent="0.45">
      <c r="G1447" t="str" cm="1">
        <f t="array" aca="1" ref="G1447" ca="1">IF(INDIRECT(ADDRESS(ROUNDDOWN((ROW(G1447)-2)/3,0)+2,2))&lt;&gt;"",_xlfn.CONCAT(INDIRECT(ADDRESS(ROUNDDOWN((ROW(G1447)-2)/3,0)+2,MOD(ROW(G1447)-2,3)+2))," - ",INDIRECT(ADDRESS(ROUNDDOWN((ROW(G1447)-2)/3,0)+2,1))),"")</f>
        <v>Pacey - Pocus Poppet</v>
      </c>
      <c r="M1447" t="s">
        <v>3304</v>
      </c>
    </row>
    <row r="1448" spans="7:13" x14ac:dyDescent="0.45">
      <c r="G1448" t="str" cm="1">
        <f t="array" aca="1" ref="G1448" ca="1">IF(INDIRECT(ADDRESS(ROUNDDOWN((ROW(G1448)-2)/3,0)+2,2))&lt;&gt;"",_xlfn.CONCAT(INDIRECT(ADDRESS(ROUNDDOWN((ROW(G1448)-2)/3,0)+2,MOD(ROW(G1448)-2,3)+2))," - ",INDIRECT(ADDRESS(ROUNDDOWN((ROW(G1448)-2)/3,0)+2,1))),"")</f>
        <v>Botty Boop - Robo-Robin</v>
      </c>
      <c r="M1448" t="s">
        <v>3305</v>
      </c>
    </row>
    <row r="1449" spans="7:13" x14ac:dyDescent="0.45">
      <c r="G1449" t="str" cm="1">
        <f t="array" aca="1" ref="G1449" ca="1">IF(INDIRECT(ADDRESS(ROUNDDOWN((ROW(G1449)-2)/3,0)+2,2))&lt;&gt;"",_xlfn.CONCAT(INDIRECT(ADDRESS(ROUNDDOWN((ROW(G1449)-2)/3,0)+2,MOD(ROW(G1449)-2,3)+2))," - ",INDIRECT(ADDRESS(ROUNDDOWN((ROW(G1449)-2)/3,0)+2,1))),"")</f>
        <v>Maimsley - Robo-Robin</v>
      </c>
      <c r="M1449" t="s">
        <v>3306</v>
      </c>
    </row>
    <row r="1450" spans="7:13" x14ac:dyDescent="0.45">
      <c r="G1450" t="str" cm="1">
        <f t="array" aca="1" ref="G1450" ca="1">IF(INDIRECT(ADDRESS(ROUNDDOWN((ROW(G1450)-2)/3,0)+2,2))&lt;&gt;"",_xlfn.CONCAT(INDIRECT(ADDRESS(ROUNDDOWN((ROW(G1450)-2)/3,0)+2,MOD(ROW(G1450)-2,3)+2))," - ",INDIRECT(ADDRESS(ROUNDDOWN((ROW(G1450)-2)/3,0)+2,1))),"")</f>
        <v>Preyston - Robo-Robin</v>
      </c>
      <c r="M1450" t="s">
        <v>3307</v>
      </c>
    </row>
    <row r="1451" spans="7:13" x14ac:dyDescent="0.45">
      <c r="G1451" t="str" cm="1">
        <f t="array" aca="1" ref="G1451" ca="1">IF(INDIRECT(ADDRESS(ROUNDDOWN((ROW(G1451)-2)/3,0)+2,2))&lt;&gt;"",_xlfn.CONCAT(INDIRECT(ADDRESS(ROUNDDOWN((ROW(G1451)-2)/3,0)+2,MOD(ROW(G1451)-2,3)+2))," - ",INDIRECT(ADDRESS(ROUNDDOWN((ROW(G1451)-2)/3,0)+2,1))),"")</f>
        <v>Overbyte - Überkilling Machine</v>
      </c>
      <c r="M1451" t="s">
        <v>3308</v>
      </c>
    </row>
    <row r="1452" spans="7:13" x14ac:dyDescent="0.45">
      <c r="G1452" t="str" cm="1">
        <f t="array" aca="1" ref="G1452" ca="1">IF(INDIRECT(ADDRESS(ROUNDDOWN((ROW(G1452)-2)/3,0)+2,2))&lt;&gt;"",_xlfn.CONCAT(INDIRECT(ADDRESS(ROUNDDOWN((ROW(G1452)-2)/3,0)+2,MOD(ROW(G1452)-2,3)+2))," - ",INDIRECT(ADDRESS(ROUNDDOWN((ROW(G1452)-2)/3,0)+2,1))),"")</f>
        <v>Defragg - Überkilling Machine</v>
      </c>
      <c r="M1452" t="s">
        <v>3309</v>
      </c>
    </row>
    <row r="1453" spans="7:13" x14ac:dyDescent="0.45">
      <c r="G1453" t="str" cm="1">
        <f t="array" aca="1" ref="G1453" ca="1">IF(INDIRECT(ADDRESS(ROUNDDOWN((ROW(G1453)-2)/3,0)+2,2))&lt;&gt;"",_xlfn.CONCAT(INDIRECT(ADDRESS(ROUNDDOWN((ROW(G1453)-2)/3,0)+2,MOD(ROW(G1453)-2,3)+2))," - ",INDIRECT(ADDRESS(ROUNDDOWN((ROW(G1453)-2)/3,0)+2,1))),"")</f>
        <v>Digit Eyes - Überkilling Machine</v>
      </c>
      <c r="M1453" t="s">
        <v>3310</v>
      </c>
    </row>
    <row r="1454" spans="7:13" x14ac:dyDescent="0.45">
      <c r="G1454" t="str" cm="1">
        <f t="array" aca="1" ref="G1454" ca="1">IF(INDIRECT(ADDRESS(ROUNDDOWN((ROW(G1454)-2)/3,0)+2,2))&lt;&gt;"",_xlfn.CONCAT(INDIRECT(ADDRESS(ROUNDDOWN((ROW(G1454)-2)/3,0)+2,MOD(ROW(G1454)-2,3)+2))," - ",INDIRECT(ADDRESS(ROUNDDOWN((ROW(G1454)-2)/3,0)+2,1))),"")</f>
        <v>Archie - Archdemon</v>
      </c>
      <c r="M1454" t="s">
        <v>3311</v>
      </c>
    </row>
    <row r="1455" spans="7:13" x14ac:dyDescent="0.45">
      <c r="G1455" t="str" cm="1">
        <f t="array" aca="1" ref="G1455" ca="1">IF(INDIRECT(ADDRESS(ROUNDDOWN((ROW(G1455)-2)/3,0)+2,2))&lt;&gt;"",_xlfn.CONCAT(INDIRECT(ADDRESS(ROUNDDOWN((ROW(G1455)-2)/3,0)+2,MOD(ROW(G1455)-2,3)+2))," - ",INDIRECT(ADDRESS(ROUNDDOWN((ROW(G1455)-2)/3,0)+2,1))),"")</f>
        <v>Damien - Archdemon</v>
      </c>
      <c r="M1455" t="s">
        <v>3312</v>
      </c>
    </row>
    <row r="1456" spans="7:13" x14ac:dyDescent="0.45">
      <c r="G1456" t="str" cm="1">
        <f t="array" aca="1" ref="G1456" ca="1">IF(INDIRECT(ADDRESS(ROUNDDOWN((ROW(G1456)-2)/3,0)+2,2))&lt;&gt;"",_xlfn.CONCAT(INDIRECT(ADDRESS(ROUNDDOWN((ROW(G1456)-2)/3,0)+2,MOD(ROW(G1456)-2,3)+2))," - ",INDIRECT(ADDRESS(ROUNDDOWN((ROW(G1456)-2)/3,0)+2,1))),"")</f>
        <v>Prong - Archdemon</v>
      </c>
      <c r="M1456" t="s">
        <v>3313</v>
      </c>
    </row>
    <row r="1457" spans="7:13" x14ac:dyDescent="0.45">
      <c r="G1457" t="str" cm="1">
        <f t="array" aca="1" ref="G1457" ca="1">IF(INDIRECT(ADDRESS(ROUNDDOWN((ROW(G1457)-2)/3,0)+2,2))&lt;&gt;"",_xlfn.CONCAT(INDIRECT(ADDRESS(ROUNDDOWN((ROW(G1457)-2)/3,0)+2,MOD(ROW(G1457)-2,3)+2))," - ",INDIRECT(ADDRESS(ROUNDDOWN((ROW(G1457)-2)/3,0)+2,1))),"")</f>
        <v>Thamthon - Minidemon</v>
      </c>
      <c r="M1457" t="s">
        <v>3314</v>
      </c>
    </row>
    <row r="1458" spans="7:13" x14ac:dyDescent="0.45">
      <c r="G1458" t="str" cm="1">
        <f t="array" aca="1" ref="G1458" ca="1">IF(INDIRECT(ADDRESS(ROUNDDOWN((ROW(G1458)-2)/3,0)+2,2))&lt;&gt;"",_xlfn.CONCAT(INDIRECT(ADDRESS(ROUNDDOWN((ROW(G1458)-2)/3,0)+2,MOD(ROW(G1458)-2,3)+2))," - ",INDIRECT(ADDRESS(ROUNDDOWN((ROW(G1458)-2)/3,0)+2,1))),"")</f>
        <v>Thedric - Minidemon</v>
      </c>
      <c r="M1458" t="s">
        <v>3315</v>
      </c>
    </row>
    <row r="1459" spans="7:13" x14ac:dyDescent="0.45">
      <c r="G1459" t="str" cm="1">
        <f t="array" aca="1" ref="G1459" ca="1">IF(INDIRECT(ADDRESS(ROUNDDOWN((ROW(G1459)-2)/3,0)+2,2))&lt;&gt;"",_xlfn.CONCAT(INDIRECT(ADDRESS(ROUNDDOWN((ROW(G1459)-2)/3,0)+2,MOD(ROW(G1459)-2,3)+2))," - ",INDIRECT(ADDRESS(ROUNDDOWN((ROW(G1459)-2)/3,0)+2,1))),"")</f>
        <v>Thimon - Minidemon</v>
      </c>
      <c r="M1459" t="s">
        <v>3316</v>
      </c>
    </row>
    <row r="1460" spans="7:13" x14ac:dyDescent="0.45">
      <c r="G1460" t="str" cm="1">
        <f t="array" aca="1" ref="G1460" ca="1">IF(INDIRECT(ADDRESS(ROUNDDOWN((ROW(G1460)-2)/3,0)+2,2))&lt;&gt;"",_xlfn.CONCAT(INDIRECT(ADDRESS(ROUNDDOWN((ROW(G1460)-2)/3,0)+2,MOD(ROW(G1460)-2,3)+2))," - ",INDIRECT(ADDRESS(ROUNDDOWN((ROW(G1460)-2)/3,0)+2,1))),"")</f>
        <v>Whackson - Whackolyte</v>
      </c>
      <c r="M1460" t="s">
        <v>3317</v>
      </c>
    </row>
    <row r="1461" spans="7:13" x14ac:dyDescent="0.45">
      <c r="G1461" t="str" cm="1">
        <f t="array" aca="1" ref="G1461" ca="1">IF(INDIRECT(ADDRESS(ROUNDDOWN((ROW(G1461)-2)/3,0)+2,2))&lt;&gt;"",_xlfn.CONCAT(INDIRECT(ADDRESS(ROUNDDOWN((ROW(G1461)-2)/3,0)+2,MOD(ROW(G1461)-2,3)+2))," - ",INDIRECT(ADDRESS(ROUNDDOWN((ROW(G1461)-2)/3,0)+2,1))),"")</f>
        <v>Whackeline - Whackolyte</v>
      </c>
      <c r="M1461" t="s">
        <v>3318</v>
      </c>
    </row>
    <row r="1462" spans="7:13" x14ac:dyDescent="0.45">
      <c r="G1462" t="str" cm="1">
        <f t="array" aca="1" ref="G1462" ca="1">IF(INDIRECT(ADDRESS(ROUNDDOWN((ROW(G1462)-2)/3,0)+2,2))&lt;&gt;"",_xlfn.CONCAT(INDIRECT(ADDRESS(ROUNDDOWN((ROW(G1462)-2)/3,0)+2,MOD(ROW(G1462)-2,3)+2))," - ",INDIRECT(ADDRESS(ROUNDDOWN((ROW(G1462)-2)/3,0)+2,1))),"")</f>
        <v>Whackbar - Whackolyte</v>
      </c>
      <c r="M1462" t="s">
        <v>3319</v>
      </c>
    </row>
    <row r="1463" spans="7:13" x14ac:dyDescent="0.45">
      <c r="G1463" t="str" cm="1">
        <f t="array" aca="1" ref="G1463" ca="1">IF(INDIRECT(ADDRESS(ROUNDDOWN((ROW(G1463)-2)/3,0)+2,2))&lt;&gt;"",_xlfn.CONCAT(INDIRECT(ADDRESS(ROUNDDOWN((ROW(G1463)-2)/3,0)+2,MOD(ROW(G1463)-2,3)+2))," - ",INDIRECT(ADDRESS(ROUNDDOWN((ROW(G1463)-2)/3,0)+2,1))),"")</f>
        <v>Madge - Drackmage</v>
      </c>
      <c r="M1463" t="s">
        <v>3320</v>
      </c>
    </row>
    <row r="1464" spans="7:13" x14ac:dyDescent="0.45">
      <c r="G1464" t="str" cm="1">
        <f t="array" aca="1" ref="G1464" ca="1">IF(INDIRECT(ADDRESS(ROUNDDOWN((ROW(G1464)-2)/3,0)+2,2))&lt;&gt;"",_xlfn.CONCAT(INDIRECT(ADDRESS(ROUNDDOWN((ROW(G1464)-2)/3,0)+2,MOD(ROW(G1464)-2,3)+2))," - ",INDIRECT(ADDRESS(ROUNDDOWN((ROW(G1464)-2)/3,0)+2,1))),"")</f>
        <v>Batricia - Drackmage</v>
      </c>
      <c r="M1464" t="s">
        <v>3321</v>
      </c>
    </row>
    <row r="1465" spans="7:13" x14ac:dyDescent="0.45">
      <c r="G1465" t="str" cm="1">
        <f t="array" aca="1" ref="G1465" ca="1">IF(INDIRECT(ADDRESS(ROUNDDOWN((ROW(G1465)-2)/3,0)+2,2))&lt;&gt;"",_xlfn.CONCAT(INDIRECT(ADDRESS(ROUNDDOWN((ROW(G1465)-2)/3,0)+2,MOD(ROW(G1465)-2,3)+2))," - ",INDIRECT(ADDRESS(ROUNDDOWN((ROW(G1465)-2)/3,0)+2,1))),"")</f>
        <v>Drackeline - Drackmage</v>
      </c>
      <c r="M1465" t="s">
        <v>3322</v>
      </c>
    </row>
    <row r="1466" spans="7:13" x14ac:dyDescent="0.45">
      <c r="G1466" t="str" cm="1">
        <f t="array" aca="1" ref="G1466" ca="1">IF(INDIRECT(ADDRESS(ROUNDDOWN((ROW(G1466)-2)/3,0)+2,2))&lt;&gt;"",_xlfn.CONCAT(INDIRECT(ADDRESS(ROUNDDOWN((ROW(G1466)-2)/3,0)+2,MOD(ROW(G1466)-2,3)+2))," - ",INDIRECT(ADDRESS(ROUNDDOWN((ROW(G1466)-2)/3,0)+2,1))),"")</f>
        <v>Gayle - Grrrarrrgoyle</v>
      </c>
      <c r="M1466" t="s">
        <v>3323</v>
      </c>
    </row>
    <row r="1467" spans="7:13" x14ac:dyDescent="0.45">
      <c r="G1467" t="str" cm="1">
        <f t="array" aca="1" ref="G1467" ca="1">IF(INDIRECT(ADDRESS(ROUNDDOWN((ROW(G1467)-2)/3,0)+2,2))&lt;&gt;"",_xlfn.CONCAT(INDIRECT(ADDRESS(ROUNDDOWN((ROW(G1467)-2)/3,0)+2,MOD(ROW(G1467)-2,3)+2))," - ",INDIRECT(ADDRESS(ROUNDDOWN((ROW(G1467)-2)/3,0)+2,1))),"")</f>
        <v>Lyle - Grrrarrrgoyle</v>
      </c>
      <c r="M1467" t="s">
        <v>3324</v>
      </c>
    </row>
    <row r="1468" spans="7:13" x14ac:dyDescent="0.45">
      <c r="G1468" t="str" cm="1">
        <f t="array" aca="1" ref="G1468" ca="1">IF(INDIRECT(ADDRESS(ROUNDDOWN((ROW(G1468)-2)/3,0)+2,2))&lt;&gt;"",_xlfn.CONCAT(INDIRECT(ADDRESS(ROUNDDOWN((ROW(G1468)-2)/3,0)+2,MOD(ROW(G1468)-2,3)+2))," - ",INDIRECT(ADDRESS(ROUNDDOWN((ROW(G1468)-2)/3,0)+2,1))),"")</f>
        <v>Garson - Grrrarrrgoyle</v>
      </c>
      <c r="M1468" t="s">
        <v>3325</v>
      </c>
    </row>
    <row r="1469" spans="7:13" x14ac:dyDescent="0.45">
      <c r="G1469" t="str" cm="1">
        <f t="array" aca="1" ref="G1469" ca="1">IF(INDIRECT(ADDRESS(ROUNDDOWN((ROW(G1469)-2)/3,0)+2,2))&lt;&gt;"",_xlfn.CONCAT(INDIRECT(ADDRESS(ROUNDDOWN((ROW(G1469)-2)/3,0)+2,MOD(ROW(G1469)-2,3)+2))," - ",INDIRECT(ADDRESS(ROUNDDOWN((ROW(G1469)-2)/3,0)+2,1))),"")</f>
        <v>Jack - Dreadful Drackal</v>
      </c>
      <c r="M1469" t="s">
        <v>3326</v>
      </c>
    </row>
    <row r="1470" spans="7:13" x14ac:dyDescent="0.45">
      <c r="G1470" t="str" cm="1">
        <f t="array" aca="1" ref="G1470" ca="1">IF(INDIRECT(ADDRESS(ROUNDDOWN((ROW(G1470)-2)/3,0)+2,2))&lt;&gt;"",_xlfn.CONCAT(INDIRECT(ADDRESS(ROUNDDOWN((ROW(G1470)-2)/3,0)+2,MOD(ROW(G1470)-2,3)+2))," - ",INDIRECT(ADDRESS(ROUNDDOWN((ROW(G1470)-2)/3,0)+2,1))),"")</f>
        <v>Jackaline - Dreadful Drackal</v>
      </c>
      <c r="M1470" t="s">
        <v>3327</v>
      </c>
    </row>
    <row r="1471" spans="7:13" x14ac:dyDescent="0.45">
      <c r="G1471" t="str" cm="1">
        <f t="array" aca="1" ref="G1471" ca="1">IF(INDIRECT(ADDRESS(ROUNDDOWN((ROW(G1471)-2)/3,0)+2,2))&lt;&gt;"",_xlfn.CONCAT(INDIRECT(ADDRESS(ROUNDDOWN((ROW(G1471)-2)/3,0)+2,MOD(ROW(G1471)-2,3)+2))," - ",INDIRECT(ADDRESS(ROUNDDOWN((ROW(G1471)-2)/3,0)+2,1))),"")</f>
        <v>Jackson - Dreadful Drackal</v>
      </c>
      <c r="M1471" t="s">
        <v>3328</v>
      </c>
    </row>
    <row r="1472" spans="7:13" x14ac:dyDescent="0.45">
      <c r="G1472" t="str" cm="1">
        <f t="array" aca="1" ref="G1472" ca="1">IF(INDIRECT(ADDRESS(ROUNDDOWN((ROW(G1472)-2)/3,0)+2,2))&lt;&gt;"",_xlfn.CONCAT(INDIRECT(ADDRESS(ROUNDDOWN((ROW(G1472)-2)/3,0)+2,MOD(ROW(G1472)-2,3)+2))," - ",INDIRECT(ADDRESS(ROUNDDOWN((ROW(G1472)-2)/3,0)+2,1))),"")</f>
        <v>Robin - Robber Baron</v>
      </c>
      <c r="M1472" t="s">
        <v>3329</v>
      </c>
    </row>
    <row r="1473" spans="7:13" x14ac:dyDescent="0.45">
      <c r="G1473" t="str" cm="1">
        <f t="array" aca="1" ref="G1473" ca="1">IF(INDIRECT(ADDRESS(ROUNDDOWN((ROW(G1473)-2)/3,0)+2,2))&lt;&gt;"",_xlfn.CONCAT(INDIRECT(ADDRESS(ROUNDDOWN((ROW(G1473)-2)/3,0)+2,MOD(ROW(G1473)-2,3)+2))," - ",INDIRECT(ADDRESS(ROUNDDOWN((ROW(G1473)-2)/3,0)+2,1))),"")</f>
        <v>Robbie - Robber Baron</v>
      </c>
      <c r="M1473" t="s">
        <v>3330</v>
      </c>
    </row>
    <row r="1474" spans="7:13" x14ac:dyDescent="0.45">
      <c r="G1474" t="str" cm="1">
        <f t="array" aca="1" ref="G1474" ca="1">IF(INDIRECT(ADDRESS(ROUNDDOWN((ROW(G1474)-2)/3,0)+2,2))&lt;&gt;"",_xlfn.CONCAT(INDIRECT(ADDRESS(ROUNDDOWN((ROW(G1474)-2)/3,0)+2,MOD(ROW(G1474)-2,3)+2))," - ",INDIRECT(ADDRESS(ROUNDDOWN((ROW(G1474)-2)/3,0)+2,1))),"")</f>
        <v>Hood - Robber Baron</v>
      </c>
      <c r="M1474" t="s">
        <v>3331</v>
      </c>
    </row>
    <row r="1475" spans="7:13" x14ac:dyDescent="0.45">
      <c r="G1475" t="str" cm="1">
        <f t="array" aca="1" ref="G1475" ca="1">IF(INDIRECT(ADDRESS(ROUNDDOWN((ROW(G1475)-2)/3,0)+2,2))&lt;&gt;"",_xlfn.CONCAT(INDIRECT(ADDRESS(ROUNDDOWN((ROW(G1475)-2)/3,0)+2,MOD(ROW(G1475)-2,3)+2))," - ",INDIRECT(ADDRESS(ROUNDDOWN((ROW(G1475)-2)/3,0)+2,1))),"")</f>
        <v>Kapowski - Heavy Hood</v>
      </c>
      <c r="M1475" t="s">
        <v>3332</v>
      </c>
    </row>
    <row r="1476" spans="7:13" x14ac:dyDescent="0.45">
      <c r="G1476" t="str" cm="1">
        <f t="array" aca="1" ref="G1476" ca="1">IF(INDIRECT(ADDRESS(ROUNDDOWN((ROW(G1476)-2)/3,0)+2,2))&lt;&gt;"",_xlfn.CONCAT(INDIRECT(ADDRESS(ROUNDDOWN((ROW(G1476)-2)/3,0)+2,MOD(ROW(G1476)-2,3)+2))," - ",INDIRECT(ADDRESS(ROUNDDOWN((ROW(G1476)-2)/3,0)+2,1))),"")</f>
        <v>McSmack - Heavy Hood</v>
      </c>
      <c r="M1476" t="s">
        <v>3333</v>
      </c>
    </row>
    <row r="1477" spans="7:13" x14ac:dyDescent="0.45">
      <c r="G1477" t="str" cm="1">
        <f t="array" aca="1" ref="G1477" ca="1">IF(INDIRECT(ADDRESS(ROUNDDOWN((ROW(G1477)-2)/3,0)+2,2))&lt;&gt;"",_xlfn.CONCAT(INDIRECT(ADDRESS(ROUNDDOWN((ROW(G1477)-2)/3,0)+2,MOD(ROW(G1477)-2,3)+2))," - ",INDIRECT(ADDRESS(ROUNDDOWN((ROW(G1477)-2)/3,0)+2,1))),"")</f>
        <v>McThwack - Heavy Hood</v>
      </c>
      <c r="M1477" t="s">
        <v>3334</v>
      </c>
    </row>
    <row r="1478" spans="7:13" x14ac:dyDescent="0.45">
      <c r="G1478" t="str" cm="1">
        <f t="array" aca="1" ref="G1478" ca="1">IF(INDIRECT(ADDRESS(ROUNDDOWN((ROW(G1478)-2)/3,0)+2,2))&lt;&gt;"",_xlfn.CONCAT(INDIRECT(ADDRESS(ROUNDDOWN((ROW(G1478)-2)/3,0)+2,MOD(ROW(G1478)-2,3)+2))," - ",INDIRECT(ADDRESS(ROUNDDOWN((ROW(G1478)-2)/3,0)+2,1))),"")</f>
        <v>Phil - Pilferer</v>
      </c>
      <c r="M1478" t="s">
        <v>3335</v>
      </c>
    </row>
    <row r="1479" spans="7:13" x14ac:dyDescent="0.45">
      <c r="G1479" t="str" cm="1">
        <f t="array" aca="1" ref="G1479" ca="1">IF(INDIRECT(ADDRESS(ROUNDDOWN((ROW(G1479)-2)/3,0)+2,2))&lt;&gt;"",_xlfn.CONCAT(INDIRECT(ADDRESS(ROUNDDOWN((ROW(G1479)-2)/3,0)+2,MOD(ROW(G1479)-2,3)+2))," - ",INDIRECT(ADDRESS(ROUNDDOWN((ROW(G1479)-2)/3,0)+2,1))),"")</f>
        <v>Pilar - Pilferer</v>
      </c>
      <c r="M1479" t="s">
        <v>3336</v>
      </c>
    </row>
    <row r="1480" spans="7:13" x14ac:dyDescent="0.45">
      <c r="G1480" t="str" cm="1">
        <f t="array" aca="1" ref="G1480" ca="1">IF(INDIRECT(ADDRESS(ROUNDDOWN((ROW(G1480)-2)/3,0)+2,2))&lt;&gt;"",_xlfn.CONCAT(INDIRECT(ADDRESS(ROUNDDOWN((ROW(G1480)-2)/3,0)+2,MOD(ROW(G1480)-2,3)+2))," - ",INDIRECT(ADDRESS(ROUNDDOWN((ROW(G1480)-2)/3,0)+2,1))),"")</f>
        <v>Pontius - Pilferer</v>
      </c>
      <c r="M1480" t="s">
        <v>3337</v>
      </c>
    </row>
    <row r="1481" spans="7:13" x14ac:dyDescent="0.45">
      <c r="G1481" t="str" cm="1">
        <f t="array" aca="1" ref="G1481" ca="1">IF(INDIRECT(ADDRESS(ROUNDDOWN((ROW(G1481)-2)/3,0)+2,2))&lt;&gt;"",_xlfn.CONCAT(INDIRECT(ADDRESS(ROUNDDOWN((ROW(G1481)-2)/3,0)+2,MOD(ROW(G1481)-2,3)+2))," - ",INDIRECT(ADDRESS(ROUNDDOWN((ROW(G1481)-2)/3,0)+2,1))),"")</f>
        <v>Oozymandias - Gem Jamboree</v>
      </c>
      <c r="M1481" t="s">
        <v>3338</v>
      </c>
    </row>
    <row r="1482" spans="7:13" x14ac:dyDescent="0.45">
      <c r="G1482" t="str" cm="1">
        <f t="array" aca="1" ref="G1482" ca="1">IF(INDIRECT(ADDRESS(ROUNDDOWN((ROW(G1482)-2)/3,0)+2,2))&lt;&gt;"",_xlfn.CONCAT(INDIRECT(ADDRESS(ROUNDDOWN((ROW(G1482)-2)/3,0)+2,MOD(ROW(G1482)-2,3)+2))," - ",INDIRECT(ADDRESS(ROUNDDOWN((ROW(G1482)-2)/3,0)+2,1))),"")</f>
        <v>Oozeborn - Gem Jamboree</v>
      </c>
      <c r="M1482" t="s">
        <v>3339</v>
      </c>
    </row>
    <row r="1483" spans="7:13" x14ac:dyDescent="0.45">
      <c r="G1483" t="str" cm="1">
        <f t="array" aca="1" ref="G1483" ca="1">IF(INDIRECT(ADDRESS(ROUNDDOWN((ROW(G1483)-2)/3,0)+2,2))&lt;&gt;"",_xlfn.CONCAT(INDIRECT(ADDRESS(ROUNDDOWN((ROW(G1483)-2)/3,0)+2,MOD(ROW(G1483)-2,3)+2))," - ",INDIRECT(ADDRESS(ROUNDDOWN((ROW(G1483)-2)/3,0)+2,1))),"")</f>
        <v>Goolysses - Gem Jamboree</v>
      </c>
      <c r="M1483" t="s">
        <v>3340</v>
      </c>
    </row>
    <row r="1484" spans="7:13" x14ac:dyDescent="0.45">
      <c r="G1484" t="str" cm="1">
        <f t="array" aca="1" ref="G1484" ca="1">IF(INDIRECT(ADDRESS(ROUNDDOWN((ROW(G1484)-2)/3,0)+2,2))&lt;&gt;"",_xlfn.CONCAT(INDIRECT(ADDRESS(ROUNDDOWN((ROW(G1484)-2)/3,0)+2,MOD(ROW(G1484)-2,3)+2))," - ",INDIRECT(ADDRESS(ROUNDDOWN((ROW(G1484)-2)/3,0)+2,1))),"")</f>
        <v>Quicksilvio - Metal Medley</v>
      </c>
      <c r="M1484" t="s">
        <v>3341</v>
      </c>
    </row>
    <row r="1485" spans="7:13" x14ac:dyDescent="0.45">
      <c r="G1485" t="str" cm="1">
        <f t="array" aca="1" ref="G1485" ca="1">IF(INDIRECT(ADDRESS(ROUNDDOWN((ROW(G1485)-2)/3,0)+2,2))&lt;&gt;"",_xlfn.CONCAT(INDIRECT(ADDRESS(ROUNDDOWN((ROW(G1485)-2)/3,0)+2,MOD(ROW(G1485)-2,3)+2))," - ",INDIRECT(ADDRESS(ROUNDDOWN((ROW(G1485)-2)/3,0)+2,1))),"")</f>
        <v>Gooranium - Metal Medley</v>
      </c>
      <c r="M1485" t="s">
        <v>3342</v>
      </c>
    </row>
    <row r="1486" spans="7:13" x14ac:dyDescent="0.45">
      <c r="G1486" t="str" cm="1">
        <f t="array" aca="1" ref="G1486" ca="1">IF(INDIRECT(ADDRESS(ROUNDDOWN((ROW(G1486)-2)/3,0)+2,2))&lt;&gt;"",_xlfn.CONCAT(INDIRECT(ADDRESS(ROUNDDOWN((ROW(G1486)-2)/3,0)+2,MOD(ROW(G1486)-2,3)+2))," - ",INDIRECT(ADDRESS(ROUNDDOWN((ROW(G1486)-2)/3,0)+2,1))),"")</f>
        <v>Sterling Stan - Metal Medley</v>
      </c>
      <c r="M1486" t="s">
        <v>3343</v>
      </c>
    </row>
    <row r="1487" spans="7:13" x14ac:dyDescent="0.45">
      <c r="G1487" t="str" cm="1">
        <f t="array" aca="1" ref="G1487" ca="1">IF(INDIRECT(ADDRESS(ROUNDDOWN((ROW(G1487)-2)/3,0)+2,2))&lt;&gt;"",_xlfn.CONCAT(INDIRECT(ADDRESS(ROUNDDOWN((ROW(G1487)-2)/3,0)+2,MOD(ROW(G1487)-2,3)+2))," - ",INDIRECT(ADDRESS(ROUNDDOWN((ROW(G1487)-2)/3,0)+2,1))),"")</f>
        <v/>
      </c>
      <c r="M1487" t="s">
        <v>1667</v>
      </c>
    </row>
    <row r="1488" spans="7:13" x14ac:dyDescent="0.45">
      <c r="G1488" t="str" cm="1">
        <f t="array" aca="1" ref="G1488" ca="1">IF(INDIRECT(ADDRESS(ROUNDDOWN((ROW(G1488)-2)/3,0)+2,2))&lt;&gt;"",_xlfn.CONCAT(INDIRECT(ADDRESS(ROUNDDOWN((ROW(G1488)-2)/3,0)+2,MOD(ROW(G1488)-2,3)+2))," - ",INDIRECT(ADDRESS(ROUNDDOWN((ROW(G1488)-2)/3,0)+2,1))),"")</f>
        <v/>
      </c>
      <c r="M1488" t="s">
        <v>1667</v>
      </c>
    </row>
    <row r="1489" spans="7:13" x14ac:dyDescent="0.45">
      <c r="G1489" t="str" cm="1">
        <f t="array" aca="1" ref="G1489" ca="1">IF(INDIRECT(ADDRESS(ROUNDDOWN((ROW(G1489)-2)/3,0)+2,2))&lt;&gt;"",_xlfn.CONCAT(INDIRECT(ADDRESS(ROUNDDOWN((ROW(G1489)-2)/3,0)+2,MOD(ROW(G1489)-2,3)+2))," - ",INDIRECT(ADDRESS(ROUNDDOWN((ROW(G1489)-2)/3,0)+2,1))),"")</f>
        <v/>
      </c>
      <c r="M1489" t="s">
        <v>1667</v>
      </c>
    </row>
    <row r="1490" spans="7:13" x14ac:dyDescent="0.45">
      <c r="G1490" t="str" cm="1">
        <f t="array" aca="1" ref="G1490" ca="1">IF(INDIRECT(ADDRESS(ROUNDDOWN((ROW(G1490)-2)/3,0)+2,2))&lt;&gt;"",_xlfn.CONCAT(INDIRECT(ADDRESS(ROUNDDOWN((ROW(G1490)-2)/3,0)+2,MOD(ROW(G1490)-2,3)+2))," - ",INDIRECT(ADDRESS(ROUNDDOWN((ROW(G1490)-2)/3,0)+2,1))),"")</f>
        <v/>
      </c>
      <c r="M1490" t="s">
        <v>1667</v>
      </c>
    </row>
    <row r="1491" spans="7:13" x14ac:dyDescent="0.45">
      <c r="G1491" t="str" cm="1">
        <f t="array" aca="1" ref="G1491" ca="1">IF(INDIRECT(ADDRESS(ROUNDDOWN((ROW(G1491)-2)/3,0)+2,2))&lt;&gt;"",_xlfn.CONCAT(INDIRECT(ADDRESS(ROUNDDOWN((ROW(G1491)-2)/3,0)+2,MOD(ROW(G1491)-2,3)+2))," - ",INDIRECT(ADDRESS(ROUNDDOWN((ROW(G1491)-2)/3,0)+2,1))),"")</f>
        <v/>
      </c>
      <c r="M1491" t="s">
        <v>1667</v>
      </c>
    </row>
    <row r="1492" spans="7:13" x14ac:dyDescent="0.45">
      <c r="G1492" t="str" cm="1">
        <f t="array" aca="1" ref="G1492" ca="1">IF(INDIRECT(ADDRESS(ROUNDDOWN((ROW(G1492)-2)/3,0)+2,2))&lt;&gt;"",_xlfn.CONCAT(INDIRECT(ADDRESS(ROUNDDOWN((ROW(G1492)-2)/3,0)+2,MOD(ROW(G1492)-2,3)+2))," - ",INDIRECT(ADDRESS(ROUNDDOWN((ROW(G1492)-2)/3,0)+2,1))),"")</f>
        <v/>
      </c>
      <c r="M1492" t="s">
        <v>1667</v>
      </c>
    </row>
    <row r="1493" spans="7:13" x14ac:dyDescent="0.45">
      <c r="G1493" t="str" cm="1">
        <f t="array" aca="1" ref="G1493" ca="1">IF(INDIRECT(ADDRESS(ROUNDDOWN((ROW(G1493)-2)/3,0)+2,2))&lt;&gt;"",_xlfn.CONCAT(INDIRECT(ADDRESS(ROUNDDOWN((ROW(G1493)-2)/3,0)+2,MOD(ROW(G1493)-2,3)+2))," - ",INDIRECT(ADDRESS(ROUNDDOWN((ROW(G1493)-2)/3,0)+2,1))),"")</f>
        <v>Caesar - Evil Emperor</v>
      </c>
      <c r="M1493" t="s">
        <v>3344</v>
      </c>
    </row>
    <row r="1494" spans="7:13" x14ac:dyDescent="0.45">
      <c r="G1494" t="str" cm="1">
        <f t="array" aca="1" ref="G1494" ca="1">IF(INDIRECT(ADDRESS(ROUNDDOWN((ROW(G1494)-2)/3,0)+2,2))&lt;&gt;"",_xlfn.CONCAT(INDIRECT(ADDRESS(ROUNDDOWN((ROW(G1494)-2)/3,0)+2,MOD(ROW(G1494)-2,3)+2))," - ",INDIRECT(ADDRESS(ROUNDDOWN((ROW(G1494)-2)/3,0)+2,1))),"")</f>
        <v>Augustus - Evil Emperor</v>
      </c>
      <c r="M1494" t="s">
        <v>3345</v>
      </c>
    </row>
    <row r="1495" spans="7:13" x14ac:dyDescent="0.45">
      <c r="G1495" t="str" cm="1">
        <f t="array" aca="1" ref="G1495" ca="1">IF(INDIRECT(ADDRESS(ROUNDDOWN((ROW(G1495)-2)/3,0)+2,2))&lt;&gt;"",_xlfn.CONCAT(INDIRECT(ADDRESS(ROUNDDOWN((ROW(G1495)-2)/3,0)+2,MOD(ROW(G1495)-2,3)+2))," - ",INDIRECT(ADDRESS(ROUNDDOWN((ROW(G1495)-2)/3,0)+2,1))),"")</f>
        <v>Nero - Evil Emperor</v>
      </c>
      <c r="M1495" t="s">
        <v>3346</v>
      </c>
    </row>
    <row r="1496" spans="7:13" x14ac:dyDescent="0.45">
      <c r="G1496" t="str" cm="1">
        <f t="array" aca="1" ref="G1496" ca="1">IF(INDIRECT(ADDRESS(ROUNDDOWN((ROW(G1496)-2)/3,0)+2,2))&lt;&gt;"",_xlfn.CONCAT(INDIRECT(ADDRESS(ROUNDDOWN((ROW(G1496)-2)/3,0)+2,MOD(ROW(G1496)-2,3)+2))," - ",INDIRECT(ADDRESS(ROUNDDOWN((ROW(G1496)-2)/3,0)+2,1))),"")</f>
        <v>Wolfie - Wolfram Wartoise</v>
      </c>
      <c r="M1496" t="s">
        <v>3347</v>
      </c>
    </row>
    <row r="1497" spans="7:13" x14ac:dyDescent="0.45">
      <c r="G1497" t="str" cm="1">
        <f t="array" aca="1" ref="G1497" ca="1">IF(INDIRECT(ADDRESS(ROUNDDOWN((ROW(G1497)-2)/3,0)+2,2))&lt;&gt;"",_xlfn.CONCAT(INDIRECT(ADDRESS(ROUNDDOWN((ROW(G1497)-2)/3,0)+2,MOD(ROW(G1497)-2,3)+2))," - ",INDIRECT(ADDRESS(ROUNDDOWN((ROW(G1497)-2)/3,0)+2,1))),"")</f>
        <v>Ironside - Wolfram Wartoise</v>
      </c>
      <c r="M1497" t="s">
        <v>3348</v>
      </c>
    </row>
    <row r="1498" spans="7:13" x14ac:dyDescent="0.45">
      <c r="G1498" t="str" cm="1">
        <f t="array" aca="1" ref="G1498" ca="1">IF(INDIRECT(ADDRESS(ROUNDDOWN((ROW(G1498)-2)/3,0)+2,2))&lt;&gt;"",_xlfn.CONCAT(INDIRECT(ADDRESS(ROUNDDOWN((ROW(G1498)-2)/3,0)+2,MOD(ROW(G1498)-2,3)+2))," - ",INDIRECT(ADDRESS(ROUNDDOWN((ROW(G1498)-2)/3,0)+2,1))),"")</f>
        <v>Mettle - Wolfram Wartoise</v>
      </c>
      <c r="M1498" t="s">
        <v>3349</v>
      </c>
    </row>
    <row r="1499" spans="7:13" x14ac:dyDescent="0.45">
      <c r="G1499" t="str" cm="1">
        <f t="array" aca="1" ref="G1499" ca="1">IF(INDIRECT(ADDRESS(ROUNDDOWN((ROW(G1499)-2)/3,0)+2,2))&lt;&gt;"",_xlfn.CONCAT(INDIRECT(ADDRESS(ROUNDDOWN((ROW(G1499)-2)/3,0)+2,MOD(ROW(G1499)-2,3)+2))," - ",INDIRECT(ADDRESS(ROUNDDOWN((ROW(G1499)-2)/3,0)+2,1))),"")</f>
        <v/>
      </c>
      <c r="M1499" t="s">
        <v>1667</v>
      </c>
    </row>
    <row r="1500" spans="7:13" x14ac:dyDescent="0.45">
      <c r="G1500" t="str" cm="1">
        <f t="array" aca="1" ref="G1500" ca="1">IF(INDIRECT(ADDRESS(ROUNDDOWN((ROW(G1500)-2)/3,0)+2,2))&lt;&gt;"",_xlfn.CONCAT(INDIRECT(ADDRESS(ROUNDDOWN((ROW(G1500)-2)/3,0)+2,MOD(ROW(G1500)-2,3)+2))," - ",INDIRECT(ADDRESS(ROUNDDOWN((ROW(G1500)-2)/3,0)+2,1))),"")</f>
        <v/>
      </c>
      <c r="M1500" t="s">
        <v>1667</v>
      </c>
    </row>
    <row r="1501" spans="7:13" x14ac:dyDescent="0.45">
      <c r="G1501" t="str" cm="1">
        <f t="array" aca="1" ref="G1501" ca="1">IF(INDIRECT(ADDRESS(ROUNDDOWN((ROW(G1501)-2)/3,0)+2,2))&lt;&gt;"",_xlfn.CONCAT(INDIRECT(ADDRESS(ROUNDDOWN((ROW(G1501)-2)/3,0)+2,MOD(ROW(G1501)-2,3)+2))," - ",INDIRECT(ADDRESS(ROUNDDOWN((ROW(G1501)-2)/3,0)+2,1))),"")</f>
        <v/>
      </c>
      <c r="M1501" t="s">
        <v>1667</v>
      </c>
    </row>
    <row r="1502" spans="7:13" x14ac:dyDescent="0.45">
      <c r="G1502" t="str" cm="1">
        <f t="array" aca="1" ref="G1502" ca="1">IF(INDIRECT(ADDRESS(ROUNDDOWN((ROW(G1502)-2)/3,0)+2,2))&lt;&gt;"",_xlfn.CONCAT(INDIRECT(ADDRESS(ROUNDDOWN((ROW(G1502)-2)/3,0)+2,MOD(ROW(G1502)-2,3)+2))," - ",INDIRECT(ADDRESS(ROUNDDOWN((ROW(G1502)-2)/3,0)+2,1))),"")</f>
        <v>Creepy - Killerpillar</v>
      </c>
      <c r="M1502" t="s">
        <v>3350</v>
      </c>
    </row>
    <row r="1503" spans="7:13" x14ac:dyDescent="0.45">
      <c r="G1503" t="str" cm="1">
        <f t="array" aca="1" ref="G1503" ca="1">IF(INDIRECT(ADDRESS(ROUNDDOWN((ROW(G1503)-2)/3,0)+2,2))&lt;&gt;"",_xlfn.CONCAT(INDIRECT(ADDRESS(ROUNDDOWN((ROW(G1503)-2)/3,0)+2,MOD(ROW(G1503)-2,3)+2))," - ",INDIRECT(ADDRESS(ROUNDDOWN((ROW(G1503)-2)/3,0)+2,1))),"")</f>
        <v>Crawlie - Killerpillar</v>
      </c>
      <c r="M1503" t="s">
        <v>3351</v>
      </c>
    </row>
    <row r="1504" spans="7:13" x14ac:dyDescent="0.45">
      <c r="G1504" t="str" cm="1">
        <f t="array" aca="1" ref="G1504" ca="1">IF(INDIRECT(ADDRESS(ROUNDDOWN((ROW(G1504)-2)/3,0)+2,2))&lt;&gt;"",_xlfn.CONCAT(INDIRECT(ADDRESS(ROUNDDOWN((ROW(G1504)-2)/3,0)+2,MOD(ROW(G1504)-2,3)+2))," - ",INDIRECT(ADDRESS(ROUNDDOWN((ROW(G1504)-2)/3,0)+2,1))),"")</f>
        <v>Caterine - Killerpillar</v>
      </c>
      <c r="M1504" t="s">
        <v>3352</v>
      </c>
    </row>
    <row r="1505" spans="7:13" x14ac:dyDescent="0.45">
      <c r="G1505" t="str" cm="1">
        <f t="array" aca="1" ref="G1505" ca="1">IF(INDIRECT(ADDRESS(ROUNDDOWN((ROW(G1505)-2)/3,0)+2,2))&lt;&gt;"",_xlfn.CONCAT(INDIRECT(ADDRESS(ROUNDDOWN((ROW(G1505)-2)/3,0)+2,MOD(ROW(G1505)-2,3)+2))," - ",INDIRECT(ADDRESS(ROUNDDOWN((ROW(G1505)-2)/3,0)+2,1))),"")</f>
        <v>Bugs - Bunicorn</v>
      </c>
      <c r="M1505" t="s">
        <v>3353</v>
      </c>
    </row>
    <row r="1506" spans="7:13" x14ac:dyDescent="0.45">
      <c r="G1506" t="str" cm="1">
        <f t="array" aca="1" ref="G1506" ca="1">IF(INDIRECT(ADDRESS(ROUNDDOWN((ROW(G1506)-2)/3,0)+2,2))&lt;&gt;"",_xlfn.CONCAT(INDIRECT(ADDRESS(ROUNDDOWN((ROW(G1506)-2)/3,0)+2,MOD(ROW(G1506)-2,3)+2))," - ",INDIRECT(ADDRESS(ROUNDDOWN((ROW(G1506)-2)/3,0)+2,1))),"")</f>
        <v>Bunford - Bunicorn</v>
      </c>
      <c r="M1506" t="s">
        <v>3354</v>
      </c>
    </row>
    <row r="1507" spans="7:13" x14ac:dyDescent="0.45">
      <c r="G1507" t="str" cm="1">
        <f t="array" aca="1" ref="G1507" ca="1">IF(INDIRECT(ADDRESS(ROUNDDOWN((ROW(G1507)-2)/3,0)+2,2))&lt;&gt;"",_xlfn.CONCAT(INDIRECT(ADDRESS(ROUNDDOWN((ROW(G1507)-2)/3,0)+2,MOD(ROW(G1507)-2,3)+2))," - ",INDIRECT(ADDRESS(ROUNDDOWN((ROW(G1507)-2)/3,0)+2,1))),"")</f>
        <v>Bundy - Bunicorn</v>
      </c>
      <c r="M1507" t="s">
        <v>3355</v>
      </c>
    </row>
    <row r="1508" spans="7:13" x14ac:dyDescent="0.45">
      <c r="G1508" t="str" cm="1">
        <f t="array" aca="1" ref="G1508" ca="1">IF(INDIRECT(ADDRESS(ROUNDDOWN((ROW(G1508)-2)/3,0)+2,2))&lt;&gt;"",_xlfn.CONCAT(INDIRECT(ADDRESS(ROUNDDOWN((ROW(G1508)-2)/3,0)+2,MOD(ROW(G1508)-2,3)+2))," - ",INDIRECT(ADDRESS(ROUNDDOWN((ROW(G1508)-2)/3,0)+2,1))),"")</f>
        <v>Bugg - Batterfly</v>
      </c>
      <c r="M1508" t="s">
        <v>3356</v>
      </c>
    </row>
    <row r="1509" spans="7:13" x14ac:dyDescent="0.45">
      <c r="G1509" t="str" cm="1">
        <f t="array" aca="1" ref="G1509" ca="1">IF(INDIRECT(ADDRESS(ROUNDDOWN((ROW(G1509)-2)/3,0)+2,2))&lt;&gt;"",_xlfn.CONCAT(INDIRECT(ADDRESS(ROUNDDOWN((ROW(G1509)-2)/3,0)+2,MOD(ROW(G1509)-2,3)+2))," - ",INDIRECT(ADDRESS(ROUNDDOWN((ROW(G1509)-2)/3,0)+2,1))),"")</f>
        <v>Pupa - Batterfly</v>
      </c>
      <c r="M1509" t="s">
        <v>3357</v>
      </c>
    </row>
    <row r="1510" spans="7:13" x14ac:dyDescent="0.45">
      <c r="G1510" t="str" cm="1">
        <f t="array" aca="1" ref="G1510" ca="1">IF(INDIRECT(ADDRESS(ROUNDDOWN((ROW(G1510)-2)/3,0)+2,2))&lt;&gt;"",_xlfn.CONCAT(INDIRECT(ADDRESS(ROUNDDOWN((ROW(G1510)-2)/3,0)+2,MOD(ROW(G1510)-2,3)+2))," - ",INDIRECT(ADDRESS(ROUNDDOWN((ROW(G1510)-2)/3,0)+2,1))),"")</f>
        <v>Chris Aliss - Batterfly</v>
      </c>
      <c r="M1510" t="s">
        <v>3358</v>
      </c>
    </row>
    <row r="1511" spans="7:13" x14ac:dyDescent="0.45">
      <c r="G1511" t="str" cm="1">
        <f t="array" aca="1" ref="G1511" ca="1">IF(INDIRECT(ADDRESS(ROUNDDOWN((ROW(G1511)-2)/3,0)+2,2))&lt;&gt;"",_xlfn.CONCAT(INDIRECT(ADDRESS(ROUNDDOWN((ROW(G1511)-2)/3,0)+2,MOD(ROW(G1511)-2,3)+2))," - ",INDIRECT(ADDRESS(ROUNDDOWN((ROW(G1511)-2)/3,0)+2,1))),"")</f>
        <v>Bearian - Ursa Major</v>
      </c>
      <c r="M1511" t="s">
        <v>3359</v>
      </c>
    </row>
    <row r="1512" spans="7:13" x14ac:dyDescent="0.45">
      <c r="G1512" t="str" cm="1">
        <f t="array" aca="1" ref="G1512" ca="1">IF(INDIRECT(ADDRESS(ROUNDDOWN((ROW(G1512)-2)/3,0)+2,2))&lt;&gt;"",_xlfn.CONCAT(INDIRECT(ADDRESS(ROUNDDOWN((ROW(G1512)-2)/3,0)+2,MOD(ROW(G1512)-2,3)+2))," - ",INDIRECT(ADDRESS(ROUNDDOWN((ROW(G1512)-2)/3,0)+2,1))),"")</f>
        <v>Bearbara - Ursa Major</v>
      </c>
      <c r="M1512" t="s">
        <v>3360</v>
      </c>
    </row>
    <row r="1513" spans="7:13" x14ac:dyDescent="0.45">
      <c r="G1513" t="str" cm="1">
        <f t="array" aca="1" ref="G1513" ca="1">IF(INDIRECT(ADDRESS(ROUNDDOWN((ROW(G1513)-2)/3,0)+2,2))&lt;&gt;"",_xlfn.CONCAT(INDIRECT(ADDRESS(ROUNDDOWN((ROW(G1513)-2)/3,0)+2,MOD(ROW(G1513)-2,3)+2))," - ",INDIRECT(ADDRESS(ROUNDDOWN((ROW(G1513)-2)/3,0)+2,1))),"")</f>
        <v>Bearnie - Ursa Major</v>
      </c>
      <c r="M1513" t="s">
        <v>3361</v>
      </c>
    </row>
    <row r="1514" spans="7:13" x14ac:dyDescent="0.45">
      <c r="G1514" t="str" cm="1">
        <f t="array" aca="1" ref="G1514" ca="1">IF(INDIRECT(ADDRESS(ROUNDDOWN((ROW(G1514)-2)/3,0)+2,2))&lt;&gt;"",_xlfn.CONCAT(INDIRECT(ADDRESS(ROUNDDOWN((ROW(G1514)-2)/3,0)+2,MOD(ROW(G1514)-2,3)+2))," - ",INDIRECT(ADDRESS(ROUNDDOWN((ROW(G1514)-2)/3,0)+2,1))),"")</f>
        <v>Whacka - Hoodlum</v>
      </c>
      <c r="M1514" t="s">
        <v>3362</v>
      </c>
    </row>
    <row r="1515" spans="7:13" x14ac:dyDescent="0.45">
      <c r="G1515" t="str" cm="1">
        <f t="array" aca="1" ref="G1515" ca="1">IF(INDIRECT(ADDRESS(ROUNDDOWN((ROW(G1515)-2)/3,0)+2,2))&lt;&gt;"",_xlfn.CONCAT(INDIRECT(ADDRESS(ROUNDDOWN((ROW(G1515)-2)/3,0)+2,MOD(ROW(G1515)-2,3)+2))," - ",INDIRECT(ADDRESS(ROUNDDOWN((ROW(G1515)-2)/3,0)+2,1))),"")</f>
        <v>Pounda - Hoodlum</v>
      </c>
      <c r="M1515" t="s">
        <v>3363</v>
      </c>
    </row>
    <row r="1516" spans="7:13" x14ac:dyDescent="0.45">
      <c r="G1516" t="str" cm="1">
        <f t="array" aca="1" ref="G1516" ca="1">IF(INDIRECT(ADDRESS(ROUNDDOWN((ROW(G1516)-2)/3,0)+2,2))&lt;&gt;"",_xlfn.CONCAT(INDIRECT(ADDRESS(ROUNDDOWN((ROW(G1516)-2)/3,0)+2,MOD(ROW(G1516)-2,3)+2))," - ",INDIRECT(ADDRESS(ROUNDDOWN((ROW(G1516)-2)/3,0)+2,1))),"")</f>
        <v>Wallop - Hoodlum</v>
      </c>
      <c r="M1516" t="s">
        <v>3364</v>
      </c>
    </row>
    <row r="1517" spans="7:13" x14ac:dyDescent="0.45">
      <c r="G1517" t="str" cm="1">
        <f t="array" aca="1" ref="G1517" ca="1">IF(INDIRECT(ADDRESS(ROUNDDOWN((ROW(G1517)-2)/3,0)+2,2))&lt;&gt;"",_xlfn.CONCAT(INDIRECT(ADDRESS(ROUNDDOWN((ROW(G1517)-2)/3,0)+2,MOD(ROW(G1517)-2,3)+2))," - ",INDIRECT(ADDRESS(ROUNDDOWN((ROW(G1517)-2)/3,0)+2,1))),"")</f>
        <v>Cloudie - Cumaulus</v>
      </c>
      <c r="M1517" t="s">
        <v>3365</v>
      </c>
    </row>
    <row r="1518" spans="7:13" x14ac:dyDescent="0.45">
      <c r="G1518" t="str" cm="1">
        <f t="array" aca="1" ref="G1518" ca="1">IF(INDIRECT(ADDRESS(ROUNDDOWN((ROW(G1518)-2)/3,0)+2,2))&lt;&gt;"",_xlfn.CONCAT(INDIRECT(ADDRESS(ROUNDDOWN((ROW(G1518)-2)/3,0)+2,MOD(ROW(G1518)-2,3)+2))," - ",INDIRECT(ADDRESS(ROUNDDOWN((ROW(G1518)-2)/3,0)+2,1))),"")</f>
        <v>Misty - Cumaulus</v>
      </c>
      <c r="M1518" t="s">
        <v>3366</v>
      </c>
    </row>
    <row r="1519" spans="7:13" x14ac:dyDescent="0.45">
      <c r="G1519" t="str" cm="1">
        <f t="array" aca="1" ref="G1519" ca="1">IF(INDIRECT(ADDRESS(ROUNDDOWN((ROW(G1519)-2)/3,0)+2,2))&lt;&gt;"",_xlfn.CONCAT(INDIRECT(ADDRESS(ROUNDDOWN((ROW(G1519)-2)/3,0)+2,MOD(ROW(G1519)-2,3)+2))," - ",INDIRECT(ADDRESS(ROUNDDOWN((ROW(G1519)-2)/3,0)+2,1))),"")</f>
        <v>Fogg - Cumaulus</v>
      </c>
      <c r="M1519" t="s">
        <v>3367</v>
      </c>
    </row>
    <row r="1520" spans="7:13" x14ac:dyDescent="0.45">
      <c r="G1520" t="str" cm="1">
        <f t="array" aca="1" ref="G1520" ca="1">IF(INDIRECT(ADDRESS(ROUNDDOWN((ROW(G1520)-2)/3,0)+2,2))&lt;&gt;"",_xlfn.CONCAT(INDIRECT(ADDRESS(ROUNDDOWN((ROW(G1520)-2)/3,0)+2,MOD(ROW(G1520)-2,3)+2))," - ",INDIRECT(ADDRESS(ROUNDDOWN((ROW(G1520)-2)/3,0)+2,1))),"")</f>
        <v>Nina - Hell Niño</v>
      </c>
      <c r="M1520" t="s">
        <v>3368</v>
      </c>
    </row>
    <row r="1521" spans="7:13" x14ac:dyDescent="0.45">
      <c r="G1521" t="str" cm="1">
        <f t="array" aca="1" ref="G1521" ca="1">IF(INDIRECT(ADDRESS(ROUNDDOWN((ROW(G1521)-2)/3,0)+2,2))&lt;&gt;"",_xlfn.CONCAT(INDIRECT(ADDRESS(ROUNDDOWN((ROW(G1521)-2)/3,0)+2,MOD(ROW(G1521)-2,3)+2))," - ",INDIRECT(ADDRESS(ROUNDDOWN((ROW(G1521)-2)/3,0)+2,1))),"")</f>
        <v>Ninke - Hell Niño</v>
      </c>
      <c r="M1521" t="s">
        <v>3369</v>
      </c>
    </row>
    <row r="1522" spans="7:13" x14ac:dyDescent="0.45">
      <c r="G1522" t="str" cm="1">
        <f t="array" aca="1" ref="G1522" ca="1">IF(INDIRECT(ADDRESS(ROUNDDOWN((ROW(G1522)-2)/3,0)+2,2))&lt;&gt;"",_xlfn.CONCAT(INDIRECT(ADDRESS(ROUNDDOWN((ROW(G1522)-2)/3,0)+2,MOD(ROW(G1522)-2,3)+2))," - ",INDIRECT(ADDRESS(ROUNDDOWN((ROW(G1522)-2)/3,0)+2,1))),"")</f>
        <v>Ninian - Hell Niño</v>
      </c>
      <c r="M1522" t="s">
        <v>3370</v>
      </c>
    </row>
    <row r="1523" spans="7:13" x14ac:dyDescent="0.45">
      <c r="G1523" t="str" cm="1">
        <f t="array" aca="1" ref="G1523" ca="1">IF(INDIRECT(ADDRESS(ROUNDDOWN((ROW(G1523)-2)/3,0)+2,2))&lt;&gt;"",_xlfn.CONCAT(INDIRECT(ADDRESS(ROUNDDOWN((ROW(G1523)-2)/3,0)+2,MOD(ROW(G1523)-2,3)+2))," - ",INDIRECT(ADDRESS(ROUNDDOWN((ROW(G1523)-2)/3,0)+2,1))),"")</f>
        <v>Chilli - Freezing Fog</v>
      </c>
      <c r="M1523" t="s">
        <v>3371</v>
      </c>
    </row>
    <row r="1524" spans="7:13" x14ac:dyDescent="0.45">
      <c r="G1524" t="str" cm="1">
        <f t="array" aca="1" ref="G1524" ca="1">IF(INDIRECT(ADDRESS(ROUNDDOWN((ROW(G1524)-2)/3,0)+2,2))&lt;&gt;"",_xlfn.CONCAT(INDIRECT(ADDRESS(ROUNDDOWN((ROW(G1524)-2)/3,0)+2,MOD(ROW(G1524)-2,3)+2))," - ",INDIRECT(ADDRESS(ROUNDDOWN((ROW(G1524)-2)/3,0)+2,1))),"")</f>
        <v>Sleeter - Freezing Fog</v>
      </c>
      <c r="M1524" t="s">
        <v>3372</v>
      </c>
    </row>
    <row r="1525" spans="7:13" x14ac:dyDescent="0.45">
      <c r="G1525" t="str" cm="1">
        <f t="array" aca="1" ref="G1525" ca="1">IF(INDIRECT(ADDRESS(ROUNDDOWN((ROW(G1525)-2)/3,0)+2,2))&lt;&gt;"",_xlfn.CONCAT(INDIRECT(ADDRESS(ROUNDDOWN((ROW(G1525)-2)/3,0)+2,MOD(ROW(G1525)-2,3)+2))," - ",INDIRECT(ADDRESS(ROUNDDOWN((ROW(G1525)-2)/3,0)+2,1))),"")</f>
        <v>Hailey - Freezing Fog</v>
      </c>
      <c r="M1525" t="s">
        <v>3373</v>
      </c>
    </row>
    <row r="1526" spans="7:13" x14ac:dyDescent="0.45">
      <c r="G1526" t="str" cm="1">
        <f t="array" aca="1" ref="G1526" ca="1">IF(INDIRECT(ADDRESS(ROUNDDOWN((ROW(G1526)-2)/3,0)+2,2))&lt;&gt;"",_xlfn.CONCAT(INDIRECT(ADDRESS(ROUNDDOWN((ROW(G1526)-2)/3,0)+2,MOD(ROW(G1526)-2,3)+2))," - ",INDIRECT(ADDRESS(ROUNDDOWN((ROW(G1526)-2)/3,0)+2,1))),"")</f>
        <v/>
      </c>
      <c r="M1526" t="s">
        <v>1667</v>
      </c>
    </row>
    <row r="1527" spans="7:13" x14ac:dyDescent="0.45">
      <c r="G1527" t="str" cm="1">
        <f t="array" aca="1" ref="G1527" ca="1">IF(INDIRECT(ADDRESS(ROUNDDOWN((ROW(G1527)-2)/3,0)+2,2))&lt;&gt;"",_xlfn.CONCAT(INDIRECT(ADDRESS(ROUNDDOWN((ROW(G1527)-2)/3,0)+2,MOD(ROW(G1527)-2,3)+2))," - ",INDIRECT(ADDRESS(ROUNDDOWN((ROW(G1527)-2)/3,0)+2,1))),"")</f>
        <v/>
      </c>
      <c r="M1527" t="s">
        <v>1667</v>
      </c>
    </row>
    <row r="1528" spans="7:13" x14ac:dyDescent="0.45">
      <c r="G1528" t="str" cm="1">
        <f t="array" aca="1" ref="G1528" ca="1">IF(INDIRECT(ADDRESS(ROUNDDOWN((ROW(G1528)-2)/3,0)+2,2))&lt;&gt;"",_xlfn.CONCAT(INDIRECT(ADDRESS(ROUNDDOWN((ROW(G1528)-2)/3,0)+2,MOD(ROW(G1528)-2,3)+2))," - ",INDIRECT(ADDRESS(ROUNDDOWN((ROW(G1528)-2)/3,0)+2,1))),"")</f>
        <v/>
      </c>
      <c r="M1528" t="s">
        <v>1667</v>
      </c>
    </row>
    <row r="1529" spans="7:13" x14ac:dyDescent="0.45">
      <c r="G1529" t="str" cm="1">
        <f t="array" aca="1" ref="G1529" ca="1">IF(INDIRECT(ADDRESS(ROUNDDOWN((ROW(G1529)-2)/3,0)+2,2))&lt;&gt;"",_xlfn.CONCAT(INDIRECT(ADDRESS(ROUNDDOWN((ROW(G1529)-2)/3,0)+2,MOD(ROW(G1529)-2,3)+2))," - ",INDIRECT(ADDRESS(ROUNDDOWN((ROW(G1529)-2)/3,0)+2,1))),"")</f>
        <v>Auric - Blue Dragon</v>
      </c>
      <c r="M1529" t="s">
        <v>3374</v>
      </c>
    </row>
    <row r="1530" spans="7:13" x14ac:dyDescent="0.45">
      <c r="G1530" t="str" cm="1">
        <f t="array" aca="1" ref="G1530" ca="1">IF(INDIRECT(ADDRESS(ROUNDDOWN((ROW(G1530)-2)/3,0)+2,2))&lt;&gt;"",_xlfn.CONCAT(INDIRECT(ADDRESS(ROUNDDOWN((ROW(G1530)-2)/3,0)+2,MOD(ROW(G1530)-2,3)+2))," - ",INDIRECT(ADDRESS(ROUNDDOWN((ROW(G1530)-2)/3,0)+2,1))),"")</f>
        <v>Euros - Blue Dragon</v>
      </c>
      <c r="M1530" t="s">
        <v>3375</v>
      </c>
    </row>
    <row r="1531" spans="7:13" x14ac:dyDescent="0.45">
      <c r="G1531" t="str" cm="1">
        <f t="array" aca="1" ref="G1531" ca="1">IF(INDIRECT(ADDRESS(ROUNDDOWN((ROW(G1531)-2)/3,0)+2,2))&lt;&gt;"",_xlfn.CONCAT(INDIRECT(ADDRESS(ROUNDDOWN((ROW(G1531)-2)/3,0)+2,MOD(ROW(G1531)-2,3)+2))," - ",INDIRECT(ADDRESS(ROUNDDOWN((ROW(G1531)-2)/3,0)+2,1))),"")</f>
        <v>Blingmar - Blue Dragon</v>
      </c>
      <c r="M1531" t="s">
        <v>3376</v>
      </c>
    </row>
    <row r="1532" spans="7:13" x14ac:dyDescent="0.45">
      <c r="G1532" t="str" cm="1">
        <f t="array" aca="1" ref="G1532" ca="1">IF(INDIRECT(ADDRESS(ROUNDDOWN((ROW(G1532)-2)/3,0)+2,2))&lt;&gt;"",_xlfn.CONCAT(INDIRECT(ADDRESS(ROUNDDOWN((ROW(G1532)-2)/3,0)+2,MOD(ROW(G1532)-2,3)+2))," - ",INDIRECT(ADDRESS(ROUNDDOWN((ROW(G1532)-2)/3,0)+2,1))),"")</f>
        <v>Aooostin - Tearwolf</v>
      </c>
      <c r="M1532" t="s">
        <v>3377</v>
      </c>
    </row>
    <row r="1533" spans="7:13" x14ac:dyDescent="0.45">
      <c r="G1533" t="str" cm="1">
        <f t="array" aca="1" ref="G1533" ca="1">IF(INDIRECT(ADDRESS(ROUNDDOWN((ROW(G1533)-2)/3,0)+2,2))&lt;&gt;"",_xlfn.CONCAT(INDIRECT(ADDRESS(ROUNDDOWN((ROW(G1533)-2)/3,0)+2,MOD(ROW(G1533)-2,3)+2))," - ",INDIRECT(ADDRESS(ROUNDDOWN((ROW(G1533)-2)/3,0)+2,1))),"")</f>
        <v>Paooolo - Tearwolf</v>
      </c>
      <c r="M1533" t="s">
        <v>3378</v>
      </c>
    </row>
    <row r="1534" spans="7:13" x14ac:dyDescent="0.45">
      <c r="G1534" t="str" cm="1">
        <f t="array" aca="1" ref="G1534" ca="1">IF(INDIRECT(ADDRESS(ROUNDDOWN((ROW(G1534)-2)/3,0)+2,2))&lt;&gt;"",_xlfn.CONCAT(INDIRECT(ADDRESS(ROUNDDOWN((ROW(G1534)-2)/3,0)+2,MOD(ROW(G1534)-2,3)+2))," - ",INDIRECT(ADDRESS(ROUNDDOWN((ROW(G1534)-2)/3,0)+2,1))),"")</f>
        <v>Aooodrey - Tearwolf</v>
      </c>
      <c r="M1534" t="s">
        <v>3379</v>
      </c>
    </row>
    <row r="1535" spans="7:13" x14ac:dyDescent="0.45">
      <c r="G1535" t="str" cm="1">
        <f t="array" aca="1" ref="G1535" ca="1">IF(INDIRECT(ADDRESS(ROUNDDOWN((ROW(G1535)-2)/3,0)+2,2))&lt;&gt;"",_xlfn.CONCAT(INDIRECT(ADDRESS(ROUNDDOWN((ROW(G1535)-2)/3,0)+2,MOD(ROW(G1535)-2,3)+2))," - ",INDIRECT(ADDRESS(ROUNDDOWN((ROW(G1535)-2)/3,0)+2,1))),"")</f>
        <v>Rattie - Dirty Rat</v>
      </c>
      <c r="M1535" t="s">
        <v>3380</v>
      </c>
    </row>
    <row r="1536" spans="7:13" x14ac:dyDescent="0.45">
      <c r="G1536" t="str" cm="1">
        <f t="array" aca="1" ref="G1536" ca="1">IF(INDIRECT(ADDRESS(ROUNDDOWN((ROW(G1536)-2)/3,0)+2,2))&lt;&gt;"",_xlfn.CONCAT(INDIRECT(ADDRESS(ROUNDDOWN((ROW(G1536)-2)/3,0)+2,MOD(ROW(G1536)-2,3)+2))," - ",INDIRECT(ADDRESS(ROUNDDOWN((ROW(G1536)-2)/3,0)+2,1))),"")</f>
        <v>Tails - Dirty Rat</v>
      </c>
      <c r="M1536" t="s">
        <v>3381</v>
      </c>
    </row>
    <row r="1537" spans="7:13" x14ac:dyDescent="0.45">
      <c r="G1537" t="str" cm="1">
        <f t="array" aca="1" ref="G1537" ca="1">IF(INDIRECT(ADDRESS(ROUNDDOWN((ROW(G1537)-2)/3,0)+2,2))&lt;&gt;"",_xlfn.CONCAT(INDIRECT(ADDRESS(ROUNDDOWN((ROW(G1537)-2)/3,0)+2,MOD(ROW(G1537)-2,3)+2))," - ",INDIRECT(ADDRESS(ROUNDDOWN((ROW(G1537)-2)/3,0)+2,1))),"")</f>
        <v>Dirtram - Dirty Rat</v>
      </c>
      <c r="M1537" t="s">
        <v>3382</v>
      </c>
    </row>
    <row r="1538" spans="7:13" x14ac:dyDescent="0.45">
      <c r="G1538" t="str" cm="1">
        <f t="array" aca="1" ref="G1538" ca="1">IF(INDIRECT(ADDRESS(ROUNDDOWN((ROW(G1538)-2)/3,0)+2,2))&lt;&gt;"",_xlfn.CONCAT(INDIRECT(ADDRESS(ROUNDDOWN((ROW(G1538)-2)/3,0)+2,MOD(ROW(G1538)-2,3)+2))," - ",INDIRECT(ADDRESS(ROUNDDOWN((ROW(G1538)-2)/3,0)+2,1))),"")</f>
        <v>Hattie - Fightgeist</v>
      </c>
      <c r="M1538" t="s">
        <v>3383</v>
      </c>
    </row>
    <row r="1539" spans="7:13" x14ac:dyDescent="0.45">
      <c r="G1539" t="str" cm="1">
        <f t="array" aca="1" ref="G1539" ca="1">IF(INDIRECT(ADDRESS(ROUNDDOWN((ROW(G1539)-2)/3,0)+2,2))&lt;&gt;"",_xlfn.CONCAT(INDIRECT(ADDRESS(ROUNDDOWN((ROW(G1539)-2)/3,0)+2,MOD(ROW(G1539)-2,3)+2))," - ",INDIRECT(ADDRESS(ROUNDDOWN((ROW(G1539)-2)/3,0)+2,1))),"")</f>
        <v>Khatia - Fightgeist</v>
      </c>
      <c r="M1539" t="s">
        <v>3384</v>
      </c>
    </row>
    <row r="1540" spans="7:13" x14ac:dyDescent="0.45">
      <c r="G1540" t="str" cm="1">
        <f t="array" aca="1" ref="G1540" ca="1">IF(INDIRECT(ADDRESS(ROUNDDOWN((ROW(G1540)-2)/3,0)+2,2))&lt;&gt;"",_xlfn.CONCAT(INDIRECT(ADDRESS(ROUNDDOWN((ROW(G1540)-2)/3,0)+2,MOD(ROW(G1540)-2,3)+2))," - ",INDIRECT(ADDRESS(ROUNDDOWN((ROW(G1540)-2)/3,0)+2,1))),"")</f>
        <v>Chatwick - Fightgeist</v>
      </c>
      <c r="M1540" t="s">
        <v>3385</v>
      </c>
    </row>
    <row r="1541" spans="7:13" x14ac:dyDescent="0.45">
      <c r="G1541" t="str" cm="1">
        <f t="array" aca="1" ref="G1541" ca="1">IF(INDIRECT(ADDRESS(ROUNDDOWN((ROW(G1541)-2)/3,0)+2,2))&lt;&gt;"",_xlfn.CONCAT(INDIRECT(ADDRESS(ROUNDDOWN((ROW(G1541)-2)/3,0)+2,MOD(ROW(G1541)-2,3)+2))," - ",INDIRECT(ADDRESS(ROUNDDOWN((ROW(G1541)-2)/3,0)+2,1))),"")</f>
        <v>Anni Quinn - Metal Mannequin</v>
      </c>
      <c r="M1541" t="s">
        <v>3386</v>
      </c>
    </row>
    <row r="1542" spans="7:13" x14ac:dyDescent="0.45">
      <c r="G1542" t="str" cm="1">
        <f t="array" aca="1" ref="G1542" ca="1">IF(INDIRECT(ADDRESS(ROUNDDOWN((ROW(G1542)-2)/3,0)+2,2))&lt;&gt;"",_xlfn.CONCAT(INDIRECT(ADDRESS(ROUNDDOWN((ROW(G1542)-2)/3,0)+2,MOD(ROW(G1542)-2,3)+2))," - ",INDIRECT(ADDRESS(ROUNDDOWN((ROW(G1542)-2)/3,0)+2,1))),"")</f>
        <v>Iron Mike - Metal Mannequin</v>
      </c>
      <c r="M1542" t="s">
        <v>3387</v>
      </c>
    </row>
    <row r="1543" spans="7:13" x14ac:dyDescent="0.45">
      <c r="G1543" t="str" cm="1">
        <f t="array" aca="1" ref="G1543" ca="1">IF(INDIRECT(ADDRESS(ROUNDDOWN((ROW(G1543)-2)/3,0)+2,2))&lt;&gt;"",_xlfn.CONCAT(INDIRECT(ADDRESS(ROUNDDOWN((ROW(G1543)-2)/3,0)+2,MOD(ROW(G1543)-2,3)+2))," - ",INDIRECT(ADDRESS(ROUNDDOWN((ROW(G1543)-2)/3,0)+2,1))),"")</f>
        <v>Oreson - Metal Mannequin</v>
      </c>
      <c r="M1543" t="s">
        <v>3388</v>
      </c>
    </row>
    <row r="1544" spans="7:13" x14ac:dyDescent="0.45">
      <c r="G1544" t="str" cm="1">
        <f t="array" aca="1" ref="G1544" ca="1">IF(INDIRECT(ADDRESS(ROUNDDOWN((ROW(G1544)-2)/3,0)+2,2))&lt;&gt;"",_xlfn.CONCAT(INDIRECT(ADDRESS(ROUNDDOWN((ROW(G1544)-2)/3,0)+2,MOD(ROW(G1544)-2,3)+2))," - ",INDIRECT(ADDRESS(ROUNDDOWN((ROW(G1544)-2)/3,0)+2,1))),"")</f>
        <v>Moliver - Mad Mole</v>
      </c>
      <c r="M1544" t="s">
        <v>3389</v>
      </c>
    </row>
    <row r="1545" spans="7:13" x14ac:dyDescent="0.45">
      <c r="G1545" t="str" cm="1">
        <f t="array" aca="1" ref="G1545" ca="1">IF(INDIRECT(ADDRESS(ROUNDDOWN((ROW(G1545)-2)/3,0)+2,2))&lt;&gt;"",_xlfn.CONCAT(INDIRECT(ADDRESS(ROUNDDOWN((ROW(G1545)-2)/3,0)+2,MOD(ROW(G1545)-2,3)+2))," - ",INDIRECT(ADDRESS(ROUNDDOWN((ROW(G1545)-2)/3,0)+2,1))),"")</f>
        <v>Molivia - Mad Mole</v>
      </c>
      <c r="M1545" t="s">
        <v>3390</v>
      </c>
    </row>
    <row r="1546" spans="7:13" x14ac:dyDescent="0.45">
      <c r="G1546" t="str" cm="1">
        <f t="array" aca="1" ref="G1546" ca="1">IF(INDIRECT(ADDRESS(ROUNDDOWN((ROW(G1546)-2)/3,0)+2,2))&lt;&gt;"",_xlfn.CONCAT(INDIRECT(ADDRESS(ROUNDDOWN((ROW(G1546)-2)/3,0)+2,MOD(ROW(G1546)-2,3)+2))," - ",INDIRECT(ADDRESS(ROUNDDOWN((ROW(G1546)-2)/3,0)+2,1))),"")</f>
        <v>Moleen - Mad Mole</v>
      </c>
      <c r="M1546" t="s">
        <v>3391</v>
      </c>
    </row>
    <row r="1547" spans="7:13" x14ac:dyDescent="0.45">
      <c r="G1547" t="str" cm="1">
        <f t="array" aca="1" ref="G1547" ca="1">IF(INDIRECT(ADDRESS(ROUNDDOWN((ROW(G1547)-2)/3,0)+2,2))&lt;&gt;"",_xlfn.CONCAT(INDIRECT(ADDRESS(ROUNDDOWN((ROW(G1547)-2)/3,0)+2,MOD(ROW(G1547)-2,3)+2))," - ",INDIRECT(ADDRESS(ROUNDDOWN((ROW(G1547)-2)/3,0)+2,1))),"")</f>
        <v>Carlos - Drackal</v>
      </c>
      <c r="M1547" t="s">
        <v>3392</v>
      </c>
    </row>
    <row r="1548" spans="7:13" x14ac:dyDescent="0.45">
      <c r="G1548" t="str" cm="1">
        <f t="array" aca="1" ref="G1548" ca="1">IF(INDIRECT(ADDRESS(ROUNDDOWN((ROW(G1548)-2)/3,0)+2,2))&lt;&gt;"",_xlfn.CONCAT(INDIRECT(ADDRESS(ROUNDDOWN((ROW(G1548)-2)/3,0)+2,MOD(ROW(G1548)-2,3)+2))," - ",INDIRECT(ADDRESS(ROUNDDOWN((ROW(G1548)-2)/3,0)+2,1))),"")</f>
        <v>Fangston - Drackal</v>
      </c>
      <c r="M1548" t="s">
        <v>3393</v>
      </c>
    </row>
    <row r="1549" spans="7:13" x14ac:dyDescent="0.45">
      <c r="G1549" t="str" cm="1">
        <f t="array" aca="1" ref="G1549" ca="1">IF(INDIRECT(ADDRESS(ROUNDDOWN((ROW(G1549)-2)/3,0)+2,2))&lt;&gt;"",_xlfn.CONCAT(INDIRECT(ADDRESS(ROUNDDOWN((ROW(G1549)-2)/3,0)+2,MOD(ROW(G1549)-2,3)+2))," - ",INDIRECT(ADDRESS(ROUNDDOWN((ROW(G1549)-2)/3,0)+2,1))),"")</f>
        <v>Toothy - Drackal</v>
      </c>
      <c r="M1549" t="s">
        <v>3394</v>
      </c>
    </row>
    <row r="1550" spans="7:13" x14ac:dyDescent="0.45">
      <c r="G1550" t="str" cm="1">
        <f t="array" aca="1" ref="G1550" ca="1">IF(INDIRECT(ADDRESS(ROUNDDOWN((ROW(G1550)-2)/3,0)+2,2))&lt;&gt;"",_xlfn.CONCAT(INDIRECT(ADDRESS(ROUNDDOWN((ROW(G1550)-2)/3,0)+2,MOD(ROW(G1550)-2,3)+2))," - ",INDIRECT(ADDRESS(ROUNDDOWN((ROW(G1550)-2)/3,0)+2,1))),"")</f>
        <v>Sabre - Skeleton Swordsman</v>
      </c>
      <c r="M1550" t="s">
        <v>3395</v>
      </c>
    </row>
    <row r="1551" spans="7:13" x14ac:dyDescent="0.45">
      <c r="G1551" t="str" cm="1">
        <f t="array" aca="1" ref="G1551" ca="1">IF(INDIRECT(ADDRESS(ROUNDDOWN((ROW(G1551)-2)/3,0)+2,2))&lt;&gt;"",_xlfn.CONCAT(INDIRECT(ADDRESS(ROUNDDOWN((ROW(G1551)-2)/3,0)+2,MOD(ROW(G1551)-2,3)+2))," - ",INDIRECT(ADDRESS(ROUNDDOWN((ROW(G1551)-2)/3,0)+2,1))),"")</f>
        <v>Epée - Skeleton Swordsman</v>
      </c>
      <c r="M1551" t="s">
        <v>3396</v>
      </c>
    </row>
    <row r="1552" spans="7:13" x14ac:dyDescent="0.45">
      <c r="G1552" t="str" cm="1">
        <f t="array" aca="1" ref="G1552" ca="1">IF(INDIRECT(ADDRESS(ROUNDDOWN((ROW(G1552)-2)/3,0)+2,2))&lt;&gt;"",_xlfn.CONCAT(INDIRECT(ADDRESS(ROUNDDOWN((ROW(G1552)-2)/3,0)+2,MOD(ROW(G1552)-2,3)+2))," - ",INDIRECT(ADDRESS(ROUNDDOWN((ROW(G1552)-2)/3,0)+2,1))),"")</f>
        <v>Cutlass - Skeleton Swordsman</v>
      </c>
      <c r="M1552" t="s">
        <v>3397</v>
      </c>
    </row>
    <row r="1553" spans="7:13" x14ac:dyDescent="0.45">
      <c r="G1553" t="str" cm="1">
        <f t="array" aca="1" ref="G1553" ca="1">IF(INDIRECT(ADDRESS(ROUNDDOWN((ROW(G1553)-2)/3,0)+2,2))&lt;&gt;"",_xlfn.CONCAT(INDIRECT(ADDRESS(ROUNDDOWN((ROW(G1553)-2)/3,0)+2,MOD(ROW(G1553)-2,3)+2))," - ",INDIRECT(ADDRESS(ROUNDDOWN((ROW(G1553)-2)/3,0)+2,1))),"")</f>
        <v>Leopold - Cheater Cheetah</v>
      </c>
      <c r="M1553" t="s">
        <v>3398</v>
      </c>
    </row>
    <row r="1554" spans="7:13" x14ac:dyDescent="0.45">
      <c r="G1554" t="str" cm="1">
        <f t="array" aca="1" ref="G1554" ca="1">IF(INDIRECT(ADDRESS(ROUNDDOWN((ROW(G1554)-2)/3,0)+2,2))&lt;&gt;"",_xlfn.CONCAT(INDIRECT(ADDRESS(ROUNDDOWN((ROW(G1554)-2)/3,0)+2,MOD(ROW(G1554)-2,3)+2))," - ",INDIRECT(ADDRESS(ROUNDDOWN((ROW(G1554)-2)/3,0)+2,1))),"")</f>
        <v>Cheeto - Cheater Cheetah</v>
      </c>
      <c r="M1554" t="s">
        <v>3399</v>
      </c>
    </row>
    <row r="1555" spans="7:13" x14ac:dyDescent="0.45">
      <c r="G1555" t="str" cm="1">
        <f t="array" aca="1" ref="G1555" ca="1">IF(INDIRECT(ADDRESS(ROUNDDOWN((ROW(G1555)-2)/3,0)+2,2))&lt;&gt;"",_xlfn.CONCAT(INDIRECT(ADDRESS(ROUNDDOWN((ROW(G1555)-2)/3,0)+2,MOD(ROW(G1555)-2,3)+2))," - ",INDIRECT(ADDRESS(ROUNDDOWN((ROW(G1555)-2)/3,0)+2,1))),"")</f>
        <v>Whiskas - Cheater Cheetah</v>
      </c>
      <c r="M1555" t="s">
        <v>3400</v>
      </c>
    </row>
    <row r="1556" spans="7:13" x14ac:dyDescent="0.45">
      <c r="G1556" t="str" cm="1">
        <f t="array" aca="1" ref="G1556" ca="1">IF(INDIRECT(ADDRESS(ROUNDDOWN((ROW(G1556)-2)/3,0)+2,2))&lt;&gt;"",_xlfn.CONCAT(INDIRECT(ADDRESS(ROUNDDOWN((ROW(G1556)-2)/3,0)+2,MOD(ROW(G1556)-2,3)+2))," - ",INDIRECT(ADDRESS(ROUNDDOWN((ROW(G1556)-2)/3,0)+2,1))),"")</f>
        <v>Crightun - Tun Of Fun</v>
      </c>
      <c r="M1556" t="s">
        <v>3401</v>
      </c>
    </row>
    <row r="1557" spans="7:13" x14ac:dyDescent="0.45">
      <c r="G1557" t="str" cm="1">
        <f t="array" aca="1" ref="G1557" ca="1">IF(INDIRECT(ADDRESS(ROUNDDOWN((ROW(G1557)-2)/3,0)+2,2))&lt;&gt;"",_xlfn.CONCAT(INDIRECT(ADDRESS(ROUNDDOWN((ROW(G1557)-2)/3,0)+2,MOD(ROW(G1557)-2,3)+2))," - ",INDIRECT(ADDRESS(ROUNDDOWN((ROW(G1557)-2)/3,0)+2,1))),"")</f>
        <v>Rushtun - Tun Of Fun</v>
      </c>
      <c r="M1557" t="s">
        <v>3402</v>
      </c>
    </row>
    <row r="1558" spans="7:13" x14ac:dyDescent="0.45">
      <c r="G1558" t="str" cm="1">
        <f t="array" aca="1" ref="G1558" ca="1">IF(INDIRECT(ADDRESS(ROUNDDOWN((ROW(G1558)-2)/3,0)+2,2))&lt;&gt;"",_xlfn.CONCAT(INDIRECT(ADDRESS(ROUNDDOWN((ROW(G1558)-2)/3,0)+2,MOD(ROW(G1558)-2,3)+2))," - ",INDIRECT(ADDRESS(ROUNDDOWN((ROW(G1558)-2)/3,0)+2,1))),"")</f>
        <v>Antuny - Tun Of Fun</v>
      </c>
      <c r="M1558" t="s">
        <v>3403</v>
      </c>
    </row>
    <row r="1559" spans="7:13" x14ac:dyDescent="0.45">
      <c r="G1559" t="str" cm="1">
        <f t="array" aca="1" ref="G1559" ca="1">IF(INDIRECT(ADDRESS(ROUNDDOWN((ROW(G1559)-2)/3,0)+2,2))&lt;&gt;"",_xlfn.CONCAT(INDIRECT(ADDRESS(ROUNDDOWN((ROW(G1559)-2)/3,0)+2,MOD(ROW(G1559)-2,3)+2))," - ",INDIRECT(ADDRESS(ROUNDDOWN((ROW(G1559)-2)/3,0)+2,1))),"")</f>
        <v>Gourdfrey - Gourd Almighty</v>
      </c>
      <c r="M1559" t="s">
        <v>3404</v>
      </c>
    </row>
    <row r="1560" spans="7:13" x14ac:dyDescent="0.45">
      <c r="G1560" t="str" cm="1">
        <f t="array" aca="1" ref="G1560" ca="1">IF(INDIRECT(ADDRESS(ROUNDDOWN((ROW(G1560)-2)/3,0)+2,2))&lt;&gt;"",_xlfn.CONCAT(INDIRECT(ADDRESS(ROUNDDOWN((ROW(G1560)-2)/3,0)+2,MOD(ROW(G1560)-2,3)+2))," - ",INDIRECT(ADDRESS(ROUNDDOWN((ROW(G1560)-2)/3,0)+2,1))),"")</f>
        <v>Gourdwin - Gourd Almighty</v>
      </c>
      <c r="M1560" t="s">
        <v>3405</v>
      </c>
    </row>
    <row r="1561" spans="7:13" x14ac:dyDescent="0.45">
      <c r="G1561" t="str" cm="1">
        <f t="array" aca="1" ref="G1561" ca="1">IF(INDIRECT(ADDRESS(ROUNDDOWN((ROW(G1561)-2)/3,0)+2,2))&lt;&gt;"",_xlfn.CONCAT(INDIRECT(ADDRESS(ROUNDDOWN((ROW(G1561)-2)/3,0)+2,MOD(ROW(G1561)-2,3)+2))," - ",INDIRECT(ADDRESS(ROUNDDOWN((ROW(G1561)-2)/3,0)+2,1))),"")</f>
        <v>Gourdiva - Gourd Almighty</v>
      </c>
      <c r="M1561" t="s">
        <v>3406</v>
      </c>
    </row>
    <row r="1562" spans="7:13" x14ac:dyDescent="0.45">
      <c r="G1562" t="str" cm="1">
        <f t="array" aca="1" ref="G1562" ca="1">IF(INDIRECT(ADDRESS(ROUNDDOWN((ROW(G1562)-2)/3,0)+2,2))&lt;&gt;"",_xlfn.CONCAT(INDIRECT(ADDRESS(ROUNDDOWN((ROW(G1562)-2)/3,0)+2,MOD(ROW(G1562)-2,3)+2))," - ",INDIRECT(ADDRESS(ROUNDDOWN((ROW(G1562)-2)/3,0)+2,1))),"")</f>
        <v>Sinclair - Sinisculpture</v>
      </c>
      <c r="M1562" t="s">
        <v>3407</v>
      </c>
    </row>
    <row r="1563" spans="7:13" x14ac:dyDescent="0.45">
      <c r="G1563" t="str" cm="1">
        <f t="array" aca="1" ref="G1563" ca="1">IF(INDIRECT(ADDRESS(ROUNDDOWN((ROW(G1563)-2)/3,0)+2,2))&lt;&gt;"",_xlfn.CONCAT(INDIRECT(ADDRESS(ROUNDDOWN((ROW(G1563)-2)/3,0)+2,MOD(ROW(G1563)-2,3)+2))," - ",INDIRECT(ADDRESS(ROUNDDOWN((ROW(G1563)-2)/3,0)+2,1))),"")</f>
        <v>Sinead - Sinisculpture</v>
      </c>
      <c r="M1563" t="s">
        <v>3408</v>
      </c>
    </row>
    <row r="1564" spans="7:13" x14ac:dyDescent="0.45">
      <c r="G1564" t="str" cm="1">
        <f t="array" aca="1" ref="G1564" ca="1">IF(INDIRECT(ADDRESS(ROUNDDOWN((ROW(G1564)-2)/3,0)+2,2))&lt;&gt;"",_xlfn.CONCAT(INDIRECT(ADDRESS(ROUNDDOWN((ROW(G1564)-2)/3,0)+2,MOD(ROW(G1564)-2,3)+2))," - ",INDIRECT(ADDRESS(ROUNDDOWN((ROW(G1564)-2)/3,0)+2,1))),"")</f>
        <v>Sinita - Sinisculpture</v>
      </c>
      <c r="M1564" t="s">
        <v>3409</v>
      </c>
    </row>
    <row r="1565" spans="7:13" x14ac:dyDescent="0.45">
      <c r="G1565" t="str" cm="1">
        <f t="array" aca="1" ref="G1565" ca="1">IF(INDIRECT(ADDRESS(ROUNDDOWN((ROW(G1565)-2)/3,0)+2,2))&lt;&gt;"",_xlfn.CONCAT(INDIRECT(ADDRESS(ROUNDDOWN((ROW(G1565)-2)/3,0)+2,MOD(ROW(G1565)-2,3)+2))," - ",INDIRECT(ADDRESS(ROUNDDOWN((ROW(G1565)-2)/3,0)+2,1))),"")</f>
        <v>Splitz - Splitting Headache</v>
      </c>
      <c r="M1565" t="s">
        <v>3410</v>
      </c>
    </row>
    <row r="1566" spans="7:13" x14ac:dyDescent="0.45">
      <c r="G1566" t="str" cm="1">
        <f t="array" aca="1" ref="G1566" ca="1">IF(INDIRECT(ADDRESS(ROUNDDOWN((ROW(G1566)-2)/3,0)+2,2))&lt;&gt;"",_xlfn.CONCAT(INDIRECT(ADDRESS(ROUNDDOWN((ROW(G1566)-2)/3,0)+2,MOD(ROW(G1566)-2,3)+2))," - ",INDIRECT(ADDRESS(ROUNDDOWN((ROW(G1566)-2)/3,0)+2,1))),"")</f>
        <v>Crackz - Splitting Headache</v>
      </c>
      <c r="M1566" t="s">
        <v>3411</v>
      </c>
    </row>
    <row r="1567" spans="7:13" x14ac:dyDescent="0.45">
      <c r="G1567" t="str" cm="1">
        <f t="array" aca="1" ref="G1567" ca="1">IF(INDIRECT(ADDRESS(ROUNDDOWN((ROW(G1567)-2)/3,0)+2,2))&lt;&gt;"",_xlfn.CONCAT(INDIRECT(ADDRESS(ROUNDDOWN((ROW(G1567)-2)/3,0)+2,MOD(ROW(G1567)-2,3)+2))," - ",INDIRECT(ADDRESS(ROUNDDOWN((ROW(G1567)-2)/3,0)+2,1))),"")</f>
        <v>Skully - Splitting Headache</v>
      </c>
      <c r="M1567" t="s">
        <v>3412</v>
      </c>
    </row>
    <row r="1568" spans="7:13" x14ac:dyDescent="0.45">
      <c r="G1568" t="str" cm="1">
        <f t="array" aca="1" ref="G1568" ca="1">IF(INDIRECT(ADDRESS(ROUNDDOWN((ROW(G1568)-2)/3,0)+2,2))&lt;&gt;"",_xlfn.CONCAT(INDIRECT(ADDRESS(ROUNDDOWN((ROW(G1568)-2)/3,0)+2,MOD(ROW(G1568)-2,3)+2))," - ",INDIRECT(ADDRESS(ROUNDDOWN((ROW(G1568)-2)/3,0)+2,1))),"")</f>
        <v>Leo - Great Sabrecub</v>
      </c>
      <c r="M1568" t="s">
        <v>3413</v>
      </c>
    </row>
    <row r="1569" spans="7:13" x14ac:dyDescent="0.45">
      <c r="G1569" t="str" cm="1">
        <f t="array" aca="1" ref="G1569" ca="1">IF(INDIRECT(ADDRESS(ROUNDDOWN((ROW(G1569)-2)/3,0)+2,2))&lt;&gt;"",_xlfn.CONCAT(INDIRECT(ADDRESS(ROUNDDOWN((ROW(G1569)-2)/3,0)+2,MOD(ROW(G1569)-2,3)+2))," - ",INDIRECT(ADDRESS(ROUNDDOWN((ROW(G1569)-2)/3,0)+2,1))),"")</f>
        <v>Spot - Great Sabrecub</v>
      </c>
      <c r="M1569" t="s">
        <v>3414</v>
      </c>
    </row>
    <row r="1570" spans="7:13" x14ac:dyDescent="0.45">
      <c r="G1570" t="str" cm="1">
        <f t="array" aca="1" ref="G1570" ca="1">IF(INDIRECT(ADDRESS(ROUNDDOWN((ROW(G1570)-2)/3,0)+2,2))&lt;&gt;"",_xlfn.CONCAT(INDIRECT(ADDRESS(ROUNDDOWN((ROW(G1570)-2)/3,0)+2,MOD(ROW(G1570)-2,3)+2))," - ",INDIRECT(ADDRESS(ROUNDDOWN((ROW(G1570)-2)/3,0)+2,1))),"")</f>
        <v>Mohicat - Great Sabrecub</v>
      </c>
      <c r="M1570" t="s">
        <v>3415</v>
      </c>
    </row>
    <row r="1571" spans="7:13" x14ac:dyDescent="0.45">
      <c r="G1571" t="str" cm="1">
        <f t="array" aca="1" ref="G1571" ca="1">IF(INDIRECT(ADDRESS(ROUNDDOWN((ROW(G1571)-2)/3,0)+2,2))&lt;&gt;"",_xlfn.CONCAT(INDIRECT(ADDRESS(ROUNDDOWN((ROW(G1571)-2)/3,0)+2,MOD(ROW(G1571)-2,3)+2))," - ",INDIRECT(ADDRESS(ROUNDDOWN((ROW(G1571)-2)/3,0)+2,1))),"")</f>
        <v>Porridge - Laguar</v>
      </c>
      <c r="M1571" t="s">
        <v>3416</v>
      </c>
    </row>
    <row r="1572" spans="7:13" x14ac:dyDescent="0.45">
      <c r="G1572" t="str" cm="1">
        <f t="array" aca="1" ref="G1572" ca="1">IF(INDIRECT(ADDRESS(ROUNDDOWN((ROW(G1572)-2)/3,0)+2,2))&lt;&gt;"",_xlfn.CONCAT(INDIRECT(ADDRESS(ROUNDDOWN((ROW(G1572)-2)/3,0)+2,MOD(ROW(G1572)-2,3)+2))," - ",INDIRECT(ADDRESS(ROUNDDOWN((ROW(G1572)-2)/3,0)+2,1))),"")</f>
        <v>Stripes - Laguar</v>
      </c>
      <c r="M1572" t="s">
        <v>3417</v>
      </c>
    </row>
    <row r="1573" spans="7:13" x14ac:dyDescent="0.45">
      <c r="G1573" t="str" cm="1">
        <f t="array" aca="1" ref="G1573" ca="1">IF(INDIRECT(ADDRESS(ROUNDDOWN((ROW(G1573)-2)/3,0)+2,2))&lt;&gt;"",_xlfn.CONCAT(INDIRECT(ADDRESS(ROUNDDOWN((ROW(G1573)-2)/3,0)+2,MOD(ROW(G1573)-2,3)+2))," - ",INDIRECT(ADDRESS(ROUNDDOWN((ROW(G1573)-2)/3,0)+2,1))),"")</f>
        <v>Mugshot - Laguar</v>
      </c>
      <c r="M1573" t="s">
        <v>3418</v>
      </c>
    </row>
    <row r="1574" spans="7:13" x14ac:dyDescent="0.45">
      <c r="G1574" t="str" cm="1">
        <f t="array" aca="1" ref="G1574" ca="1">IF(INDIRECT(ADDRESS(ROUNDDOWN((ROW(G1574)-2)/3,0)+2,2))&lt;&gt;"",_xlfn.CONCAT(INDIRECT(ADDRESS(ROUNDDOWN((ROW(G1574)-2)/3,0)+2,MOD(ROW(G1574)-2,3)+2))," - ",INDIRECT(ADDRESS(ROUNDDOWN((ROW(G1574)-2)/3,0)+2,1))),"")</f>
        <v>Panthony - Fancy Panth</v>
      </c>
      <c r="M1574" t="s">
        <v>3419</v>
      </c>
    </row>
    <row r="1575" spans="7:13" x14ac:dyDescent="0.45">
      <c r="G1575" t="str" cm="1">
        <f t="array" aca="1" ref="G1575" ca="1">IF(INDIRECT(ADDRESS(ROUNDDOWN((ROW(G1575)-2)/3,0)+2,2))&lt;&gt;"",_xlfn.CONCAT(INDIRECT(ADDRESS(ROUNDDOWN((ROW(G1575)-2)/3,0)+2,MOD(ROW(G1575)-2,3)+2))," - ",INDIRECT(ADDRESS(ROUNDDOWN((ROW(G1575)-2)/3,0)+2,1))),"")</f>
        <v>Panthonia - Fancy Panth</v>
      </c>
      <c r="M1575" t="s">
        <v>3420</v>
      </c>
    </row>
    <row r="1576" spans="7:13" x14ac:dyDescent="0.45">
      <c r="G1576" t="str" cm="1">
        <f t="array" aca="1" ref="G1576" ca="1">IF(INDIRECT(ADDRESS(ROUNDDOWN((ROW(G1576)-2)/3,0)+2,2))&lt;&gt;"",_xlfn.CONCAT(INDIRECT(ADDRESS(ROUNDDOWN((ROW(G1576)-2)/3,0)+2,MOD(ROW(G1576)-2,3)+2))," - ",INDIRECT(ADDRESS(ROUNDDOWN((ROW(G1576)-2)/3,0)+2,1))),"")</f>
        <v>Panthea - Fancy Panth</v>
      </c>
      <c r="M1576" t="s">
        <v>3421</v>
      </c>
    </row>
    <row r="1577" spans="7:13" x14ac:dyDescent="0.45">
      <c r="G1577" t="str" cm="1">
        <f t="array" aca="1" ref="G1577" ca="1">IF(INDIRECT(ADDRESS(ROUNDDOWN((ROW(G1577)-2)/3,0)+2,2))&lt;&gt;"",_xlfn.CONCAT(INDIRECT(ADDRESS(ROUNDDOWN((ROW(G1577)-2)/3,0)+2,MOD(ROW(G1577)-2,3)+2))," - ",INDIRECT(ADDRESS(ROUNDDOWN((ROW(G1577)-2)/3,0)+2,1))),"")</f>
        <v>Leonid - Rebel Lion</v>
      </c>
      <c r="M1577" t="s">
        <v>3422</v>
      </c>
    </row>
    <row r="1578" spans="7:13" x14ac:dyDescent="0.45">
      <c r="G1578" t="str" cm="1">
        <f t="array" aca="1" ref="G1578" ca="1">IF(INDIRECT(ADDRESS(ROUNDDOWN((ROW(G1578)-2)/3,0)+2,2))&lt;&gt;"",_xlfn.CONCAT(INDIRECT(ADDRESS(ROUNDDOWN((ROW(G1578)-2)/3,0)+2,MOD(ROW(G1578)-2,3)+2))," - ",INDIRECT(ADDRESS(ROUNDDOWN((ROW(G1578)-2)/3,0)+2,1))),"")</f>
        <v>Leander - Rebel Lion</v>
      </c>
      <c r="M1578" t="s">
        <v>3423</v>
      </c>
    </row>
    <row r="1579" spans="7:13" x14ac:dyDescent="0.45">
      <c r="G1579" t="str" cm="1">
        <f t="array" aca="1" ref="G1579" ca="1">IF(INDIRECT(ADDRESS(ROUNDDOWN((ROW(G1579)-2)/3,0)+2,2))&lt;&gt;"",_xlfn.CONCAT(INDIRECT(ADDRESS(ROUNDDOWN((ROW(G1579)-2)/3,0)+2,MOD(ROW(G1579)-2,3)+2))," - ",INDIRECT(ADDRESS(ROUNDDOWN((ROW(G1579)-2)/3,0)+2,1))),"")</f>
        <v>Simba - Rebel Lion</v>
      </c>
      <c r="M1579" t="s">
        <v>3424</v>
      </c>
    </row>
    <row r="1580" spans="7:13" x14ac:dyDescent="0.45">
      <c r="G1580" t="str" cm="1">
        <f t="array" aca="1" ref="G1580" ca="1">IF(INDIRECT(ADDRESS(ROUNDDOWN((ROW(G1580)-2)/3,0)+2,2))&lt;&gt;"",_xlfn.CONCAT(INDIRECT(ADDRESS(ROUNDDOWN((ROW(G1580)-2)/3,0)+2,MOD(ROW(G1580)-2,3)+2))," - ",INDIRECT(ADDRESS(ROUNDDOWN((ROW(G1580)-2)/3,0)+2,1))),"")</f>
        <v>Pussykins - Great Sabrecat</v>
      </c>
      <c r="M1580" t="s">
        <v>3425</v>
      </c>
    </row>
    <row r="1581" spans="7:13" x14ac:dyDescent="0.45">
      <c r="G1581" t="str" cm="1">
        <f t="array" aca="1" ref="G1581" ca="1">IF(INDIRECT(ADDRESS(ROUNDDOWN((ROW(G1581)-2)/3,0)+2,2))&lt;&gt;"",_xlfn.CONCAT(INDIRECT(ADDRESS(ROUNDDOWN((ROW(G1581)-2)/3,0)+2,MOD(ROW(G1581)-2,3)+2))," - ",INDIRECT(ADDRESS(ROUNDDOWN((ROW(G1581)-2)/3,0)+2,1))),"")</f>
        <v>Pyjamas - Great Sabrecat</v>
      </c>
      <c r="M1581" t="s">
        <v>3426</v>
      </c>
    </row>
    <row r="1582" spans="7:13" x14ac:dyDescent="0.45">
      <c r="G1582" t="str" cm="1">
        <f t="array" aca="1" ref="G1582" ca="1">IF(INDIRECT(ADDRESS(ROUNDDOWN((ROW(G1582)-2)/3,0)+2,2))&lt;&gt;"",_xlfn.CONCAT(INDIRECT(ADDRESS(ROUNDDOWN((ROW(G1582)-2)/3,0)+2,MOD(ROW(G1582)-2,3)+2))," - ",INDIRECT(ADDRESS(ROUNDDOWN((ROW(G1582)-2)/3,0)+2,1))),"")</f>
        <v>Moggy - Great Sabrecat</v>
      </c>
      <c r="M1582" t="s">
        <v>3427</v>
      </c>
    </row>
    <row r="1583" spans="7:13" x14ac:dyDescent="0.45">
      <c r="G1583" t="str" cm="1">
        <f t="array" aca="1" ref="G1583" ca="1">IF(INDIRECT(ADDRESS(ROUNDDOWN((ROW(G1583)-2)/3,0)+2,2))&lt;&gt;"",_xlfn.CONCAT(INDIRECT(ADDRESS(ROUNDDOWN((ROW(G1583)-2)/3,0)+2,MOD(ROW(G1583)-2,3)+2))," - ",INDIRECT(ADDRESS(ROUNDDOWN((ROW(G1583)-2)/3,0)+2,1))),"")</f>
        <v>Digsby - Mischievous Mole</v>
      </c>
      <c r="M1583" t="s">
        <v>3428</v>
      </c>
    </row>
    <row r="1584" spans="7:13" x14ac:dyDescent="0.45">
      <c r="G1584" t="str" cm="1">
        <f t="array" aca="1" ref="G1584" ca="1">IF(INDIRECT(ADDRESS(ROUNDDOWN((ROW(G1584)-2)/3,0)+2,2))&lt;&gt;"",_xlfn.CONCAT(INDIRECT(ADDRESS(ROUNDDOWN((ROW(G1584)-2)/3,0)+2,MOD(ROW(G1584)-2,3)+2))," - ",INDIRECT(ADDRESS(ROUNDDOWN((ROW(G1584)-2)/3,0)+2,1))),"")</f>
        <v>Burrows - Mischievous Mole</v>
      </c>
      <c r="M1584" t="s">
        <v>3429</v>
      </c>
    </row>
    <row r="1585" spans="7:13" x14ac:dyDescent="0.45">
      <c r="G1585" t="str" cm="1">
        <f t="array" aca="1" ref="G1585" ca="1">IF(INDIRECT(ADDRESS(ROUNDDOWN((ROW(G1585)-2)/3,0)+2,2))&lt;&gt;"",_xlfn.CONCAT(INDIRECT(ADDRESS(ROUNDDOWN((ROW(G1585)-2)/3,0)+2,MOD(ROW(G1585)-2,3)+2))," - ",INDIRECT(ADDRESS(ROUNDDOWN((ROW(G1585)-2)/3,0)+2,1))),"")</f>
        <v>Squinty - Mischievous Mole</v>
      </c>
      <c r="M1585" t="s">
        <v>3430</v>
      </c>
    </row>
    <row r="1586" spans="7:13" x14ac:dyDescent="0.45">
      <c r="G1586" t="str" cm="1">
        <f t="array" aca="1" ref="G1586" ca="1">IF(INDIRECT(ADDRESS(ROUNDDOWN((ROW(G1586)-2)/3,0)+2,2))&lt;&gt;"",_xlfn.CONCAT(INDIRECT(ADDRESS(ROUNDDOWN((ROW(G1586)-2)/3,0)+2,MOD(ROW(G1586)-2,3)+2))," - ",INDIRECT(ADDRESS(ROUNDDOWN((ROW(G1586)-2)/3,0)+2,1))),"")</f>
        <v>Spoontnik - Impostir</v>
      </c>
      <c r="M1586" t="s">
        <v>3431</v>
      </c>
    </row>
    <row r="1587" spans="7:13" x14ac:dyDescent="0.45">
      <c r="G1587" t="str" cm="1">
        <f t="array" aca="1" ref="G1587" ca="1">IF(INDIRECT(ADDRESS(ROUNDDOWN((ROW(G1587)-2)/3,0)+2,2))&lt;&gt;"",_xlfn.CONCAT(INDIRECT(ADDRESS(ROUNDDOWN((ROW(G1587)-2)/3,0)+2,MOD(ROW(G1587)-2,3)+2))," - ",INDIRECT(ADDRESS(ROUNDDOWN((ROW(G1587)-2)/3,0)+2,1))),"")</f>
        <v>Spooncer - Impostir</v>
      </c>
      <c r="M1587" t="s">
        <v>3432</v>
      </c>
    </row>
    <row r="1588" spans="7:13" x14ac:dyDescent="0.45">
      <c r="G1588" t="str" cm="1">
        <f t="array" aca="1" ref="G1588" ca="1">IF(INDIRECT(ADDRESS(ROUNDDOWN((ROW(G1588)-2)/3,0)+2,2))&lt;&gt;"",_xlfn.CONCAT(INDIRECT(ADDRESS(ROUNDDOWN((ROW(G1588)-2)/3,0)+2,MOD(ROW(G1588)-2,3)+2))," - ",INDIRECT(ADDRESS(ROUNDDOWN((ROW(G1588)-2)/3,0)+2,1))),"")</f>
        <v>Spooner - Impostir</v>
      </c>
      <c r="M1588" t="s">
        <v>3433</v>
      </c>
    </row>
    <row r="1589" spans="7:13" x14ac:dyDescent="0.45">
      <c r="G1589" t="str" cm="1">
        <f t="array" aca="1" ref="G1589" ca="1">IF(INDIRECT(ADDRESS(ROUNDDOWN((ROW(G1589)-2)/3,0)+2,2))&lt;&gt;"",_xlfn.CONCAT(INDIRECT(ADDRESS(ROUNDDOWN((ROW(G1589)-2)/3,0)+2,MOD(ROW(G1589)-2,3)+2))," - ",INDIRECT(ADDRESS(ROUNDDOWN((ROW(G1589)-2)/3,0)+2,1))),"")</f>
        <v>Pawla - Pawmaturge</v>
      </c>
      <c r="M1589" t="s">
        <v>3434</v>
      </c>
    </row>
    <row r="1590" spans="7:13" x14ac:dyDescent="0.45">
      <c r="G1590" t="str" cm="1">
        <f t="array" aca="1" ref="G1590" ca="1">IF(INDIRECT(ADDRESS(ROUNDDOWN((ROW(G1590)-2)/3,0)+2,2))&lt;&gt;"",_xlfn.CONCAT(INDIRECT(ADDRESS(ROUNDDOWN((ROW(G1590)-2)/3,0)+2,MOD(ROW(G1590)-2,3)+2))," - ",INDIRECT(ADDRESS(ROUNDDOWN((ROW(G1590)-2)/3,0)+2,1))),"")</f>
        <v>Pawline - Pawmaturge</v>
      </c>
      <c r="M1590" t="s">
        <v>3435</v>
      </c>
    </row>
    <row r="1591" spans="7:13" x14ac:dyDescent="0.45">
      <c r="G1591" t="str" cm="1">
        <f t="array" aca="1" ref="G1591" ca="1">IF(INDIRECT(ADDRESS(ROUNDDOWN((ROW(G1591)-2)/3,0)+2,2))&lt;&gt;"",_xlfn.CONCAT(INDIRECT(ADDRESS(ROUNDDOWN((ROW(G1591)-2)/3,0)+2,MOD(ROW(G1591)-2,3)+2))," - ",INDIRECT(ADDRESS(ROUNDDOWN((ROW(G1591)-2)/3,0)+2,1))),"")</f>
        <v>Pawlonius - Pawmaturge</v>
      </c>
      <c r="M1591" t="s">
        <v>3436</v>
      </c>
    </row>
    <row r="1592" spans="7:13" x14ac:dyDescent="0.45">
      <c r="G1592" t="str" cm="1">
        <f t="array" aca="1" ref="G1592" ca="1">IF(INDIRECT(ADDRESS(ROUNDDOWN((ROW(G1592)-2)/3,0)+2,2))&lt;&gt;"",_xlfn.CONCAT(INDIRECT(ADDRESS(ROUNDDOWN((ROW(G1592)-2)/3,0)+2,MOD(ROW(G1592)-2,3)+2))," - ",INDIRECT(ADDRESS(ROUNDDOWN((ROW(G1592)-2)/3,0)+2,1))),"")</f>
        <v>Nutsford - Nut Knight</v>
      </c>
      <c r="M1592" t="s">
        <v>3437</v>
      </c>
    </row>
    <row r="1593" spans="7:13" x14ac:dyDescent="0.45">
      <c r="G1593" t="str" cm="1">
        <f t="array" aca="1" ref="G1593" ca="1">IF(INDIRECT(ADDRESS(ROUNDDOWN((ROW(G1593)-2)/3,0)+2,2))&lt;&gt;"",_xlfn.CONCAT(INDIRECT(ADDRESS(ROUNDDOWN((ROW(G1593)-2)/3,0)+2,MOD(ROW(G1593)-2,3)+2))," - ",INDIRECT(ADDRESS(ROUNDDOWN((ROW(G1593)-2)/3,0)+2,1))),"")</f>
        <v>Sir Nutsalot - Nut Knight</v>
      </c>
      <c r="M1593" t="s">
        <v>3438</v>
      </c>
    </row>
    <row r="1594" spans="7:13" x14ac:dyDescent="0.45">
      <c r="G1594" t="str" cm="1">
        <f t="array" aca="1" ref="G1594" ca="1">IF(INDIRECT(ADDRESS(ROUNDDOWN((ROW(G1594)-2)/3,0)+2,2))&lt;&gt;"",_xlfn.CONCAT(INDIRECT(ADDRESS(ROUNDDOWN((ROW(G1594)-2)/3,0)+2,MOD(ROW(G1594)-2,3)+2))," - ",INDIRECT(ADDRESS(ROUNDDOWN((ROW(G1594)-2)/3,0)+2,1))),"")</f>
        <v>Nutalia - Nut Knight</v>
      </c>
      <c r="M1594" t="s">
        <v>3439</v>
      </c>
    </row>
    <row r="1595" spans="7:13" x14ac:dyDescent="0.45">
      <c r="G1595" t="str" cm="1">
        <f t="array" aca="1" ref="G1595" ca="1">IF(INDIRECT(ADDRESS(ROUNDDOWN((ROW(G1595)-2)/3,0)+2,2))&lt;&gt;"",_xlfn.CONCAT(INDIRECT(ADDRESS(ROUNDDOWN((ROW(G1595)-2)/3,0)+2,MOD(ROW(G1595)-2,3)+2))," - ",INDIRECT(ADDRESS(ROUNDDOWN((ROW(G1595)-2)/3,0)+2,1))),"")</f>
        <v>Doc - Nutty Professor</v>
      </c>
      <c r="M1595" t="s">
        <v>3440</v>
      </c>
    </row>
    <row r="1596" spans="7:13" x14ac:dyDescent="0.45">
      <c r="G1596" t="str" cm="1">
        <f t="array" aca="1" ref="G1596" ca="1">IF(INDIRECT(ADDRESS(ROUNDDOWN((ROW(G1596)-2)/3,0)+2,2))&lt;&gt;"",_xlfn.CONCAT(INDIRECT(ADDRESS(ROUNDDOWN((ROW(G1596)-2)/3,0)+2,MOD(ROW(G1596)-2,3)+2))," - ",INDIRECT(ADDRESS(ROUNDDOWN((ROW(G1596)-2)/3,0)+2,1))),"")</f>
        <v>Wacko - Nutty Professor</v>
      </c>
      <c r="M1596" t="s">
        <v>3441</v>
      </c>
    </row>
    <row r="1597" spans="7:13" x14ac:dyDescent="0.45">
      <c r="G1597" t="str" cm="1">
        <f t="array" aca="1" ref="G1597" ca="1">IF(INDIRECT(ADDRESS(ROUNDDOWN((ROW(G1597)-2)/3,0)+2,2))&lt;&gt;"",_xlfn.CONCAT(INDIRECT(ADDRESS(ROUNDDOWN((ROW(G1597)-2)/3,0)+2,MOD(ROW(G1597)-2,3)+2))," - ",INDIRECT(ADDRESS(ROUNDDOWN((ROW(G1597)-2)/3,0)+2,1))),"")</f>
        <v>Brains - Nutty Professor</v>
      </c>
      <c r="M1597" t="s">
        <v>3442</v>
      </c>
    </row>
    <row r="1598" spans="7:13" x14ac:dyDescent="0.45">
      <c r="G1598" t="str" cm="1">
        <f t="array" aca="1" ref="G1598" ca="1">IF(INDIRECT(ADDRESS(ROUNDDOWN((ROW(G1598)-2)/3,0)+2,2))&lt;&gt;"",_xlfn.CONCAT(INDIRECT(ADDRESS(ROUNDDOWN((ROW(G1598)-2)/3,0)+2,MOD(ROW(G1598)-2,3)+2))," - ",INDIRECT(ADDRESS(ROUNDDOWN((ROW(G1598)-2)/3,0)+2,1))),"")</f>
        <v>Whippy - War Nut</v>
      </c>
      <c r="M1598" t="s">
        <v>3443</v>
      </c>
    </row>
    <row r="1599" spans="7:13" x14ac:dyDescent="0.45">
      <c r="G1599" t="str" cm="1">
        <f t="array" aca="1" ref="G1599" ca="1">IF(INDIRECT(ADDRESS(ROUNDDOWN((ROW(G1599)-2)/3,0)+2,2))&lt;&gt;"",_xlfn.CONCAT(INDIRECT(ADDRESS(ROUNDDOWN((ROW(G1599)-2)/3,0)+2,MOD(ROW(G1599)-2,3)+2))," - ",INDIRECT(ADDRESS(ROUNDDOWN((ROW(G1599)-2)/3,0)+2,1))),"")</f>
        <v>Walker - War Nut</v>
      </c>
      <c r="M1599" t="s">
        <v>3444</v>
      </c>
    </row>
    <row r="1600" spans="7:13" x14ac:dyDescent="0.45">
      <c r="G1600" t="str" cm="1">
        <f t="array" aca="1" ref="G1600" ca="1">IF(INDIRECT(ADDRESS(ROUNDDOWN((ROW(G1600)-2)/3,0)+2,2))&lt;&gt;"",_xlfn.CONCAT(INDIRECT(ADDRESS(ROUNDDOWN((ROW(G1600)-2)/3,0)+2,MOD(ROW(G1600)-2,3)+2))," - ",INDIRECT(ADDRESS(ROUNDDOWN((ROW(G1600)-2)/3,0)+2,1))),"")</f>
        <v>Walden - War Nut</v>
      </c>
      <c r="M1600" t="s">
        <v>3445</v>
      </c>
    </row>
    <row r="1601" spans="7:13" x14ac:dyDescent="0.45">
      <c r="G1601" t="str" cm="1">
        <f t="array" aca="1" ref="G1601" ca="1">IF(INDIRECT(ADDRESS(ROUNDDOWN((ROW(G1601)-2)/3,0)+2,2))&lt;&gt;"",_xlfn.CONCAT(INDIRECT(ADDRESS(ROUNDDOWN((ROW(G1601)-2)/3,0)+2,MOD(ROW(G1601)-2,3)+2))," - ",INDIRECT(ADDRESS(ROUNDDOWN((ROW(G1601)-2)/3,0)+2,1))),"")</f>
        <v>Eva Ngelical - Religious Nut</v>
      </c>
      <c r="M1601" t="s">
        <v>3446</v>
      </c>
    </row>
    <row r="1602" spans="7:13" x14ac:dyDescent="0.45">
      <c r="G1602" t="str" cm="1">
        <f t="array" aca="1" ref="G1602" ca="1">IF(INDIRECT(ADDRESS(ROUNDDOWN((ROW(G1602)-2)/3,0)+2,2))&lt;&gt;"",_xlfn.CONCAT(INDIRECT(ADDRESS(ROUNDDOWN((ROW(G1602)-2)/3,0)+2,MOD(ROW(G1602)-2,3)+2))," - ",INDIRECT(ADDRESS(ROUNDDOWN((ROW(G1602)-2)/3,0)+2,1))),"")</f>
        <v>Deakin - Religious Nut</v>
      </c>
      <c r="M1602" t="s">
        <v>3447</v>
      </c>
    </row>
    <row r="1603" spans="7:13" x14ac:dyDescent="0.45">
      <c r="G1603" t="str" cm="1">
        <f t="array" aca="1" ref="G1603" ca="1">IF(INDIRECT(ADDRESS(ROUNDDOWN((ROW(G1603)-2)/3,0)+2,2))&lt;&gt;"",_xlfn.CONCAT(INDIRECT(ADDRESS(ROUNDDOWN((ROW(G1603)-2)/3,0)+2,MOD(ROW(G1603)-2,3)+2))," - ",INDIRECT(ADDRESS(ROUNDDOWN((ROW(G1603)-2)/3,0)+2,1))),"")</f>
        <v>Paul Pitt - Religious Nut</v>
      </c>
      <c r="M1603" t="s">
        <v>3448</v>
      </c>
    </row>
    <row r="1604" spans="7:13" x14ac:dyDescent="0.45">
      <c r="G1604" t="str" cm="1">
        <f t="array" aca="1" ref="G1604" ca="1">IF(INDIRECT(ADDRESS(ROUNDDOWN((ROW(G1604)-2)/3,0)+2,2))&lt;&gt;"",_xlfn.CONCAT(INDIRECT(ADDRESS(ROUNDDOWN((ROW(G1604)-2)/3,0)+2,MOD(ROW(G1604)-2,3)+2))," - ",INDIRECT(ADDRESS(ROUNDDOWN((ROW(G1604)-2)/3,0)+2,1))),"")</f>
        <v/>
      </c>
      <c r="M1604" t="s">
        <v>1667</v>
      </c>
    </row>
    <row r="1605" spans="7:13" x14ac:dyDescent="0.45">
      <c r="G1605" t="str" cm="1">
        <f t="array" aca="1" ref="G1605" ca="1">IF(INDIRECT(ADDRESS(ROUNDDOWN((ROW(G1605)-2)/3,0)+2,2))&lt;&gt;"",_xlfn.CONCAT(INDIRECT(ADDRESS(ROUNDDOWN((ROW(G1605)-2)/3,0)+2,MOD(ROW(G1605)-2,3)+2))," - ",INDIRECT(ADDRESS(ROUNDDOWN((ROW(G1605)-2)/3,0)+2,1))),"")</f>
        <v/>
      </c>
      <c r="M1605" t="s">
        <v>1667</v>
      </c>
    </row>
    <row r="1606" spans="7:13" x14ac:dyDescent="0.45">
      <c r="G1606" t="str" cm="1">
        <f t="array" aca="1" ref="G1606" ca="1">IF(INDIRECT(ADDRESS(ROUNDDOWN((ROW(G1606)-2)/3,0)+2,2))&lt;&gt;"",_xlfn.CONCAT(INDIRECT(ADDRESS(ROUNDDOWN((ROW(G1606)-2)/3,0)+2,MOD(ROW(G1606)-2,3)+2))," - ",INDIRECT(ADDRESS(ROUNDDOWN((ROW(G1606)-2)/3,0)+2,1))),"")</f>
        <v/>
      </c>
      <c r="M1606" t="s">
        <v>1667</v>
      </c>
    </row>
    <row r="1607" spans="7:13" x14ac:dyDescent="0.45">
      <c r="G1607" t="str" cm="1">
        <f t="array" aca="1" ref="G1607" ca="1">IF(INDIRECT(ADDRESS(ROUNDDOWN((ROW(G1607)-2)/3,0)+2,2))&lt;&gt;"",_xlfn.CONCAT(INDIRECT(ADDRESS(ROUNDDOWN((ROW(G1607)-2)/3,0)+2,MOD(ROW(G1607)-2,3)+2))," - ",INDIRECT(ADDRESS(ROUNDDOWN((ROW(G1607)-2)/3,0)+2,1))),"")</f>
        <v>Dinomite - Hacksaurus</v>
      </c>
      <c r="M1607" t="s">
        <v>3449</v>
      </c>
    </row>
    <row r="1608" spans="7:13" x14ac:dyDescent="0.45">
      <c r="G1608" t="str" cm="1">
        <f t="array" aca="1" ref="G1608" ca="1">IF(INDIRECT(ADDRESS(ROUNDDOWN((ROW(G1608)-2)/3,0)+2,2))&lt;&gt;"",_xlfn.CONCAT(INDIRECT(ADDRESS(ROUNDDOWN((ROW(G1608)-2)/3,0)+2,MOD(ROW(G1608)-2,3)+2))," - ",INDIRECT(ADDRESS(ROUNDDOWN((ROW(G1608)-2)/3,0)+2,1))),"")</f>
        <v>Scales - Hacksaurus</v>
      </c>
      <c r="M1608" t="s">
        <v>3450</v>
      </c>
    </row>
    <row r="1609" spans="7:13" x14ac:dyDescent="0.45">
      <c r="G1609" t="str" cm="1">
        <f t="array" aca="1" ref="G1609" ca="1">IF(INDIRECT(ADDRESS(ROUNDDOWN((ROW(G1609)-2)/3,0)+2,2))&lt;&gt;"",_xlfn.CONCAT(INDIRECT(ADDRESS(ROUNDDOWN((ROW(G1609)-2)/3,0)+2,MOD(ROW(G1609)-2,3)+2))," - ",INDIRECT(ADDRESS(ROUNDDOWN((ROW(G1609)-2)/3,0)+2,1))),"")</f>
        <v>Shreddums - Hacksaurus</v>
      </c>
      <c r="M1609" t="s">
        <v>3451</v>
      </c>
    </row>
    <row r="1610" spans="7:13" x14ac:dyDescent="0.45">
      <c r="G1610" t="str" cm="1">
        <f t="array" aca="1" ref="G1610" ca="1">IF(INDIRECT(ADDRESS(ROUNDDOWN((ROW(G1610)-2)/3,0)+2,2))&lt;&gt;"",_xlfn.CONCAT(INDIRECT(ADDRESS(ROUNDDOWN((ROW(G1610)-2)/3,0)+2,MOD(ROW(G1610)-2,3)+2))," - ",INDIRECT(ADDRESS(ROUNDDOWN((ROW(G1610)-2)/3,0)+2,1))),"")</f>
        <v>Dreadmund - Dread Dragon</v>
      </c>
      <c r="M1610" t="s">
        <v>3452</v>
      </c>
    </row>
    <row r="1611" spans="7:13" x14ac:dyDescent="0.45">
      <c r="G1611" t="str" cm="1">
        <f t="array" aca="1" ref="G1611" ca="1">IF(INDIRECT(ADDRESS(ROUNDDOWN((ROW(G1611)-2)/3,0)+2,2))&lt;&gt;"",_xlfn.CONCAT(INDIRECT(ADDRESS(ROUNDDOWN((ROW(G1611)-2)/3,0)+2,MOD(ROW(G1611)-2,3)+2))," - ",INDIRECT(ADDRESS(ROUNDDOWN((ROW(G1611)-2)/3,0)+2,1))),"")</f>
        <v>Dreadwina - Dread Dragon</v>
      </c>
      <c r="M1611" t="s">
        <v>3453</v>
      </c>
    </row>
    <row r="1612" spans="7:13" x14ac:dyDescent="0.45">
      <c r="G1612" t="str" cm="1">
        <f t="array" aca="1" ref="G1612" ca="1">IF(INDIRECT(ADDRESS(ROUNDDOWN((ROW(G1612)-2)/3,0)+2,2))&lt;&gt;"",_xlfn.CONCAT(INDIRECT(ADDRESS(ROUNDDOWN((ROW(G1612)-2)/3,0)+2,MOD(ROW(G1612)-2,3)+2))," - ",INDIRECT(ADDRESS(ROUNDDOWN((ROW(G1612)-2)/3,0)+2,1))),"")</f>
        <v>Dreadward - Dread Dragon</v>
      </c>
      <c r="M1612" t="s">
        <v>3454</v>
      </c>
    </row>
    <row r="1613" spans="7:13" x14ac:dyDescent="0.45">
      <c r="G1613" t="str" cm="1">
        <f t="array" aca="1" ref="G1613" ca="1">IF(INDIRECT(ADDRESS(ROUNDDOWN((ROW(G1613)-2)/3,0)+2,2))&lt;&gt;"",_xlfn.CONCAT(INDIRECT(ADDRESS(ROUNDDOWN((ROW(G1613)-2)/3,0)+2,MOD(ROW(G1613)-2,3)+2))," - ",INDIRECT(ADDRESS(ROUNDDOWN((ROW(G1613)-2)/3,0)+2,1))),"")</f>
        <v>Lumberghini - Lumberdrak</v>
      </c>
      <c r="M1613" t="s">
        <v>3455</v>
      </c>
    </row>
    <row r="1614" spans="7:13" x14ac:dyDescent="0.45">
      <c r="G1614" t="str" cm="1">
        <f t="array" aca="1" ref="G1614" ca="1">IF(INDIRECT(ADDRESS(ROUNDDOWN((ROW(G1614)-2)/3,0)+2,2))&lt;&gt;"",_xlfn.CONCAT(INDIRECT(ADDRESS(ROUNDDOWN((ROW(G1614)-2)/3,0)+2,MOD(ROW(G1614)-2,3)+2))," - ",INDIRECT(ADDRESS(ROUNDDOWN((ROW(G1614)-2)/3,0)+2,1))),"")</f>
        <v>Lumumba - Lumberdrak</v>
      </c>
      <c r="M1614" t="s">
        <v>3456</v>
      </c>
    </row>
    <row r="1615" spans="7:13" x14ac:dyDescent="0.45">
      <c r="G1615" t="str" cm="1">
        <f t="array" aca="1" ref="G1615" ca="1">IF(INDIRECT(ADDRESS(ROUNDDOWN((ROW(G1615)-2)/3,0)+2,2))&lt;&gt;"",_xlfn.CONCAT(INDIRECT(ADDRESS(ROUNDDOWN((ROW(G1615)-2)/3,0)+2,MOD(ROW(G1615)-2,3)+2))," - ",INDIRECT(ADDRESS(ROUNDDOWN((ROW(G1615)-2)/3,0)+2,1))),"")</f>
        <v>Lumbago - Lumberdrak</v>
      </c>
      <c r="M1615" t="s">
        <v>3457</v>
      </c>
    </row>
    <row r="1616" spans="7:13" x14ac:dyDescent="0.45">
      <c r="G1616" t="str" cm="1">
        <f t="array" aca="1" ref="G1616" ca="1">IF(INDIRECT(ADDRESS(ROUNDDOWN((ROW(G1616)-2)/3,0)+2,2))&lt;&gt;"",_xlfn.CONCAT(INDIRECT(ADDRESS(ROUNDDOWN((ROW(G1616)-2)/3,0)+2,MOD(ROW(G1616)-2,3)+2))," - ",INDIRECT(ADDRESS(ROUNDDOWN((ROW(G1616)-2)/3,0)+2,1))),"")</f>
        <v>Waylon - Whalevern</v>
      </c>
      <c r="M1616" t="s">
        <v>3458</v>
      </c>
    </row>
    <row r="1617" spans="7:13" x14ac:dyDescent="0.45">
      <c r="G1617" t="str" cm="1">
        <f t="array" aca="1" ref="G1617" ca="1">IF(INDIRECT(ADDRESS(ROUNDDOWN((ROW(G1617)-2)/3,0)+2,2))&lt;&gt;"",_xlfn.CONCAT(INDIRECT(ADDRESS(ROUNDDOWN((ROW(G1617)-2)/3,0)+2,MOD(ROW(G1617)-2,3)+2))," - ",INDIRECT(ADDRESS(ROUNDDOWN((ROW(G1617)-2)/3,0)+2,1))),"")</f>
        <v>Vern - Whalevern</v>
      </c>
      <c r="M1617" t="s">
        <v>3459</v>
      </c>
    </row>
    <row r="1618" spans="7:13" x14ac:dyDescent="0.45">
      <c r="G1618" t="str" cm="1">
        <f t="array" aca="1" ref="G1618" ca="1">IF(INDIRECT(ADDRESS(ROUNDDOWN((ROW(G1618)-2)/3,0)+2,2))&lt;&gt;"",_xlfn.CONCAT(INDIRECT(ADDRESS(ROUNDDOWN((ROW(G1618)-2)/3,0)+2,MOD(ROW(G1618)-2,3)+2))," - ",INDIRECT(ADDRESS(ROUNDDOWN((ROW(G1618)-2)/3,0)+2,1))),"")</f>
        <v>Keiko - Whalevern</v>
      </c>
      <c r="M1618" t="s">
        <v>3460</v>
      </c>
    </row>
    <row r="1619" spans="7:13" x14ac:dyDescent="0.45">
      <c r="G1619" t="str" cm="1">
        <f t="array" aca="1" ref="G1619" ca="1">IF(INDIRECT(ADDRESS(ROUNDDOWN((ROW(G1619)-2)/3,0)+2,2))&lt;&gt;"",_xlfn.CONCAT(INDIRECT(ADDRESS(ROUNDDOWN((ROW(G1619)-2)/3,0)+2,MOD(ROW(G1619)-2,3)+2))," - ",INDIRECT(ADDRESS(ROUNDDOWN((ROW(G1619)-2)/3,0)+2,1))),"")</f>
        <v>Blaize - Hotwyrm</v>
      </c>
      <c r="M1619" t="s">
        <v>3461</v>
      </c>
    </row>
    <row r="1620" spans="7:13" x14ac:dyDescent="0.45">
      <c r="G1620" t="str" cm="1">
        <f t="array" aca="1" ref="G1620" ca="1">IF(INDIRECT(ADDRESS(ROUNDDOWN((ROW(G1620)-2)/3,0)+2,2))&lt;&gt;"",_xlfn.CONCAT(INDIRECT(ADDRESS(ROUNDDOWN((ROW(G1620)-2)/3,0)+2,MOD(ROW(G1620)-2,3)+2))," - ",INDIRECT(ADDRESS(ROUNDDOWN((ROW(G1620)-2)/3,0)+2,1))),"")</f>
        <v>Flamina - Hotwyrm</v>
      </c>
      <c r="M1620" t="s">
        <v>3462</v>
      </c>
    </row>
    <row r="1621" spans="7:13" x14ac:dyDescent="0.45">
      <c r="G1621" t="str" cm="1">
        <f t="array" aca="1" ref="G1621" ca="1">IF(INDIRECT(ADDRESS(ROUNDDOWN((ROW(G1621)-2)/3,0)+2,2))&lt;&gt;"",_xlfn.CONCAT(INDIRECT(ADDRESS(ROUNDDOWN((ROW(G1621)-2)/3,0)+2,MOD(ROW(G1621)-2,3)+2))," - ",INDIRECT(ADDRESS(ROUNDDOWN((ROW(G1621)-2)/3,0)+2,1))),"")</f>
        <v>Swelter - Hotwyrm</v>
      </c>
      <c r="M1621" t="s">
        <v>3463</v>
      </c>
    </row>
    <row r="1622" spans="7:13" x14ac:dyDescent="0.45">
      <c r="G1622" t="str" cm="1">
        <f t="array" aca="1" ref="G1622" ca="1">IF(INDIRECT(ADDRESS(ROUNDDOWN((ROW(G1622)-2)/3,0)+2,2))&lt;&gt;"",_xlfn.CONCAT(INDIRECT(ADDRESS(ROUNDDOWN((ROW(G1622)-2)/3,0)+2,MOD(ROW(G1622)-2,3)+2))," - ",INDIRECT(ADDRESS(ROUNDDOWN((ROW(G1622)-2)/3,0)+2,1))),"")</f>
        <v>Feraldo - Feralball</v>
      </c>
      <c r="M1622" t="s">
        <v>3464</v>
      </c>
    </row>
    <row r="1623" spans="7:13" x14ac:dyDescent="0.45">
      <c r="G1623" t="str" cm="1">
        <f t="array" aca="1" ref="G1623" ca="1">IF(INDIRECT(ADDRESS(ROUNDDOWN((ROW(G1623)-2)/3,0)+2,2))&lt;&gt;"",_xlfn.CONCAT(INDIRECT(ADDRESS(ROUNDDOWN((ROW(G1623)-2)/3,0)+2,MOD(ROW(G1623)-2,3)+2))," - ",INDIRECT(ADDRESS(ROUNDDOWN((ROW(G1623)-2)/3,0)+2,1))),"")</f>
        <v>Errol - Feralball</v>
      </c>
      <c r="M1623" t="s">
        <v>3465</v>
      </c>
    </row>
    <row r="1624" spans="7:13" x14ac:dyDescent="0.45">
      <c r="G1624" t="str" cm="1">
        <f t="array" aca="1" ref="G1624" ca="1">IF(INDIRECT(ADDRESS(ROUNDDOWN((ROW(G1624)-2)/3,0)+2,2))&lt;&gt;"",_xlfn.CONCAT(INDIRECT(ADDRESS(ROUNDDOWN((ROW(G1624)-2)/3,0)+2,MOD(ROW(G1624)-2,3)+2))," - ",INDIRECT(ADDRESS(ROUNDDOWN((ROW(G1624)-2)/3,0)+2,1))),"")</f>
        <v>Meryl - Feralball</v>
      </c>
      <c r="M1624" t="s">
        <v>3466</v>
      </c>
    </row>
    <row r="1625" spans="7:13" x14ac:dyDescent="0.45">
      <c r="G1625" t="str" cm="1">
        <f t="array" aca="1" ref="G1625" ca="1">IF(INDIRECT(ADDRESS(ROUNDDOWN((ROW(G1625)-2)/3,0)+2,2))&lt;&gt;"",_xlfn.CONCAT(INDIRECT(ADDRESS(ROUNDDOWN((ROW(G1625)-2)/3,0)+2,MOD(ROW(G1625)-2,3)+2))," - ",INDIRECT(ADDRESS(ROUNDDOWN((ROW(G1625)-2)/3,0)+2,1))),"")</f>
        <v/>
      </c>
      <c r="M1625" t="s">
        <v>1667</v>
      </c>
    </row>
    <row r="1626" spans="7:13" x14ac:dyDescent="0.45">
      <c r="G1626" t="str" cm="1">
        <f t="array" aca="1" ref="G1626" ca="1">IF(INDIRECT(ADDRESS(ROUNDDOWN((ROW(G1626)-2)/3,0)+2,2))&lt;&gt;"",_xlfn.CONCAT(INDIRECT(ADDRESS(ROUNDDOWN((ROW(G1626)-2)/3,0)+2,MOD(ROW(G1626)-2,3)+2))," - ",INDIRECT(ADDRESS(ROUNDDOWN((ROW(G1626)-2)/3,0)+2,1))),"")</f>
        <v/>
      </c>
      <c r="M1626" t="s">
        <v>1667</v>
      </c>
    </row>
    <row r="1627" spans="7:13" x14ac:dyDescent="0.45">
      <c r="G1627" t="str" cm="1">
        <f t="array" aca="1" ref="G1627" ca="1">IF(INDIRECT(ADDRESS(ROUNDDOWN((ROW(G1627)-2)/3,0)+2,2))&lt;&gt;"",_xlfn.CONCAT(INDIRECT(ADDRESS(ROUNDDOWN((ROW(G1627)-2)/3,0)+2,MOD(ROW(G1627)-2,3)+2))," - ",INDIRECT(ADDRESS(ROUNDDOWN((ROW(G1627)-2)/3,0)+2,1))),"")</f>
        <v/>
      </c>
      <c r="M1627" t="s">
        <v>1667</v>
      </c>
    </row>
    <row r="1628" spans="7:13" x14ac:dyDescent="0.45">
      <c r="G1628" t="str" cm="1">
        <f t="array" aca="1" ref="G1628" ca="1">IF(INDIRECT(ADDRESS(ROUNDDOWN((ROW(G1628)-2)/3,0)+2,2))&lt;&gt;"",_xlfn.CONCAT(INDIRECT(ADDRESS(ROUNDDOWN((ROW(G1628)-2)/3,0)+2,MOD(ROW(G1628)-2,3)+2))," - ",INDIRECT(ADDRESS(ROUNDDOWN((ROW(G1628)-2)/3,0)+2,1))),"")</f>
        <v>Sting - Metal Scorpion</v>
      </c>
      <c r="M1628" t="s">
        <v>3467</v>
      </c>
    </row>
    <row r="1629" spans="7:13" x14ac:dyDescent="0.45">
      <c r="G1629" t="str" cm="1">
        <f t="array" aca="1" ref="G1629" ca="1">IF(INDIRECT(ADDRESS(ROUNDDOWN((ROW(G1629)-2)/3,0)+2,2))&lt;&gt;"",_xlfn.CONCAT(INDIRECT(ADDRESS(ROUNDDOWN((ROW(G1629)-2)/3,0)+2,MOD(ROW(G1629)-2,3)+2))," - ",INDIRECT(ADDRESS(ROUNDDOWN((ROW(G1629)-2)/3,0)+2,1))),"")</f>
        <v>Scorey - Metal Scorpion</v>
      </c>
      <c r="M1629" t="s">
        <v>3468</v>
      </c>
    </row>
    <row r="1630" spans="7:13" x14ac:dyDescent="0.45">
      <c r="G1630" t="str" cm="1">
        <f t="array" aca="1" ref="G1630" ca="1">IF(INDIRECT(ADDRESS(ROUNDDOWN((ROW(G1630)-2)/3,0)+2,2))&lt;&gt;"",_xlfn.CONCAT(INDIRECT(ADDRESS(ROUNDDOWN((ROW(G1630)-2)/3,0)+2,MOD(ROW(G1630)-2,3)+2))," - ",INDIRECT(ADDRESS(ROUNDDOWN((ROW(G1630)-2)/3,0)+2,1))),"")</f>
        <v>Scornelius - Metal Scorpion</v>
      </c>
      <c r="M1630" t="s">
        <v>3469</v>
      </c>
    </row>
    <row r="1631" spans="7:13" x14ac:dyDescent="0.45">
      <c r="G1631" t="str" cm="1">
        <f t="array" aca="1" ref="G1631" ca="1">IF(INDIRECT(ADDRESS(ROUNDDOWN((ROW(G1631)-2)/3,0)+2,2))&lt;&gt;"",_xlfn.CONCAT(INDIRECT(ADDRESS(ROUNDDOWN((ROW(G1631)-2)/3,0)+2,MOD(ROW(G1631)-2,3)+2))," - ",INDIRECT(ADDRESS(ROUNDDOWN((ROW(G1631)-2)/3,0)+2,1))),"")</f>
        <v/>
      </c>
      <c r="M1631" t="s">
        <v>1667</v>
      </c>
    </row>
    <row r="1632" spans="7:13" x14ac:dyDescent="0.45">
      <c r="G1632" t="str" cm="1">
        <f t="array" aca="1" ref="G1632" ca="1">IF(INDIRECT(ADDRESS(ROUNDDOWN((ROW(G1632)-2)/3,0)+2,2))&lt;&gt;"",_xlfn.CONCAT(INDIRECT(ADDRESS(ROUNDDOWN((ROW(G1632)-2)/3,0)+2,MOD(ROW(G1632)-2,3)+2))," - ",INDIRECT(ADDRESS(ROUNDDOWN((ROW(G1632)-2)/3,0)+2,1))),"")</f>
        <v/>
      </c>
      <c r="M1632" t="s">
        <v>1667</v>
      </c>
    </row>
    <row r="1633" spans="7:13" x14ac:dyDescent="0.45">
      <c r="G1633" t="str" cm="1">
        <f t="array" aca="1" ref="G1633" ca="1">IF(INDIRECT(ADDRESS(ROUNDDOWN((ROW(G1633)-2)/3,0)+2,2))&lt;&gt;"",_xlfn.CONCAT(INDIRECT(ADDRESS(ROUNDDOWN((ROW(G1633)-2)/3,0)+2,MOD(ROW(G1633)-2,3)+2))," - ",INDIRECT(ADDRESS(ROUNDDOWN((ROW(G1633)-2)/3,0)+2,1))),"")</f>
        <v/>
      </c>
      <c r="M1633" t="s">
        <v>1667</v>
      </c>
    </row>
    <row r="1634" spans="7:13" x14ac:dyDescent="0.45">
      <c r="G1634" t="str" cm="1">
        <f t="array" aca="1" ref="G1634" ca="1">IF(INDIRECT(ADDRESS(ROUNDDOWN((ROW(G1634)-2)/3,0)+2,2))&lt;&gt;"",_xlfn.CONCAT(INDIRECT(ADDRESS(ROUNDDOWN((ROW(G1634)-2)/3,0)+2,MOD(ROW(G1634)-2,3)+2))," - ",INDIRECT(ADDRESS(ROUNDDOWN((ROW(G1634)-2)/3,0)+2,1))),"")</f>
        <v>Boaris - Boarticulturist</v>
      </c>
      <c r="M1634" t="s">
        <v>3470</v>
      </c>
    </row>
    <row r="1635" spans="7:13" x14ac:dyDescent="0.45">
      <c r="G1635" t="str" cm="1">
        <f t="array" aca="1" ref="G1635" ca="1">IF(INDIRECT(ADDRESS(ROUNDDOWN((ROW(G1635)-2)/3,0)+2,2))&lt;&gt;"",_xlfn.CONCAT(INDIRECT(ADDRESS(ROUNDDOWN((ROW(G1635)-2)/3,0)+2,MOD(ROW(G1635)-2,3)+2))," - ",INDIRECT(ADDRESS(ROUNDDOWN((ROW(G1635)-2)/3,0)+2,1))),"")</f>
        <v>Boarthos - Boarticulturist</v>
      </c>
      <c r="M1635" t="s">
        <v>3471</v>
      </c>
    </row>
    <row r="1636" spans="7:13" x14ac:dyDescent="0.45">
      <c r="G1636" t="str" cm="1">
        <f t="array" aca="1" ref="G1636" ca="1">IF(INDIRECT(ADDRESS(ROUNDDOWN((ROW(G1636)-2)/3,0)+2,2))&lt;&gt;"",_xlfn.CONCAT(INDIRECT(ADDRESS(ROUNDDOWN((ROW(G1636)-2)/3,0)+2,MOD(ROW(G1636)-2,3)+2))," - ",INDIRECT(ADDRESS(ROUNDDOWN((ROW(G1636)-2)/3,0)+2,1))),"")</f>
        <v>Boarat - Boarticulturist</v>
      </c>
      <c r="M1636" t="s">
        <v>3472</v>
      </c>
    </row>
    <row r="1637" spans="7:13" x14ac:dyDescent="0.45">
      <c r="G1637" t="str" cm="1">
        <f t="array" aca="1" ref="G1637" ca="1">IF(INDIRECT(ADDRESS(ROUNDDOWN((ROW(G1637)-2)/3,0)+2,2))&lt;&gt;"",_xlfn.CONCAT(INDIRECT(ADDRESS(ROUNDDOWN((ROW(G1637)-2)/3,0)+2,MOD(ROW(G1637)-2,3)+2))," - ",INDIRECT(ADDRESS(ROUNDDOWN((ROW(G1637)-2)/3,0)+2,1))),"")</f>
        <v>Sweeney - Demon Barber</v>
      </c>
      <c r="M1637" t="s">
        <v>3473</v>
      </c>
    </row>
    <row r="1638" spans="7:13" x14ac:dyDescent="0.45">
      <c r="G1638" t="str" cm="1">
        <f t="array" aca="1" ref="G1638" ca="1">IF(INDIRECT(ADDRESS(ROUNDDOWN((ROW(G1638)-2)/3,0)+2,2))&lt;&gt;"",_xlfn.CONCAT(INDIRECT(ADDRESS(ROUNDDOWN((ROW(G1638)-2)/3,0)+2,MOD(ROW(G1638)-2,3)+2))," - ",INDIRECT(ADDRESS(ROUNDDOWN((ROW(G1638)-2)/3,0)+2,1))),"")</f>
        <v>Todd - Demon Barber</v>
      </c>
      <c r="M1638" t="s">
        <v>3474</v>
      </c>
    </row>
    <row r="1639" spans="7:13" x14ac:dyDescent="0.45">
      <c r="G1639" t="str" cm="1">
        <f t="array" aca="1" ref="G1639" ca="1">IF(INDIRECT(ADDRESS(ROUNDDOWN((ROW(G1639)-2)/3,0)+2,2))&lt;&gt;"",_xlfn.CONCAT(INDIRECT(ADDRESS(ROUNDDOWN((ROW(G1639)-2)/3,0)+2,MOD(ROW(G1639)-2,3)+2))," - ",INDIRECT(ADDRESS(ROUNDDOWN((ROW(G1639)-2)/3,0)+2,1))),"")</f>
        <v>Clipper - Demon Barber</v>
      </c>
      <c r="M1639" t="s">
        <v>3475</v>
      </c>
    </row>
    <row r="1640" spans="7:13" x14ac:dyDescent="0.45">
      <c r="G1640" t="str" cm="1">
        <f t="array" aca="1" ref="G1640" ca="1">IF(INDIRECT(ADDRESS(ROUNDDOWN((ROW(G1640)-2)/3,0)+2,2))&lt;&gt;"",_xlfn.CONCAT(INDIRECT(ADDRESS(ROUNDDOWN((ROW(G1640)-2)/3,0)+2,MOD(ROW(G1640)-2,3)+2))," - ",INDIRECT(ADDRESS(ROUNDDOWN((ROW(G1640)-2)/3,0)+2,1))),"")</f>
        <v>Slashdrive - Overkilling Machine</v>
      </c>
      <c r="M1640" t="s">
        <v>3476</v>
      </c>
    </row>
    <row r="1641" spans="7:13" x14ac:dyDescent="0.45">
      <c r="G1641" t="str" cm="1">
        <f t="array" aca="1" ref="G1641" ca="1">IF(INDIRECT(ADDRESS(ROUNDDOWN((ROW(G1641)-2)/3,0)+2,2))&lt;&gt;"",_xlfn.CONCAT(INDIRECT(ADDRESS(ROUNDDOWN((ROW(G1641)-2)/3,0)+2,MOD(ROW(G1641)-2,3)+2))," - ",INDIRECT(ADDRESS(ROUNDDOWN((ROW(G1641)-2)/3,0)+2,1))),"")</f>
        <v>Throttler - Overkilling Machine</v>
      </c>
      <c r="M1641" t="s">
        <v>3477</v>
      </c>
    </row>
    <row r="1642" spans="7:13" x14ac:dyDescent="0.45">
      <c r="G1642" t="str" cm="1">
        <f t="array" aca="1" ref="G1642" ca="1">IF(INDIRECT(ADDRESS(ROUNDDOWN((ROW(G1642)-2)/3,0)+2,2))&lt;&gt;"",_xlfn.CONCAT(INDIRECT(ADDRESS(ROUNDDOWN((ROW(G1642)-2)/3,0)+2,MOD(ROW(G1642)-2,3)+2))," - ",INDIRECT(ADDRESS(ROUNDDOWN((ROW(G1642)-2)/3,0)+2,1))),"")</f>
        <v>Krash - Overkilling Machine</v>
      </c>
      <c r="M1642" t="s">
        <v>3478</v>
      </c>
    </row>
    <row r="1643" spans="7:13" x14ac:dyDescent="0.45">
      <c r="G1643" t="str" cm="1">
        <f t="array" aca="1" ref="G1643" ca="1">IF(INDIRECT(ADDRESS(ROUNDDOWN((ROW(G1643)-2)/3,0)+2,2))&lt;&gt;"",_xlfn.CONCAT(INDIRECT(ADDRESS(ROUNDDOWN((ROW(G1643)-2)/3,0)+2,MOD(ROW(G1643)-2,3)+2))," - ",INDIRECT(ADDRESS(ROUNDDOWN((ROW(G1643)-2)/3,0)+2,1))),"")</f>
        <v>Windup - Clockwork Cuckoo</v>
      </c>
      <c r="M1643" t="s">
        <v>3479</v>
      </c>
    </row>
    <row r="1644" spans="7:13" x14ac:dyDescent="0.45">
      <c r="G1644" t="str" cm="1">
        <f t="array" aca="1" ref="G1644" ca="1">IF(INDIRECT(ADDRESS(ROUNDDOWN((ROW(G1644)-2)/3,0)+2,2))&lt;&gt;"",_xlfn.CONCAT(INDIRECT(ADDRESS(ROUNDDOWN((ROW(G1644)-2)/3,0)+2,MOD(ROW(G1644)-2,3)+2))," - ",INDIRECT(ADDRESS(ROUNDDOWN((ROW(G1644)-2)/3,0)+2,1))),"")</f>
        <v>Cuckie - Clockwork Cuckoo</v>
      </c>
      <c r="M1644" t="s">
        <v>3480</v>
      </c>
    </row>
    <row r="1645" spans="7:13" x14ac:dyDescent="0.45">
      <c r="G1645" t="str" cm="1">
        <f t="array" aca="1" ref="G1645" ca="1">IF(INDIRECT(ADDRESS(ROUNDDOWN((ROW(G1645)-2)/3,0)+2,2))&lt;&gt;"",_xlfn.CONCAT(INDIRECT(ADDRESS(ROUNDDOWN((ROW(G1645)-2)/3,0)+2,MOD(ROW(G1645)-2,3)+2))," - ",INDIRECT(ADDRESS(ROUNDDOWN((ROW(G1645)-2)/3,0)+2,1))),"")</f>
        <v>Coorina - Clockwork Cuckoo</v>
      </c>
      <c r="M1645" t="s">
        <v>3481</v>
      </c>
    </row>
    <row r="1646" spans="7:13" x14ac:dyDescent="0.45">
      <c r="G1646" t="str" cm="1">
        <f t="array" aca="1" ref="G1646" ca="1">IF(INDIRECT(ADDRESS(ROUNDDOWN((ROW(G1646)-2)/3,0)+2,2))&lt;&gt;"",_xlfn.CONCAT(INDIRECT(ADDRESS(ROUNDDOWN((ROW(G1646)-2)/3,0)+2,MOD(ROW(G1646)-2,3)+2))," - ",INDIRECT(ADDRESS(ROUNDDOWN((ROW(G1646)-2)/3,0)+2,1))),"")</f>
        <v>Silvio - Silver Scrapper</v>
      </c>
      <c r="M1646" t="s">
        <v>3482</v>
      </c>
    </row>
    <row r="1647" spans="7:13" x14ac:dyDescent="0.45">
      <c r="G1647" t="str" cm="1">
        <f t="array" aca="1" ref="G1647" ca="1">IF(INDIRECT(ADDRESS(ROUNDDOWN((ROW(G1647)-2)/3,0)+2,2))&lt;&gt;"",_xlfn.CONCAT(INDIRECT(ADDRESS(ROUNDDOWN((ROW(G1647)-2)/3,0)+2,MOD(ROW(G1647)-2,3)+2))," - ",INDIRECT(ADDRESS(ROUNDDOWN((ROW(G1647)-2)/3,0)+2,1))),"")</f>
        <v>Silvester - Silver Scrapper</v>
      </c>
      <c r="M1647" t="s">
        <v>3483</v>
      </c>
    </row>
    <row r="1648" spans="7:13" x14ac:dyDescent="0.45">
      <c r="G1648" t="str" cm="1">
        <f t="array" aca="1" ref="G1648" ca="1">IF(INDIRECT(ADDRESS(ROUNDDOWN((ROW(G1648)-2)/3,0)+2,2))&lt;&gt;"",_xlfn.CONCAT(INDIRECT(ADDRESS(ROUNDDOWN((ROW(G1648)-2)/3,0)+2,MOD(ROW(G1648)-2,3)+2))," - ",INDIRECT(ADDRESS(ROUNDDOWN((ROW(G1648)-2)/3,0)+2,1))),"")</f>
        <v>Silvian - Silver Scrapper</v>
      </c>
      <c r="M1648" t="s">
        <v>3484</v>
      </c>
    </row>
    <row r="1649" spans="7:13" x14ac:dyDescent="0.45">
      <c r="G1649" t="str" cm="1">
        <f t="array" aca="1" ref="G1649" ca="1">IF(INDIRECT(ADDRESS(ROUNDDOWN((ROW(G1649)-2)/3,0)+2,2))&lt;&gt;"",_xlfn.CONCAT(INDIRECT(ADDRESS(ROUNDDOWN((ROW(G1649)-2)/3,0)+2,MOD(ROW(G1649)-2,3)+2))," - ",INDIRECT(ADDRESS(ROUNDDOWN((ROW(G1649)-2)/3,0)+2,1))),"")</f>
        <v>Ford - General Motor</v>
      </c>
      <c r="M1649" t="s">
        <v>3485</v>
      </c>
    </row>
    <row r="1650" spans="7:13" x14ac:dyDescent="0.45">
      <c r="G1650" t="str" cm="1">
        <f t="array" aca="1" ref="G1650" ca="1">IF(INDIRECT(ADDRESS(ROUNDDOWN((ROW(G1650)-2)/3,0)+2,2))&lt;&gt;"",_xlfn.CONCAT(INDIRECT(ADDRESS(ROUNDDOWN((ROW(G1650)-2)/3,0)+2,MOD(ROW(G1650)-2,3)+2))," - ",INDIRECT(ADDRESS(ROUNDDOWN((ROW(G1650)-2)/3,0)+2,1))),"")</f>
        <v>Carr - General Motor</v>
      </c>
      <c r="M1650" t="s">
        <v>3486</v>
      </c>
    </row>
    <row r="1651" spans="7:13" x14ac:dyDescent="0.45">
      <c r="G1651" t="str" cm="1">
        <f t="array" aca="1" ref="G1651" ca="1">IF(INDIRECT(ADDRESS(ROUNDDOWN((ROW(G1651)-2)/3,0)+2,2))&lt;&gt;"",_xlfn.CONCAT(INDIRECT(ADDRESS(ROUNDDOWN((ROW(G1651)-2)/3,0)+2,MOD(ROW(G1651)-2,3)+2))," - ",INDIRECT(ADDRESS(ROUNDDOWN((ROW(G1651)-2)/3,0)+2,1))),"")</f>
        <v>Otto - General Motor</v>
      </c>
      <c r="M1651" t="s">
        <v>3487</v>
      </c>
    </row>
    <row r="1652" spans="7:13" x14ac:dyDescent="0.45">
      <c r="G1652" t="str" cm="1">
        <f t="array" aca="1" ref="G1652" ca="1">IF(INDIRECT(ADDRESS(ROUNDDOWN((ROW(G1652)-2)/3,0)+2,2))&lt;&gt;"",_xlfn.CONCAT(INDIRECT(ADDRESS(ROUNDDOWN((ROW(G1652)-2)/3,0)+2,MOD(ROW(G1652)-2,3)+2))," - ",INDIRECT(ADDRESS(ROUNDDOWN((ROW(G1652)-2)/3,0)+2,1))),"")</f>
        <v>Narcissus - Mirror Grimage</v>
      </c>
      <c r="M1652" t="s">
        <v>3488</v>
      </c>
    </row>
    <row r="1653" spans="7:13" x14ac:dyDescent="0.45">
      <c r="G1653" t="str" cm="1">
        <f t="array" aca="1" ref="G1653" ca="1">IF(INDIRECT(ADDRESS(ROUNDDOWN((ROW(G1653)-2)/3,0)+2,2))&lt;&gt;"",_xlfn.CONCAT(INDIRECT(ADDRESS(ROUNDDOWN((ROW(G1653)-2)/3,0)+2,MOD(ROW(G1653)-2,3)+2))," - ",INDIRECT(ADDRESS(ROUNDDOWN((ROW(G1653)-2)/3,0)+2,1))),"")</f>
        <v>Meera - Mirror Grimage</v>
      </c>
      <c r="M1653" t="s">
        <v>3489</v>
      </c>
    </row>
    <row r="1654" spans="7:13" x14ac:dyDescent="0.45">
      <c r="G1654" t="str" cm="1">
        <f t="array" aca="1" ref="G1654" ca="1">IF(INDIRECT(ADDRESS(ROUNDDOWN((ROW(G1654)-2)/3,0)+2,2))&lt;&gt;"",_xlfn.CONCAT(INDIRECT(ADDRESS(ROUNDDOWN((ROW(G1654)-2)/3,0)+2,MOD(ROW(G1654)-2,3)+2))," - ",INDIRECT(ADDRESS(ROUNDDOWN((ROW(G1654)-2)/3,0)+2,1))),"")</f>
        <v>Miro - Mirror Grimage</v>
      </c>
      <c r="M1654" t="s">
        <v>3490</v>
      </c>
    </row>
    <row r="1655" spans="7:13" x14ac:dyDescent="0.45">
      <c r="G1655" t="str" cm="1">
        <f t="array" aca="1" ref="G1655" ca="1">IF(INDIRECT(ADDRESS(ROUNDDOWN((ROW(G1655)-2)/3,0)+2,2))&lt;&gt;"",_xlfn.CONCAT(INDIRECT(ADDRESS(ROUNDDOWN((ROW(G1655)-2)/3,0)+2,MOD(ROW(G1655)-2,3)+2))," - ",INDIRECT(ADDRESS(ROUNDDOWN((ROW(G1655)-2)/3,0)+2,1))),"")</f>
        <v>Ellington - Iron Duke</v>
      </c>
      <c r="M1655" t="s">
        <v>3491</v>
      </c>
    </row>
    <row r="1656" spans="7:13" x14ac:dyDescent="0.45">
      <c r="G1656" t="str" cm="1">
        <f t="array" aca="1" ref="G1656" ca="1">IF(INDIRECT(ADDRESS(ROUNDDOWN((ROW(G1656)-2)/3,0)+2,2))&lt;&gt;"",_xlfn.CONCAT(INDIRECT(ADDRESS(ROUNDDOWN((ROW(G1656)-2)/3,0)+2,MOD(ROW(G1656)-2,3)+2))," - ",INDIRECT(ADDRESS(ROUNDDOWN((ROW(G1656)-2)/3,0)+2,1))),"")</f>
        <v>Welly - Iron Duke</v>
      </c>
      <c r="M1656" t="s">
        <v>3492</v>
      </c>
    </row>
    <row r="1657" spans="7:13" x14ac:dyDescent="0.45">
      <c r="G1657" t="str" cm="1">
        <f t="array" aca="1" ref="G1657" ca="1">IF(INDIRECT(ADDRESS(ROUNDDOWN((ROW(G1657)-2)/3,0)+2,2))&lt;&gt;"",_xlfn.CONCAT(INDIRECT(ADDRESS(ROUNDDOWN((ROW(G1657)-2)/3,0)+2,MOD(ROW(G1657)-2,3)+2))," - ",INDIRECT(ADDRESS(ROUNDDOWN((ROW(G1657)-2)/3,0)+2,1))),"")</f>
        <v>Luke - Iron Duke</v>
      </c>
      <c r="M1657" t="s">
        <v>3493</v>
      </c>
    </row>
    <row r="1658" spans="7:13" x14ac:dyDescent="0.45">
      <c r="G1658" t="str" cm="1">
        <f t="array" aca="1" ref="G1658" ca="1">IF(INDIRECT(ADDRESS(ROUNDDOWN((ROW(G1658)-2)/3,0)+2,2))&lt;&gt;"",_xlfn.CONCAT(INDIRECT(ADDRESS(ROUNDDOWN((ROW(G1658)-2)/3,0)+2,MOD(ROW(G1658)-2,3)+2))," - ",INDIRECT(ADDRESS(ROUNDDOWN((ROW(G1658)-2)/3,0)+2,1))),"")</f>
        <v>Flaminio - Flamencolumn</v>
      </c>
      <c r="M1658" t="s">
        <v>3494</v>
      </c>
    </row>
    <row r="1659" spans="7:13" x14ac:dyDescent="0.45">
      <c r="G1659" t="str" cm="1">
        <f t="array" aca="1" ref="G1659" ca="1">IF(INDIRECT(ADDRESS(ROUNDDOWN((ROW(G1659)-2)/3,0)+2,2))&lt;&gt;"",_xlfn.CONCAT(INDIRECT(ADDRESS(ROUNDDOWN((ROW(G1659)-2)/3,0)+2,MOD(ROW(G1659)-2,3)+2))," - ",INDIRECT(ADDRESS(ROUNDDOWN((ROW(G1659)-2)/3,0)+2,1))),"")</f>
        <v>Flaminia - Flamencolumn</v>
      </c>
      <c r="M1659" t="s">
        <v>3495</v>
      </c>
    </row>
    <row r="1660" spans="7:13" x14ac:dyDescent="0.45">
      <c r="G1660" t="str" cm="1">
        <f t="array" aca="1" ref="G1660" ca="1">IF(INDIRECT(ADDRESS(ROUNDDOWN((ROW(G1660)-2)/3,0)+2,2))&lt;&gt;"",_xlfn.CONCAT(INDIRECT(ADDRESS(ROUNDDOWN((ROW(G1660)-2)/3,0)+2,MOD(ROW(G1660)-2,3)+2))," - ",INDIRECT(ADDRESS(ROUNDDOWN((ROW(G1660)-2)/3,0)+2,1))),"")</f>
        <v>Lorenco - Flamencolumn</v>
      </c>
      <c r="M1660" t="s">
        <v>3496</v>
      </c>
    </row>
    <row r="1661" spans="7:13" x14ac:dyDescent="0.45">
      <c r="G1661" t="str" cm="1">
        <f t="array" aca="1" ref="G1661" ca="1">IF(INDIRECT(ADDRESS(ROUNDDOWN((ROW(G1661)-2)/3,0)+2,2))&lt;&gt;"",_xlfn.CONCAT(INDIRECT(ADDRESS(ROUNDDOWN((ROW(G1661)-2)/3,0)+2,MOD(ROW(G1661)-2,3)+2))," - ",INDIRECT(ADDRESS(ROUNDDOWN((ROW(G1661)-2)/3,0)+2,1))),"")</f>
        <v>Dog - Dirty Dogu</v>
      </c>
      <c r="M1661" t="s">
        <v>3497</v>
      </c>
    </row>
    <row r="1662" spans="7:13" x14ac:dyDescent="0.45">
      <c r="G1662" t="str" cm="1">
        <f t="array" aca="1" ref="G1662" ca="1">IF(INDIRECT(ADDRESS(ROUNDDOWN((ROW(G1662)-2)/3,0)+2,2))&lt;&gt;"",_xlfn.CONCAT(INDIRECT(ADDRESS(ROUNDDOWN((ROW(G1662)-2)/3,0)+2,MOD(ROW(G1662)-2,3)+2))," - ",INDIRECT(ADDRESS(ROUNDDOWN((ROW(G1662)-2)/3,0)+2,1))),"")</f>
        <v>Dirtrude - Dirty Dogu</v>
      </c>
      <c r="M1662" t="s">
        <v>3498</v>
      </c>
    </row>
    <row r="1663" spans="7:13" x14ac:dyDescent="0.45">
      <c r="G1663" t="str" cm="1">
        <f t="array" aca="1" ref="G1663" ca="1">IF(INDIRECT(ADDRESS(ROUNDDOWN((ROW(G1663)-2)/3,0)+2,2))&lt;&gt;"",_xlfn.CONCAT(INDIRECT(ADDRESS(ROUNDDOWN((ROW(G1663)-2)/3,0)+2,MOD(ROW(G1663)-2,3)+2))," - ",INDIRECT(ADDRESS(ROUNDDOWN((ROW(G1663)-2)/3,0)+2,1))),"")</f>
        <v>Dolly - Dirty Dogu</v>
      </c>
      <c r="M1663" t="s">
        <v>3499</v>
      </c>
    </row>
    <row r="1664" spans="7:13" x14ac:dyDescent="0.45">
      <c r="G1664" t="str" cm="1">
        <f t="array" aca="1" ref="G1664" ca="1">IF(INDIRECT(ADDRESS(ROUNDDOWN((ROW(G1664)-2)/3,0)+2,2))&lt;&gt;"",_xlfn.CONCAT(INDIRECT(ADDRESS(ROUNDDOWN((ROW(G1664)-2)/3,0)+2,MOD(ROW(G1664)-2,3)+2))," - ",INDIRECT(ADDRESS(ROUNDDOWN((ROW(G1664)-2)/3,0)+2,1))),"")</f>
        <v>Goosebumps - Dark Slime</v>
      </c>
      <c r="M1664" t="s">
        <v>3500</v>
      </c>
    </row>
    <row r="1665" spans="7:13" x14ac:dyDescent="0.45">
      <c r="G1665" t="str" cm="1">
        <f t="array" aca="1" ref="G1665" ca="1">IF(INDIRECT(ADDRESS(ROUNDDOWN((ROW(G1665)-2)/3,0)+2,2))&lt;&gt;"",_xlfn.CONCAT(INDIRECT(ADDRESS(ROUNDDOWN((ROW(G1665)-2)/3,0)+2,MOD(ROW(G1665)-2,3)+2))," - ",INDIRECT(ADDRESS(ROUNDDOWN((ROW(G1665)-2)/3,0)+2,1))),"")</f>
        <v>Agoostin - Dark Slime</v>
      </c>
      <c r="M1665" t="s">
        <v>3501</v>
      </c>
    </row>
    <row r="1666" spans="7:13" x14ac:dyDescent="0.45">
      <c r="G1666" t="str" cm="1">
        <f t="array" aca="1" ref="G1666" ca="1">IF(INDIRECT(ADDRESS(ROUNDDOWN((ROW(G1666)-2)/3,0)+2,2))&lt;&gt;"",_xlfn.CONCAT(INDIRECT(ADDRESS(ROUNDDOWN((ROW(G1666)-2)/3,0)+2,MOD(ROW(G1666)-2,3)+2))," - ",INDIRECT(ADDRESS(ROUNDDOWN((ROW(G1666)-2)/3,0)+2,1))),"")</f>
        <v>Gooliet - Dark Slime</v>
      </c>
      <c r="M1666" t="s">
        <v>3502</v>
      </c>
    </row>
    <row r="1667" spans="7:13" x14ac:dyDescent="0.45">
      <c r="G1667" t="str" cm="1">
        <f t="array" aca="1" ref="G1667" ca="1">IF(INDIRECT(ADDRESS(ROUNDDOWN((ROW(G1667)-2)/3,0)+2,2))&lt;&gt;"",_xlfn.CONCAT(INDIRECT(ADDRESS(ROUNDDOWN((ROW(G1667)-2)/3,0)+2,MOD(ROW(G1667)-2,3)+2))," - ",INDIRECT(ADDRESS(ROUNDDOWN((ROW(G1667)-2)/3,0)+2,1))),"")</f>
        <v>Sconson - Sconstrosity</v>
      </c>
      <c r="M1667" t="s">
        <v>3503</v>
      </c>
    </row>
    <row r="1668" spans="7:13" x14ac:dyDescent="0.45">
      <c r="G1668" t="str" cm="1">
        <f t="array" aca="1" ref="G1668" ca="1">IF(INDIRECT(ADDRESS(ROUNDDOWN((ROW(G1668)-2)/3,0)+2,2))&lt;&gt;"",_xlfn.CONCAT(INDIRECT(ADDRESS(ROUNDDOWN((ROW(G1668)-2)/3,0)+2,MOD(ROW(G1668)-2,3)+2))," - ",INDIRECT(ADDRESS(ROUNDDOWN((ROW(G1668)-2)/3,0)+2,1))),"")</f>
        <v>Sconsuela - Sconstrosity</v>
      </c>
      <c r="M1668" t="s">
        <v>3504</v>
      </c>
    </row>
    <row r="1669" spans="7:13" x14ac:dyDescent="0.45">
      <c r="G1669" t="str" cm="1">
        <f t="array" aca="1" ref="G1669" ca="1">IF(INDIRECT(ADDRESS(ROUNDDOWN((ROW(G1669)-2)/3,0)+2,2))&lt;&gt;"",_xlfn.CONCAT(INDIRECT(ADDRESS(ROUNDDOWN((ROW(G1669)-2)/3,0)+2,MOD(ROW(G1669)-2,3)+2))," - ",INDIRECT(ADDRESS(ROUNDDOWN((ROW(G1669)-2)/3,0)+2,1))),"")</f>
        <v>Sconnery - Sconstrosity</v>
      </c>
      <c r="M1669" t="s">
        <v>3505</v>
      </c>
    </row>
    <row r="1670" spans="7:13" x14ac:dyDescent="0.45">
      <c r="G1670" t="str" cm="1">
        <f t="array" aca="1" ref="G1670" ca="1">IF(INDIRECT(ADDRESS(ROUNDDOWN((ROW(G1670)-2)/3,0)+2,2))&lt;&gt;"",_xlfn.CONCAT(INDIRECT(ADDRESS(ROUNDDOWN((ROW(G1670)-2)/3,0)+2,MOD(ROW(G1670)-2,3)+2))," - ",INDIRECT(ADDRESS(ROUNDDOWN((ROW(G1670)-2)/3,0)+2,1))),"")</f>
        <v>Blackbones - Dark Skeleton</v>
      </c>
      <c r="M1670" t="s">
        <v>3506</v>
      </c>
    </row>
    <row r="1671" spans="7:13" x14ac:dyDescent="0.45">
      <c r="G1671" t="str" cm="1">
        <f t="array" aca="1" ref="G1671" ca="1">IF(INDIRECT(ADDRESS(ROUNDDOWN((ROW(G1671)-2)/3,0)+2,2))&lt;&gt;"",_xlfn.CONCAT(INDIRECT(ADDRESS(ROUNDDOWN((ROW(G1671)-2)/3,0)+2,MOD(ROW(G1671)-2,3)+2))," - ",INDIRECT(ADDRESS(ROUNDDOWN((ROW(G1671)-2)/3,0)+2,1))),"")</f>
        <v>Closett - Dark Skeleton</v>
      </c>
      <c r="M1671" t="s">
        <v>3507</v>
      </c>
    </row>
    <row r="1672" spans="7:13" x14ac:dyDescent="0.45">
      <c r="G1672" t="str" cm="1">
        <f t="array" aca="1" ref="G1672" ca="1">IF(INDIRECT(ADDRESS(ROUNDDOWN((ROW(G1672)-2)/3,0)+2,2))&lt;&gt;"",_xlfn.CONCAT(INDIRECT(ADDRESS(ROUNDDOWN((ROW(G1672)-2)/3,0)+2,MOD(ROW(G1672)-2,3)+2))," - ",INDIRECT(ADDRESS(ROUNDDOWN((ROW(G1672)-2)/3,0)+2,1))),"")</f>
        <v>Styx - Dark Skeleton</v>
      </c>
      <c r="M1672" t="s">
        <v>3508</v>
      </c>
    </row>
    <row r="1673" spans="7:13" x14ac:dyDescent="0.45">
      <c r="G1673" t="str" cm="1">
        <f t="array" aca="1" ref="G1673" ca="1">IF(INDIRECT(ADDRESS(ROUNDDOWN((ROW(G1673)-2)/3,0)+2,2))&lt;&gt;"",_xlfn.CONCAT(INDIRECT(ADDRESS(ROUNDDOWN((ROW(G1673)-2)/3,0)+2,MOD(ROW(G1673)-2,3)+2))," - ",INDIRECT(ADDRESS(ROUNDDOWN((ROW(G1673)-2)/3,0)+2,1))),"")</f>
        <v>Dec - Dark Decanter</v>
      </c>
      <c r="M1673" t="s">
        <v>3509</v>
      </c>
    </row>
    <row r="1674" spans="7:13" x14ac:dyDescent="0.45">
      <c r="G1674" t="str" cm="1">
        <f t="array" aca="1" ref="G1674" ca="1">IF(INDIRECT(ADDRESS(ROUNDDOWN((ROW(G1674)-2)/3,0)+2,2))&lt;&gt;"",_xlfn.CONCAT(INDIRECT(ADDRESS(ROUNDDOWN((ROW(G1674)-2)/3,0)+2,MOD(ROW(G1674)-2,3)+2))," - ",INDIRECT(ADDRESS(ROUNDDOWN((ROW(G1674)-2)/3,0)+2,1))),"")</f>
        <v>Decimus - Dark Decanter</v>
      </c>
      <c r="M1674" t="s">
        <v>3510</v>
      </c>
    </row>
    <row r="1675" spans="7:13" x14ac:dyDescent="0.45">
      <c r="G1675" t="str" cm="1">
        <f t="array" aca="1" ref="G1675" ca="1">IF(INDIRECT(ADDRESS(ROUNDDOWN((ROW(G1675)-2)/3,0)+2,2))&lt;&gt;"",_xlfn.CONCAT(INDIRECT(ADDRESS(ROUNDDOWN((ROW(G1675)-2)/3,0)+2,MOD(ROW(G1675)-2,3)+2))," - ",INDIRECT(ADDRESS(ROUNDDOWN((ROW(G1675)-2)/3,0)+2,1))),"")</f>
        <v>Decca - Dark Decanter</v>
      </c>
      <c r="M1675" t="s">
        <v>3511</v>
      </c>
    </row>
    <row r="1676" spans="7:13" x14ac:dyDescent="0.45">
      <c r="G1676" t="str" cm="1">
        <f t="array" aca="1" ref="G1676" ca="1">IF(INDIRECT(ADDRESS(ROUNDDOWN((ROW(G1676)-2)/3,0)+2,2))&lt;&gt;"",_xlfn.CONCAT(INDIRECT(ADDRESS(ROUNDDOWN((ROW(G1676)-2)/3,0)+2,MOD(ROW(G1676)-2,3)+2))," - ",INDIRECT(ADDRESS(ROUNDDOWN((ROW(G1676)-2)/3,0)+2,1))),"")</f>
        <v>Nixon - Cumulus Nix</v>
      </c>
      <c r="M1676" t="s">
        <v>3512</v>
      </c>
    </row>
    <row r="1677" spans="7:13" x14ac:dyDescent="0.45">
      <c r="G1677" t="str" cm="1">
        <f t="array" aca="1" ref="G1677" ca="1">IF(INDIRECT(ADDRESS(ROUNDDOWN((ROW(G1677)-2)/3,0)+2,2))&lt;&gt;"",_xlfn.CONCAT(INDIRECT(ADDRESS(ROUNDDOWN((ROW(G1677)-2)/3,0)+2,MOD(ROW(G1677)-2,3)+2))," - ",INDIRECT(ADDRESS(ROUNDDOWN((ROW(G1677)-2)/3,0)+2,1))),"")</f>
        <v>Phoenix - Cumulus Nix</v>
      </c>
      <c r="M1677" t="s">
        <v>3513</v>
      </c>
    </row>
    <row r="1678" spans="7:13" x14ac:dyDescent="0.45">
      <c r="G1678" t="str" cm="1">
        <f t="array" aca="1" ref="G1678" ca="1">IF(INDIRECT(ADDRESS(ROUNDDOWN((ROW(G1678)-2)/3,0)+2,2))&lt;&gt;"",_xlfn.CONCAT(INDIRECT(ADDRESS(ROUNDDOWN((ROW(G1678)-2)/3,0)+2,MOD(ROW(G1678)-2,3)+2))," - ",INDIRECT(ADDRESS(ROUNDDOWN((ROW(G1678)-2)/3,0)+2,1))),"")</f>
        <v>Hendrix - Cumulus Nix</v>
      </c>
      <c r="M1678" t="s">
        <v>3514</v>
      </c>
    </row>
    <row r="1679" spans="7:13" x14ac:dyDescent="0.45">
      <c r="G1679" t="str" cm="1">
        <f t="array" aca="1" ref="G1679" ca="1">IF(INDIRECT(ADDRESS(ROUNDDOWN((ROW(G1679)-2)/3,0)+2,2))&lt;&gt;"",_xlfn.CONCAT(INDIRECT(ADDRESS(ROUNDDOWN((ROW(G1679)-2)/3,0)+2,MOD(ROW(G1679)-2,3)+2))," - ",INDIRECT(ADDRESS(ROUNDDOWN((ROW(G1679)-2)/3,0)+2,1))),"")</f>
        <v>Samuel - Ancient Mariner</v>
      </c>
      <c r="M1679" t="s">
        <v>3515</v>
      </c>
    </row>
    <row r="1680" spans="7:13" x14ac:dyDescent="0.45">
      <c r="G1680" t="str" cm="1">
        <f t="array" aca="1" ref="G1680" ca="1">IF(INDIRECT(ADDRESS(ROUNDDOWN((ROW(G1680)-2)/3,0)+2,2))&lt;&gt;"",_xlfn.CONCAT(INDIRECT(ADDRESS(ROUNDDOWN((ROW(G1680)-2)/3,0)+2,MOD(ROW(G1680)-2,3)+2))," - ",INDIRECT(ADDRESS(ROUNDDOWN((ROW(G1680)-2)/3,0)+2,1))),"")</f>
        <v>Taylor - Ancient Mariner</v>
      </c>
      <c r="M1680" t="s">
        <v>3516</v>
      </c>
    </row>
    <row r="1681" spans="7:13" x14ac:dyDescent="0.45">
      <c r="G1681" t="str" cm="1">
        <f t="array" aca="1" ref="G1681" ca="1">IF(INDIRECT(ADDRESS(ROUNDDOWN((ROW(G1681)-2)/3,0)+2,2))&lt;&gt;"",_xlfn.CONCAT(INDIRECT(ADDRESS(ROUNDDOWN((ROW(G1681)-2)/3,0)+2,MOD(ROW(G1681)-2,3)+2))," - ",INDIRECT(ADDRESS(ROUNDDOWN((ROW(G1681)-2)/3,0)+2,1))),"")</f>
        <v>Coleridge - Ancient Mariner</v>
      </c>
      <c r="M1681" t="s">
        <v>3517</v>
      </c>
    </row>
    <row r="1682" spans="7:13" x14ac:dyDescent="0.45">
      <c r="G1682" t="str" cm="1">
        <f t="array" aca="1" ref="G1682" ca="1">IF(INDIRECT(ADDRESS(ROUNDDOWN((ROW(G1682)-2)/3,0)+2,2))&lt;&gt;"",_xlfn.CONCAT(INDIRECT(ADDRESS(ROUNDDOWN((ROW(G1682)-2)/3,0)+2,MOD(ROW(G1682)-2,3)+2))," - ",INDIRECT(ADDRESS(ROUNDDOWN((ROW(G1682)-2)/3,0)+2,1))),"")</f>
        <v>Jack Tar - Plunderer</v>
      </c>
      <c r="M1682" t="s">
        <v>3518</v>
      </c>
    </row>
    <row r="1683" spans="7:13" x14ac:dyDescent="0.45">
      <c r="G1683" t="str" cm="1">
        <f t="array" aca="1" ref="G1683" ca="1">IF(INDIRECT(ADDRESS(ROUNDDOWN((ROW(G1683)-2)/3,0)+2,2))&lt;&gt;"",_xlfn.CONCAT(INDIRECT(ADDRESS(ROUNDDOWN((ROW(G1683)-2)/3,0)+2,MOD(ROW(G1683)-2,3)+2))," - ",INDIRECT(ADDRESS(ROUNDDOWN((ROW(G1683)-2)/3,0)+2,1))),"")</f>
        <v>Bilgerat - Plunderer</v>
      </c>
      <c r="M1683" t="s">
        <v>3519</v>
      </c>
    </row>
    <row r="1684" spans="7:13" x14ac:dyDescent="0.45">
      <c r="G1684" t="str" cm="1">
        <f t="array" aca="1" ref="G1684" ca="1">IF(INDIRECT(ADDRESS(ROUNDDOWN((ROW(G1684)-2)/3,0)+2,2))&lt;&gt;"",_xlfn.CONCAT(INDIRECT(ADDRESS(ROUNDDOWN((ROW(G1684)-2)/3,0)+2,MOD(ROW(G1684)-2,3)+2))," - ",INDIRECT(ADDRESS(ROUNDDOWN((ROW(G1684)-2)/3,0)+2,1))),"")</f>
        <v>Bucko - Plunderer</v>
      </c>
      <c r="M1684" t="s">
        <v>3520</v>
      </c>
    </row>
    <row r="1685" spans="7:13" x14ac:dyDescent="0.45">
      <c r="G1685" t="str" cm="1">
        <f t="array" aca="1" ref="G1685" ca="1">IF(INDIRECT(ADDRESS(ROUNDDOWN((ROW(G1685)-2)/3,0)+2,2))&lt;&gt;"",_xlfn.CONCAT(INDIRECT(ADDRESS(ROUNDDOWN((ROW(G1685)-2)/3,0)+2,MOD(ROW(G1685)-2,3)+2))," - ",INDIRECT(ADDRESS(ROUNDDOWN((ROW(G1685)-2)/3,0)+2,1))),"")</f>
        <v>Boneapart - Skeleton</v>
      </c>
      <c r="M1685" t="s">
        <v>3521</v>
      </c>
    </row>
    <row r="1686" spans="7:13" x14ac:dyDescent="0.45">
      <c r="G1686" t="str" cm="1">
        <f t="array" aca="1" ref="G1686" ca="1">IF(INDIRECT(ADDRESS(ROUNDDOWN((ROW(G1686)-2)/3,0)+2,2))&lt;&gt;"",_xlfn.CONCAT(INDIRECT(ADDRESS(ROUNDDOWN((ROW(G1686)-2)/3,0)+2,MOD(ROW(G1686)-2,3)+2))," - ",INDIRECT(ADDRESS(ROUNDDOWN((ROW(G1686)-2)/3,0)+2,1))),"")</f>
        <v>Vagabone - Skeleton</v>
      </c>
      <c r="M1686" t="s">
        <v>3522</v>
      </c>
    </row>
    <row r="1687" spans="7:13" x14ac:dyDescent="0.45">
      <c r="G1687" t="str" cm="1">
        <f t="array" aca="1" ref="G1687" ca="1">IF(INDIRECT(ADDRESS(ROUNDDOWN((ROW(G1687)-2)/3,0)+2,2))&lt;&gt;"",_xlfn.CONCAT(INDIRECT(ADDRESS(ROUNDDOWN((ROW(G1687)-2)/3,0)+2,MOD(ROW(G1687)-2,3)+2))," - ",INDIRECT(ADDRESS(ROUNDDOWN((ROW(G1687)-2)/3,0)+2,1))),"")</f>
        <v>Bonesai - Skeleton</v>
      </c>
      <c r="M1687" t="s">
        <v>3523</v>
      </c>
    </row>
    <row r="1688" spans="7:13" x14ac:dyDescent="0.45">
      <c r="G1688" t="str" cm="1">
        <f t="array" aca="1" ref="G1688" ca="1">IF(INDIRECT(ADDRESS(ROUNDDOWN((ROW(G1688)-2)/3,0)+2,2))&lt;&gt;"",_xlfn.CONCAT(INDIRECT(ADDRESS(ROUNDDOWN((ROW(G1688)-2)/3,0)+2,MOD(ROW(G1688)-2,3)+2))," - ",INDIRECT(ADDRESS(ROUNDDOWN((ROW(G1688)-2)/3,0)+2,1))),"")</f>
        <v>Snapper - Picuda</v>
      </c>
      <c r="M1688" t="s">
        <v>3524</v>
      </c>
    </row>
    <row r="1689" spans="7:13" x14ac:dyDescent="0.45">
      <c r="G1689" t="str" cm="1">
        <f t="array" aca="1" ref="G1689" ca="1">IF(INDIRECT(ADDRESS(ROUNDDOWN((ROW(G1689)-2)/3,0)+2,2))&lt;&gt;"",_xlfn.CONCAT(INDIRECT(ADDRESS(ROUNDDOWN((ROW(G1689)-2)/3,0)+2,MOD(ROW(G1689)-2,3)+2))," - ",INDIRECT(ADDRESS(ROUNDDOWN((ROW(G1689)-2)/3,0)+2,1))),"")</f>
        <v>Jaws - Picuda</v>
      </c>
      <c r="M1689" t="s">
        <v>3525</v>
      </c>
    </row>
    <row r="1690" spans="7:13" x14ac:dyDescent="0.45">
      <c r="G1690" t="str" cm="1">
        <f t="array" aca="1" ref="G1690" ca="1">IF(INDIRECT(ADDRESS(ROUNDDOWN((ROW(G1690)-2)/3,0)+2,2))&lt;&gt;"",_xlfn.CONCAT(INDIRECT(ADDRESS(ROUNDDOWN((ROW(G1690)-2)/3,0)+2,MOD(ROW(G1690)-2,3)+2))," - ",INDIRECT(ADDRESS(ROUNDDOWN((ROW(G1690)-2)/3,0)+2,1))),"")</f>
        <v>Clampy - Picuda</v>
      </c>
      <c r="M1690" t="s">
        <v>3526</v>
      </c>
    </row>
    <row r="1691" spans="7:13" x14ac:dyDescent="0.45">
      <c r="G1691" t="str" cm="1">
        <f t="array" aca="1" ref="G1691" ca="1">IF(INDIRECT(ADDRESS(ROUNDDOWN((ROW(G1691)-2)/3,0)+2,2))&lt;&gt;"",_xlfn.CONCAT(INDIRECT(ADDRESS(ROUNDDOWN((ROW(G1691)-2)/3,0)+2,MOD(ROW(G1691)-2,3)+2))," - ",INDIRECT(ADDRESS(ROUNDDOWN((ROW(G1691)-2)/3,0)+2,1))),"")</f>
        <v/>
      </c>
      <c r="M1691" t="s">
        <v>1667</v>
      </c>
    </row>
    <row r="1692" spans="7:13" x14ac:dyDescent="0.45">
      <c r="G1692" t="str" cm="1">
        <f t="array" aca="1" ref="G1692" ca="1">IF(INDIRECT(ADDRESS(ROUNDDOWN((ROW(G1692)-2)/3,0)+2,2))&lt;&gt;"",_xlfn.CONCAT(INDIRECT(ADDRESS(ROUNDDOWN((ROW(G1692)-2)/3,0)+2,MOD(ROW(G1692)-2,3)+2))," - ",INDIRECT(ADDRESS(ROUNDDOWN((ROW(G1692)-2)/3,0)+2,1))),"")</f>
        <v/>
      </c>
      <c r="M1692" t="s">
        <v>1667</v>
      </c>
    </row>
    <row r="1693" spans="7:13" x14ac:dyDescent="0.45">
      <c r="G1693" t="str" cm="1">
        <f t="array" aca="1" ref="G1693" ca="1">IF(INDIRECT(ADDRESS(ROUNDDOWN((ROW(G1693)-2)/3,0)+2,2))&lt;&gt;"",_xlfn.CONCAT(INDIRECT(ADDRESS(ROUNDDOWN((ROW(G1693)-2)/3,0)+2,MOD(ROW(G1693)-2,3)+2))," - ",INDIRECT(ADDRESS(ROUNDDOWN((ROW(G1693)-2)/3,0)+2,1))),"")</f>
        <v/>
      </c>
      <c r="M1693" t="s">
        <v>1667</v>
      </c>
    </row>
    <row r="1694" spans="7:13" x14ac:dyDescent="0.45">
      <c r="G1694" t="str" cm="1">
        <f t="array" aca="1" ref="G1694" ca="1">IF(INDIRECT(ADDRESS(ROUNDDOWN((ROW(G1694)-2)/3,0)+2,2))&lt;&gt;"",_xlfn.CONCAT(INDIRECT(ADDRESS(ROUNDDOWN((ROW(G1694)-2)/3,0)+2,MOD(ROW(G1694)-2,3)+2))," - ",INDIRECT(ADDRESS(ROUNDDOWN((ROW(G1694)-2)/3,0)+2,1))),"")</f>
        <v>O'Lantern - Plumpkin</v>
      </c>
      <c r="M1694" t="s">
        <v>3527</v>
      </c>
    </row>
    <row r="1695" spans="7:13" x14ac:dyDescent="0.45">
      <c r="G1695" t="str" cm="1">
        <f t="array" aca="1" ref="G1695" ca="1">IF(INDIRECT(ADDRESS(ROUNDDOWN((ROW(G1695)-2)/3,0)+2,2))&lt;&gt;"",_xlfn.CONCAT(INDIRECT(ADDRESS(ROUNDDOWN((ROW(G1695)-2)/3,0)+2,MOD(ROW(G1695)-2,3)+2))," - ",INDIRECT(ADDRESS(ROUNDDOWN((ROW(G1695)-2)/3,0)+2,1))),"")</f>
        <v>Plumperton - Plumpkin</v>
      </c>
      <c r="M1695" t="s">
        <v>3528</v>
      </c>
    </row>
    <row r="1696" spans="7:13" x14ac:dyDescent="0.45">
      <c r="G1696" t="str" cm="1">
        <f t="array" aca="1" ref="G1696" ca="1">IF(INDIRECT(ADDRESS(ROUNDDOWN((ROW(G1696)-2)/3,0)+2,2))&lt;&gt;"",_xlfn.CONCAT(INDIRECT(ADDRESS(ROUNDDOWN((ROW(G1696)-2)/3,0)+2,MOD(ROW(G1696)-2,3)+2))," - ",INDIRECT(ADDRESS(ROUNDDOWN((ROW(G1696)-2)/3,0)+2,1))),"")</f>
        <v>Plumphrey - Plumpkin</v>
      </c>
      <c r="M1696" t="s">
        <v>3529</v>
      </c>
    </row>
    <row r="1697" spans="7:13" x14ac:dyDescent="0.45">
      <c r="G1697" t="str" cm="1">
        <f t="array" aca="1" ref="G1697" ca="1">IF(INDIRECT(ADDRESS(ROUNDDOWN((ROW(G1697)-2)/3,0)+2,2))&lt;&gt;"",_xlfn.CONCAT(INDIRECT(ADDRESS(ROUNDDOWN((ROW(G1697)-2)/3,0)+2,MOD(ROW(G1697)-2,3)+2))," - ",INDIRECT(ADDRESS(ROUNDDOWN((ROW(G1697)-2)/3,0)+2,1))),"")</f>
        <v>Cox - Bad Apple</v>
      </c>
      <c r="M1697" t="s">
        <v>3530</v>
      </c>
    </row>
    <row r="1698" spans="7:13" x14ac:dyDescent="0.45">
      <c r="G1698" t="str" cm="1">
        <f t="array" aca="1" ref="G1698" ca="1">IF(INDIRECT(ADDRESS(ROUNDDOWN((ROW(G1698)-2)/3,0)+2,2))&lt;&gt;"",_xlfn.CONCAT(INDIRECT(ADDRESS(ROUNDDOWN((ROW(G1698)-2)/3,0)+2,MOD(ROW(G1698)-2,3)+2))," - ",INDIRECT(ADDRESS(ROUNDDOWN((ROW(G1698)-2)/3,0)+2,1))),"")</f>
        <v>Pommie - Bad Apple</v>
      </c>
      <c r="M1698" t="s">
        <v>3531</v>
      </c>
    </row>
    <row r="1699" spans="7:13" x14ac:dyDescent="0.45">
      <c r="G1699" t="str" cm="1">
        <f t="array" aca="1" ref="G1699" ca="1">IF(INDIRECT(ADDRESS(ROUNDDOWN((ROW(G1699)-2)/3,0)+2,2))&lt;&gt;"",_xlfn.CONCAT(INDIRECT(ADDRESS(ROUNDDOWN((ROW(G1699)-2)/3,0)+2,MOD(ROW(G1699)-2,3)+2))," - ",INDIRECT(ADDRESS(ROUNDDOWN((ROW(G1699)-2)/3,0)+2,1))),"")</f>
        <v>Ringo - Bad Apple</v>
      </c>
      <c r="M1699" t="s">
        <v>3532</v>
      </c>
    </row>
    <row r="1700" spans="7:13" x14ac:dyDescent="0.45">
      <c r="G1700" t="str" cm="1">
        <f t="array" aca="1" ref="G1700" ca="1">IF(INDIRECT(ADDRESS(ROUNDDOWN((ROW(G1700)-2)/3,0)+2,2))&lt;&gt;"",_xlfn.CONCAT(INDIRECT(ADDRESS(ROUNDDOWN((ROW(G1700)-2)/3,0)+2,MOD(ROW(G1700)-2,3)+2))," - ",INDIRECT(ADDRESS(ROUNDDOWN((ROW(G1700)-2)/3,0)+2,1))),"")</f>
        <v>Shallotte - Ornery Onion</v>
      </c>
      <c r="M1700" t="s">
        <v>3533</v>
      </c>
    </row>
    <row r="1701" spans="7:13" x14ac:dyDescent="0.45">
      <c r="G1701" t="str" cm="1">
        <f t="array" aca="1" ref="G1701" ca="1">IF(INDIRECT(ADDRESS(ROUNDDOWN((ROW(G1701)-2)/3,0)+2,2))&lt;&gt;"",_xlfn.CONCAT(INDIRECT(ADDRESS(ROUNDDOWN((ROW(G1701)-2)/3,0)+2,MOD(ROW(G1701)-2,3)+2))," - ",INDIRECT(ADDRESS(ROUNDDOWN((ROW(G1701)-2)/3,0)+2,1))),"")</f>
        <v>Chivers - Ornery Onion</v>
      </c>
      <c r="M1701" t="s">
        <v>3534</v>
      </c>
    </row>
    <row r="1702" spans="7:13" x14ac:dyDescent="0.45">
      <c r="G1702" t="str" cm="1">
        <f t="array" aca="1" ref="G1702" ca="1">IF(INDIRECT(ADDRESS(ROUNDDOWN((ROW(G1702)-2)/3,0)+2,2))&lt;&gt;"",_xlfn.CONCAT(INDIRECT(ADDRESS(ROUNDDOWN((ROW(G1702)-2)/3,0)+2,MOD(ROW(G1702)-2,3)+2))," - ",INDIRECT(ADDRESS(ROUNDDOWN((ROW(G1702)-2)/3,0)+2,1))),"")</f>
        <v>Bhaji - Ornery Onion</v>
      </c>
      <c r="M1702" t="s">
        <v>3535</v>
      </c>
    </row>
    <row r="1703" spans="7:13" x14ac:dyDescent="0.45">
      <c r="G1703" t="str" cm="1">
        <f t="array" aca="1" ref="G1703" ca="1">IF(INDIRECT(ADDRESS(ROUNDDOWN((ROW(G1703)-2)/3,0)+2,2))&lt;&gt;"",_xlfn.CONCAT(INDIRECT(ADDRESS(ROUNDDOWN((ROW(G1703)-2)/3,0)+2,MOD(ROW(G1703)-2,3)+2))," - ",INDIRECT(ADDRESS(ROUNDDOWN((ROW(G1703)-2)/3,0)+2,1))),"")</f>
        <v>Übama - Übergine</v>
      </c>
      <c r="M1703" t="s">
        <v>3536</v>
      </c>
    </row>
    <row r="1704" spans="7:13" x14ac:dyDescent="0.45">
      <c r="G1704" t="str" cm="1">
        <f t="array" aca="1" ref="G1704" ca="1">IF(INDIRECT(ADDRESS(ROUNDDOWN((ROW(G1704)-2)/3,0)+2,2))&lt;&gt;"",_xlfn.CONCAT(INDIRECT(ADDRESS(ROUNDDOWN((ROW(G1704)-2)/3,0)+2,MOD(ROW(G1704)-2,3)+2))," - ",INDIRECT(ADDRESS(ROUNDDOWN((ROW(G1704)-2)/3,0)+2,1))),"")</f>
        <v>Übelix - Übergine</v>
      </c>
      <c r="M1704" t="s">
        <v>3537</v>
      </c>
    </row>
    <row r="1705" spans="7:13" x14ac:dyDescent="0.45">
      <c r="G1705" t="str" cm="1">
        <f t="array" aca="1" ref="G1705" ca="1">IF(INDIRECT(ADDRESS(ROUNDDOWN((ROW(G1705)-2)/3,0)+2,2))&lt;&gt;"",_xlfn.CONCAT(INDIRECT(ADDRESS(ROUNDDOWN((ROW(G1705)-2)/3,0)+2,MOD(ROW(G1705)-2,3)+2))," - ",INDIRECT(ADDRESS(ROUNDDOWN((ROW(G1705)-2)/3,0)+2,1))),"")</f>
        <v>Aüberon - Übergine</v>
      </c>
      <c r="M1705" t="s">
        <v>3538</v>
      </c>
    </row>
    <row r="1706" spans="7:13" x14ac:dyDescent="0.45">
      <c r="G1706" t="str" cm="1">
        <f t="array" aca="1" ref="G1706" ca="1">IF(INDIRECT(ADDRESS(ROUNDDOWN((ROW(G1706)-2)/3,0)+2,2))&lt;&gt;"",_xlfn.CONCAT(INDIRECT(ADDRESS(ROUNDDOWN((ROW(G1706)-2)/3,0)+2,MOD(ROW(G1706)-2,3)+2))," - ",INDIRECT(ADDRESS(ROUNDDOWN((ROW(G1706)-2)/3,0)+2,1))),"")</f>
        <v>Leigh - Loathsome Leek</v>
      </c>
      <c r="M1706" t="s">
        <v>3539</v>
      </c>
    </row>
    <row r="1707" spans="7:13" x14ac:dyDescent="0.45">
      <c r="G1707" t="str" cm="1">
        <f t="array" aca="1" ref="G1707" ca="1">IF(INDIRECT(ADDRESS(ROUNDDOWN((ROW(G1707)-2)/3,0)+2,2))&lt;&gt;"",_xlfn.CONCAT(INDIRECT(ADDRESS(ROUNDDOWN((ROW(G1707)-2)/3,0)+2,MOD(ROW(G1707)-2,3)+2))," - ",INDIRECT(ADDRESS(ROUNDDOWN((ROW(G1707)-2)/3,0)+2,1))),"")</f>
        <v>Leeanne - Loathsome Leek</v>
      </c>
      <c r="M1707" t="s">
        <v>3540</v>
      </c>
    </row>
    <row r="1708" spans="7:13" x14ac:dyDescent="0.45">
      <c r="G1708" t="str" cm="1">
        <f t="array" aca="1" ref="G1708" ca="1">IF(INDIRECT(ADDRESS(ROUNDDOWN((ROW(G1708)-2)/3,0)+2,2))&lt;&gt;"",_xlfn.CONCAT(INDIRECT(ADDRESS(ROUNDDOWN((ROW(G1708)-2)/3,0)+2,MOD(ROW(G1708)-2,3)+2))," - ",INDIRECT(ADDRESS(ROUNDDOWN((ROW(G1708)-2)/3,0)+2,1))),"")</f>
        <v>Keeley - Loathsome Leek</v>
      </c>
      <c r="M1708" t="s">
        <v>3541</v>
      </c>
    </row>
    <row r="1709" spans="7:13" x14ac:dyDescent="0.45">
      <c r="G1709" t="str" cm="1">
        <f t="array" aca="1" ref="G1709" ca="1">IF(INDIRECT(ADDRESS(ROUNDDOWN((ROW(G1709)-2)/3,0)+2,2))&lt;&gt;"",_xlfn.CONCAT(INDIRECT(ADDRESS(ROUNDDOWN((ROW(G1709)-2)/3,0)+2,MOD(ROW(G1709)-2,3)+2))," - ",INDIRECT(ADDRESS(ROUNDDOWN((ROW(G1709)-2)/3,0)+2,1))),"")</f>
        <v>Appollonia - Rotten Apple</v>
      </c>
      <c r="M1709" t="s">
        <v>3542</v>
      </c>
    </row>
    <row r="1710" spans="7:13" x14ac:dyDescent="0.45">
      <c r="G1710" t="str" cm="1">
        <f t="array" aca="1" ref="G1710" ca="1">IF(INDIRECT(ADDRESS(ROUNDDOWN((ROW(G1710)-2)/3,0)+2,2))&lt;&gt;"",_xlfn.CONCAT(INDIRECT(ADDRESS(ROUNDDOWN((ROW(G1710)-2)/3,0)+2,MOD(ROW(G1710)-2,3)+2))," - ",INDIRECT(ADDRESS(ROUNDDOWN((ROW(G1710)-2)/3,0)+2,1))),"")</f>
        <v>Pip - Rotten Apple</v>
      </c>
      <c r="M1710" t="s">
        <v>3543</v>
      </c>
    </row>
    <row r="1711" spans="7:13" x14ac:dyDescent="0.45">
      <c r="G1711" t="str" cm="1">
        <f t="array" aca="1" ref="G1711" ca="1">IF(INDIRECT(ADDRESS(ROUNDDOWN((ROW(G1711)-2)/3,0)+2,2))&lt;&gt;"",_xlfn.CONCAT(INDIRECT(ADDRESS(ROUNDDOWN((ROW(G1711)-2)/3,0)+2,MOD(ROW(G1711)-2,3)+2))," - ",INDIRECT(ADDRESS(ROUNDDOWN((ROW(G1711)-2)/3,0)+2,1))),"")</f>
        <v>Corey - Rotten Apple</v>
      </c>
      <c r="M1711" t="s">
        <v>3544</v>
      </c>
    </row>
    <row r="1712" spans="7:13" x14ac:dyDescent="0.45">
      <c r="G1712" t="str" cm="1">
        <f t="array" aca="1" ref="G1712" ca="1">IF(INDIRECT(ADDRESS(ROUNDDOWN((ROW(G1712)-2)/3,0)+2,2))&lt;&gt;"",_xlfn.CONCAT(INDIRECT(ADDRESS(ROUNDDOWN((ROW(G1712)-2)/3,0)+2,MOD(ROW(G1712)-2,3)+2))," - ",INDIRECT(ADDRESS(ROUNDDOWN((ROW(G1712)-2)/3,0)+2,1))),"")</f>
        <v/>
      </c>
      <c r="M1712" t="s">
        <v>1667</v>
      </c>
    </row>
    <row r="1713" spans="7:13" x14ac:dyDescent="0.45">
      <c r="G1713" t="str" cm="1">
        <f t="array" aca="1" ref="G1713" ca="1">IF(INDIRECT(ADDRESS(ROUNDDOWN((ROW(G1713)-2)/3,0)+2,2))&lt;&gt;"",_xlfn.CONCAT(INDIRECT(ADDRESS(ROUNDDOWN((ROW(G1713)-2)/3,0)+2,MOD(ROW(G1713)-2,3)+2))," - ",INDIRECT(ADDRESS(ROUNDDOWN((ROW(G1713)-2)/3,0)+2,1))),"")</f>
        <v/>
      </c>
      <c r="M1713" t="s">
        <v>1667</v>
      </c>
    </row>
    <row r="1714" spans="7:13" x14ac:dyDescent="0.45">
      <c r="G1714" t="str" cm="1">
        <f t="array" aca="1" ref="G1714" ca="1">IF(INDIRECT(ADDRESS(ROUNDDOWN((ROW(G1714)-2)/3,0)+2,2))&lt;&gt;"",_xlfn.CONCAT(INDIRECT(ADDRESS(ROUNDDOWN((ROW(G1714)-2)/3,0)+2,MOD(ROW(G1714)-2,3)+2))," - ",INDIRECT(ADDRESS(ROUNDDOWN((ROW(G1714)-2)/3,0)+2,1))),"")</f>
        <v/>
      </c>
      <c r="M1714" t="s">
        <v>1667</v>
      </c>
    </row>
    <row r="1715" spans="7:13" x14ac:dyDescent="0.45">
      <c r="G1715" t="str" cm="1">
        <f t="array" aca="1" ref="G1715" ca="1">IF(INDIRECT(ADDRESS(ROUNDDOWN((ROW(G1715)-2)/3,0)+2,2))&lt;&gt;"",_xlfn.CONCAT(INDIRECT(ADDRESS(ROUNDDOWN((ROW(G1715)-2)/3,0)+2,MOD(ROW(G1715)-2,3)+2))," - ",INDIRECT(ADDRESS(ROUNDDOWN((ROW(G1715)-2)/3,0)+2,1))),"")</f>
        <v/>
      </c>
      <c r="M1715" t="s">
        <v>1667</v>
      </c>
    </row>
    <row r="1716" spans="7:13" x14ac:dyDescent="0.45">
      <c r="G1716" t="str" cm="1">
        <f t="array" aca="1" ref="G1716" ca="1">IF(INDIRECT(ADDRESS(ROUNDDOWN((ROW(G1716)-2)/3,0)+2,2))&lt;&gt;"",_xlfn.CONCAT(INDIRECT(ADDRESS(ROUNDDOWN((ROW(G1716)-2)/3,0)+2,MOD(ROW(G1716)-2,3)+2))," - ",INDIRECT(ADDRESS(ROUNDDOWN((ROW(G1716)-2)/3,0)+2,1))),"")</f>
        <v/>
      </c>
      <c r="M1716" t="s">
        <v>1667</v>
      </c>
    </row>
    <row r="1717" spans="7:13" x14ac:dyDescent="0.45">
      <c r="G1717" t="str" cm="1">
        <f t="array" aca="1" ref="G1717" ca="1">IF(INDIRECT(ADDRESS(ROUNDDOWN((ROW(G1717)-2)/3,0)+2,2))&lt;&gt;"",_xlfn.CONCAT(INDIRECT(ADDRESS(ROUNDDOWN((ROW(G1717)-2)/3,0)+2,MOD(ROW(G1717)-2,3)+2))," - ",INDIRECT(ADDRESS(ROUNDDOWN((ROW(G1717)-2)/3,0)+2,1))),"")</f>
        <v/>
      </c>
      <c r="M1717" t="s">
        <v>1667</v>
      </c>
    </row>
    <row r="1718" spans="7:13" x14ac:dyDescent="0.45">
      <c r="G1718" t="str" cm="1">
        <f t="array" aca="1" ref="G1718" ca="1">IF(INDIRECT(ADDRESS(ROUNDDOWN((ROW(G1718)-2)/3,0)+2,2))&lt;&gt;"",_xlfn.CONCAT(INDIRECT(ADDRESS(ROUNDDOWN((ROW(G1718)-2)/3,0)+2,MOD(ROW(G1718)-2,3)+2))," - ",INDIRECT(ADDRESS(ROUNDDOWN((ROW(G1718)-2)/3,0)+2,1))),"")</f>
        <v>Juggs - Sorcerer'S Saucière</v>
      </c>
      <c r="M1718" t="s">
        <v>3545</v>
      </c>
    </row>
    <row r="1719" spans="7:13" x14ac:dyDescent="0.45">
      <c r="G1719" t="str" cm="1">
        <f t="array" aca="1" ref="G1719" ca="1">IF(INDIRECT(ADDRESS(ROUNDDOWN((ROW(G1719)-2)/3,0)+2,2))&lt;&gt;"",_xlfn.CONCAT(INDIRECT(ADDRESS(ROUNDDOWN((ROW(G1719)-2)/3,0)+2,MOD(ROW(G1719)-2,3)+2))," - ",INDIRECT(ADDRESS(ROUNDDOWN((ROW(G1719)-2)/3,0)+2,1))),"")</f>
        <v>Boater - Sorcerer'S Saucière</v>
      </c>
      <c r="M1719" t="s">
        <v>3546</v>
      </c>
    </row>
    <row r="1720" spans="7:13" x14ac:dyDescent="0.45">
      <c r="G1720" t="str" cm="1">
        <f t="array" aca="1" ref="G1720" ca="1">IF(INDIRECT(ADDRESS(ROUNDDOWN((ROW(G1720)-2)/3,0)+2,2))&lt;&gt;"",_xlfn.CONCAT(INDIRECT(ADDRESS(ROUNDDOWN((ROW(G1720)-2)/3,0)+2,MOD(ROW(G1720)-2,3)+2))," - ",INDIRECT(ADDRESS(ROUNDDOWN((ROW(G1720)-2)/3,0)+2,1))),"")</f>
        <v>Crockpot - Sorcerer'S Saucière</v>
      </c>
      <c r="M1720" t="s">
        <v>3547</v>
      </c>
    </row>
    <row r="1721" spans="7:13" x14ac:dyDescent="0.45">
      <c r="G1721" t="str" cm="1">
        <f t="array" aca="1" ref="G1721" ca="1">IF(INDIRECT(ADDRESS(ROUNDDOWN((ROW(G1721)-2)/3,0)+2,2))&lt;&gt;"",_xlfn.CONCAT(INDIRECT(ADDRESS(ROUNDDOWN((ROW(G1721)-2)/3,0)+2,MOD(ROW(G1721)-2,3)+2))," - ",INDIRECT(ADDRESS(ROUNDDOWN((ROW(G1721)-2)/3,0)+2,1))),"")</f>
        <v>Spookie - Ghost</v>
      </c>
      <c r="M1721" t="s">
        <v>3548</v>
      </c>
    </row>
    <row r="1722" spans="7:13" x14ac:dyDescent="0.45">
      <c r="G1722" t="str" cm="1">
        <f t="array" aca="1" ref="G1722" ca="1">IF(INDIRECT(ADDRESS(ROUNDDOWN((ROW(G1722)-2)/3,0)+2,2))&lt;&gt;"",_xlfn.CONCAT(INDIRECT(ADDRESS(ROUNDDOWN((ROW(G1722)-2)/3,0)+2,MOD(ROW(G1722)-2,3)+2))," - ",INDIRECT(ADDRESS(ROUNDDOWN((ROW(G1722)-2)/3,0)+2,1))),"")</f>
        <v>Spectra - Ghost</v>
      </c>
      <c r="M1722" t="s">
        <v>3549</v>
      </c>
    </row>
    <row r="1723" spans="7:13" x14ac:dyDescent="0.45">
      <c r="G1723" t="str" cm="1">
        <f t="array" aca="1" ref="G1723" ca="1">IF(INDIRECT(ADDRESS(ROUNDDOWN((ROW(G1723)-2)/3,0)+2,2))&lt;&gt;"",_xlfn.CONCAT(INDIRECT(ADDRESS(ROUNDDOWN((ROW(G1723)-2)/3,0)+2,MOD(ROW(G1723)-2,3)+2))," - ",INDIRECT(ADDRESS(ROUNDDOWN((ROW(G1723)-2)/3,0)+2,1))),"")</f>
        <v>Phantommy - Ghost</v>
      </c>
      <c r="M1723" t="s">
        <v>3550</v>
      </c>
    </row>
    <row r="1724" spans="7:13" x14ac:dyDescent="0.45">
      <c r="G1724" t="str" cm="1">
        <f t="array" aca="1" ref="G1724" ca="1">IF(INDIRECT(ADDRESS(ROUNDDOWN((ROW(G1724)-2)/3,0)+2,2))&lt;&gt;"",_xlfn.CONCAT(INDIRECT(ADDRESS(ROUNDDOWN((ROW(G1724)-2)/3,0)+2,MOD(ROW(G1724)-2,3)+2))," - ",INDIRECT(ADDRESS(ROUNDDOWN((ROW(G1724)-2)/3,0)+2,1))),"")</f>
        <v>Slurpy - Dracky</v>
      </c>
      <c r="M1724" t="s">
        <v>3551</v>
      </c>
    </row>
    <row r="1725" spans="7:13" x14ac:dyDescent="0.45">
      <c r="G1725" t="str" cm="1">
        <f t="array" aca="1" ref="G1725" ca="1">IF(INDIRECT(ADDRESS(ROUNDDOWN((ROW(G1725)-2)/3,0)+2,2))&lt;&gt;"",_xlfn.CONCAT(INDIRECT(ADDRESS(ROUNDDOWN((ROW(G1725)-2)/3,0)+2,MOD(ROW(G1725)-2,3)+2))," - ",INDIRECT(ADDRESS(ROUNDDOWN((ROW(G1725)-2)/3,0)+2,1))),"")</f>
        <v>Neckolas - Dracky</v>
      </c>
      <c r="M1725" t="s">
        <v>3552</v>
      </c>
    </row>
    <row r="1726" spans="7:13" x14ac:dyDescent="0.45">
      <c r="G1726" t="str" cm="1">
        <f t="array" aca="1" ref="G1726" ca="1">IF(INDIRECT(ADDRESS(ROUNDDOWN((ROW(G1726)-2)/3,0)+2,2))&lt;&gt;"",_xlfn.CONCAT(INDIRECT(ADDRESS(ROUNDDOWN((ROW(G1726)-2)/3,0)+2,MOD(ROW(G1726)-2,3)+2))," - ",INDIRECT(ADDRESS(ROUNDDOWN((ROW(G1726)-2)/3,0)+2,1))),"")</f>
        <v>Sippy - Dracky</v>
      </c>
      <c r="M1726" t="s">
        <v>3553</v>
      </c>
    </row>
    <row r="1727" spans="7:13" x14ac:dyDescent="0.45">
      <c r="G1727" t="str" cm="1">
        <f t="array" aca="1" ref="G1727" ca="1">IF(INDIRECT(ADDRESS(ROUNDDOWN((ROW(G1727)-2)/3,0)+2,2))&lt;&gt;"",_xlfn.CONCAT(INDIRECT(ADDRESS(ROUNDDOWN((ROW(G1727)-2)/3,0)+2,MOD(ROW(G1727)-2,3)+2))," - ",INDIRECT(ADDRESS(ROUNDDOWN((ROW(G1727)-2)/3,0)+2,1))),"")</f>
        <v>Waxel - Wax Murderer</v>
      </c>
      <c r="M1727" t="s">
        <v>3554</v>
      </c>
    </row>
    <row r="1728" spans="7:13" x14ac:dyDescent="0.45">
      <c r="G1728" t="str" cm="1">
        <f t="array" aca="1" ref="G1728" ca="1">IF(INDIRECT(ADDRESS(ROUNDDOWN((ROW(G1728)-2)/3,0)+2,2))&lt;&gt;"",_xlfn.CONCAT(INDIRECT(ADDRESS(ROUNDDOWN((ROW(G1728)-2)/3,0)+2,MOD(ROW(G1728)-2,3)+2))," - ",INDIRECT(ADDRESS(ROUNDDOWN((ROW(G1728)-2)/3,0)+2,1))),"")</f>
        <v>Waximillian - Wax Murderer</v>
      </c>
      <c r="M1728" t="s">
        <v>3555</v>
      </c>
    </row>
    <row r="1729" spans="7:13" x14ac:dyDescent="0.45">
      <c r="G1729" t="str" cm="1">
        <f t="array" aca="1" ref="G1729" ca="1">IF(INDIRECT(ADDRESS(ROUNDDOWN((ROW(G1729)-2)/3,0)+2,2))&lt;&gt;"",_xlfn.CONCAT(INDIRECT(ADDRESS(ROUNDDOWN((ROW(G1729)-2)/3,0)+2,MOD(ROW(G1729)-2,3)+2))," - ",INDIRECT(ADDRESS(ROUNDDOWN((ROW(G1729)-2)/3,0)+2,1))),"")</f>
        <v>Waxton - Wax Murderer</v>
      </c>
      <c r="M1729" t="s">
        <v>3556</v>
      </c>
    </row>
    <row r="1730" spans="7:13" x14ac:dyDescent="0.45">
      <c r="G1730" t="str" cm="1">
        <f t="array" aca="1" ref="G1730" ca="1">IF(INDIRECT(ADDRESS(ROUNDDOWN((ROW(G1730)-2)/3,0)+2,2))&lt;&gt;"",_xlfn.CONCAT(INDIRECT(ADDRESS(ROUNDDOWN((ROW(G1730)-2)/3,0)+2,MOD(ROW(G1730)-2,3)+2))," - ",INDIRECT(ADDRESS(ROUNDDOWN((ROW(G1730)-2)/3,0)+2,1))),"")</f>
        <v>Dissolva - White Spirit</v>
      </c>
      <c r="M1730" t="s">
        <v>3557</v>
      </c>
    </row>
    <row r="1731" spans="7:13" x14ac:dyDescent="0.45">
      <c r="G1731" t="str" cm="1">
        <f t="array" aca="1" ref="G1731" ca="1">IF(INDIRECT(ADDRESS(ROUNDDOWN((ROW(G1731)-2)/3,0)+2,2))&lt;&gt;"",_xlfn.CONCAT(INDIRECT(ADDRESS(ROUNDDOWN((ROW(G1731)-2)/3,0)+2,MOD(ROW(G1731)-2,3)+2))," - ",INDIRECT(ADDRESS(ROUNDDOWN((ROW(G1731)-2)/3,0)+2,1))),"")</f>
        <v>Thinners - White Spirit</v>
      </c>
      <c r="M1731" t="s">
        <v>3558</v>
      </c>
    </row>
    <row r="1732" spans="7:13" x14ac:dyDescent="0.45">
      <c r="G1732" t="str" cm="1">
        <f t="array" aca="1" ref="G1732" ca="1">IF(INDIRECT(ADDRESS(ROUNDDOWN((ROW(G1732)-2)/3,0)+2,2))&lt;&gt;"",_xlfn.CONCAT(INDIRECT(ADDRESS(ROUNDDOWN((ROW(G1732)-2)/3,0)+2,MOD(ROW(G1732)-2,3)+2))," - ",INDIRECT(ADDRESS(ROUNDDOWN((ROW(G1732)-2)/3,0)+2,1))),"")</f>
        <v>Turpin Tyne - White Spirit</v>
      </c>
      <c r="M1732" t="s">
        <v>3559</v>
      </c>
    </row>
    <row r="1733" spans="7:13" x14ac:dyDescent="0.45">
      <c r="G1733" t="str" cm="1">
        <f t="array" aca="1" ref="G1733" ca="1">IF(INDIRECT(ADDRESS(ROUNDDOWN((ROW(G1733)-2)/3,0)+2,2))&lt;&gt;"",_xlfn.CONCAT(INDIRECT(ADDRESS(ROUNDDOWN((ROW(G1733)-2)/3,0)+2,MOD(ROW(G1733)-2,3)+2))," - ",INDIRECT(ADDRESS(ROUNDDOWN((ROW(G1733)-2)/3,0)+2,1))),"")</f>
        <v>Chunk - Fat Rat</v>
      </c>
      <c r="M1733" t="s">
        <v>3560</v>
      </c>
    </row>
    <row r="1734" spans="7:13" x14ac:dyDescent="0.45">
      <c r="G1734" t="str" cm="1">
        <f t="array" aca="1" ref="G1734" ca="1">IF(INDIRECT(ADDRESS(ROUNDDOWN((ROW(G1734)-2)/3,0)+2,2))&lt;&gt;"",_xlfn.CONCAT(INDIRECT(ADDRESS(ROUNDDOWN((ROW(G1734)-2)/3,0)+2,MOD(ROW(G1734)-2,3)+2))," - ",INDIRECT(ADDRESS(ROUNDDOWN((ROW(G1734)-2)/3,0)+2,1))),"")</f>
        <v>Rollie - Fat Rat</v>
      </c>
      <c r="M1734" t="s">
        <v>3561</v>
      </c>
    </row>
    <row r="1735" spans="7:13" x14ac:dyDescent="0.45">
      <c r="G1735" t="str" cm="1">
        <f t="array" aca="1" ref="G1735" ca="1">IF(INDIRECT(ADDRESS(ROUNDDOWN((ROW(G1735)-2)/3,0)+2,2))&lt;&gt;"",_xlfn.CONCAT(INDIRECT(ADDRESS(ROUNDDOWN((ROW(G1735)-2)/3,0)+2,MOD(ROW(G1735)-2,3)+2))," - ",INDIRECT(ADDRESS(ROUNDDOWN((ROW(G1735)-2)/3,0)+2,1))),"")</f>
        <v>Matt - Fat Rat</v>
      </c>
      <c r="M1735" t="s">
        <v>3562</v>
      </c>
    </row>
    <row r="1736" spans="7:13" x14ac:dyDescent="0.45">
      <c r="G1736" t="str" cm="1">
        <f t="array" aca="1" ref="G1736" ca="1">IF(INDIRECT(ADDRESS(ROUNDDOWN((ROW(G1736)-2)/3,0)+2,2))&lt;&gt;"",_xlfn.CONCAT(INDIRECT(ADDRESS(ROUNDDOWN((ROW(G1736)-2)/3,0)+2,MOD(ROW(G1736)-2,3)+2))," - ",INDIRECT(ADDRESS(ROUNDDOWN((ROW(G1736)-2)/3,0)+2,1))),"")</f>
        <v>Kerry - Kernel Colonel</v>
      </c>
      <c r="M1736" t="s">
        <v>3563</v>
      </c>
    </row>
    <row r="1737" spans="7:13" x14ac:dyDescent="0.45">
      <c r="G1737" t="str" cm="1">
        <f t="array" aca="1" ref="G1737" ca="1">IF(INDIRECT(ADDRESS(ROUNDDOWN((ROW(G1737)-2)/3,0)+2,2))&lt;&gt;"",_xlfn.CONCAT(INDIRECT(ADDRESS(ROUNDDOWN((ROW(G1737)-2)/3,0)+2,MOD(ROW(G1737)-2,3)+2))," - ",INDIRECT(ADDRESS(ROUNDDOWN((ROW(G1737)-2)/3,0)+2,1))),"")</f>
        <v>Kermode - Kernel Colonel</v>
      </c>
      <c r="M1737" t="s">
        <v>3564</v>
      </c>
    </row>
    <row r="1738" spans="7:13" x14ac:dyDescent="0.45">
      <c r="G1738" t="str" cm="1">
        <f t="array" aca="1" ref="G1738" ca="1">IF(INDIRECT(ADDRESS(ROUNDDOWN((ROW(G1738)-2)/3,0)+2,2))&lt;&gt;"",_xlfn.CONCAT(INDIRECT(ADDRESS(ROUNDDOWN((ROW(G1738)-2)/3,0)+2,MOD(ROW(G1738)-2,3)+2))," - ",INDIRECT(ADDRESS(ROUNDDOWN((ROW(G1738)-2)/3,0)+2,1))),"")</f>
        <v>Kerrigan - Kernel Colonel</v>
      </c>
      <c r="M1738" t="s">
        <v>3565</v>
      </c>
    </row>
    <row r="1739" spans="7:13" x14ac:dyDescent="0.45">
      <c r="G1739" t="str" cm="1">
        <f t="array" aca="1" ref="G1739" ca="1">IF(INDIRECT(ADDRESS(ROUNDDOWN((ROW(G1739)-2)/3,0)+2,2))&lt;&gt;"",_xlfn.CONCAT(INDIRECT(ADDRESS(ROUNDDOWN((ROW(G1739)-2)/3,0)+2,MOD(ROW(G1739)-2,3)+2))," - ",INDIRECT(ADDRESS(ROUNDDOWN((ROW(G1739)-2)/3,0)+2,1))),"")</f>
        <v>Helly - Infernal Kernel</v>
      </c>
      <c r="M1739" t="s">
        <v>3566</v>
      </c>
    </row>
    <row r="1740" spans="7:13" x14ac:dyDescent="0.45">
      <c r="G1740" t="str" cm="1">
        <f t="array" aca="1" ref="G1740" ca="1">IF(INDIRECT(ADDRESS(ROUNDDOWN((ROW(G1740)-2)/3,0)+2,2))&lt;&gt;"",_xlfn.CONCAT(INDIRECT(ADDRESS(ROUNDDOWN((ROW(G1740)-2)/3,0)+2,MOD(ROW(G1740)-2,3)+2))," - ",INDIRECT(ADDRESS(ROUNDDOWN((ROW(G1740)-2)/3,0)+2,1))),"")</f>
        <v>Abyssia - Infernal Kernel</v>
      </c>
      <c r="M1740" t="s">
        <v>3567</v>
      </c>
    </row>
    <row r="1741" spans="7:13" x14ac:dyDescent="0.45">
      <c r="G1741" t="str" cm="1">
        <f t="array" aca="1" ref="G1741" ca="1">IF(INDIRECT(ADDRESS(ROUNDDOWN((ROW(G1741)-2)/3,0)+2,2))&lt;&gt;"",_xlfn.CONCAT(INDIRECT(ADDRESS(ROUNDDOWN((ROW(G1741)-2)/3,0)+2,MOD(ROW(G1741)-2,3)+2))," - ",INDIRECT(ADDRESS(ROUNDDOWN((ROW(G1741)-2)/3,0)+2,1))),"")</f>
        <v>Limbaugh - Infernal Kernel</v>
      </c>
      <c r="M1741" t="s">
        <v>3568</v>
      </c>
    </row>
    <row r="1742" spans="7:13" x14ac:dyDescent="0.45">
      <c r="G1742" t="str" cm="1">
        <f t="array" aca="1" ref="G1742" ca="1">IF(INDIRECT(ADDRESS(ROUNDDOWN((ROW(G1742)-2)/3,0)+2,2))&lt;&gt;"",_xlfn.CONCAT(INDIRECT(ADDRESS(ROUNDDOWN((ROW(G1742)-2)/3,0)+2,MOD(ROW(G1742)-2,3)+2))," - ",INDIRECT(ADDRESS(ROUNDDOWN((ROW(G1742)-2)/3,0)+2,1))),"")</f>
        <v>Lieu Reed - Lieutenant Kernel</v>
      </c>
      <c r="M1742" t="s">
        <v>3569</v>
      </c>
    </row>
    <row r="1743" spans="7:13" x14ac:dyDescent="0.45">
      <c r="G1743" t="str" cm="1">
        <f t="array" aca="1" ref="G1743" ca="1">IF(INDIRECT(ADDRESS(ROUNDDOWN((ROW(G1743)-2)/3,0)+2,2))&lt;&gt;"",_xlfn.CONCAT(INDIRECT(ADDRESS(ROUNDDOWN((ROW(G1743)-2)/3,0)+2,MOD(ROW(G1743)-2,3)+2))," - ",INDIRECT(ADDRESS(ROUNDDOWN((ROW(G1743)-2)/3,0)+2,1))),"")</f>
        <v>Lieucifer - Lieutenant Kernel</v>
      </c>
      <c r="M1743" t="s">
        <v>3570</v>
      </c>
    </row>
    <row r="1744" spans="7:13" x14ac:dyDescent="0.45">
      <c r="G1744" t="str" cm="1">
        <f t="array" aca="1" ref="G1744" ca="1">IF(INDIRECT(ADDRESS(ROUNDDOWN((ROW(G1744)-2)/3,0)+2,2))&lt;&gt;"",_xlfn.CONCAT(INDIRECT(ADDRESS(ROUNDDOWN((ROW(G1744)-2)/3,0)+2,MOD(ROW(G1744)-2,3)+2))," - ",INDIRECT(ADDRESS(ROUNDDOWN((ROW(G1744)-2)/3,0)+2,1))),"")</f>
        <v>Lieulieu - Lieutenant Kernel</v>
      </c>
      <c r="M1744" t="s">
        <v>3571</v>
      </c>
    </row>
    <row r="1745" spans="7:13" x14ac:dyDescent="0.45">
      <c r="G1745" t="str" cm="1">
        <f t="array" aca="1" ref="G1745" ca="1">IF(INDIRECT(ADDRESS(ROUNDDOWN((ROW(G1745)-2)/3,0)+2,2))&lt;&gt;"",_xlfn.CONCAT(INDIRECT(ADDRESS(ROUNDDOWN((ROW(G1745)-2)/3,0)+2,MOD(ROW(G1745)-2,3)+2))," - ",INDIRECT(ADDRESS(ROUNDDOWN((ROW(G1745)-2)/3,0)+2,1))),"")</f>
        <v>Verity - Kernel Of Truth</v>
      </c>
      <c r="M1745" t="s">
        <v>3572</v>
      </c>
    </row>
    <row r="1746" spans="7:13" x14ac:dyDescent="0.45">
      <c r="G1746" t="str" cm="1">
        <f t="array" aca="1" ref="G1746" ca="1">IF(INDIRECT(ADDRESS(ROUNDDOWN((ROW(G1746)-2)/3,0)+2,2))&lt;&gt;"",_xlfn.CONCAT(INDIRECT(ADDRESS(ROUNDDOWN((ROW(G1746)-2)/3,0)+2,MOD(ROW(G1746)-2,3)+2))," - ",INDIRECT(ADDRESS(ROUNDDOWN((ROW(G1746)-2)/3,0)+2,1))),"")</f>
        <v>Amity - Kernel Of Truth</v>
      </c>
      <c r="M1746" t="s">
        <v>3573</v>
      </c>
    </row>
    <row r="1747" spans="7:13" x14ac:dyDescent="0.45">
      <c r="G1747" t="str" cm="1">
        <f t="array" aca="1" ref="G1747" ca="1">IF(INDIRECT(ADDRESS(ROUNDDOWN((ROW(G1747)-2)/3,0)+2,2))&lt;&gt;"",_xlfn.CONCAT(INDIRECT(ADDRESS(ROUNDDOWN((ROW(G1747)-2)/3,0)+2,MOD(ROW(G1747)-2,3)+2))," - ",INDIRECT(ADDRESS(ROUNDDOWN((ROW(G1747)-2)/3,0)+2,1))),"")</f>
        <v>Earnest - Kernel Of Truth</v>
      </c>
      <c r="M1747" t="s">
        <v>3574</v>
      </c>
    </row>
    <row r="1748" spans="7:13" x14ac:dyDescent="0.45">
      <c r="G1748" t="str" cm="1">
        <f t="array" aca="1" ref="G1748" ca="1">IF(INDIRECT(ADDRESS(ROUNDDOWN((ROW(G1748)-2)/3,0)+2,2))&lt;&gt;"",_xlfn.CONCAT(INDIRECT(ADDRESS(ROUNDDOWN((ROW(G1748)-2)/3,0)+2,MOD(ROW(G1748)-2,3)+2))," - ",INDIRECT(ADDRESS(ROUNDDOWN((ROW(G1748)-2)/3,0)+2,1))),"")</f>
        <v>Sorcelle - Sorcerer</v>
      </c>
      <c r="M1748" t="s">
        <v>3575</v>
      </c>
    </row>
    <row r="1749" spans="7:13" x14ac:dyDescent="0.45">
      <c r="G1749" t="str" cm="1">
        <f t="array" aca="1" ref="G1749" ca="1">IF(INDIRECT(ADDRESS(ROUNDDOWN((ROW(G1749)-2)/3,0)+2,2))&lt;&gt;"",_xlfn.CONCAT(INDIRECT(ADDRESS(ROUNDDOWN((ROW(G1749)-2)/3,0)+2,MOD(ROW(G1749)-2,3)+2))," - ",INDIRECT(ADDRESS(ROUNDDOWN((ROW(G1749)-2)/3,0)+2,1))),"")</f>
        <v>Shazam - Sorcerer</v>
      </c>
      <c r="M1749" t="s">
        <v>3576</v>
      </c>
    </row>
    <row r="1750" spans="7:13" x14ac:dyDescent="0.45">
      <c r="G1750" t="str" cm="1">
        <f t="array" aca="1" ref="G1750" ca="1">IF(INDIRECT(ADDRESS(ROUNDDOWN((ROW(G1750)-2)/3,0)+2,2))&lt;&gt;"",_xlfn.CONCAT(INDIRECT(ADDRESS(ROUNDDOWN((ROW(G1750)-2)/3,0)+2,MOD(ROW(G1750)-2,3)+2))," - ",INDIRECT(ADDRESS(ROUNDDOWN((ROW(G1750)-2)/3,0)+2,1))),"")</f>
        <v>Saucy - Sorcerer</v>
      </c>
      <c r="M1750" t="s">
        <v>3577</v>
      </c>
    </row>
    <row r="1751" spans="7:13" x14ac:dyDescent="0.45">
      <c r="G1751" t="str" cm="1">
        <f t="array" aca="1" ref="G1751" ca="1">IF(INDIRECT(ADDRESS(ROUNDDOWN((ROW(G1751)-2)/3,0)+2,2))&lt;&gt;"",_xlfn.CONCAT(INDIRECT(ADDRESS(ROUNDDOWN((ROW(G1751)-2)/3,0)+2,MOD(ROW(G1751)-2,3)+2))," - ",INDIRECT(ADDRESS(ROUNDDOWN((ROW(G1751)-2)/3,0)+2,1))),"")</f>
        <v>Mech Tyson - Hunter Mech</v>
      </c>
      <c r="M1751" t="s">
        <v>3578</v>
      </c>
    </row>
    <row r="1752" spans="7:13" x14ac:dyDescent="0.45">
      <c r="G1752" t="str" cm="1">
        <f t="array" aca="1" ref="G1752" ca="1">IF(INDIRECT(ADDRESS(ROUNDDOWN((ROW(G1752)-2)/3,0)+2,2))&lt;&gt;"",_xlfn.CONCAT(INDIRECT(ADDRESS(ROUNDDOWN((ROW(G1752)-2)/3,0)+2,MOD(ROW(G1752)-2,3)+2))," - ",INDIRECT(ADDRESS(ROUNDDOWN((ROW(G1752)-2)/3,0)+2,1))),"")</f>
        <v>Mechabre - Hunter Mech</v>
      </c>
      <c r="M1752" t="s">
        <v>3579</v>
      </c>
    </row>
    <row r="1753" spans="7:13" x14ac:dyDescent="0.45">
      <c r="G1753" t="str" cm="1">
        <f t="array" aca="1" ref="G1753" ca="1">IF(INDIRECT(ADDRESS(ROUNDDOWN((ROW(G1753)-2)/3,0)+2,2))&lt;&gt;"",_xlfn.CONCAT(INDIRECT(ADDRESS(ROUNDDOWN((ROW(G1753)-2)/3,0)+2,MOD(ROW(G1753)-2,3)+2))," - ",INDIRECT(ADDRESS(ROUNDDOWN((ROW(G1753)-2)/3,0)+2,1))),"")</f>
        <v>Buzzkill - Hunter Mech</v>
      </c>
      <c r="M1753" t="s">
        <v>3580</v>
      </c>
    </row>
    <row r="1754" spans="7:13" x14ac:dyDescent="0.45">
      <c r="G1754" t="str" cm="1">
        <f t="array" aca="1" ref="G1754" ca="1">IF(INDIRECT(ADDRESS(ROUNDDOWN((ROW(G1754)-2)/3,0)+2,2))&lt;&gt;"",_xlfn.CONCAT(INDIRECT(ADDRESS(ROUNDDOWN((ROW(G1754)-2)/3,0)+2,MOD(ROW(G1754)-2,3)+2))," - ",INDIRECT(ADDRESS(ROUNDDOWN((ROW(G1754)-2)/3,0)+2,1))),"")</f>
        <v>Harold - Black Bishop</v>
      </c>
      <c r="M1754" t="s">
        <v>3581</v>
      </c>
    </row>
    <row r="1755" spans="7:13" x14ac:dyDescent="0.45">
      <c r="G1755" t="str" cm="1">
        <f t="array" aca="1" ref="G1755" ca="1">IF(INDIRECT(ADDRESS(ROUNDDOWN((ROW(G1755)-2)/3,0)+2,2))&lt;&gt;"",_xlfn.CONCAT(INDIRECT(ADDRESS(ROUNDDOWN((ROW(G1755)-2)/3,0)+2,MOD(ROW(G1755)-2,3)+2))," - ",INDIRECT(ADDRESS(ROUNDDOWN((ROW(G1755)-2)/3,0)+2,1))),"")</f>
        <v>Bish - Black Bishop</v>
      </c>
      <c r="M1755" t="s">
        <v>3582</v>
      </c>
    </row>
    <row r="1756" spans="7:13" x14ac:dyDescent="0.45">
      <c r="G1756" t="str" cm="1">
        <f t="array" aca="1" ref="G1756" ca="1">IF(INDIRECT(ADDRESS(ROUNDDOWN((ROW(G1756)-2)/3,0)+2,2))&lt;&gt;"",_xlfn.CONCAT(INDIRECT(ADDRESS(ROUNDDOWN((ROW(G1756)-2)/3,0)+2,MOD(ROW(G1756)-2,3)+2))," - ",INDIRECT(ADDRESS(ROUNDDOWN((ROW(G1756)-2)/3,0)+2,1))),"")</f>
        <v>Blake - Black Bishop</v>
      </c>
      <c r="M1756" t="s">
        <v>3583</v>
      </c>
    </row>
    <row r="1757" spans="7:13" x14ac:dyDescent="0.45">
      <c r="G1757" t="str" cm="1">
        <f t="array" aca="1" ref="G1757" ca="1">IF(INDIRECT(ADDRESS(ROUNDDOWN((ROW(G1757)-2)/3,0)+2,2))&lt;&gt;"",_xlfn.CONCAT(INDIRECT(ADDRESS(ROUNDDOWN((ROW(G1757)-2)/3,0)+2,MOD(ROW(G1757)-2,3)+2))," - ",INDIRECT(ADDRESS(ROUNDDOWN((ROW(G1757)-2)/3,0)+2,1))),"")</f>
        <v>Goldman - Gold Mannequin</v>
      </c>
      <c r="M1757" t="s">
        <v>3584</v>
      </c>
    </row>
    <row r="1758" spans="7:13" x14ac:dyDescent="0.45">
      <c r="G1758" t="str" cm="1">
        <f t="array" aca="1" ref="G1758" ca="1">IF(INDIRECT(ADDRESS(ROUNDDOWN((ROW(G1758)-2)/3,0)+2,2))&lt;&gt;"",_xlfn.CONCAT(INDIRECT(ADDRESS(ROUNDDOWN((ROW(G1758)-2)/3,0)+2,MOD(ROW(G1758)-2,3)+2))," - ",INDIRECT(ADDRESS(ROUNDDOWN((ROW(G1758)-2)/3,0)+2,1))),"")</f>
        <v>Pann - Gold Mannequin</v>
      </c>
      <c r="M1758" t="s">
        <v>3585</v>
      </c>
    </row>
    <row r="1759" spans="7:13" x14ac:dyDescent="0.45">
      <c r="G1759" t="str" cm="1">
        <f t="array" aca="1" ref="G1759" ca="1">IF(INDIRECT(ADDRESS(ROUNDDOWN((ROW(G1759)-2)/3,0)+2,2))&lt;&gt;"",_xlfn.CONCAT(INDIRECT(ADDRESS(ROUNDDOWN((ROW(G1759)-2)/3,0)+2,MOD(ROW(G1759)-2,3)+2))," - ",INDIRECT(ADDRESS(ROUNDDOWN((ROW(G1759)-2)/3,0)+2,1))),"")</f>
        <v>Nuggets - Gold Mannequin</v>
      </c>
      <c r="M1759" t="s">
        <v>3586</v>
      </c>
    </row>
    <row r="1760" spans="7:13" x14ac:dyDescent="0.45">
      <c r="G1760" t="str" cm="1">
        <f t="array" aca="1" ref="G1760" ca="1">IF(INDIRECT(ADDRESS(ROUNDDOWN((ROW(G1760)-2)/3,0)+2,2))&lt;&gt;"",_xlfn.CONCAT(INDIRECT(ADDRESS(ROUNDDOWN((ROW(G1760)-2)/3,0)+2,MOD(ROW(G1760)-2,3)+2))," - ",INDIRECT(ADDRESS(ROUNDDOWN((ROW(G1760)-2)/3,0)+2,1))),"")</f>
        <v>Nelson - Dread Admiral</v>
      </c>
      <c r="M1760" t="s">
        <v>3587</v>
      </c>
    </row>
    <row r="1761" spans="7:13" x14ac:dyDescent="0.45">
      <c r="G1761" t="str" cm="1">
        <f t="array" aca="1" ref="G1761" ca="1">IF(INDIRECT(ADDRESS(ROUNDDOWN((ROW(G1761)-2)/3,0)+2,2))&lt;&gt;"",_xlfn.CONCAT(INDIRECT(ADDRESS(ROUNDDOWN((ROW(G1761)-2)/3,0)+2,MOD(ROW(G1761)-2,3)+2))," - ",INDIRECT(ADDRESS(ROUNDDOWN((ROW(G1761)-2)/3,0)+2,1))),"")</f>
        <v>Pillager - Dread Admiral</v>
      </c>
      <c r="M1761" t="s">
        <v>3588</v>
      </c>
    </row>
    <row r="1762" spans="7:13" x14ac:dyDescent="0.45">
      <c r="G1762" t="str" cm="1">
        <f t="array" aca="1" ref="G1762" ca="1">IF(INDIRECT(ADDRESS(ROUNDDOWN((ROW(G1762)-2)/3,0)+2,2))&lt;&gt;"",_xlfn.CONCAT(INDIRECT(ADDRESS(ROUNDDOWN((ROW(G1762)-2)/3,0)+2,MOD(ROW(G1762)-2,3)+2))," - ",INDIRECT(ADDRESS(ROUNDDOWN((ROW(G1762)-2)/3,0)+2,1))),"")</f>
        <v>Black Spot - Dread Admiral</v>
      </c>
      <c r="M1762" t="s">
        <v>3589</v>
      </c>
    </row>
    <row r="1763" spans="7:13" x14ac:dyDescent="0.45">
      <c r="G1763" t="str" cm="1">
        <f t="array" aca="1" ref="G1763" ca="1">IF(INDIRECT(ADDRESS(ROUNDDOWN((ROW(G1763)-2)/3,0)+2,2))&lt;&gt;"",_xlfn.CONCAT(INDIRECT(ADDRESS(ROUNDDOWN((ROW(G1763)-2)/3,0)+2,MOD(ROW(G1763)-2,3)+2))," - ",INDIRECT(ADDRESS(ROUNDDOWN((ROW(G1763)-2)/3,0)+2,1))),"")</f>
        <v/>
      </c>
      <c r="M1763" t="s">
        <v>1667</v>
      </c>
    </row>
    <row r="1764" spans="7:13" x14ac:dyDescent="0.45">
      <c r="G1764" t="str" cm="1">
        <f t="array" aca="1" ref="G1764" ca="1">IF(INDIRECT(ADDRESS(ROUNDDOWN((ROW(G1764)-2)/3,0)+2,2))&lt;&gt;"",_xlfn.CONCAT(INDIRECT(ADDRESS(ROUNDDOWN((ROW(G1764)-2)/3,0)+2,MOD(ROW(G1764)-2,3)+2))," - ",INDIRECT(ADDRESS(ROUNDDOWN((ROW(G1764)-2)/3,0)+2,1))),"")</f>
        <v/>
      </c>
      <c r="M1764" t="s">
        <v>1667</v>
      </c>
    </row>
    <row r="1765" spans="7:13" x14ac:dyDescent="0.45">
      <c r="G1765" t="str" cm="1">
        <f t="array" aca="1" ref="G1765" ca="1">IF(INDIRECT(ADDRESS(ROUNDDOWN((ROW(G1765)-2)/3,0)+2,2))&lt;&gt;"",_xlfn.CONCAT(INDIRECT(ADDRESS(ROUNDDOWN((ROW(G1765)-2)/3,0)+2,MOD(ROW(G1765)-2,3)+2))," - ",INDIRECT(ADDRESS(ROUNDDOWN((ROW(G1765)-2)/3,0)+2,1))),"")</f>
        <v/>
      </c>
      <c r="M1765" t="s">
        <v>1667</v>
      </c>
    </row>
    <row r="1766" spans="7:13" x14ac:dyDescent="0.45">
      <c r="G1766" t="str" cm="1">
        <f t="array" aca="1" ref="G1766" ca="1">IF(INDIRECT(ADDRESS(ROUNDDOWN((ROW(G1766)-2)/3,0)+2,2))&lt;&gt;"",_xlfn.CONCAT(INDIRECT(ADDRESS(ROUNDDOWN((ROW(G1766)-2)/3,0)+2,MOD(ROW(G1766)-2,3)+2))," - ",INDIRECT(ADDRESS(ROUNDDOWN((ROW(G1766)-2)/3,0)+2,1))),"")</f>
        <v>Rooby - Root Of All Evil</v>
      </c>
      <c r="M1766" t="s">
        <v>3590</v>
      </c>
    </row>
    <row r="1767" spans="7:13" x14ac:dyDescent="0.45">
      <c r="G1767" t="str" cm="1">
        <f t="array" aca="1" ref="G1767" ca="1">IF(INDIRECT(ADDRESS(ROUNDDOWN((ROW(G1767)-2)/3,0)+2,2))&lt;&gt;"",_xlfn.CONCAT(INDIRECT(ADDRESS(ROUNDDOWN((ROW(G1767)-2)/3,0)+2,MOD(ROW(G1767)-2,3)+2))," - ",INDIRECT(ADDRESS(ROUNDDOWN((ROW(G1767)-2)/3,0)+2,1))),"")</f>
        <v>Rooney - Root Of All Evil</v>
      </c>
      <c r="M1767" t="s">
        <v>3591</v>
      </c>
    </row>
    <row r="1768" spans="7:13" x14ac:dyDescent="0.45">
      <c r="G1768" t="str" cm="1">
        <f t="array" aca="1" ref="G1768" ca="1">IF(INDIRECT(ADDRESS(ROUNDDOWN((ROW(G1768)-2)/3,0)+2,2))&lt;&gt;"",_xlfn.CONCAT(INDIRECT(ADDRESS(ROUNDDOWN((ROW(G1768)-2)/3,0)+2,MOD(ROW(G1768)-2,3)+2))," - ",INDIRECT(ADDRESS(ROUNDDOWN((ROW(G1768)-2)/3,0)+2,1))),"")</f>
        <v>Roosevelt - Root Of All Evil</v>
      </c>
      <c r="M1768" t="s">
        <v>3592</v>
      </c>
    </row>
    <row r="1769" spans="7:13" x14ac:dyDescent="0.45">
      <c r="G1769" t="str" cm="1">
        <f t="array" aca="1" ref="G1769" ca="1">IF(INDIRECT(ADDRESS(ROUNDDOWN((ROW(G1769)-2)/3,0)+2,2))&lt;&gt;"",_xlfn.CONCAT(INDIRECT(ADDRESS(ROUNDDOWN((ROW(G1769)-2)/3,0)+2,MOD(ROW(G1769)-2,3)+2))," - ",INDIRECT(ADDRESS(ROUNDDOWN((ROW(G1769)-2)/3,0)+2,1))),"")</f>
        <v>Beartrice - Ursa Minor</v>
      </c>
      <c r="M1769" t="s">
        <v>3593</v>
      </c>
    </row>
    <row r="1770" spans="7:13" x14ac:dyDescent="0.45">
      <c r="G1770" t="str" cm="1">
        <f t="array" aca="1" ref="G1770" ca="1">IF(INDIRECT(ADDRESS(ROUNDDOWN((ROW(G1770)-2)/3,0)+2,2))&lt;&gt;"",_xlfn.CONCAT(INDIRECT(ADDRESS(ROUNDDOWN((ROW(G1770)-2)/3,0)+2,MOD(ROW(G1770)-2,3)+2))," - ",INDIRECT(ADDRESS(ROUNDDOWN((ROW(G1770)-2)/3,0)+2,1))),"")</f>
        <v>Bearnard - Ursa Minor</v>
      </c>
      <c r="M1770" t="s">
        <v>3594</v>
      </c>
    </row>
    <row r="1771" spans="7:13" x14ac:dyDescent="0.45">
      <c r="G1771" t="str" cm="1">
        <f t="array" aca="1" ref="G1771" ca="1">IF(INDIRECT(ADDRESS(ROUNDDOWN((ROW(G1771)-2)/3,0)+2,2))&lt;&gt;"",_xlfn.CONCAT(INDIRECT(ADDRESS(ROUNDDOWN((ROW(G1771)-2)/3,0)+2,MOD(ROW(G1771)-2,3)+2))," - ",INDIRECT(ADDRESS(ROUNDDOWN((ROW(G1771)-2)/3,0)+2,1))),"")</f>
        <v>Beartie - Ursa Minor</v>
      </c>
      <c r="M1771" t="s">
        <v>3595</v>
      </c>
    </row>
    <row r="1772" spans="7:13" x14ac:dyDescent="0.45">
      <c r="G1772" t="str" cm="1">
        <f t="array" aca="1" ref="G1772" ca="1">IF(INDIRECT(ADDRESS(ROUNDDOWN((ROW(G1772)-2)/3,0)+2,2))&lt;&gt;"",_xlfn.CONCAT(INDIRECT(ADDRESS(ROUNDDOWN((ROW(G1772)-2)/3,0)+2,MOD(ROW(G1772)-2,3)+2))," - ",INDIRECT(ADDRESS(ROUNDDOWN((ROW(G1772)-2)/3,0)+2,1))),"")</f>
        <v>Smithy - Whacksmith</v>
      </c>
      <c r="M1772" t="s">
        <v>3596</v>
      </c>
    </row>
    <row r="1773" spans="7:13" x14ac:dyDescent="0.45">
      <c r="G1773" t="str" cm="1">
        <f t="array" aca="1" ref="G1773" ca="1">IF(INDIRECT(ADDRESS(ROUNDDOWN((ROW(G1773)-2)/3,0)+2,2))&lt;&gt;"",_xlfn.CONCAT(INDIRECT(ADDRESS(ROUNDDOWN((ROW(G1773)-2)/3,0)+2,MOD(ROW(G1773)-2,3)+2))," - ",INDIRECT(ADDRESS(ROUNDDOWN((ROW(G1773)-2)/3,0)+2,1))),"")</f>
        <v>Whackerly - Whacksmith</v>
      </c>
      <c r="M1773" t="s">
        <v>3597</v>
      </c>
    </row>
    <row r="1774" spans="7:13" x14ac:dyDescent="0.45">
      <c r="G1774" t="str" cm="1">
        <f t="array" aca="1" ref="G1774" ca="1">IF(INDIRECT(ADDRESS(ROUNDDOWN((ROW(G1774)-2)/3,0)+2,2))&lt;&gt;"",_xlfn.CONCAT(INDIRECT(ADDRESS(ROUNDDOWN((ROW(G1774)-2)/3,0)+2,MOD(ROW(G1774)-2,3)+2))," - ",INDIRECT(ADDRESS(ROUNDDOWN((ROW(G1774)-2)/3,0)+2,1))),"")</f>
        <v>WhacKay - Whacksmith</v>
      </c>
      <c r="M1774" t="s">
        <v>3598</v>
      </c>
    </row>
    <row r="1775" spans="7:13" x14ac:dyDescent="0.45">
      <c r="G1775" t="str" cm="1">
        <f t="array" aca="1" ref="G1775" ca="1">IF(INDIRECT(ADDRESS(ROUNDDOWN((ROW(G1775)-2)/3,0)+2,2))&lt;&gt;"",_xlfn.CONCAT(INDIRECT(ADDRESS(ROUNDDOWN((ROW(G1775)-2)/3,0)+2,MOD(ROW(G1775)-2,3)+2))," - ",INDIRECT(ADDRESS(ROUNDDOWN((ROW(G1775)-2)/3,0)+2,1))),"")</f>
        <v/>
      </c>
      <c r="M1775" t="s">
        <v>1667</v>
      </c>
    </row>
    <row r="1776" spans="7:13" x14ac:dyDescent="0.45">
      <c r="G1776" t="str" cm="1">
        <f t="array" aca="1" ref="G1776" ca="1">IF(INDIRECT(ADDRESS(ROUNDDOWN((ROW(G1776)-2)/3,0)+2,2))&lt;&gt;"",_xlfn.CONCAT(INDIRECT(ADDRESS(ROUNDDOWN((ROW(G1776)-2)/3,0)+2,MOD(ROW(G1776)-2,3)+2))," - ",INDIRECT(ADDRESS(ROUNDDOWN((ROW(G1776)-2)/3,0)+2,1))),"")</f>
        <v/>
      </c>
      <c r="M1776" t="s">
        <v>1667</v>
      </c>
    </row>
    <row r="1777" spans="7:13" x14ac:dyDescent="0.45">
      <c r="G1777" t="str" cm="1">
        <f t="array" aca="1" ref="G1777" ca="1">IF(INDIRECT(ADDRESS(ROUNDDOWN((ROW(G1777)-2)/3,0)+2,2))&lt;&gt;"",_xlfn.CONCAT(INDIRECT(ADDRESS(ROUNDDOWN((ROW(G1777)-2)/3,0)+2,MOD(ROW(G1777)-2,3)+2))," - ",INDIRECT(ADDRESS(ROUNDDOWN((ROW(G1777)-2)/3,0)+2,1))),"")</f>
        <v/>
      </c>
      <c r="M1777" t="s">
        <v>1667</v>
      </c>
    </row>
    <row r="1778" spans="7:13" x14ac:dyDescent="0.45">
      <c r="G1778" t="str" cm="1">
        <f t="array" aca="1" ref="G1778" ca="1">IF(INDIRECT(ADDRESS(ROUNDDOWN((ROW(G1778)-2)/3,0)+2,2))&lt;&gt;"",_xlfn.CONCAT(INDIRECT(ADDRESS(ROUNDDOWN((ROW(G1778)-2)/3,0)+2,MOD(ROW(G1778)-2,3)+2))," - ",INDIRECT(ADDRESS(ROUNDDOWN((ROW(G1778)-2)/3,0)+2,1))),"")</f>
        <v>Nybbles - Drastic Drackal</v>
      </c>
      <c r="M1778" t="s">
        <v>3599</v>
      </c>
    </row>
    <row r="1779" spans="7:13" x14ac:dyDescent="0.45">
      <c r="G1779" t="str" cm="1">
        <f t="array" aca="1" ref="G1779" ca="1">IF(INDIRECT(ADDRESS(ROUNDDOWN((ROW(G1779)-2)/3,0)+2,2))&lt;&gt;"",_xlfn.CONCAT(INDIRECT(ADDRESS(ROUNDDOWN((ROW(G1779)-2)/3,0)+2,MOD(ROW(G1779)-2,3)+2))," - ",INDIRECT(ADDRESS(ROUNDDOWN((ROW(G1779)-2)/3,0)+2,1))),"")</f>
        <v>Dexter - Drastic Drackal</v>
      </c>
      <c r="M1779" t="s">
        <v>3600</v>
      </c>
    </row>
    <row r="1780" spans="7:13" x14ac:dyDescent="0.45">
      <c r="G1780" t="str" cm="1">
        <f t="array" aca="1" ref="G1780" ca="1">IF(INDIRECT(ADDRESS(ROUNDDOWN((ROW(G1780)-2)/3,0)+2,2))&lt;&gt;"",_xlfn.CONCAT(INDIRECT(ADDRESS(ROUNDDOWN((ROW(G1780)-2)/3,0)+2,MOD(ROW(G1780)-2,3)+2))," - ",INDIRECT(ADDRESS(ROUNDDOWN((ROW(G1780)-2)/3,0)+2,1))),"")</f>
        <v>Gnaw-Gnaw - Drastic Drackal</v>
      </c>
      <c r="M1780" t="s">
        <v>3601</v>
      </c>
    </row>
    <row r="1781" spans="7:13" x14ac:dyDescent="0.45">
      <c r="G1781" t="str" cm="1">
        <f t="array" aca="1" ref="G1781" ca="1">IF(INDIRECT(ADDRESS(ROUNDDOWN((ROW(G1781)-2)/3,0)+2,2))&lt;&gt;"",_xlfn.CONCAT(INDIRECT(ADDRESS(ROUNDDOWN((ROW(G1781)-2)/3,0)+2,MOD(ROW(G1781)-2,3)+2))," - ",INDIRECT(ADDRESS(ROUNDDOWN((ROW(G1781)-2)/3,0)+2,1))),"")</f>
        <v>Sigmend - Medislime</v>
      </c>
      <c r="M1781" t="s">
        <v>3602</v>
      </c>
    </row>
    <row r="1782" spans="7:13" x14ac:dyDescent="0.45">
      <c r="G1782" t="str" cm="1">
        <f t="array" aca="1" ref="G1782" ca="1">IF(INDIRECT(ADDRESS(ROUNDDOWN((ROW(G1782)-2)/3,0)+2,2))&lt;&gt;"",_xlfn.CONCAT(INDIRECT(ADDRESS(ROUNDDOWN((ROW(G1782)-2)/3,0)+2,MOD(ROW(G1782)-2,3)+2))," - ",INDIRECT(ADDRESS(ROUNDDOWN((ROW(G1782)-2)/3,0)+2,1))),"")</f>
        <v>Raymend - Medislime</v>
      </c>
      <c r="M1782" t="s">
        <v>3603</v>
      </c>
    </row>
    <row r="1783" spans="7:13" x14ac:dyDescent="0.45">
      <c r="G1783" t="str" cm="1">
        <f t="array" aca="1" ref="G1783" ca="1">IF(INDIRECT(ADDRESS(ROUNDDOWN((ROW(G1783)-2)/3,0)+2,2))&lt;&gt;"",_xlfn.CONCAT(INDIRECT(ADDRESS(ROUNDDOWN((ROW(G1783)-2)/3,0)+2,MOD(ROW(G1783)-2,3)+2))," - ",INDIRECT(ADDRESS(ROUNDDOWN((ROW(G1783)-2)/3,0)+2,1))),"")</f>
        <v>Healiwell - Medislime</v>
      </c>
      <c r="M1783" t="s">
        <v>3604</v>
      </c>
    </row>
    <row r="1784" spans="7:13" x14ac:dyDescent="0.45">
      <c r="G1784" t="str" cm="1">
        <f t="array" aca="1" ref="G1784" ca="1">IF(INDIRECT(ADDRESS(ROUNDDOWN((ROW(G1784)-2)/3,0)+2,2))&lt;&gt;"",_xlfn.CONCAT(INDIRECT(ADDRESS(ROUNDDOWN((ROW(G1784)-2)/3,0)+2,MOD(ROW(G1784)-2,3)+2))," - ",INDIRECT(ADDRESS(ROUNDDOWN((ROW(G1784)-2)/3,0)+2,1))),"")</f>
        <v>Candy - Bag O' Sweets</v>
      </c>
      <c r="M1784" t="s">
        <v>3605</v>
      </c>
    </row>
    <row r="1785" spans="7:13" x14ac:dyDescent="0.45">
      <c r="G1785" t="str" cm="1">
        <f t="array" aca="1" ref="G1785" ca="1">IF(INDIRECT(ADDRESS(ROUNDDOWN((ROW(G1785)-2)/3,0)+2,2))&lt;&gt;"",_xlfn.CONCAT(INDIRECT(ADDRESS(ROUNDDOWN((ROW(G1785)-2)/3,0)+2,MOD(ROW(G1785)-2,3)+2))," - ",INDIRECT(ADDRESS(ROUNDDOWN((ROW(G1785)-2)/3,0)+2,1))),"")</f>
        <v>Bonbon - Bag O' Sweets</v>
      </c>
      <c r="M1785" t="s">
        <v>3606</v>
      </c>
    </row>
    <row r="1786" spans="7:13" x14ac:dyDescent="0.45">
      <c r="G1786" t="str" cm="1">
        <f t="array" aca="1" ref="G1786" ca="1">IF(INDIRECT(ADDRESS(ROUNDDOWN((ROW(G1786)-2)/3,0)+2,2))&lt;&gt;"",_xlfn.CONCAT(INDIRECT(ADDRESS(ROUNDDOWN((ROW(G1786)-2)/3,0)+2,MOD(ROW(G1786)-2,3)+2))," - ",INDIRECT(ADDRESS(ROUNDDOWN((ROW(G1786)-2)/3,0)+2,1))),"")</f>
        <v>Dainty - Bag O' Sweets</v>
      </c>
      <c r="M1786" t="s">
        <v>3607</v>
      </c>
    </row>
    <row r="1787" spans="7:13" x14ac:dyDescent="0.45">
      <c r="G1787" t="str" cm="1">
        <f t="array" aca="1" ref="G1787" ca="1">IF(INDIRECT(ADDRESS(ROUNDDOWN((ROW(G1787)-2)/3,0)+2,2))&lt;&gt;"",_xlfn.CONCAT(INDIRECT(ADDRESS(ROUNDDOWN((ROW(G1787)-2)/3,0)+2,MOD(ROW(G1787)-2,3)+2))," - ",INDIRECT(ADDRESS(ROUNDDOWN((ROW(G1787)-2)/3,0)+2,1))),"")</f>
        <v>Yulian - Yule Log</v>
      </c>
      <c r="M1787" t="s">
        <v>3608</v>
      </c>
    </row>
    <row r="1788" spans="7:13" x14ac:dyDescent="0.45">
      <c r="G1788" t="str" cm="1">
        <f t="array" aca="1" ref="G1788" ca="1">IF(INDIRECT(ADDRESS(ROUNDDOWN((ROW(G1788)-2)/3,0)+2,2))&lt;&gt;"",_xlfn.CONCAT(INDIRECT(ADDRESS(ROUNDDOWN((ROW(G1788)-2)/3,0)+2,MOD(ROW(G1788)-2,3)+2))," - ",INDIRECT(ADDRESS(ROUNDDOWN((ROW(G1788)-2)/3,0)+2,1))),"")</f>
        <v>Yulius - Yule Log</v>
      </c>
      <c r="M1788" t="s">
        <v>3609</v>
      </c>
    </row>
    <row r="1789" spans="7:13" x14ac:dyDescent="0.45">
      <c r="G1789" t="str" cm="1">
        <f t="array" aca="1" ref="G1789" ca="1">IF(INDIRECT(ADDRESS(ROUNDDOWN((ROW(G1789)-2)/3,0)+2,2))&lt;&gt;"",_xlfn.CONCAT(INDIRECT(ADDRESS(ROUNDDOWN((ROW(G1789)-2)/3,0)+2,MOD(ROW(G1789)-2,3)+2))," - ",INDIRECT(ADDRESS(ROUNDDOWN((ROW(G1789)-2)/3,0)+2,1))),"")</f>
        <v>Yuliet - Yule Log</v>
      </c>
      <c r="M1789" t="s">
        <v>3610</v>
      </c>
    </row>
    <row r="1790" spans="7:13" x14ac:dyDescent="0.45">
      <c r="G1790" t="str" cm="1">
        <f t="array" aca="1" ref="G1790" ca="1">IF(INDIRECT(ADDRESS(ROUNDDOWN((ROW(G1790)-2)/3,0)+2,2))&lt;&gt;"",_xlfn.CONCAT(INDIRECT(ADDRESS(ROUNDDOWN((ROW(G1790)-2)/3,0)+2,MOD(ROW(G1790)-2,3)+2))," - ",INDIRECT(ADDRESS(ROUNDDOWN((ROW(G1790)-2)/3,0)+2,1))),"")</f>
        <v>Gooffrey - Snow Slime</v>
      </c>
      <c r="M1790" t="s">
        <v>3611</v>
      </c>
    </row>
    <row r="1791" spans="7:13" x14ac:dyDescent="0.45">
      <c r="G1791" t="str" cm="1">
        <f t="array" aca="1" ref="G1791" ca="1">IF(INDIRECT(ADDRESS(ROUNDDOWN((ROW(G1791)-2)/3,0)+2,2))&lt;&gt;"",_xlfn.CONCAT(INDIRECT(ADDRESS(ROUNDDOWN((ROW(G1791)-2)/3,0)+2,MOD(ROW(G1791)-2,3)+2))," - ",INDIRECT(ADDRESS(ROUNDDOWN((ROW(G1791)-2)/3,0)+2,1))),"")</f>
        <v>Goovin - Snow Slime</v>
      </c>
      <c r="M1791" t="s">
        <v>3612</v>
      </c>
    </row>
    <row r="1792" spans="7:13" x14ac:dyDescent="0.45">
      <c r="G1792" t="str" cm="1">
        <f t="array" aca="1" ref="G1792" ca="1">IF(INDIRECT(ADDRESS(ROUNDDOWN((ROW(G1792)-2)/3,0)+2,2))&lt;&gt;"",_xlfn.CONCAT(INDIRECT(ADDRESS(ROUNDDOWN((ROW(G1792)-2)/3,0)+2,MOD(ROW(G1792)-2,3)+2))," - ",INDIRECT(ADDRESS(ROUNDDOWN((ROW(G1792)-2)/3,0)+2,1))),"")</f>
        <v>Gooreth - Snow Slime</v>
      </c>
      <c r="M1792" t="s">
        <v>3613</v>
      </c>
    </row>
    <row r="1793" spans="7:13" x14ac:dyDescent="0.45">
      <c r="G1793" t="str" cm="1">
        <f t="array" aca="1" ref="G1793" ca="1">IF(INDIRECT(ADDRESS(ROUNDDOWN((ROW(G1793)-2)/3,0)+2,2))&lt;&gt;"",_xlfn.CONCAT(INDIRECT(ADDRESS(ROUNDDOWN((ROW(G1793)-2)/3,0)+2,MOD(ROW(G1793)-2,3)+2))," - ",INDIRECT(ADDRESS(ROUNDDOWN((ROW(G1793)-2)/3,0)+2,1))),"")</f>
        <v>Lady Di - Diamond Mannequin</v>
      </c>
      <c r="M1793" t="s">
        <v>3614</v>
      </c>
    </row>
    <row r="1794" spans="7:13" x14ac:dyDescent="0.45">
      <c r="G1794" t="str" cm="1">
        <f t="array" aca="1" ref="G1794" ca="1">IF(INDIRECT(ADDRESS(ROUNDDOWN((ROW(G1794)-2)/3,0)+2,2))&lt;&gt;"",_xlfn.CONCAT(INDIRECT(ADDRESS(ROUNDDOWN((ROW(G1794)-2)/3,0)+2,MOD(ROW(G1794)-2,3)+2))," - ",INDIRECT(ADDRESS(ROUNDDOWN((ROW(G1794)-2)/3,0)+2,1))),"")</f>
        <v>Diane - Diamond Mannequin</v>
      </c>
      <c r="M1794" t="s">
        <v>3615</v>
      </c>
    </row>
    <row r="1795" spans="7:13" x14ac:dyDescent="0.45">
      <c r="G1795" t="str" cm="1">
        <f t="array" aca="1" ref="G1795" ca="1">IF(INDIRECT(ADDRESS(ROUNDDOWN((ROW(G1795)-2)/3,0)+2,2))&lt;&gt;"",_xlfn.CONCAT(INDIRECT(ADDRESS(ROUNDDOWN((ROW(G1795)-2)/3,0)+2,MOD(ROW(G1795)-2,3)+2))," - ",INDIRECT(ADDRESS(ROUNDDOWN((ROW(G1795)-2)/3,0)+2,1))),"")</f>
        <v>Diablo - Diamond Mannequin</v>
      </c>
      <c r="M1795" t="s">
        <v>3616</v>
      </c>
    </row>
    <row r="1796" spans="7:13" x14ac:dyDescent="0.45">
      <c r="G1796" t="str" cm="1">
        <f t="array" aca="1" ref="G1796" ca="1">IF(INDIRECT(ADDRESS(ROUNDDOWN((ROW(G1796)-2)/3,0)+2,2))&lt;&gt;"",_xlfn.CONCAT(INDIRECT(ADDRESS(ROUNDDOWN((ROW(G1796)-2)/3,0)+2,MOD(ROW(G1796)-2,3)+2))," - ",INDIRECT(ADDRESS(ROUNDDOWN((ROW(G1796)-2)/3,0)+2,1))),"")</f>
        <v>Fuzz - Feralbeast</v>
      </c>
      <c r="M1796" t="s">
        <v>3617</v>
      </c>
    </row>
    <row r="1797" spans="7:13" x14ac:dyDescent="0.45">
      <c r="G1797" t="str" cm="1">
        <f t="array" aca="1" ref="G1797" ca="1">IF(INDIRECT(ADDRESS(ROUNDDOWN((ROW(G1797)-2)/3,0)+2,2))&lt;&gt;"",_xlfn.CONCAT(INDIRECT(ADDRESS(ROUNDDOWN((ROW(G1797)-2)/3,0)+2,MOD(ROW(G1797)-2,3)+2))," - ",INDIRECT(ADDRESS(ROUNDDOWN((ROW(G1797)-2)/3,0)+2,1))),"")</f>
        <v>Fluff - Feralbeast</v>
      </c>
      <c r="M1797" t="s">
        <v>3618</v>
      </c>
    </row>
    <row r="1798" spans="7:13" x14ac:dyDescent="0.45">
      <c r="G1798" t="str" cm="1">
        <f t="array" aca="1" ref="G1798" ca="1">IF(INDIRECT(ADDRESS(ROUNDDOWN((ROW(G1798)-2)/3,0)+2,2))&lt;&gt;"",_xlfn.CONCAT(INDIRECT(ADDRESS(ROUNDDOWN((ROW(G1798)-2)/3,0)+2,MOD(ROW(G1798)-2,3)+2))," - ",INDIRECT(ADDRESS(ROUNDDOWN((ROW(G1798)-2)/3,0)+2,1))),"")</f>
        <v>Hairball - Feralbeast</v>
      </c>
      <c r="M1798" t="s">
        <v>3619</v>
      </c>
    </row>
    <row r="1799" spans="7:13" x14ac:dyDescent="0.45">
      <c r="G1799" t="str" cm="1">
        <f t="array" aca="1" ref="G1799" ca="1">IF(INDIRECT(ADDRESS(ROUNDDOWN((ROW(G1799)-2)/3,0)+2,2))&lt;&gt;"",_xlfn.CONCAT(INDIRECT(ADDRESS(ROUNDDOWN((ROW(G1799)-2)/3,0)+2,MOD(ROW(G1799)-2,3)+2))," - ",INDIRECT(ADDRESS(ROUNDDOWN((ROW(G1799)-2)/3,0)+2,1))),"")</f>
        <v>Celline - Jailcat</v>
      </c>
      <c r="M1799" t="s">
        <v>3620</v>
      </c>
    </row>
    <row r="1800" spans="7:13" x14ac:dyDescent="0.45">
      <c r="G1800" t="str" cm="1">
        <f t="array" aca="1" ref="G1800" ca="1">IF(INDIRECT(ADDRESS(ROUNDDOWN((ROW(G1800)-2)/3,0)+2,2))&lt;&gt;"",_xlfn.CONCAT(INDIRECT(ADDRESS(ROUNDDOWN((ROW(G1800)-2)/3,0)+2,MOD(ROW(G1800)-2,3)+2))," - ",INDIRECT(ADDRESS(ROUNDDOWN((ROW(G1800)-2)/3,0)+2,1))),"")</f>
        <v>Cellwyn - Jailcat</v>
      </c>
      <c r="M1800" t="s">
        <v>3621</v>
      </c>
    </row>
    <row r="1801" spans="7:13" x14ac:dyDescent="0.45">
      <c r="G1801" t="str" cm="1">
        <f t="array" aca="1" ref="G1801" ca="1">IF(INDIRECT(ADDRESS(ROUNDDOWN((ROW(G1801)-2)/3,0)+2,2))&lt;&gt;"",_xlfn.CONCAT(INDIRECT(ADDRESS(ROUNDDOWN((ROW(G1801)-2)/3,0)+2,MOD(ROW(G1801)-2,3)+2))," - ",INDIRECT(ADDRESS(ROUNDDOWN((ROW(G1801)-2)/3,0)+2,1))),"")</f>
        <v>Celleste - Jailcat</v>
      </c>
      <c r="M1801" t="s">
        <v>3622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input-output</vt:lpstr>
      <vt:lpstr>Edit Here</vt:lpstr>
      <vt:lpstr>Tablet data</vt:lpstr>
      <vt:lpstr>Tables</vt:lpstr>
      <vt:lpstr>Monster Names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2024-10-02T02:52:11Z</dcterms:modified>
</cp:coreProperties>
</file>