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7795" windowHeight="12075" tabRatio="905"/>
  </bookViews>
  <sheets>
    <sheet name="Your LA - Forecasts" sheetId="13" r:id="rId1"/>
    <sheet name="DFES Min Max Range by LA Charts" sheetId="14" r:id="rId2"/>
    <sheet name="DECADE VIEW BY SCENARIO" sheetId="15" r:id="rId3"/>
    <sheet name="DECADE VIEW BY YEAR" sheetId="16" r:id="rId4"/>
    <sheet name="CR Annual LA Forecasts" sheetId="17" r:id="rId5"/>
    <sheet name="TD Annual LA Forecasts" sheetId="18" r:id="rId6"/>
    <sheet name="SP Annual LA Forecasts" sheetId="19" r:id="rId7"/>
    <sheet name="CE Annual  LA Forecasts" sheetId="20" r:id="rId8"/>
    <sheet name="LA MIN MAX Chart data" sheetId="21" state="hidden" r:id="rId9"/>
  </sheets>
  <definedNames>
    <definedName name="_xlnm._FilterDatabase" localSheetId="7" hidden="1">'CE Annual  LA Forecasts'!$A$1:$AM$40</definedName>
    <definedName name="_xlnm._FilterDatabase" localSheetId="4" hidden="1">'CR Annual LA Forecasts'!$A$1:$AM$40</definedName>
    <definedName name="_xlnm._FilterDatabase" localSheetId="2" hidden="1">'DECADE VIEW BY SCENARIO'!$A$2:$T$41</definedName>
    <definedName name="_xlnm._FilterDatabase" localSheetId="3" hidden="1">'DECADE VIEW BY YEAR'!$A$2:$T$41</definedName>
    <definedName name="_xlnm._FilterDatabase" localSheetId="8" hidden="1">'LA MIN MAX Chart data'!$A$2:$P$41</definedName>
    <definedName name="_xlnm._FilterDatabase" localSheetId="6" hidden="1">'SP Annual LA Forecasts'!$A$1:$AM$40</definedName>
    <definedName name="_xlnm._FilterDatabase" localSheetId="5" hidden="1">'TD Annual LA Forecasts'!$A$1:$AM$40</definedName>
  </definedNames>
  <calcPr calcId="145621"/>
</workbook>
</file>

<file path=xl/calcChain.xml><?xml version="1.0" encoding="utf-8"?>
<calcChain xmlns="http://schemas.openxmlformats.org/spreadsheetml/2006/main">
  <c r="N3" i="21" l="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B3" i="16"/>
  <c r="C3" i="16"/>
  <c r="D3" i="16"/>
  <c r="E3" i="16"/>
  <c r="F3" i="16"/>
  <c r="G3" i="16"/>
  <c r="H3" i="16"/>
  <c r="I3" i="16"/>
  <c r="J3" i="16"/>
  <c r="H3" i="21" s="1"/>
  <c r="K3" i="16"/>
  <c r="L3" i="16"/>
  <c r="M3" i="16"/>
  <c r="N3" i="16"/>
  <c r="L3" i="21" s="1"/>
  <c r="O3" i="16"/>
  <c r="P3" i="16"/>
  <c r="Q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B27" i="16"/>
  <c r="C27" i="16"/>
  <c r="D27" i="16"/>
  <c r="C27" i="21" s="1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K28" i="21" s="1"/>
  <c r="Q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B31" i="16"/>
  <c r="C31" i="16"/>
  <c r="D31" i="16"/>
  <c r="C31" i="21" s="1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B32" i="16"/>
  <c r="C32" i="16"/>
  <c r="D32" i="16"/>
  <c r="C32" i="21" s="1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B33" i="16"/>
  <c r="C33" i="16"/>
  <c r="D33" i="16"/>
  <c r="B33" i="21" s="1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B34" i="16"/>
  <c r="C34" i="16"/>
  <c r="D34" i="16"/>
  <c r="E34" i="16"/>
  <c r="F34" i="16"/>
  <c r="G34" i="16"/>
  <c r="H34" i="16"/>
  <c r="E34" i="21" s="1"/>
  <c r="I34" i="16"/>
  <c r="J34" i="16"/>
  <c r="K34" i="16"/>
  <c r="L34" i="16"/>
  <c r="M34" i="16"/>
  <c r="N34" i="16"/>
  <c r="O34" i="16"/>
  <c r="P34" i="16"/>
  <c r="Q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B36" i="16"/>
  <c r="C36" i="16"/>
  <c r="D36" i="16"/>
  <c r="C36" i="21" s="1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B37" i="16"/>
  <c r="C37" i="16"/>
  <c r="D37" i="16"/>
  <c r="B37" i="21" s="1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B38" i="16"/>
  <c r="C38" i="16"/>
  <c r="D38" i="16"/>
  <c r="E38" i="16"/>
  <c r="F38" i="16"/>
  <c r="G38" i="16"/>
  <c r="H38" i="16"/>
  <c r="E38" i="21" s="1"/>
  <c r="I38" i="16"/>
  <c r="J38" i="16"/>
  <c r="K38" i="16"/>
  <c r="L38" i="16"/>
  <c r="M38" i="16"/>
  <c r="N38" i="16"/>
  <c r="O38" i="16"/>
  <c r="P38" i="16"/>
  <c r="Q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B40" i="16"/>
  <c r="C40" i="16"/>
  <c r="D40" i="16"/>
  <c r="C40" i="21" s="1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B41" i="16"/>
  <c r="C41" i="16"/>
  <c r="D41" i="16"/>
  <c r="B41" i="21" s="1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AK3" i="13"/>
  <c r="AK2" i="13" s="1"/>
  <c r="AL2" i="13" s="1"/>
  <c r="B32" i="13" s="1"/>
  <c r="AT3" i="13"/>
  <c r="J33" i="13" s="1"/>
  <c r="J41" i="13" s="1"/>
  <c r="BB3" i="13"/>
  <c r="R33" i="13" s="1"/>
  <c r="BJ3" i="13"/>
  <c r="Z33" i="13" s="1"/>
  <c r="BR3" i="13"/>
  <c r="AH33" i="13" s="1"/>
  <c r="AK4" i="13"/>
  <c r="AO4" i="13" s="1"/>
  <c r="E34" i="13" s="1"/>
  <c r="E42" i="13" s="1"/>
  <c r="AM4" i="13"/>
  <c r="C34" i="13" s="1"/>
  <c r="C42" i="13" s="1"/>
  <c r="AN4" i="13"/>
  <c r="D34" i="13" s="1"/>
  <c r="D42" i="13" s="1"/>
  <c r="AP4" i="13"/>
  <c r="AQ4" i="13"/>
  <c r="G34" i="13" s="1"/>
  <c r="G42" i="13" s="1"/>
  <c r="AR4" i="13"/>
  <c r="H34" i="13" s="1"/>
  <c r="H42" i="13" s="1"/>
  <c r="AT4" i="13"/>
  <c r="AU4" i="13"/>
  <c r="K34" i="13" s="1"/>
  <c r="K42" i="13" s="1"/>
  <c r="AV4" i="13"/>
  <c r="L34" i="13" s="1"/>
  <c r="L42" i="13" s="1"/>
  <c r="AX4" i="13"/>
  <c r="AY4" i="13"/>
  <c r="O34" i="13" s="1"/>
  <c r="O42" i="13" s="1"/>
  <c r="AZ4" i="13"/>
  <c r="P34" i="13" s="1"/>
  <c r="P42" i="13" s="1"/>
  <c r="BB4" i="13"/>
  <c r="BC4" i="13"/>
  <c r="S34" i="13" s="1"/>
  <c r="S42" i="13" s="1"/>
  <c r="BD4" i="13"/>
  <c r="T34" i="13" s="1"/>
  <c r="T42" i="13" s="1"/>
  <c r="BF4" i="13"/>
  <c r="BG4" i="13"/>
  <c r="W34" i="13" s="1"/>
  <c r="W42" i="13" s="1"/>
  <c r="BH4" i="13"/>
  <c r="X34" i="13" s="1"/>
  <c r="X42" i="13" s="1"/>
  <c r="BJ4" i="13"/>
  <c r="BK4" i="13"/>
  <c r="AA34" i="13" s="1"/>
  <c r="AA42" i="13" s="1"/>
  <c r="BL4" i="13"/>
  <c r="AB34" i="13" s="1"/>
  <c r="AB42" i="13" s="1"/>
  <c r="BN4" i="13"/>
  <c r="BO4" i="13"/>
  <c r="AE34" i="13" s="1"/>
  <c r="AE42" i="13" s="1"/>
  <c r="BP4" i="13"/>
  <c r="AF34" i="13" s="1"/>
  <c r="AF42" i="13" s="1"/>
  <c r="BR4" i="13"/>
  <c r="BS4" i="13"/>
  <c r="AI34" i="13" s="1"/>
  <c r="AI42" i="13" s="1"/>
  <c r="BT4" i="13"/>
  <c r="AJ34" i="13" s="1"/>
  <c r="AJ42" i="13" s="1"/>
  <c r="AK5" i="13"/>
  <c r="AM5" i="13" s="1"/>
  <c r="C35" i="13" s="1"/>
  <c r="C43" i="13" s="1"/>
  <c r="AN5" i="13"/>
  <c r="D35" i="13" s="1"/>
  <c r="D43" i="13" s="1"/>
  <c r="AO5" i="13"/>
  <c r="E35" i="13" s="1"/>
  <c r="E43" i="13" s="1"/>
  <c r="AP5" i="13"/>
  <c r="F35" i="13" s="1"/>
  <c r="F43" i="13" s="1"/>
  <c r="AR5" i="13"/>
  <c r="AS5" i="13"/>
  <c r="I35" i="13" s="1"/>
  <c r="I43" i="13" s="1"/>
  <c r="AT5" i="13"/>
  <c r="AV5" i="13"/>
  <c r="L35" i="13" s="1"/>
  <c r="L43" i="13" s="1"/>
  <c r="AW5" i="13"/>
  <c r="M35" i="13" s="1"/>
  <c r="M43" i="13" s="1"/>
  <c r="AX5" i="13"/>
  <c r="AZ5" i="13"/>
  <c r="BA5" i="13"/>
  <c r="Q35" i="13" s="1"/>
  <c r="Q43" i="13" s="1"/>
  <c r="BB5" i="13"/>
  <c r="BD5" i="13"/>
  <c r="T35" i="13" s="1"/>
  <c r="T43" i="13" s="1"/>
  <c r="BE5" i="13"/>
  <c r="U35" i="13" s="1"/>
  <c r="U43" i="13" s="1"/>
  <c r="BF5" i="13"/>
  <c r="V35" i="13" s="1"/>
  <c r="V43" i="13" s="1"/>
  <c r="BH5" i="13"/>
  <c r="X35" i="13" s="1"/>
  <c r="X43" i="13" s="1"/>
  <c r="BI5" i="13"/>
  <c r="Y35" i="13" s="1"/>
  <c r="Y43" i="13" s="1"/>
  <c r="BJ5" i="13"/>
  <c r="Z35" i="13" s="1"/>
  <c r="Z43" i="13" s="1"/>
  <c r="BL5" i="13"/>
  <c r="AB35" i="13" s="1"/>
  <c r="AB43" i="13" s="1"/>
  <c r="BM5" i="13"/>
  <c r="AC35" i="13" s="1"/>
  <c r="AC43" i="13" s="1"/>
  <c r="BN5" i="13"/>
  <c r="BP5" i="13"/>
  <c r="AF35" i="13" s="1"/>
  <c r="AF43" i="13" s="1"/>
  <c r="BQ5" i="13"/>
  <c r="AG35" i="13" s="1"/>
  <c r="AG43" i="13" s="1"/>
  <c r="BR5" i="13"/>
  <c r="BT5" i="13"/>
  <c r="AJ35" i="13" s="1"/>
  <c r="AJ43" i="13" s="1"/>
  <c r="AK6" i="13"/>
  <c r="AO6" i="13" s="1"/>
  <c r="E36" i="13" s="1"/>
  <c r="E44" i="13" s="1"/>
  <c r="AP6" i="13"/>
  <c r="F36" i="13" s="1"/>
  <c r="F44" i="13" s="1"/>
  <c r="BB6" i="13"/>
  <c r="R36" i="13" s="1"/>
  <c r="R44" i="13" s="1"/>
  <c r="BF6" i="13"/>
  <c r="V36" i="13" s="1"/>
  <c r="V44" i="13" s="1"/>
  <c r="BR6" i="13"/>
  <c r="AH36" i="13" s="1"/>
  <c r="AH44" i="13" s="1"/>
  <c r="F34" i="13"/>
  <c r="J34" i="13"/>
  <c r="J42" i="13" s="1"/>
  <c r="N34" i="13"/>
  <c r="R34" i="13"/>
  <c r="R42" i="13" s="1"/>
  <c r="V34" i="13"/>
  <c r="Z34" i="13"/>
  <c r="Z42" i="13" s="1"/>
  <c r="AD34" i="13"/>
  <c r="AH34" i="13"/>
  <c r="AH42" i="13" s="1"/>
  <c r="H35" i="13"/>
  <c r="J35" i="13"/>
  <c r="J43" i="13" s="1"/>
  <c r="N35" i="13"/>
  <c r="P35" i="13"/>
  <c r="R35" i="13"/>
  <c r="R43" i="13" s="1"/>
  <c r="AD35" i="13"/>
  <c r="AH35" i="13"/>
  <c r="AH43" i="13" s="1"/>
  <c r="R41" i="13"/>
  <c r="Z41" i="13"/>
  <c r="AH41" i="13"/>
  <c r="F42" i="13"/>
  <c r="N42" i="13"/>
  <c r="V42" i="13"/>
  <c r="AD42" i="13"/>
  <c r="H43" i="13"/>
  <c r="N43" i="13"/>
  <c r="P43" i="13"/>
  <c r="AD43" i="13"/>
  <c r="BO3" i="13" l="1"/>
  <c r="AE33" i="13" s="1"/>
  <c r="AE41" i="13" s="1"/>
  <c r="BG3" i="13"/>
  <c r="W33" i="13" s="1"/>
  <c r="W41" i="13" s="1"/>
  <c r="AY3" i="13"/>
  <c r="O33" i="13" s="1"/>
  <c r="O41" i="13" s="1"/>
  <c r="AQ3" i="13"/>
  <c r="G33" i="13" s="1"/>
  <c r="G41" i="13" s="1"/>
  <c r="BN6" i="13"/>
  <c r="AD36" i="13" s="1"/>
  <c r="AD44" i="13" s="1"/>
  <c r="AX6" i="13"/>
  <c r="N36" i="13" s="1"/>
  <c r="N44" i="13" s="1"/>
  <c r="BN3" i="13"/>
  <c r="AD33" i="13" s="1"/>
  <c r="AD41" i="13" s="1"/>
  <c r="BF3" i="13"/>
  <c r="V33" i="13" s="1"/>
  <c r="V41" i="13" s="1"/>
  <c r="AX3" i="13"/>
  <c r="N33" i="13" s="1"/>
  <c r="N41" i="13" s="1"/>
  <c r="AP3" i="13"/>
  <c r="F33" i="13" s="1"/>
  <c r="F41" i="13" s="1"/>
  <c r="BJ6" i="13"/>
  <c r="Z36" i="13" s="1"/>
  <c r="Z44" i="13" s="1"/>
  <c r="AT6" i="13"/>
  <c r="J36" i="13" s="1"/>
  <c r="J44" i="13" s="1"/>
  <c r="BQ4" i="13"/>
  <c r="AG34" i="13" s="1"/>
  <c r="AG42" i="13" s="1"/>
  <c r="BM4" i="13"/>
  <c r="AC34" i="13" s="1"/>
  <c r="AC42" i="13" s="1"/>
  <c r="BI4" i="13"/>
  <c r="Y34" i="13" s="1"/>
  <c r="Y42" i="13" s="1"/>
  <c r="BE4" i="13"/>
  <c r="U34" i="13" s="1"/>
  <c r="U42" i="13" s="1"/>
  <c r="BA4" i="13"/>
  <c r="Q34" i="13" s="1"/>
  <c r="Q42" i="13" s="1"/>
  <c r="AW4" i="13"/>
  <c r="M34" i="13" s="1"/>
  <c r="M42" i="13" s="1"/>
  <c r="AS4" i="13"/>
  <c r="I34" i="13" s="1"/>
  <c r="I42" i="13" s="1"/>
  <c r="BS3" i="13"/>
  <c r="AI33" i="13" s="1"/>
  <c r="AI41" i="13" s="1"/>
  <c r="BK3" i="13"/>
  <c r="AA33" i="13" s="1"/>
  <c r="AA41" i="13" s="1"/>
  <c r="BC3" i="13"/>
  <c r="S33" i="13" s="1"/>
  <c r="S41" i="13" s="1"/>
  <c r="AU3" i="13"/>
  <c r="K33" i="13" s="1"/>
  <c r="K41" i="13" s="1"/>
  <c r="AM3" i="13"/>
  <c r="C33" i="13" s="1"/>
  <c r="C41" i="13" s="1"/>
  <c r="BQ6" i="13"/>
  <c r="AG36" i="13" s="1"/>
  <c r="AG44" i="13" s="1"/>
  <c r="BT6" i="13"/>
  <c r="AJ36" i="13" s="1"/>
  <c r="AJ44" i="13" s="1"/>
  <c r="BP6" i="13"/>
  <c r="AF36" i="13" s="1"/>
  <c r="AF44" i="13" s="1"/>
  <c r="BL6" i="13"/>
  <c r="AB36" i="13" s="1"/>
  <c r="AB44" i="13" s="1"/>
  <c r="BH6" i="13"/>
  <c r="X36" i="13" s="1"/>
  <c r="X44" i="13" s="1"/>
  <c r="BD6" i="13"/>
  <c r="T36" i="13" s="1"/>
  <c r="T44" i="13" s="1"/>
  <c r="AZ6" i="13"/>
  <c r="P36" i="13" s="1"/>
  <c r="P44" i="13" s="1"/>
  <c r="AV6" i="13"/>
  <c r="L36" i="13" s="1"/>
  <c r="L44" i="13" s="1"/>
  <c r="AR6" i="13"/>
  <c r="H36" i="13" s="1"/>
  <c r="H44" i="13" s="1"/>
  <c r="AN6" i="13"/>
  <c r="D36" i="13" s="1"/>
  <c r="D44" i="13" s="1"/>
  <c r="BS5" i="13"/>
  <c r="AI35" i="13" s="1"/>
  <c r="AI43" i="13" s="1"/>
  <c r="BO5" i="13"/>
  <c r="AE35" i="13" s="1"/>
  <c r="AE43" i="13" s="1"/>
  <c r="BK5" i="13"/>
  <c r="AA35" i="13" s="1"/>
  <c r="AA43" i="13" s="1"/>
  <c r="BG5" i="13"/>
  <c r="W35" i="13" s="1"/>
  <c r="W43" i="13" s="1"/>
  <c r="BC5" i="13"/>
  <c r="S35" i="13" s="1"/>
  <c r="S43" i="13" s="1"/>
  <c r="AY5" i="13"/>
  <c r="O35" i="13" s="1"/>
  <c r="O43" i="13" s="1"/>
  <c r="AU5" i="13"/>
  <c r="K35" i="13" s="1"/>
  <c r="K43" i="13" s="1"/>
  <c r="AQ5" i="13"/>
  <c r="G35" i="13" s="1"/>
  <c r="G43" i="13" s="1"/>
  <c r="BQ3" i="13"/>
  <c r="AG33" i="13" s="1"/>
  <c r="AG41" i="13" s="1"/>
  <c r="BM3" i="13"/>
  <c r="AC33" i="13" s="1"/>
  <c r="AC41" i="13" s="1"/>
  <c r="BI3" i="13"/>
  <c r="Y33" i="13" s="1"/>
  <c r="Y41" i="13" s="1"/>
  <c r="BE3" i="13"/>
  <c r="U33" i="13" s="1"/>
  <c r="U41" i="13" s="1"/>
  <c r="BA3" i="13"/>
  <c r="Q33" i="13" s="1"/>
  <c r="Q41" i="13" s="1"/>
  <c r="AW3" i="13"/>
  <c r="M33" i="13" s="1"/>
  <c r="M41" i="13" s="1"/>
  <c r="AS3" i="13"/>
  <c r="I33" i="13" s="1"/>
  <c r="I41" i="13" s="1"/>
  <c r="AO3" i="13"/>
  <c r="E33" i="13" s="1"/>
  <c r="E41" i="13" s="1"/>
  <c r="BS6" i="13"/>
  <c r="AI36" i="13" s="1"/>
  <c r="AI44" i="13" s="1"/>
  <c r="BO6" i="13"/>
  <c r="AE36" i="13" s="1"/>
  <c r="AE44" i="13" s="1"/>
  <c r="BK6" i="13"/>
  <c r="AA36" i="13" s="1"/>
  <c r="AA44" i="13" s="1"/>
  <c r="BG6" i="13"/>
  <c r="W36" i="13" s="1"/>
  <c r="W44" i="13" s="1"/>
  <c r="BC6" i="13"/>
  <c r="S36" i="13" s="1"/>
  <c r="S44" i="13" s="1"/>
  <c r="AY6" i="13"/>
  <c r="O36" i="13" s="1"/>
  <c r="O44" i="13" s="1"/>
  <c r="AU6" i="13"/>
  <c r="K36" i="13" s="1"/>
  <c r="K44" i="13" s="1"/>
  <c r="AQ6" i="13"/>
  <c r="G36" i="13" s="1"/>
  <c r="G44" i="13" s="1"/>
  <c r="AM6" i="13"/>
  <c r="C36" i="13" s="1"/>
  <c r="C44" i="13" s="1"/>
  <c r="BT3" i="13"/>
  <c r="AJ33" i="13" s="1"/>
  <c r="AJ41" i="13" s="1"/>
  <c r="BP3" i="13"/>
  <c r="AF33" i="13" s="1"/>
  <c r="AF41" i="13" s="1"/>
  <c r="BL3" i="13"/>
  <c r="AB33" i="13" s="1"/>
  <c r="AB41" i="13" s="1"/>
  <c r="BH3" i="13"/>
  <c r="X33" i="13" s="1"/>
  <c r="X41" i="13" s="1"/>
  <c r="BD3" i="13"/>
  <c r="T33" i="13" s="1"/>
  <c r="T41" i="13" s="1"/>
  <c r="AZ3" i="13"/>
  <c r="P33" i="13" s="1"/>
  <c r="P41" i="13" s="1"/>
  <c r="AV3" i="13"/>
  <c r="L33" i="13" s="1"/>
  <c r="L41" i="13" s="1"/>
  <c r="AR3" i="13"/>
  <c r="H33" i="13" s="1"/>
  <c r="H41" i="13" s="1"/>
  <c r="AN3" i="13"/>
  <c r="D33" i="13" s="1"/>
  <c r="D41" i="13" s="1"/>
  <c r="K41" i="21"/>
  <c r="L41" i="21"/>
  <c r="M41" i="21" s="1"/>
  <c r="H41" i="21"/>
  <c r="I41" i="21"/>
  <c r="J41" i="21" s="1"/>
  <c r="E41" i="21"/>
  <c r="F41" i="21"/>
  <c r="G41" i="21" s="1"/>
  <c r="I29" i="21"/>
  <c r="F28" i="21"/>
  <c r="I25" i="21"/>
  <c r="J25" i="21" s="1"/>
  <c r="BM6" i="13"/>
  <c r="AC36" i="13" s="1"/>
  <c r="AC44" i="13" s="1"/>
  <c r="BI6" i="13"/>
  <c r="Y36" i="13" s="1"/>
  <c r="Y44" i="13" s="1"/>
  <c r="BE6" i="13"/>
  <c r="U36" i="13" s="1"/>
  <c r="U44" i="13" s="1"/>
  <c r="BA6" i="13"/>
  <c r="Q36" i="13" s="1"/>
  <c r="Q44" i="13" s="1"/>
  <c r="AW6" i="13"/>
  <c r="M36" i="13" s="1"/>
  <c r="M44" i="13" s="1"/>
  <c r="AS6" i="13"/>
  <c r="I36" i="13" s="1"/>
  <c r="I44" i="13" s="1"/>
  <c r="C41" i="21"/>
  <c r="D41" i="21" s="1"/>
  <c r="L40" i="21"/>
  <c r="H40" i="21"/>
  <c r="I40" i="21"/>
  <c r="E40" i="21"/>
  <c r="F40" i="21"/>
  <c r="G40" i="21" s="1"/>
  <c r="B40" i="21"/>
  <c r="D40" i="21" s="1"/>
  <c r="K39" i="21"/>
  <c r="I39" i="21"/>
  <c r="E39" i="21"/>
  <c r="F39" i="21"/>
  <c r="G39" i="21" s="1"/>
  <c r="B39" i="21"/>
  <c r="C39" i="21"/>
  <c r="D39" i="21" s="1"/>
  <c r="K38" i="21"/>
  <c r="L38" i="21"/>
  <c r="M38" i="21" s="1"/>
  <c r="H38" i="21"/>
  <c r="F38" i="21"/>
  <c r="G38" i="21" s="1"/>
  <c r="B38" i="21"/>
  <c r="C38" i="21"/>
  <c r="D38" i="21" s="1"/>
  <c r="K37" i="21"/>
  <c r="L37" i="21"/>
  <c r="M37" i="21" s="1"/>
  <c r="H37" i="21"/>
  <c r="I37" i="21"/>
  <c r="J37" i="21" s="1"/>
  <c r="E37" i="21"/>
  <c r="C37" i="21"/>
  <c r="D37" i="21" s="1"/>
  <c r="L36" i="21"/>
  <c r="H36" i="21"/>
  <c r="I36" i="21"/>
  <c r="E36" i="21"/>
  <c r="F36" i="21"/>
  <c r="B36" i="21"/>
  <c r="D36" i="21" s="1"/>
  <c r="K35" i="21"/>
  <c r="I35" i="21"/>
  <c r="E35" i="21"/>
  <c r="F35" i="21"/>
  <c r="G35" i="21" s="1"/>
  <c r="B35" i="21"/>
  <c r="C35" i="21"/>
  <c r="D35" i="21" s="1"/>
  <c r="K34" i="21"/>
  <c r="L34" i="21"/>
  <c r="M34" i="21" s="1"/>
  <c r="H34" i="21"/>
  <c r="F34" i="21"/>
  <c r="G34" i="21" s="1"/>
  <c r="B34" i="21"/>
  <c r="C34" i="21"/>
  <c r="D34" i="21" s="1"/>
  <c r="K33" i="21"/>
  <c r="L33" i="21"/>
  <c r="M33" i="21" s="1"/>
  <c r="H33" i="21"/>
  <c r="I33" i="21"/>
  <c r="J33" i="21" s="1"/>
  <c r="E33" i="21"/>
  <c r="C33" i="21"/>
  <c r="D33" i="21" s="1"/>
  <c r="L32" i="21"/>
  <c r="H32" i="21"/>
  <c r="I32" i="21"/>
  <c r="E32" i="21"/>
  <c r="F32" i="21"/>
  <c r="B32" i="21"/>
  <c r="D32" i="21" s="1"/>
  <c r="K31" i="21"/>
  <c r="I31" i="21"/>
  <c r="J31" i="21" s="1"/>
  <c r="E31" i="21"/>
  <c r="F31" i="21"/>
  <c r="G31" i="21" s="1"/>
  <c r="B31" i="21"/>
  <c r="D31" i="21" s="1"/>
  <c r="K30" i="21"/>
  <c r="H30" i="21"/>
  <c r="I30" i="21"/>
  <c r="J30" i="21" s="1"/>
  <c r="F30" i="21"/>
  <c r="E30" i="21"/>
  <c r="B30" i="21"/>
  <c r="C30" i="21"/>
  <c r="D30" i="21" s="1"/>
  <c r="K29" i="21"/>
  <c r="L29" i="21"/>
  <c r="M29" i="21" s="1"/>
  <c r="H29" i="21"/>
  <c r="E29" i="21"/>
  <c r="F29" i="21"/>
  <c r="C29" i="21"/>
  <c r="D29" i="21" s="1"/>
  <c r="B29" i="21"/>
  <c r="L28" i="21"/>
  <c r="M28" i="21" s="1"/>
  <c r="H28" i="21"/>
  <c r="I28" i="21"/>
  <c r="J28" i="21" s="1"/>
  <c r="E28" i="21"/>
  <c r="B28" i="21"/>
  <c r="C28" i="21"/>
  <c r="K27" i="21"/>
  <c r="L27" i="21"/>
  <c r="I27" i="21"/>
  <c r="J27" i="21" s="1"/>
  <c r="E27" i="21"/>
  <c r="F27" i="21"/>
  <c r="G27" i="21" s="1"/>
  <c r="B27" i="21"/>
  <c r="D27" i="21" s="1"/>
  <c r="K26" i="21"/>
  <c r="H26" i="21"/>
  <c r="I26" i="21"/>
  <c r="J26" i="21" s="1"/>
  <c r="F26" i="21"/>
  <c r="E26" i="21"/>
  <c r="B26" i="21"/>
  <c r="C26" i="21"/>
  <c r="D26" i="21" s="1"/>
  <c r="K25" i="21"/>
  <c r="L25" i="21"/>
  <c r="M25" i="21" s="1"/>
  <c r="H25" i="21"/>
  <c r="E25" i="21"/>
  <c r="F25" i="21"/>
  <c r="G25" i="21" s="1"/>
  <c r="C25" i="21"/>
  <c r="D25" i="21" s="1"/>
  <c r="B25" i="21"/>
  <c r="L24" i="21"/>
  <c r="K24" i="21"/>
  <c r="I24" i="21"/>
  <c r="J24" i="21" s="1"/>
  <c r="H24" i="21"/>
  <c r="E24" i="21"/>
  <c r="F24" i="21"/>
  <c r="G24" i="21" s="1"/>
  <c r="B24" i="21"/>
  <c r="C24" i="21"/>
  <c r="K23" i="21"/>
  <c r="L23" i="21"/>
  <c r="M23" i="21" s="1"/>
  <c r="I23" i="21"/>
  <c r="J23" i="21" s="1"/>
  <c r="H23" i="21"/>
  <c r="F23" i="21"/>
  <c r="E23" i="21"/>
  <c r="B23" i="21"/>
  <c r="C23" i="21"/>
  <c r="K22" i="21"/>
  <c r="L22" i="21"/>
  <c r="M22" i="21" s="1"/>
  <c r="H22" i="21"/>
  <c r="I22" i="21"/>
  <c r="F22" i="21"/>
  <c r="E22" i="21"/>
  <c r="C22" i="21"/>
  <c r="D22" i="21" s="1"/>
  <c r="B22" i="21"/>
  <c r="L21" i="21"/>
  <c r="K21" i="21"/>
  <c r="H21" i="21"/>
  <c r="I21" i="21"/>
  <c r="E21" i="21"/>
  <c r="F21" i="21"/>
  <c r="G21" i="21" s="1"/>
  <c r="C21" i="21"/>
  <c r="D21" i="21" s="1"/>
  <c r="B21" i="21"/>
  <c r="L20" i="21"/>
  <c r="K20" i="21"/>
  <c r="I20" i="21"/>
  <c r="J20" i="21" s="1"/>
  <c r="H20" i="21"/>
  <c r="E20" i="21"/>
  <c r="F20" i="21"/>
  <c r="G20" i="21" s="1"/>
  <c r="B20" i="21"/>
  <c r="C20" i="21"/>
  <c r="K19" i="21"/>
  <c r="L19" i="21"/>
  <c r="M19" i="21" s="1"/>
  <c r="I19" i="21"/>
  <c r="J19" i="21" s="1"/>
  <c r="H19" i="21"/>
  <c r="F19" i="21"/>
  <c r="E19" i="21"/>
  <c r="B19" i="21"/>
  <c r="C19" i="21"/>
  <c r="K18" i="21"/>
  <c r="L18" i="21"/>
  <c r="M18" i="21" s="1"/>
  <c r="H18" i="21"/>
  <c r="I18" i="21"/>
  <c r="F18" i="21"/>
  <c r="E18" i="21"/>
  <c r="C18" i="21"/>
  <c r="D18" i="21" s="1"/>
  <c r="B18" i="21"/>
  <c r="L17" i="21"/>
  <c r="K17" i="21"/>
  <c r="H17" i="21"/>
  <c r="I17" i="21"/>
  <c r="E17" i="21"/>
  <c r="F17" i="21"/>
  <c r="G17" i="21" s="1"/>
  <c r="C17" i="21"/>
  <c r="D17" i="21" s="1"/>
  <c r="B17" i="21"/>
  <c r="L16" i="21"/>
  <c r="K16" i="21"/>
  <c r="I16" i="21"/>
  <c r="J16" i="21" s="1"/>
  <c r="H16" i="21"/>
  <c r="E16" i="21"/>
  <c r="F16" i="21"/>
  <c r="G16" i="21" s="1"/>
  <c r="B16" i="21"/>
  <c r="C16" i="21"/>
  <c r="K15" i="21"/>
  <c r="L15" i="21"/>
  <c r="M15" i="21" s="1"/>
  <c r="I15" i="21"/>
  <c r="J15" i="21" s="1"/>
  <c r="H15" i="21"/>
  <c r="F15" i="21"/>
  <c r="E15" i="21"/>
  <c r="B15" i="21"/>
  <c r="C15" i="21"/>
  <c r="K14" i="21"/>
  <c r="L14" i="21"/>
  <c r="M14" i="21" s="1"/>
  <c r="H14" i="21"/>
  <c r="I14" i="21"/>
  <c r="F14" i="21"/>
  <c r="E14" i="21"/>
  <c r="C14" i="21"/>
  <c r="D14" i="21" s="1"/>
  <c r="B14" i="21"/>
  <c r="L13" i="21"/>
  <c r="K13" i="21"/>
  <c r="H13" i="21"/>
  <c r="I13" i="21"/>
  <c r="E13" i="21"/>
  <c r="F13" i="21"/>
  <c r="G13" i="21" s="1"/>
  <c r="C13" i="21"/>
  <c r="D13" i="21" s="1"/>
  <c r="B13" i="21"/>
  <c r="L12" i="21"/>
  <c r="K12" i="21"/>
  <c r="I12" i="21"/>
  <c r="J12" i="21" s="1"/>
  <c r="H12" i="21"/>
  <c r="E12" i="21"/>
  <c r="F12" i="21"/>
  <c r="G12" i="21" s="1"/>
  <c r="B12" i="21"/>
  <c r="C12" i="21"/>
  <c r="K11" i="21"/>
  <c r="L11" i="21"/>
  <c r="M11" i="21" s="1"/>
  <c r="I11" i="21"/>
  <c r="J11" i="21" s="1"/>
  <c r="H11" i="21"/>
  <c r="F11" i="21"/>
  <c r="E11" i="21"/>
  <c r="B11" i="21"/>
  <c r="C11" i="21"/>
  <c r="K10" i="21"/>
  <c r="L10" i="21"/>
  <c r="M10" i="21" s="1"/>
  <c r="H10" i="21"/>
  <c r="I10" i="21"/>
  <c r="F10" i="21"/>
  <c r="E10" i="21"/>
  <c r="C10" i="21"/>
  <c r="D10" i="21" s="1"/>
  <c r="B10" i="21"/>
  <c r="L9" i="21"/>
  <c r="K9" i="21"/>
  <c r="H9" i="21"/>
  <c r="I9" i="21"/>
  <c r="E9" i="21"/>
  <c r="F9" i="21"/>
  <c r="G9" i="21" s="1"/>
  <c r="C9" i="21"/>
  <c r="D9" i="21" s="1"/>
  <c r="B9" i="21"/>
  <c r="L8" i="21"/>
  <c r="K8" i="21"/>
  <c r="I8" i="21"/>
  <c r="J8" i="21" s="1"/>
  <c r="H8" i="21"/>
  <c r="E8" i="21"/>
  <c r="F8" i="21"/>
  <c r="G8" i="21" s="1"/>
  <c r="B8" i="21"/>
  <c r="C8" i="21"/>
  <c r="K7" i="21"/>
  <c r="L7" i="21"/>
  <c r="M7" i="21" s="1"/>
  <c r="I7" i="21"/>
  <c r="J7" i="21" s="1"/>
  <c r="H7" i="21"/>
  <c r="F7" i="21"/>
  <c r="E7" i="21"/>
  <c r="B7" i="21"/>
  <c r="C7" i="21"/>
  <c r="K6" i="21"/>
  <c r="L6" i="21"/>
  <c r="M6" i="21" s="1"/>
  <c r="H6" i="21"/>
  <c r="I6" i="21"/>
  <c r="F5" i="21"/>
  <c r="K4" i="21"/>
  <c r="M3" i="21"/>
  <c r="K40" i="21"/>
  <c r="L39" i="21"/>
  <c r="M39" i="21" s="1"/>
  <c r="K36" i="21"/>
  <c r="L35" i="21"/>
  <c r="M35" i="21" s="1"/>
  <c r="K32" i="21"/>
  <c r="L31" i="21"/>
  <c r="M31" i="21" s="1"/>
  <c r="L30" i="21"/>
  <c r="L26" i="21"/>
  <c r="H39" i="21"/>
  <c r="I38" i="21"/>
  <c r="J38" i="21" s="1"/>
  <c r="F37" i="21"/>
  <c r="G37" i="21" s="1"/>
  <c r="H35" i="21"/>
  <c r="I34" i="21"/>
  <c r="J34" i="21" s="1"/>
  <c r="F33" i="21"/>
  <c r="G33" i="21" s="1"/>
  <c r="H31" i="21"/>
  <c r="H27" i="21"/>
  <c r="F6" i="21"/>
  <c r="C6" i="21"/>
  <c r="D6" i="21" s="1"/>
  <c r="B6" i="21"/>
  <c r="L5" i="21"/>
  <c r="K5" i="21"/>
  <c r="H5" i="21"/>
  <c r="I5" i="21"/>
  <c r="E5" i="21"/>
  <c r="C5" i="21"/>
  <c r="D5" i="21" s="1"/>
  <c r="L4" i="21"/>
  <c r="M4" i="21" s="1"/>
  <c r="I4" i="21"/>
  <c r="H4" i="21"/>
  <c r="H44" i="21" s="1"/>
  <c r="D47" i="21" s="1"/>
  <c r="E4" i="21"/>
  <c r="F4" i="21"/>
  <c r="G4" i="21" s="1"/>
  <c r="B4" i="21"/>
  <c r="K3" i="21"/>
  <c r="I3" i="21"/>
  <c r="F3" i="21"/>
  <c r="E3" i="21"/>
  <c r="B3" i="21"/>
  <c r="C3" i="21"/>
  <c r="E6" i="21"/>
  <c r="B5" i="21"/>
  <c r="C4" i="21"/>
  <c r="D4" i="21" s="1"/>
  <c r="J3" i="21" l="1"/>
  <c r="I44" i="21"/>
  <c r="D49" i="21" s="1"/>
  <c r="D48" i="21" s="1"/>
  <c r="G6" i="21"/>
  <c r="K44" i="21"/>
  <c r="E47" i="21" s="1"/>
  <c r="M26" i="21"/>
  <c r="G5" i="21"/>
  <c r="G7" i="21"/>
  <c r="M8" i="21"/>
  <c r="M9" i="21"/>
  <c r="G10" i="21"/>
  <c r="M12" i="21"/>
  <c r="M13" i="21"/>
  <c r="G14" i="21"/>
  <c r="G15" i="21"/>
  <c r="M16" i="21"/>
  <c r="M17" i="21"/>
  <c r="G18" i="21"/>
  <c r="M20" i="21"/>
  <c r="M21" i="21"/>
  <c r="G22" i="21"/>
  <c r="G23" i="21"/>
  <c r="M24" i="21"/>
  <c r="E44" i="21"/>
  <c r="C47" i="21" s="1"/>
  <c r="J4" i="21"/>
  <c r="J5" i="21"/>
  <c r="M30" i="21"/>
  <c r="L44" i="21"/>
  <c r="E49" i="21" s="1"/>
  <c r="E48" i="21" s="1"/>
  <c r="J6" i="21"/>
  <c r="D7" i="21"/>
  <c r="D8" i="21"/>
  <c r="J9" i="21"/>
  <c r="J10" i="21"/>
  <c r="D11" i="21"/>
  <c r="D12" i="21"/>
  <c r="J13" i="21"/>
  <c r="J14" i="21"/>
  <c r="D15" i="21"/>
  <c r="D16" i="21"/>
  <c r="J17" i="21"/>
  <c r="J18" i="21"/>
  <c r="D19" i="21"/>
  <c r="D20" i="21"/>
  <c r="J21" i="21"/>
  <c r="J22" i="21"/>
  <c r="D23" i="21"/>
  <c r="D24" i="21"/>
  <c r="D28" i="21"/>
  <c r="G29" i="21"/>
  <c r="G30" i="21"/>
  <c r="J32" i="21"/>
  <c r="J36" i="21"/>
  <c r="J40" i="21"/>
  <c r="J29" i="21"/>
  <c r="D3" i="21"/>
  <c r="D44" i="21" s="1"/>
  <c r="C44" i="21"/>
  <c r="B49" i="21" s="1"/>
  <c r="B48" i="21" s="1"/>
  <c r="G26" i="21"/>
  <c r="M27" i="21"/>
  <c r="G32" i="21"/>
  <c r="M32" i="21"/>
  <c r="G36" i="21"/>
  <c r="M36" i="21"/>
  <c r="M40" i="21"/>
  <c r="G3" i="21"/>
  <c r="F44" i="21"/>
  <c r="C49" i="21" s="1"/>
  <c r="C48" i="21" s="1"/>
  <c r="B44" i="21"/>
  <c r="B47" i="21" s="1"/>
  <c r="M5" i="21"/>
  <c r="M44" i="21" s="1"/>
  <c r="G11" i="21"/>
  <c r="G19" i="21"/>
  <c r="J35" i="21"/>
  <c r="J39" i="21"/>
  <c r="G28" i="21"/>
  <c r="G44" i="21" l="1"/>
  <c r="J44" i="21"/>
</calcChain>
</file>

<file path=xl/sharedStrings.xml><?xml version="1.0" encoding="utf-8"?>
<sst xmlns="http://schemas.openxmlformats.org/spreadsheetml/2006/main" count="1148" uniqueCount="82">
  <si>
    <t>Select Your Local Authority</t>
  </si>
  <si>
    <t>VLookup Ref</t>
  </si>
  <si>
    <t>Leeds</t>
  </si>
  <si>
    <t>Local Authority</t>
  </si>
  <si>
    <t>Community Renewables</t>
  </si>
  <si>
    <t>Barnsley</t>
  </si>
  <si>
    <t>Two Degrees</t>
  </si>
  <si>
    <t>Bassetlaw</t>
  </si>
  <si>
    <t>Steady Progression</t>
  </si>
  <si>
    <t>Bradford</t>
  </si>
  <si>
    <t>Consumer Evolution</t>
  </si>
  <si>
    <t>Calderdale</t>
  </si>
  <si>
    <t>County Durham</t>
  </si>
  <si>
    <t>Craven</t>
  </si>
  <si>
    <t>Darlington</t>
  </si>
  <si>
    <t>Doncaster</t>
  </si>
  <si>
    <t>East Lindsey</t>
  </si>
  <si>
    <t>East Riding of Yorkshire</t>
  </si>
  <si>
    <t>Gateshead</t>
  </si>
  <si>
    <t>Hambleton</t>
  </si>
  <si>
    <t>Harrogate</t>
  </si>
  <si>
    <t>Hartlepool</t>
  </si>
  <si>
    <t>High Peak</t>
  </si>
  <si>
    <t>Kingston upon Hull, City of</t>
  </si>
  <si>
    <t>Kirklees</t>
  </si>
  <si>
    <t>Middlesbrough</t>
  </si>
  <si>
    <t>Newcastle upon Tyne</t>
  </si>
  <si>
    <t>North East Derbyshire</t>
  </si>
  <si>
    <t>North East Lincolnshire</t>
  </si>
  <si>
    <t>North Lincolnshire</t>
  </si>
  <si>
    <t>North Tyneside</t>
  </si>
  <si>
    <t>Northumberland</t>
  </si>
  <si>
    <t>Pendle</t>
  </si>
  <si>
    <t>Redcar and Cleveland</t>
  </si>
  <si>
    <t>Richmondshire</t>
  </si>
  <si>
    <t>Rotherham</t>
  </si>
  <si>
    <t>Ryedale</t>
  </si>
  <si>
    <t>Scarborough</t>
  </si>
  <si>
    <t>Selby</t>
  </si>
  <si>
    <t>Sheffield</t>
  </si>
  <si>
    <t>South Tyneside</t>
  </si>
  <si>
    <t>Stockton-on-Tees</t>
  </si>
  <si>
    <t>Feel free to copy and paste your own copy of the data above into the UNLOCKED AREA below - and alter the copy as you please</t>
  </si>
  <si>
    <t>Sunderland</t>
  </si>
  <si>
    <t>Wakefield</t>
  </si>
  <si>
    <t>NPg DFES 2019: Your Heat Pump projections for your LA</t>
  </si>
  <si>
    <t>West Lindsey</t>
  </si>
  <si>
    <t>York</t>
  </si>
  <si>
    <t>LEP</t>
  </si>
  <si>
    <t>LEP 1</t>
  </si>
  <si>
    <t>LEP 2</t>
  </si>
  <si>
    <r>
      <t xml:space="preserve">Leeds City Region | </t>
    </r>
    <r>
      <rPr>
        <sz val="11"/>
        <color rgb="FFFF0000"/>
        <rFont val="Calibri"/>
        <family val="2"/>
        <scheme val="minor"/>
      </rPr>
      <t>Sheffield City Region</t>
    </r>
  </si>
  <si>
    <t>Leeds City Region</t>
  </si>
  <si>
    <t>Sheffield City Region</t>
  </si>
  <si>
    <r>
      <t xml:space="preserve">Derby, Derbyshire, Nottingham and Nottinghamshire, </t>
    </r>
    <r>
      <rPr>
        <sz val="11"/>
        <color rgb="FFFF0000"/>
        <rFont val="Calibri"/>
        <family val="2"/>
        <scheme val="minor"/>
      </rPr>
      <t>Sheffield City Region</t>
    </r>
  </si>
  <si>
    <t>Derby, Derbyshire, Nottingham and Nottinghamshire</t>
  </si>
  <si>
    <t>North Eastern</t>
  </si>
  <si>
    <r>
      <t xml:space="preserve">Leeds City Region | </t>
    </r>
    <r>
      <rPr>
        <sz val="11"/>
        <color rgb="FFFF0000"/>
        <rFont val="Calibri"/>
        <family val="2"/>
        <scheme val="minor"/>
      </rPr>
      <t>York and North Yorkshire</t>
    </r>
  </si>
  <si>
    <t>York and North Yorkshire</t>
  </si>
  <si>
    <t>Tees Valley</t>
  </si>
  <si>
    <t>Greater Lincolnshire</t>
  </si>
  <si>
    <r>
      <t xml:space="preserve">Humber | </t>
    </r>
    <r>
      <rPr>
        <sz val="11"/>
        <color rgb="FFFF0000"/>
        <rFont val="Calibri"/>
        <family val="2"/>
        <scheme val="minor"/>
      </rPr>
      <t>York and North Yorkshire</t>
    </r>
  </si>
  <si>
    <t>Humber</t>
  </si>
  <si>
    <r>
      <t xml:space="preserve">Derby, Derbyshire, Nottingham and Nottinghamshire | </t>
    </r>
    <r>
      <rPr>
        <sz val="11"/>
        <color rgb="FFFF0000"/>
        <rFont val="Calibri"/>
        <family val="2"/>
        <scheme val="minor"/>
      </rPr>
      <t>Sheffield City Region</t>
    </r>
  </si>
  <si>
    <r>
      <t xml:space="preserve">Greater Lincolnshire | </t>
    </r>
    <r>
      <rPr>
        <sz val="11"/>
        <color rgb="FFFF0000"/>
        <rFont val="Calibri"/>
        <family val="2"/>
        <scheme val="minor"/>
      </rPr>
      <t>Humber</t>
    </r>
  </si>
  <si>
    <t>Lancashire</t>
  </si>
  <si>
    <t>CE</t>
  </si>
  <si>
    <t>CR</t>
  </si>
  <si>
    <t>SP</t>
  </si>
  <si>
    <t>TD</t>
  </si>
  <si>
    <t>MIN</t>
  </si>
  <si>
    <t>MAX</t>
  </si>
  <si>
    <t>INC</t>
  </si>
  <si>
    <t xml:space="preserve">MIN </t>
  </si>
  <si>
    <t>LEPs</t>
  </si>
  <si>
    <t>Derby, Derbyshire, Nottingham and Nottinghamshire,</t>
  </si>
  <si>
    <t>Kingston upon Hull</t>
  </si>
  <si>
    <t>Northern Powergrid</t>
  </si>
  <si>
    <t>Min</t>
  </si>
  <si>
    <t>Inc</t>
  </si>
  <si>
    <t>Max</t>
  </si>
  <si>
    <t>Electric Vehicles (No.)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</si>
</sst>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2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59">
    <xf numFmtId="0" fontId="0" fillId="0" borderId="0" xfId="0"/>
    <xf numFmtId="0" fontId="7" fillId="0" borderId="0" xfId="0" applyFont="1"/>
    <xf numFmtId="0" fontId="6" fillId="0" borderId="0" xfId="0" applyFont="1" applyFill="1" applyProtection="1">
      <protection hidden="1"/>
    </xf>
    <xf numFmtId="0" fontId="8" fillId="2" borderId="2" xfId="0" applyFont="1" applyFill="1" applyBorder="1" applyProtection="1">
      <protection locked="0"/>
    </xf>
    <xf numFmtId="0" fontId="3" fillId="0" borderId="0" xfId="0" applyFont="1" applyFill="1" applyBorder="1" applyProtection="1">
      <protection hidden="1"/>
    </xf>
    <xf numFmtId="0" fontId="3" fillId="0" borderId="0" xfId="0" applyFont="1" applyBorder="1" applyProtection="1">
      <protection hidden="1"/>
    </xf>
    <xf numFmtId="0" fontId="0" fillId="0" borderId="0" xfId="0" applyProtection="1"/>
    <xf numFmtId="0" fontId="6" fillId="0" borderId="0" xfId="0" applyFont="1" applyFill="1" applyBorder="1" applyProtection="1">
      <protection hidden="1"/>
    </xf>
    <xf numFmtId="164" fontId="6" fillId="0" borderId="0" xfId="1" applyNumberFormat="1" applyFont="1" applyFill="1" applyBorder="1" applyProtection="1">
      <protection hidden="1"/>
    </xf>
    <xf numFmtId="0" fontId="6" fillId="0" borderId="0" xfId="0" applyFont="1" applyBorder="1" applyProtection="1">
      <protection hidden="1"/>
    </xf>
    <xf numFmtId="0" fontId="0" fillId="0" borderId="0" xfId="0" applyFont="1"/>
    <xf numFmtId="0" fontId="5" fillId="0" borderId="0" xfId="0" applyFont="1" applyFill="1" applyBorder="1"/>
    <xf numFmtId="0" fontId="0" fillId="0" borderId="0" xfId="0" applyFont="1" applyFill="1" applyBorder="1"/>
    <xf numFmtId="164" fontId="0" fillId="0" borderId="0" xfId="1" applyNumberFormat="1" applyFont="1" applyFill="1" applyBorder="1"/>
    <xf numFmtId="0" fontId="9" fillId="3" borderId="0" xfId="0" applyFont="1" applyFill="1" applyProtection="1">
      <protection locked="0"/>
    </xf>
    <xf numFmtId="0" fontId="10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0" fontId="0" fillId="3" borderId="0" xfId="0" applyFont="1" applyFill="1" applyProtection="1">
      <protection locked="0"/>
    </xf>
    <xf numFmtId="0" fontId="5" fillId="3" borderId="0" xfId="0" applyFont="1" applyFill="1" applyBorder="1" applyProtection="1">
      <protection locked="0"/>
    </xf>
    <xf numFmtId="0" fontId="0" fillId="3" borderId="0" xfId="0" applyFont="1" applyFill="1" applyBorder="1"/>
    <xf numFmtId="164" fontId="0" fillId="3" borderId="0" xfId="1" applyNumberFormat="1" applyFont="1" applyFill="1" applyBorder="1" applyProtection="1">
      <protection locked="0"/>
    </xf>
    <xf numFmtId="0" fontId="12" fillId="0" borderId="3" xfId="0" applyFont="1" applyBorder="1" applyAlignment="1">
      <alignment vertic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12" fillId="0" borderId="2" xfId="0" applyFont="1" applyBorder="1" applyAlignment="1">
      <alignment vertical="center"/>
    </xf>
    <xf numFmtId="0" fontId="12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0" fillId="0" borderId="2" xfId="0" applyBorder="1"/>
    <xf numFmtId="164" fontId="0" fillId="0" borderId="2" xfId="1" applyNumberFormat="1" applyFont="1" applyBorder="1"/>
    <xf numFmtId="0" fontId="13" fillId="0" borderId="2" xfId="0" applyFont="1" applyBorder="1" applyAlignment="1">
      <alignment vertical="center" wrapText="1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/>
    <xf numFmtId="0" fontId="3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8" borderId="2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left"/>
    </xf>
    <xf numFmtId="0" fontId="0" fillId="0" borderId="7" xfId="0" applyBorder="1"/>
    <xf numFmtId="0" fontId="0" fillId="0" borderId="6" xfId="0" applyBorder="1"/>
    <xf numFmtId="0" fontId="5" fillId="0" borderId="0" xfId="0" applyFont="1" applyAlignment="1">
      <alignment horizontal="left"/>
    </xf>
    <xf numFmtId="0" fontId="12" fillId="0" borderId="8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right"/>
    </xf>
    <xf numFmtId="0" fontId="5" fillId="0" borderId="2" xfId="0" applyFont="1" applyBorder="1"/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2" xfId="0" applyNumberFormat="1" applyFont="1" applyBorder="1"/>
    <xf numFmtId="164" fontId="0" fillId="0" borderId="2" xfId="0" applyNumberFormat="1" applyBorder="1"/>
    <xf numFmtId="0" fontId="15" fillId="10" borderId="0" xfId="0" applyFont="1" applyFill="1" applyAlignment="1">
      <alignment horizontal="center"/>
    </xf>
    <xf numFmtId="0" fontId="15" fillId="10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left" vertical="center"/>
    </xf>
    <xf numFmtId="164" fontId="16" fillId="0" borderId="2" xfId="2" applyNumberFormat="1" applyFont="1" applyFill="1" applyBorder="1" applyAlignment="1" applyProtection="1">
      <alignment horizontal="center" vertical="center"/>
      <protection hidden="1"/>
    </xf>
  </cellXfs>
  <cellStyles count="3">
    <cellStyle name="Comma" xfId="1" builtinId="3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'Your LA - Forecasts'!$AL$2</c:f>
          <c:strCache>
            <c:ptCount val="1"/>
            <c:pt idx="0">
              <c:v>NPg DFES 2019: Heat Pump projections for Leeds</c:v>
            </c:pt>
          </c:strCache>
        </c:strRef>
      </c:tx>
      <c:layout/>
      <c:overlay val="0"/>
      <c:txPr>
        <a:bodyPr/>
        <a:lstStyle/>
        <a:p>
          <a:pPr>
            <a:defRPr sz="28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'Your LA - Forecasts'!$AL$3</c:f>
              <c:strCache>
                <c:ptCount val="1"/>
                <c:pt idx="0">
                  <c:v>Community Renewables</c:v>
                </c:pt>
              </c:strCache>
            </c:strRef>
          </c:tx>
          <c:spPr>
            <a:ln>
              <a:solidFill>
                <a:srgbClr val="FF66CC"/>
              </a:solidFill>
            </a:ln>
          </c:spPr>
          <c:marker>
            <c:symbol val="none"/>
          </c:marker>
          <c:cat>
            <c:numRef>
              <c:f>'Your LA - Forecasts'!$AM$2:$BT$2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'Your LA - Forecasts'!$AM$3:$BT$3</c:f>
              <c:numCache>
                <c:formatCode>_-* #,##0_-;\-* #,##0_-;_-* "-"??_-;_-@_-</c:formatCode>
                <c:ptCount val="34"/>
                <c:pt idx="0">
                  <c:v>2402</c:v>
                </c:pt>
                <c:pt idx="1">
                  <c:v>2570</c:v>
                </c:pt>
                <c:pt idx="2">
                  <c:v>3180</c:v>
                </c:pt>
                <c:pt idx="3">
                  <c:v>3863</c:v>
                </c:pt>
                <c:pt idx="4">
                  <c:v>5520</c:v>
                </c:pt>
                <c:pt idx="5">
                  <c:v>7286</c:v>
                </c:pt>
                <c:pt idx="6">
                  <c:v>9058</c:v>
                </c:pt>
                <c:pt idx="7">
                  <c:v>10811</c:v>
                </c:pt>
                <c:pt idx="8">
                  <c:v>12590</c:v>
                </c:pt>
                <c:pt idx="9">
                  <c:v>21832</c:v>
                </c:pt>
                <c:pt idx="10">
                  <c:v>32030</c:v>
                </c:pt>
                <c:pt idx="11">
                  <c:v>42212</c:v>
                </c:pt>
                <c:pt idx="12">
                  <c:v>52378</c:v>
                </c:pt>
                <c:pt idx="13">
                  <c:v>62504</c:v>
                </c:pt>
                <c:pt idx="14">
                  <c:v>74829</c:v>
                </c:pt>
                <c:pt idx="15">
                  <c:v>86904</c:v>
                </c:pt>
                <c:pt idx="16">
                  <c:v>99128</c:v>
                </c:pt>
                <c:pt idx="17">
                  <c:v>111236</c:v>
                </c:pt>
                <c:pt idx="18">
                  <c:v>123463</c:v>
                </c:pt>
                <c:pt idx="19">
                  <c:v>133767</c:v>
                </c:pt>
                <c:pt idx="20">
                  <c:v>144183</c:v>
                </c:pt>
                <c:pt idx="21">
                  <c:v>154622</c:v>
                </c:pt>
                <c:pt idx="22">
                  <c:v>165012</c:v>
                </c:pt>
                <c:pt idx="23">
                  <c:v>175207</c:v>
                </c:pt>
                <c:pt idx="24">
                  <c:v>183730</c:v>
                </c:pt>
                <c:pt idx="25">
                  <c:v>193011</c:v>
                </c:pt>
                <c:pt idx="26">
                  <c:v>202464</c:v>
                </c:pt>
                <c:pt idx="27">
                  <c:v>211831</c:v>
                </c:pt>
                <c:pt idx="28">
                  <c:v>221388</c:v>
                </c:pt>
                <c:pt idx="29">
                  <c:v>225609</c:v>
                </c:pt>
                <c:pt idx="30">
                  <c:v>229832</c:v>
                </c:pt>
                <c:pt idx="31">
                  <c:v>234059</c:v>
                </c:pt>
                <c:pt idx="32">
                  <c:v>238288</c:v>
                </c:pt>
                <c:pt idx="33">
                  <c:v>242525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'Your LA - Forecasts'!$AL$4</c:f>
              <c:strCache>
                <c:ptCount val="1"/>
                <c:pt idx="0">
                  <c:v>Two Degrees</c:v>
                </c:pt>
              </c:strCache>
            </c:strRef>
          </c:tx>
          <c:marker>
            <c:symbol val="none"/>
          </c:marker>
          <c:cat>
            <c:numRef>
              <c:f>'Your LA - Forecasts'!$AM$2:$BT$2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'Your LA - Forecasts'!$AM$4:$BT$4</c:f>
              <c:numCache>
                <c:formatCode>_-* #,##0_-;\-* #,##0_-;_-* "-"??_-;_-@_-</c:formatCode>
                <c:ptCount val="34"/>
                <c:pt idx="0">
                  <c:v>2372</c:v>
                </c:pt>
                <c:pt idx="1">
                  <c:v>2550</c:v>
                </c:pt>
                <c:pt idx="2">
                  <c:v>2869</c:v>
                </c:pt>
                <c:pt idx="3">
                  <c:v>3216</c:v>
                </c:pt>
                <c:pt idx="4">
                  <c:v>4233</c:v>
                </c:pt>
                <c:pt idx="5">
                  <c:v>5409</c:v>
                </c:pt>
                <c:pt idx="6">
                  <c:v>6526</c:v>
                </c:pt>
                <c:pt idx="7">
                  <c:v>7703</c:v>
                </c:pt>
                <c:pt idx="8">
                  <c:v>8816</c:v>
                </c:pt>
                <c:pt idx="9">
                  <c:v>16525</c:v>
                </c:pt>
                <c:pt idx="10">
                  <c:v>24137</c:v>
                </c:pt>
                <c:pt idx="11">
                  <c:v>31716</c:v>
                </c:pt>
                <c:pt idx="12">
                  <c:v>39300</c:v>
                </c:pt>
                <c:pt idx="13">
                  <c:v>46888</c:v>
                </c:pt>
                <c:pt idx="14">
                  <c:v>53698</c:v>
                </c:pt>
                <c:pt idx="15">
                  <c:v>60475</c:v>
                </c:pt>
                <c:pt idx="16">
                  <c:v>67255</c:v>
                </c:pt>
                <c:pt idx="17">
                  <c:v>74043</c:v>
                </c:pt>
                <c:pt idx="18">
                  <c:v>80831</c:v>
                </c:pt>
                <c:pt idx="19">
                  <c:v>85863</c:v>
                </c:pt>
                <c:pt idx="20">
                  <c:v>90950</c:v>
                </c:pt>
                <c:pt idx="21">
                  <c:v>96044</c:v>
                </c:pt>
                <c:pt idx="22">
                  <c:v>101129</c:v>
                </c:pt>
                <c:pt idx="23">
                  <c:v>106218</c:v>
                </c:pt>
                <c:pt idx="24">
                  <c:v>107046</c:v>
                </c:pt>
                <c:pt idx="25">
                  <c:v>107868</c:v>
                </c:pt>
                <c:pt idx="26">
                  <c:v>108689</c:v>
                </c:pt>
                <c:pt idx="27">
                  <c:v>109518</c:v>
                </c:pt>
                <c:pt idx="28">
                  <c:v>110343</c:v>
                </c:pt>
                <c:pt idx="29">
                  <c:v>110133</c:v>
                </c:pt>
                <c:pt idx="30">
                  <c:v>109920</c:v>
                </c:pt>
                <c:pt idx="31">
                  <c:v>109704</c:v>
                </c:pt>
                <c:pt idx="32">
                  <c:v>109492</c:v>
                </c:pt>
                <c:pt idx="33">
                  <c:v>109274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'Your LA - Forecasts'!$AL$5</c:f>
              <c:strCache>
                <c:ptCount val="1"/>
                <c:pt idx="0">
                  <c:v>Steady Progression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'Your LA - Forecasts'!$AM$2:$BT$2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'Your LA - Forecasts'!$AM$5:$BT$5</c:f>
              <c:numCache>
                <c:formatCode>_-* #,##0_-;\-* #,##0_-;_-* "-"??_-;_-@_-</c:formatCode>
                <c:ptCount val="34"/>
                <c:pt idx="0">
                  <c:v>2372</c:v>
                </c:pt>
                <c:pt idx="1">
                  <c:v>2550</c:v>
                </c:pt>
                <c:pt idx="2">
                  <c:v>2652</c:v>
                </c:pt>
                <c:pt idx="3">
                  <c:v>2747</c:v>
                </c:pt>
                <c:pt idx="4">
                  <c:v>2898</c:v>
                </c:pt>
                <c:pt idx="5">
                  <c:v>3057</c:v>
                </c:pt>
                <c:pt idx="6">
                  <c:v>3208</c:v>
                </c:pt>
                <c:pt idx="7">
                  <c:v>3342</c:v>
                </c:pt>
                <c:pt idx="8">
                  <c:v>3490</c:v>
                </c:pt>
                <c:pt idx="9">
                  <c:v>3823</c:v>
                </c:pt>
                <c:pt idx="10">
                  <c:v>4160</c:v>
                </c:pt>
                <c:pt idx="11">
                  <c:v>4493</c:v>
                </c:pt>
                <c:pt idx="12">
                  <c:v>4867</c:v>
                </c:pt>
                <c:pt idx="13">
                  <c:v>5205</c:v>
                </c:pt>
                <c:pt idx="14">
                  <c:v>6210</c:v>
                </c:pt>
                <c:pt idx="15">
                  <c:v>7201</c:v>
                </c:pt>
                <c:pt idx="16">
                  <c:v>8191</c:v>
                </c:pt>
                <c:pt idx="17">
                  <c:v>9181</c:v>
                </c:pt>
                <c:pt idx="18">
                  <c:v>10172</c:v>
                </c:pt>
                <c:pt idx="19">
                  <c:v>10954</c:v>
                </c:pt>
                <c:pt idx="20">
                  <c:v>11751</c:v>
                </c:pt>
                <c:pt idx="21">
                  <c:v>12551</c:v>
                </c:pt>
                <c:pt idx="22">
                  <c:v>13348</c:v>
                </c:pt>
                <c:pt idx="23">
                  <c:v>14129</c:v>
                </c:pt>
                <c:pt idx="24">
                  <c:v>14975</c:v>
                </c:pt>
                <c:pt idx="25">
                  <c:v>15825</c:v>
                </c:pt>
                <c:pt idx="26">
                  <c:v>16673</c:v>
                </c:pt>
                <c:pt idx="27">
                  <c:v>17521</c:v>
                </c:pt>
                <c:pt idx="28">
                  <c:v>18370</c:v>
                </c:pt>
                <c:pt idx="29">
                  <c:v>19320</c:v>
                </c:pt>
                <c:pt idx="30">
                  <c:v>20265</c:v>
                </c:pt>
                <c:pt idx="31">
                  <c:v>21208</c:v>
                </c:pt>
                <c:pt idx="32">
                  <c:v>22157</c:v>
                </c:pt>
                <c:pt idx="33">
                  <c:v>23106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'Your LA - Forecasts'!$AL$6</c:f>
              <c:strCache>
                <c:ptCount val="1"/>
                <c:pt idx="0">
                  <c:v>Consumer Evolution</c:v>
                </c:pt>
              </c:strCache>
            </c:strRef>
          </c:tx>
          <c:spPr>
            <a:ln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'Your LA - Forecasts'!$AM$2:$BT$2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'Your LA - Forecasts'!$AM$6:$BT$6</c:f>
              <c:numCache>
                <c:formatCode>_-* #,##0_-;\-* #,##0_-;_-* "-"??_-;_-@_-</c:formatCode>
                <c:ptCount val="34"/>
                <c:pt idx="0">
                  <c:v>2372</c:v>
                </c:pt>
                <c:pt idx="1">
                  <c:v>2550</c:v>
                </c:pt>
                <c:pt idx="2">
                  <c:v>2794</c:v>
                </c:pt>
                <c:pt idx="3">
                  <c:v>3107</c:v>
                </c:pt>
                <c:pt idx="4">
                  <c:v>3301</c:v>
                </c:pt>
                <c:pt idx="5">
                  <c:v>3515</c:v>
                </c:pt>
                <c:pt idx="6">
                  <c:v>3733</c:v>
                </c:pt>
                <c:pt idx="7">
                  <c:v>3942</c:v>
                </c:pt>
                <c:pt idx="8">
                  <c:v>4155</c:v>
                </c:pt>
                <c:pt idx="9">
                  <c:v>4886</c:v>
                </c:pt>
                <c:pt idx="10">
                  <c:v>5643</c:v>
                </c:pt>
                <c:pt idx="11">
                  <c:v>6395</c:v>
                </c:pt>
                <c:pt idx="12">
                  <c:v>7121</c:v>
                </c:pt>
                <c:pt idx="13">
                  <c:v>7869</c:v>
                </c:pt>
                <c:pt idx="14">
                  <c:v>10830</c:v>
                </c:pt>
                <c:pt idx="15">
                  <c:v>13796</c:v>
                </c:pt>
                <c:pt idx="16">
                  <c:v>16764</c:v>
                </c:pt>
                <c:pt idx="17">
                  <c:v>19737</c:v>
                </c:pt>
                <c:pt idx="18">
                  <c:v>22706</c:v>
                </c:pt>
                <c:pt idx="19">
                  <c:v>25326</c:v>
                </c:pt>
                <c:pt idx="20">
                  <c:v>27956</c:v>
                </c:pt>
                <c:pt idx="21">
                  <c:v>30578</c:v>
                </c:pt>
                <c:pt idx="22">
                  <c:v>33203</c:v>
                </c:pt>
                <c:pt idx="23">
                  <c:v>35821</c:v>
                </c:pt>
                <c:pt idx="24">
                  <c:v>40456</c:v>
                </c:pt>
                <c:pt idx="25">
                  <c:v>45131</c:v>
                </c:pt>
                <c:pt idx="26">
                  <c:v>49797</c:v>
                </c:pt>
                <c:pt idx="27">
                  <c:v>54473</c:v>
                </c:pt>
                <c:pt idx="28">
                  <c:v>59153</c:v>
                </c:pt>
                <c:pt idx="29">
                  <c:v>63950</c:v>
                </c:pt>
                <c:pt idx="30">
                  <c:v>68764</c:v>
                </c:pt>
                <c:pt idx="31">
                  <c:v>73577</c:v>
                </c:pt>
                <c:pt idx="32">
                  <c:v>78399</c:v>
                </c:pt>
                <c:pt idx="33">
                  <c:v>83221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41728"/>
        <c:axId val="208443264"/>
      </c:lineChart>
      <c:catAx>
        <c:axId val="20844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540000"/>
          <a:lstStyle/>
          <a:p>
            <a:pPr>
              <a:defRPr sz="1200" b="1"/>
            </a:pPr>
            <a:endParaRPr lang="en-US"/>
          </a:p>
        </c:txPr>
        <c:crossAx val="208443264"/>
        <c:crosses val="autoZero"/>
        <c:auto val="1"/>
        <c:lblAlgn val="ctr"/>
        <c:lblOffset val="100"/>
        <c:noMultiLvlLbl val="0"/>
      </c:catAx>
      <c:valAx>
        <c:axId val="2084432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20844172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'Your LA - Forecasts'!$B$40</c:f>
          <c:strCache>
            <c:ptCount val="1"/>
            <c:pt idx="0">
              <c:v>NPg DFES 2019: Your Heat Pump projections for your LA</c:v>
            </c:pt>
          </c:strCache>
        </c:strRef>
      </c:tx>
      <c:layout/>
      <c:overlay val="0"/>
      <c:txPr>
        <a:bodyPr/>
        <a:lstStyle/>
        <a:p>
          <a:pPr>
            <a:defRPr sz="28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'Your LA - Forecasts'!$B$41</c:f>
              <c:strCache>
                <c:ptCount val="1"/>
                <c:pt idx="0">
                  <c:v>Community Renewables</c:v>
                </c:pt>
              </c:strCache>
            </c:strRef>
          </c:tx>
          <c:spPr>
            <a:ln>
              <a:solidFill>
                <a:srgbClr val="FF66CC"/>
              </a:solidFill>
            </a:ln>
          </c:spPr>
          <c:marker>
            <c:symbol val="none"/>
          </c:marker>
          <c:cat>
            <c:numRef>
              <c:f>'Your LA - Forecasts'!$C$40:$AJ$40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'Your LA - Forecasts'!$C$41:$AJ$41</c:f>
              <c:numCache>
                <c:formatCode>_-* #,##0_-;\-* #,##0_-;_-* "-"??_-;_-@_-</c:formatCode>
                <c:ptCount val="34"/>
                <c:pt idx="0">
                  <c:v>2402</c:v>
                </c:pt>
                <c:pt idx="1">
                  <c:v>2570</c:v>
                </c:pt>
                <c:pt idx="2">
                  <c:v>3180</c:v>
                </c:pt>
                <c:pt idx="3">
                  <c:v>3863</c:v>
                </c:pt>
                <c:pt idx="4">
                  <c:v>5520</c:v>
                </c:pt>
                <c:pt idx="5">
                  <c:v>7286</c:v>
                </c:pt>
                <c:pt idx="6">
                  <c:v>9058</c:v>
                </c:pt>
                <c:pt idx="7">
                  <c:v>10811</c:v>
                </c:pt>
                <c:pt idx="8">
                  <c:v>12590</c:v>
                </c:pt>
                <c:pt idx="9">
                  <c:v>21832</c:v>
                </c:pt>
                <c:pt idx="10">
                  <c:v>32030</c:v>
                </c:pt>
                <c:pt idx="11">
                  <c:v>42212</c:v>
                </c:pt>
                <c:pt idx="12">
                  <c:v>52378</c:v>
                </c:pt>
                <c:pt idx="13">
                  <c:v>62504</c:v>
                </c:pt>
                <c:pt idx="14">
                  <c:v>74829</c:v>
                </c:pt>
                <c:pt idx="15">
                  <c:v>86904</c:v>
                </c:pt>
                <c:pt idx="16">
                  <c:v>99128</c:v>
                </c:pt>
                <c:pt idx="17">
                  <c:v>111236</c:v>
                </c:pt>
                <c:pt idx="18">
                  <c:v>123463</c:v>
                </c:pt>
                <c:pt idx="19">
                  <c:v>133767</c:v>
                </c:pt>
                <c:pt idx="20">
                  <c:v>144183</c:v>
                </c:pt>
                <c:pt idx="21">
                  <c:v>154622</c:v>
                </c:pt>
                <c:pt idx="22">
                  <c:v>165012</c:v>
                </c:pt>
                <c:pt idx="23">
                  <c:v>175207</c:v>
                </c:pt>
                <c:pt idx="24">
                  <c:v>183730</c:v>
                </c:pt>
                <c:pt idx="25">
                  <c:v>193011</c:v>
                </c:pt>
                <c:pt idx="26">
                  <c:v>202464</c:v>
                </c:pt>
                <c:pt idx="27">
                  <c:v>211831</c:v>
                </c:pt>
                <c:pt idx="28">
                  <c:v>221388</c:v>
                </c:pt>
                <c:pt idx="29">
                  <c:v>225609</c:v>
                </c:pt>
                <c:pt idx="30">
                  <c:v>229832</c:v>
                </c:pt>
                <c:pt idx="31">
                  <c:v>234059</c:v>
                </c:pt>
                <c:pt idx="32">
                  <c:v>238288</c:v>
                </c:pt>
                <c:pt idx="33">
                  <c:v>242525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'Your LA - Forecasts'!$B$42</c:f>
              <c:strCache>
                <c:ptCount val="1"/>
                <c:pt idx="0">
                  <c:v>Two Degrees</c:v>
                </c:pt>
              </c:strCache>
            </c:strRef>
          </c:tx>
          <c:marker>
            <c:symbol val="none"/>
          </c:marker>
          <c:cat>
            <c:numRef>
              <c:f>'Your LA - Forecasts'!$C$40:$AJ$40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'Your LA - Forecasts'!$C$42:$AJ$42</c:f>
              <c:numCache>
                <c:formatCode>_-* #,##0_-;\-* #,##0_-;_-* "-"??_-;_-@_-</c:formatCode>
                <c:ptCount val="34"/>
                <c:pt idx="0">
                  <c:v>2372</c:v>
                </c:pt>
                <c:pt idx="1">
                  <c:v>2550</c:v>
                </c:pt>
                <c:pt idx="2">
                  <c:v>2869</c:v>
                </c:pt>
                <c:pt idx="3">
                  <c:v>3216</c:v>
                </c:pt>
                <c:pt idx="4">
                  <c:v>4233</c:v>
                </c:pt>
                <c:pt idx="5">
                  <c:v>5409</c:v>
                </c:pt>
                <c:pt idx="6">
                  <c:v>6526</c:v>
                </c:pt>
                <c:pt idx="7">
                  <c:v>7703</c:v>
                </c:pt>
                <c:pt idx="8">
                  <c:v>8816</c:v>
                </c:pt>
                <c:pt idx="9">
                  <c:v>16525</c:v>
                </c:pt>
                <c:pt idx="10">
                  <c:v>24137</c:v>
                </c:pt>
                <c:pt idx="11">
                  <c:v>31716</c:v>
                </c:pt>
                <c:pt idx="12">
                  <c:v>39300</c:v>
                </c:pt>
                <c:pt idx="13">
                  <c:v>46888</c:v>
                </c:pt>
                <c:pt idx="14">
                  <c:v>53698</c:v>
                </c:pt>
                <c:pt idx="15">
                  <c:v>60475</c:v>
                </c:pt>
                <c:pt idx="16">
                  <c:v>67255</c:v>
                </c:pt>
                <c:pt idx="17">
                  <c:v>74043</c:v>
                </c:pt>
                <c:pt idx="18">
                  <c:v>80831</c:v>
                </c:pt>
                <c:pt idx="19">
                  <c:v>85863</c:v>
                </c:pt>
                <c:pt idx="20">
                  <c:v>90950</c:v>
                </c:pt>
                <c:pt idx="21">
                  <c:v>96044</c:v>
                </c:pt>
                <c:pt idx="22">
                  <c:v>101129</c:v>
                </c:pt>
                <c:pt idx="23">
                  <c:v>106218</c:v>
                </c:pt>
                <c:pt idx="24">
                  <c:v>107046</c:v>
                </c:pt>
                <c:pt idx="25">
                  <c:v>107868</c:v>
                </c:pt>
                <c:pt idx="26">
                  <c:v>108689</c:v>
                </c:pt>
                <c:pt idx="27">
                  <c:v>109518</c:v>
                </c:pt>
                <c:pt idx="28">
                  <c:v>110343</c:v>
                </c:pt>
                <c:pt idx="29">
                  <c:v>110133</c:v>
                </c:pt>
                <c:pt idx="30">
                  <c:v>109920</c:v>
                </c:pt>
                <c:pt idx="31">
                  <c:v>109704</c:v>
                </c:pt>
                <c:pt idx="32">
                  <c:v>109492</c:v>
                </c:pt>
                <c:pt idx="33">
                  <c:v>109274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'Your LA - Forecasts'!$B$43</c:f>
              <c:strCache>
                <c:ptCount val="1"/>
                <c:pt idx="0">
                  <c:v>Steady Progression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'Your LA - Forecasts'!$C$40:$AJ$40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'Your LA - Forecasts'!$C$43:$AJ$43</c:f>
              <c:numCache>
                <c:formatCode>_-* #,##0_-;\-* #,##0_-;_-* "-"??_-;_-@_-</c:formatCode>
                <c:ptCount val="34"/>
                <c:pt idx="0">
                  <c:v>2372</c:v>
                </c:pt>
                <c:pt idx="1">
                  <c:v>2550</c:v>
                </c:pt>
                <c:pt idx="2">
                  <c:v>2652</c:v>
                </c:pt>
                <c:pt idx="3">
                  <c:v>2747</c:v>
                </c:pt>
                <c:pt idx="4">
                  <c:v>2898</c:v>
                </c:pt>
                <c:pt idx="5">
                  <c:v>3057</c:v>
                </c:pt>
                <c:pt idx="6">
                  <c:v>3208</c:v>
                </c:pt>
                <c:pt idx="7">
                  <c:v>3342</c:v>
                </c:pt>
                <c:pt idx="8">
                  <c:v>3490</c:v>
                </c:pt>
                <c:pt idx="9">
                  <c:v>3823</c:v>
                </c:pt>
                <c:pt idx="10">
                  <c:v>4160</c:v>
                </c:pt>
                <c:pt idx="11">
                  <c:v>4493</c:v>
                </c:pt>
                <c:pt idx="12">
                  <c:v>4867</c:v>
                </c:pt>
                <c:pt idx="13">
                  <c:v>5205</c:v>
                </c:pt>
                <c:pt idx="14">
                  <c:v>6210</c:v>
                </c:pt>
                <c:pt idx="15">
                  <c:v>7201</c:v>
                </c:pt>
                <c:pt idx="16">
                  <c:v>8191</c:v>
                </c:pt>
                <c:pt idx="17">
                  <c:v>9181</c:v>
                </c:pt>
                <c:pt idx="18">
                  <c:v>10172</c:v>
                </c:pt>
                <c:pt idx="19">
                  <c:v>10954</c:v>
                </c:pt>
                <c:pt idx="20">
                  <c:v>11751</c:v>
                </c:pt>
                <c:pt idx="21">
                  <c:v>12551</c:v>
                </c:pt>
                <c:pt idx="22">
                  <c:v>13348</c:v>
                </c:pt>
                <c:pt idx="23">
                  <c:v>14129</c:v>
                </c:pt>
                <c:pt idx="24">
                  <c:v>14975</c:v>
                </c:pt>
                <c:pt idx="25">
                  <c:v>15825</c:v>
                </c:pt>
                <c:pt idx="26">
                  <c:v>16673</c:v>
                </c:pt>
                <c:pt idx="27">
                  <c:v>17521</c:v>
                </c:pt>
                <c:pt idx="28">
                  <c:v>18370</c:v>
                </c:pt>
                <c:pt idx="29">
                  <c:v>19320</c:v>
                </c:pt>
                <c:pt idx="30">
                  <c:v>20265</c:v>
                </c:pt>
                <c:pt idx="31">
                  <c:v>21208</c:v>
                </c:pt>
                <c:pt idx="32">
                  <c:v>22157</c:v>
                </c:pt>
                <c:pt idx="33">
                  <c:v>23106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'Your LA - Forecasts'!$B$44</c:f>
              <c:strCache>
                <c:ptCount val="1"/>
                <c:pt idx="0">
                  <c:v>Consumer Evolution</c:v>
                </c:pt>
              </c:strCache>
            </c:strRef>
          </c:tx>
          <c:spPr>
            <a:ln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'Your LA - Forecasts'!$C$40:$AJ$40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'Your LA - Forecasts'!$C$44:$AJ$44</c:f>
              <c:numCache>
                <c:formatCode>_-* #,##0_-;\-* #,##0_-;_-* "-"??_-;_-@_-</c:formatCode>
                <c:ptCount val="34"/>
                <c:pt idx="0">
                  <c:v>2372</c:v>
                </c:pt>
                <c:pt idx="1">
                  <c:v>2550</c:v>
                </c:pt>
                <c:pt idx="2">
                  <c:v>2794</c:v>
                </c:pt>
                <c:pt idx="3">
                  <c:v>3107</c:v>
                </c:pt>
                <c:pt idx="4">
                  <c:v>3301</c:v>
                </c:pt>
                <c:pt idx="5">
                  <c:v>3515</c:v>
                </c:pt>
                <c:pt idx="6">
                  <c:v>3733</c:v>
                </c:pt>
                <c:pt idx="7">
                  <c:v>3942</c:v>
                </c:pt>
                <c:pt idx="8">
                  <c:v>4155</c:v>
                </c:pt>
                <c:pt idx="9">
                  <c:v>4886</c:v>
                </c:pt>
                <c:pt idx="10">
                  <c:v>5643</c:v>
                </c:pt>
                <c:pt idx="11">
                  <c:v>6395</c:v>
                </c:pt>
                <c:pt idx="12">
                  <c:v>7121</c:v>
                </c:pt>
                <c:pt idx="13">
                  <c:v>7869</c:v>
                </c:pt>
                <c:pt idx="14">
                  <c:v>10830</c:v>
                </c:pt>
                <c:pt idx="15">
                  <c:v>13796</c:v>
                </c:pt>
                <c:pt idx="16">
                  <c:v>16764</c:v>
                </c:pt>
                <c:pt idx="17">
                  <c:v>19737</c:v>
                </c:pt>
                <c:pt idx="18">
                  <c:v>22706</c:v>
                </c:pt>
                <c:pt idx="19">
                  <c:v>25326</c:v>
                </c:pt>
                <c:pt idx="20">
                  <c:v>27956</c:v>
                </c:pt>
                <c:pt idx="21">
                  <c:v>30578</c:v>
                </c:pt>
                <c:pt idx="22">
                  <c:v>33203</c:v>
                </c:pt>
                <c:pt idx="23">
                  <c:v>35821</c:v>
                </c:pt>
                <c:pt idx="24">
                  <c:v>40456</c:v>
                </c:pt>
                <c:pt idx="25">
                  <c:v>45131</c:v>
                </c:pt>
                <c:pt idx="26">
                  <c:v>49797</c:v>
                </c:pt>
                <c:pt idx="27">
                  <c:v>54473</c:v>
                </c:pt>
                <c:pt idx="28">
                  <c:v>59153</c:v>
                </c:pt>
                <c:pt idx="29">
                  <c:v>63950</c:v>
                </c:pt>
                <c:pt idx="30">
                  <c:v>68764</c:v>
                </c:pt>
                <c:pt idx="31">
                  <c:v>73577</c:v>
                </c:pt>
                <c:pt idx="32">
                  <c:v>78399</c:v>
                </c:pt>
                <c:pt idx="33">
                  <c:v>83221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53632"/>
        <c:axId val="208455168"/>
      </c:lineChart>
      <c:catAx>
        <c:axId val="20845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540000"/>
          <a:lstStyle/>
          <a:p>
            <a:pPr>
              <a:defRPr sz="1200" b="1"/>
            </a:pPr>
            <a:endParaRPr lang="en-US"/>
          </a:p>
        </c:txPr>
        <c:crossAx val="208455168"/>
        <c:crosses val="autoZero"/>
        <c:auto val="1"/>
        <c:lblAlgn val="ctr"/>
        <c:lblOffset val="100"/>
        <c:noMultiLvlLbl val="0"/>
      </c:catAx>
      <c:valAx>
        <c:axId val="2084551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20845363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Our Heat</a:t>
            </a:r>
            <a:r>
              <a:rPr lang="en-US" sz="1600" baseline="0"/>
              <a:t> Pump </a:t>
            </a:r>
            <a:r>
              <a:rPr lang="en-US" sz="1600"/>
              <a:t>Projections by Local Authority (2020)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23827758579071678"/>
          <c:y val="0.12340492179621962"/>
          <c:w val="0.70806635928366923"/>
          <c:h val="0.82048106666895693"/>
        </c:manualLayout>
      </c:layout>
      <c:barChart>
        <c:barDir val="bar"/>
        <c:grouping val="stacked"/>
        <c:varyColors val="0"/>
        <c:ser>
          <c:idx val="0"/>
          <c:order val="0"/>
          <c:tx>
            <c:v>MIN</c:v>
          </c:tx>
          <c:spPr>
            <a:noFill/>
          </c:spPr>
          <c:invertIfNegative val="0"/>
          <c:cat>
            <c:strRef>
              <c:f>'LA MIN MAX Chart data'!$A$3:$A$41</c:f>
              <c:strCache>
                <c:ptCount val="39"/>
                <c:pt idx="0">
                  <c:v>Barnsley</c:v>
                </c:pt>
                <c:pt idx="1">
                  <c:v>Bassetlaw</c:v>
                </c:pt>
                <c:pt idx="2">
                  <c:v>Bradford</c:v>
                </c:pt>
                <c:pt idx="3">
                  <c:v>Calderdale</c:v>
                </c:pt>
                <c:pt idx="4">
                  <c:v>County Durham</c:v>
                </c:pt>
                <c:pt idx="5">
                  <c:v>Craven</c:v>
                </c:pt>
                <c:pt idx="6">
                  <c:v>Darlington</c:v>
                </c:pt>
                <c:pt idx="7">
                  <c:v>Doncaster</c:v>
                </c:pt>
                <c:pt idx="8">
                  <c:v>East Lindsey</c:v>
                </c:pt>
                <c:pt idx="9">
                  <c:v>East Riding of Yorkshire</c:v>
                </c:pt>
                <c:pt idx="10">
                  <c:v>Gateshead</c:v>
                </c:pt>
                <c:pt idx="11">
                  <c:v>Hambleton</c:v>
                </c:pt>
                <c:pt idx="12">
                  <c:v>Harrogate</c:v>
                </c:pt>
                <c:pt idx="13">
                  <c:v>Hartlepool</c:v>
                </c:pt>
                <c:pt idx="14">
                  <c:v>High Peak</c:v>
                </c:pt>
                <c:pt idx="15">
                  <c:v>Kingston upon Hull</c:v>
                </c:pt>
                <c:pt idx="16">
                  <c:v>Kirklees</c:v>
                </c:pt>
                <c:pt idx="17">
                  <c:v>Leeds</c:v>
                </c:pt>
                <c:pt idx="18">
                  <c:v>Middlesbrough</c:v>
                </c:pt>
                <c:pt idx="19">
                  <c:v>Newcastle upon Tyne</c:v>
                </c:pt>
                <c:pt idx="20">
                  <c:v>North East Derbyshire</c:v>
                </c:pt>
                <c:pt idx="21">
                  <c:v>North East Lincolnshire</c:v>
                </c:pt>
                <c:pt idx="22">
                  <c:v>North Lincolnshire</c:v>
                </c:pt>
                <c:pt idx="23">
                  <c:v>North Tyneside</c:v>
                </c:pt>
                <c:pt idx="24">
                  <c:v>Northumberland</c:v>
                </c:pt>
                <c:pt idx="25">
                  <c:v>Pendle</c:v>
                </c:pt>
                <c:pt idx="26">
                  <c:v>Redcar and Cleveland</c:v>
                </c:pt>
                <c:pt idx="27">
                  <c:v>Richmondshire</c:v>
                </c:pt>
                <c:pt idx="28">
                  <c:v>Rotherham</c:v>
                </c:pt>
                <c:pt idx="29">
                  <c:v>Ryedale</c:v>
                </c:pt>
                <c:pt idx="30">
                  <c:v>Scarborough</c:v>
                </c:pt>
                <c:pt idx="31">
                  <c:v>Selby</c:v>
                </c:pt>
                <c:pt idx="32">
                  <c:v>Sheffield</c:v>
                </c:pt>
                <c:pt idx="33">
                  <c:v>South Tyneside</c:v>
                </c:pt>
                <c:pt idx="34">
                  <c:v>Stockton-on-Tees</c:v>
                </c:pt>
                <c:pt idx="35">
                  <c:v>Sunderland</c:v>
                </c:pt>
                <c:pt idx="36">
                  <c:v>Wakefield</c:v>
                </c:pt>
                <c:pt idx="37">
                  <c:v>West Lindsey</c:v>
                </c:pt>
                <c:pt idx="38">
                  <c:v>York</c:v>
                </c:pt>
              </c:strCache>
            </c:strRef>
          </c:cat>
          <c:val>
            <c:numRef>
              <c:f>'LA MIN MAX Chart data'!$B$3:$B$41</c:f>
              <c:numCache>
                <c:formatCode>_-* #,##0_-;\-* #,##0_-;_-* "-"??_-;_-@_-</c:formatCode>
                <c:ptCount val="39"/>
                <c:pt idx="0">
                  <c:v>1109</c:v>
                </c:pt>
                <c:pt idx="1">
                  <c:v>82</c:v>
                </c:pt>
                <c:pt idx="2">
                  <c:v>1557</c:v>
                </c:pt>
                <c:pt idx="3">
                  <c:v>592</c:v>
                </c:pt>
                <c:pt idx="4">
                  <c:v>2013</c:v>
                </c:pt>
                <c:pt idx="5">
                  <c:v>205</c:v>
                </c:pt>
                <c:pt idx="6">
                  <c:v>343</c:v>
                </c:pt>
                <c:pt idx="7">
                  <c:v>1076</c:v>
                </c:pt>
                <c:pt idx="8">
                  <c:v>282</c:v>
                </c:pt>
                <c:pt idx="9">
                  <c:v>1402</c:v>
                </c:pt>
                <c:pt idx="10">
                  <c:v>605</c:v>
                </c:pt>
                <c:pt idx="11">
                  <c:v>534</c:v>
                </c:pt>
                <c:pt idx="12">
                  <c:v>503</c:v>
                </c:pt>
                <c:pt idx="13">
                  <c:v>368</c:v>
                </c:pt>
                <c:pt idx="14">
                  <c:v>25</c:v>
                </c:pt>
                <c:pt idx="15">
                  <c:v>885</c:v>
                </c:pt>
                <c:pt idx="16">
                  <c:v>1303</c:v>
                </c:pt>
                <c:pt idx="17">
                  <c:v>2747</c:v>
                </c:pt>
                <c:pt idx="18">
                  <c:v>499</c:v>
                </c:pt>
                <c:pt idx="19">
                  <c:v>1060</c:v>
                </c:pt>
                <c:pt idx="20">
                  <c:v>72</c:v>
                </c:pt>
                <c:pt idx="21">
                  <c:v>484</c:v>
                </c:pt>
                <c:pt idx="22">
                  <c:v>704</c:v>
                </c:pt>
                <c:pt idx="23">
                  <c:v>577</c:v>
                </c:pt>
                <c:pt idx="24">
                  <c:v>1557</c:v>
                </c:pt>
                <c:pt idx="25">
                  <c:v>45</c:v>
                </c:pt>
                <c:pt idx="26">
                  <c:v>477</c:v>
                </c:pt>
                <c:pt idx="27">
                  <c:v>344</c:v>
                </c:pt>
                <c:pt idx="28">
                  <c:v>959</c:v>
                </c:pt>
                <c:pt idx="29">
                  <c:v>356</c:v>
                </c:pt>
                <c:pt idx="30">
                  <c:v>483</c:v>
                </c:pt>
                <c:pt idx="31">
                  <c:v>555</c:v>
                </c:pt>
                <c:pt idx="32">
                  <c:v>1663</c:v>
                </c:pt>
                <c:pt idx="33">
                  <c:v>422</c:v>
                </c:pt>
                <c:pt idx="34">
                  <c:v>677</c:v>
                </c:pt>
                <c:pt idx="35">
                  <c:v>755</c:v>
                </c:pt>
                <c:pt idx="36">
                  <c:v>1465</c:v>
                </c:pt>
                <c:pt idx="37">
                  <c:v>429</c:v>
                </c:pt>
                <c:pt idx="38">
                  <c:v>757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cat>
            <c:strRef>
              <c:f>'LA MIN MAX Chart data'!$A$3:$A$41</c:f>
              <c:strCache>
                <c:ptCount val="39"/>
                <c:pt idx="0">
                  <c:v>Barnsley</c:v>
                </c:pt>
                <c:pt idx="1">
                  <c:v>Bassetlaw</c:v>
                </c:pt>
                <c:pt idx="2">
                  <c:v>Bradford</c:v>
                </c:pt>
                <c:pt idx="3">
                  <c:v>Calderdale</c:v>
                </c:pt>
                <c:pt idx="4">
                  <c:v>County Durham</c:v>
                </c:pt>
                <c:pt idx="5">
                  <c:v>Craven</c:v>
                </c:pt>
                <c:pt idx="6">
                  <c:v>Darlington</c:v>
                </c:pt>
                <c:pt idx="7">
                  <c:v>Doncaster</c:v>
                </c:pt>
                <c:pt idx="8">
                  <c:v>East Lindsey</c:v>
                </c:pt>
                <c:pt idx="9">
                  <c:v>East Riding of Yorkshire</c:v>
                </c:pt>
                <c:pt idx="10">
                  <c:v>Gateshead</c:v>
                </c:pt>
                <c:pt idx="11">
                  <c:v>Hambleton</c:v>
                </c:pt>
                <c:pt idx="12">
                  <c:v>Harrogate</c:v>
                </c:pt>
                <c:pt idx="13">
                  <c:v>Hartlepool</c:v>
                </c:pt>
                <c:pt idx="14">
                  <c:v>High Peak</c:v>
                </c:pt>
                <c:pt idx="15">
                  <c:v>Kingston upon Hull</c:v>
                </c:pt>
                <c:pt idx="16">
                  <c:v>Kirklees</c:v>
                </c:pt>
                <c:pt idx="17">
                  <c:v>Leeds</c:v>
                </c:pt>
                <c:pt idx="18">
                  <c:v>Middlesbrough</c:v>
                </c:pt>
                <c:pt idx="19">
                  <c:v>Newcastle upon Tyne</c:v>
                </c:pt>
                <c:pt idx="20">
                  <c:v>North East Derbyshire</c:v>
                </c:pt>
                <c:pt idx="21">
                  <c:v>North East Lincolnshire</c:v>
                </c:pt>
                <c:pt idx="22">
                  <c:v>North Lincolnshire</c:v>
                </c:pt>
                <c:pt idx="23">
                  <c:v>North Tyneside</c:v>
                </c:pt>
                <c:pt idx="24">
                  <c:v>Northumberland</c:v>
                </c:pt>
                <c:pt idx="25">
                  <c:v>Pendle</c:v>
                </c:pt>
                <c:pt idx="26">
                  <c:v>Redcar and Cleveland</c:v>
                </c:pt>
                <c:pt idx="27">
                  <c:v>Richmondshire</c:v>
                </c:pt>
                <c:pt idx="28">
                  <c:v>Rotherham</c:v>
                </c:pt>
                <c:pt idx="29">
                  <c:v>Ryedale</c:v>
                </c:pt>
                <c:pt idx="30">
                  <c:v>Scarborough</c:v>
                </c:pt>
                <c:pt idx="31">
                  <c:v>Selby</c:v>
                </c:pt>
                <c:pt idx="32">
                  <c:v>Sheffield</c:v>
                </c:pt>
                <c:pt idx="33">
                  <c:v>South Tyneside</c:v>
                </c:pt>
                <c:pt idx="34">
                  <c:v>Stockton-on-Tees</c:v>
                </c:pt>
                <c:pt idx="35">
                  <c:v>Sunderland</c:v>
                </c:pt>
                <c:pt idx="36">
                  <c:v>Wakefield</c:v>
                </c:pt>
                <c:pt idx="37">
                  <c:v>West Lindsey</c:v>
                </c:pt>
                <c:pt idx="38">
                  <c:v>York</c:v>
                </c:pt>
              </c:strCache>
            </c:strRef>
          </c:cat>
          <c:val>
            <c:numRef>
              <c:f>'LA MIN MAX Chart data'!$D$3:$D$41</c:f>
              <c:numCache>
                <c:formatCode>_-* #,##0_-;\-* #,##0_-;_-* "-"??_-;_-@_-</c:formatCode>
                <c:ptCount val="39"/>
                <c:pt idx="0">
                  <c:v>589</c:v>
                </c:pt>
                <c:pt idx="1">
                  <c:v>68</c:v>
                </c:pt>
                <c:pt idx="2">
                  <c:v>587</c:v>
                </c:pt>
                <c:pt idx="3">
                  <c:v>260</c:v>
                </c:pt>
                <c:pt idx="4">
                  <c:v>1170</c:v>
                </c:pt>
                <c:pt idx="5">
                  <c:v>78</c:v>
                </c:pt>
                <c:pt idx="6">
                  <c:v>122</c:v>
                </c:pt>
                <c:pt idx="7">
                  <c:v>680</c:v>
                </c:pt>
                <c:pt idx="8">
                  <c:v>167</c:v>
                </c:pt>
                <c:pt idx="9">
                  <c:v>733</c:v>
                </c:pt>
                <c:pt idx="10">
                  <c:v>261</c:v>
                </c:pt>
                <c:pt idx="11">
                  <c:v>291</c:v>
                </c:pt>
                <c:pt idx="12">
                  <c:v>220</c:v>
                </c:pt>
                <c:pt idx="13">
                  <c:v>152</c:v>
                </c:pt>
                <c:pt idx="14">
                  <c:v>15</c:v>
                </c:pt>
                <c:pt idx="15">
                  <c:v>416</c:v>
                </c:pt>
                <c:pt idx="16">
                  <c:v>538</c:v>
                </c:pt>
                <c:pt idx="17">
                  <c:v>1116</c:v>
                </c:pt>
                <c:pt idx="18">
                  <c:v>195</c:v>
                </c:pt>
                <c:pt idx="19">
                  <c:v>345</c:v>
                </c:pt>
                <c:pt idx="20">
                  <c:v>48</c:v>
                </c:pt>
                <c:pt idx="21">
                  <c:v>225</c:v>
                </c:pt>
                <c:pt idx="22">
                  <c:v>390</c:v>
                </c:pt>
                <c:pt idx="23">
                  <c:v>240</c:v>
                </c:pt>
                <c:pt idx="24">
                  <c:v>965</c:v>
                </c:pt>
                <c:pt idx="25">
                  <c:v>24</c:v>
                </c:pt>
                <c:pt idx="26">
                  <c:v>241</c:v>
                </c:pt>
                <c:pt idx="27">
                  <c:v>234</c:v>
                </c:pt>
                <c:pt idx="28">
                  <c:v>481</c:v>
                </c:pt>
                <c:pt idx="29">
                  <c:v>176</c:v>
                </c:pt>
                <c:pt idx="30">
                  <c:v>245</c:v>
                </c:pt>
                <c:pt idx="31">
                  <c:v>281</c:v>
                </c:pt>
                <c:pt idx="32">
                  <c:v>708</c:v>
                </c:pt>
                <c:pt idx="33">
                  <c:v>185</c:v>
                </c:pt>
                <c:pt idx="34">
                  <c:v>253</c:v>
                </c:pt>
                <c:pt idx="35">
                  <c:v>341</c:v>
                </c:pt>
                <c:pt idx="36">
                  <c:v>686</c:v>
                </c:pt>
                <c:pt idx="37">
                  <c:v>240</c:v>
                </c:pt>
                <c:pt idx="38">
                  <c:v>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202611712"/>
        <c:axId val="202619136"/>
      </c:barChart>
      <c:catAx>
        <c:axId val="2026117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02619136"/>
        <c:crosses val="autoZero"/>
        <c:auto val="1"/>
        <c:lblAlgn val="ctr"/>
        <c:lblOffset val="200"/>
        <c:tickLblSkip val="1"/>
        <c:noMultiLvlLbl val="0"/>
      </c:catAx>
      <c:valAx>
        <c:axId val="202619136"/>
        <c:scaling>
          <c:orientation val="minMax"/>
          <c:max val="4000"/>
          <c:min val="0"/>
        </c:scaling>
        <c:delete val="0"/>
        <c:axPos val="t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 rot="-2940000"/>
          <a:lstStyle/>
          <a:p>
            <a:pPr>
              <a:defRPr/>
            </a:pPr>
            <a:endParaRPr lang="en-US"/>
          </a:p>
        </c:txPr>
        <c:crossAx val="202611712"/>
        <c:crosses val="autoZero"/>
        <c:crossBetween val="between"/>
        <c:majorUnit val="5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solidFill>
                  <a:srgbClr val="C00000"/>
                </a:solidFill>
              </a:defRPr>
            </a:pPr>
            <a:r>
              <a:rPr lang="en-US" sz="1600">
                <a:solidFill>
                  <a:schemeClr val="tx1"/>
                </a:solidFill>
              </a:rPr>
              <a:t>Our Heat Pump Projections by Local Authority (2030)</a:t>
            </a:r>
          </a:p>
        </c:rich>
      </c:tx>
      <c:layout>
        <c:manualLayout>
          <c:xMode val="edge"/>
          <c:yMode val="edge"/>
          <c:x val="0.11797656673426264"/>
          <c:y val="1.084598698481561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5152410618046295"/>
          <c:y val="0.12720051127014761"/>
          <c:w val="0.68599682725274191"/>
          <c:h val="0.84563470374229255"/>
        </c:manualLayout>
      </c:layout>
      <c:barChart>
        <c:barDir val="bar"/>
        <c:grouping val="stacked"/>
        <c:varyColors val="0"/>
        <c:ser>
          <c:idx val="0"/>
          <c:order val="0"/>
          <c:tx>
            <c:v>MIN</c:v>
          </c:tx>
          <c:spPr>
            <a:noFill/>
          </c:spPr>
          <c:invertIfNegative val="0"/>
          <c:cat>
            <c:strRef>
              <c:f>'LA MIN MAX Chart data'!$A$3:$A$41</c:f>
              <c:strCache>
                <c:ptCount val="39"/>
                <c:pt idx="0">
                  <c:v>Barnsley</c:v>
                </c:pt>
                <c:pt idx="1">
                  <c:v>Bassetlaw</c:v>
                </c:pt>
                <c:pt idx="2">
                  <c:v>Bradford</c:v>
                </c:pt>
                <c:pt idx="3">
                  <c:v>Calderdale</c:v>
                </c:pt>
                <c:pt idx="4">
                  <c:v>County Durham</c:v>
                </c:pt>
                <c:pt idx="5">
                  <c:v>Craven</c:v>
                </c:pt>
                <c:pt idx="6">
                  <c:v>Darlington</c:v>
                </c:pt>
                <c:pt idx="7">
                  <c:v>Doncaster</c:v>
                </c:pt>
                <c:pt idx="8">
                  <c:v>East Lindsey</c:v>
                </c:pt>
                <c:pt idx="9">
                  <c:v>East Riding of Yorkshire</c:v>
                </c:pt>
                <c:pt idx="10">
                  <c:v>Gateshead</c:v>
                </c:pt>
                <c:pt idx="11">
                  <c:v>Hambleton</c:v>
                </c:pt>
                <c:pt idx="12">
                  <c:v>Harrogate</c:v>
                </c:pt>
                <c:pt idx="13">
                  <c:v>Hartlepool</c:v>
                </c:pt>
                <c:pt idx="14">
                  <c:v>High Peak</c:v>
                </c:pt>
                <c:pt idx="15">
                  <c:v>Kingston upon Hull</c:v>
                </c:pt>
                <c:pt idx="16">
                  <c:v>Kirklees</c:v>
                </c:pt>
                <c:pt idx="17">
                  <c:v>Leeds</c:v>
                </c:pt>
                <c:pt idx="18">
                  <c:v>Middlesbrough</c:v>
                </c:pt>
                <c:pt idx="19">
                  <c:v>Newcastle upon Tyne</c:v>
                </c:pt>
                <c:pt idx="20">
                  <c:v>North East Derbyshire</c:v>
                </c:pt>
                <c:pt idx="21">
                  <c:v>North East Lincolnshire</c:v>
                </c:pt>
                <c:pt idx="22">
                  <c:v>North Lincolnshire</c:v>
                </c:pt>
                <c:pt idx="23">
                  <c:v>North Tyneside</c:v>
                </c:pt>
                <c:pt idx="24">
                  <c:v>Northumberland</c:v>
                </c:pt>
                <c:pt idx="25">
                  <c:v>Pendle</c:v>
                </c:pt>
                <c:pt idx="26">
                  <c:v>Redcar and Cleveland</c:v>
                </c:pt>
                <c:pt idx="27">
                  <c:v>Richmondshire</c:v>
                </c:pt>
                <c:pt idx="28">
                  <c:v>Rotherham</c:v>
                </c:pt>
                <c:pt idx="29">
                  <c:v>Ryedale</c:v>
                </c:pt>
                <c:pt idx="30">
                  <c:v>Scarborough</c:v>
                </c:pt>
                <c:pt idx="31">
                  <c:v>Selby</c:v>
                </c:pt>
                <c:pt idx="32">
                  <c:v>Sheffield</c:v>
                </c:pt>
                <c:pt idx="33">
                  <c:v>South Tyneside</c:v>
                </c:pt>
                <c:pt idx="34">
                  <c:v>Stockton-on-Tees</c:v>
                </c:pt>
                <c:pt idx="35">
                  <c:v>Sunderland</c:v>
                </c:pt>
                <c:pt idx="36">
                  <c:v>Wakefield</c:v>
                </c:pt>
                <c:pt idx="37">
                  <c:v>West Lindsey</c:v>
                </c:pt>
                <c:pt idx="38">
                  <c:v>York</c:v>
                </c:pt>
              </c:strCache>
            </c:strRef>
          </c:cat>
          <c:val>
            <c:numRef>
              <c:f>'LA MIN MAX Chart data'!$E$3:$E$41</c:f>
              <c:numCache>
                <c:formatCode>_-* #,##0_-;\-* #,##0_-;_-* "-"??_-;_-@_-</c:formatCode>
                <c:ptCount val="39"/>
                <c:pt idx="0">
                  <c:v>2166</c:v>
                </c:pt>
                <c:pt idx="1">
                  <c:v>151</c:v>
                </c:pt>
                <c:pt idx="2">
                  <c:v>2932</c:v>
                </c:pt>
                <c:pt idx="3">
                  <c:v>1068</c:v>
                </c:pt>
                <c:pt idx="4">
                  <c:v>3875</c:v>
                </c:pt>
                <c:pt idx="5">
                  <c:v>372</c:v>
                </c:pt>
                <c:pt idx="6">
                  <c:v>661</c:v>
                </c:pt>
                <c:pt idx="7">
                  <c:v>2016</c:v>
                </c:pt>
                <c:pt idx="8">
                  <c:v>505</c:v>
                </c:pt>
                <c:pt idx="9">
                  <c:v>2563</c:v>
                </c:pt>
                <c:pt idx="10">
                  <c:v>1149</c:v>
                </c:pt>
                <c:pt idx="11">
                  <c:v>969</c:v>
                </c:pt>
                <c:pt idx="12">
                  <c:v>871</c:v>
                </c:pt>
                <c:pt idx="13">
                  <c:v>732</c:v>
                </c:pt>
                <c:pt idx="14">
                  <c:v>41</c:v>
                </c:pt>
                <c:pt idx="15">
                  <c:v>1673</c:v>
                </c:pt>
                <c:pt idx="16">
                  <c:v>2439</c:v>
                </c:pt>
                <c:pt idx="17">
                  <c:v>5205</c:v>
                </c:pt>
                <c:pt idx="18">
                  <c:v>992</c:v>
                </c:pt>
                <c:pt idx="19">
                  <c:v>2041</c:v>
                </c:pt>
                <c:pt idx="20">
                  <c:v>140</c:v>
                </c:pt>
                <c:pt idx="21">
                  <c:v>901</c:v>
                </c:pt>
                <c:pt idx="22">
                  <c:v>1300</c:v>
                </c:pt>
                <c:pt idx="23">
                  <c:v>1111</c:v>
                </c:pt>
                <c:pt idx="24">
                  <c:v>2841</c:v>
                </c:pt>
                <c:pt idx="25">
                  <c:v>73</c:v>
                </c:pt>
                <c:pt idx="26">
                  <c:v>928</c:v>
                </c:pt>
                <c:pt idx="27">
                  <c:v>599</c:v>
                </c:pt>
                <c:pt idx="28">
                  <c:v>1844</c:v>
                </c:pt>
                <c:pt idx="29">
                  <c:v>653</c:v>
                </c:pt>
                <c:pt idx="30">
                  <c:v>864</c:v>
                </c:pt>
                <c:pt idx="31">
                  <c:v>1055</c:v>
                </c:pt>
                <c:pt idx="32">
                  <c:v>3100</c:v>
                </c:pt>
                <c:pt idx="33">
                  <c:v>820</c:v>
                </c:pt>
                <c:pt idx="34">
                  <c:v>1349</c:v>
                </c:pt>
                <c:pt idx="35">
                  <c:v>1445</c:v>
                </c:pt>
                <c:pt idx="36">
                  <c:v>2852</c:v>
                </c:pt>
                <c:pt idx="37">
                  <c:v>786</c:v>
                </c:pt>
                <c:pt idx="38">
                  <c:v>1464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cat>
            <c:strRef>
              <c:f>'LA MIN MAX Chart data'!$A$3:$A$41</c:f>
              <c:strCache>
                <c:ptCount val="39"/>
                <c:pt idx="0">
                  <c:v>Barnsley</c:v>
                </c:pt>
                <c:pt idx="1">
                  <c:v>Bassetlaw</c:v>
                </c:pt>
                <c:pt idx="2">
                  <c:v>Bradford</c:v>
                </c:pt>
                <c:pt idx="3">
                  <c:v>Calderdale</c:v>
                </c:pt>
                <c:pt idx="4">
                  <c:v>County Durham</c:v>
                </c:pt>
                <c:pt idx="5">
                  <c:v>Craven</c:v>
                </c:pt>
                <c:pt idx="6">
                  <c:v>Darlington</c:v>
                </c:pt>
                <c:pt idx="7">
                  <c:v>Doncaster</c:v>
                </c:pt>
                <c:pt idx="8">
                  <c:v>East Lindsey</c:v>
                </c:pt>
                <c:pt idx="9">
                  <c:v>East Riding of Yorkshire</c:v>
                </c:pt>
                <c:pt idx="10">
                  <c:v>Gateshead</c:v>
                </c:pt>
                <c:pt idx="11">
                  <c:v>Hambleton</c:v>
                </c:pt>
                <c:pt idx="12">
                  <c:v>Harrogate</c:v>
                </c:pt>
                <c:pt idx="13">
                  <c:v>Hartlepool</c:v>
                </c:pt>
                <c:pt idx="14">
                  <c:v>High Peak</c:v>
                </c:pt>
                <c:pt idx="15">
                  <c:v>Kingston upon Hull</c:v>
                </c:pt>
                <c:pt idx="16">
                  <c:v>Kirklees</c:v>
                </c:pt>
                <c:pt idx="17">
                  <c:v>Leeds</c:v>
                </c:pt>
                <c:pt idx="18">
                  <c:v>Middlesbrough</c:v>
                </c:pt>
                <c:pt idx="19">
                  <c:v>Newcastle upon Tyne</c:v>
                </c:pt>
                <c:pt idx="20">
                  <c:v>North East Derbyshire</c:v>
                </c:pt>
                <c:pt idx="21">
                  <c:v>North East Lincolnshire</c:v>
                </c:pt>
                <c:pt idx="22">
                  <c:v>North Lincolnshire</c:v>
                </c:pt>
                <c:pt idx="23">
                  <c:v>North Tyneside</c:v>
                </c:pt>
                <c:pt idx="24">
                  <c:v>Northumberland</c:v>
                </c:pt>
                <c:pt idx="25">
                  <c:v>Pendle</c:v>
                </c:pt>
                <c:pt idx="26">
                  <c:v>Redcar and Cleveland</c:v>
                </c:pt>
                <c:pt idx="27">
                  <c:v>Richmondshire</c:v>
                </c:pt>
                <c:pt idx="28">
                  <c:v>Rotherham</c:v>
                </c:pt>
                <c:pt idx="29">
                  <c:v>Ryedale</c:v>
                </c:pt>
                <c:pt idx="30">
                  <c:v>Scarborough</c:v>
                </c:pt>
                <c:pt idx="31">
                  <c:v>Selby</c:v>
                </c:pt>
                <c:pt idx="32">
                  <c:v>Sheffield</c:v>
                </c:pt>
                <c:pt idx="33">
                  <c:v>South Tyneside</c:v>
                </c:pt>
                <c:pt idx="34">
                  <c:v>Stockton-on-Tees</c:v>
                </c:pt>
                <c:pt idx="35">
                  <c:v>Sunderland</c:v>
                </c:pt>
                <c:pt idx="36">
                  <c:v>Wakefield</c:v>
                </c:pt>
                <c:pt idx="37">
                  <c:v>West Lindsey</c:v>
                </c:pt>
                <c:pt idx="38">
                  <c:v>York</c:v>
                </c:pt>
              </c:strCache>
            </c:strRef>
          </c:cat>
          <c:val>
            <c:numRef>
              <c:f>'LA MIN MAX Chart data'!$G$3:$G$41</c:f>
              <c:numCache>
                <c:formatCode>_-* #,##0_-;\-* #,##0_-;_-* "-"??_-;_-@_-</c:formatCode>
                <c:ptCount val="39"/>
                <c:pt idx="0">
                  <c:v>22585</c:v>
                </c:pt>
                <c:pt idx="1">
                  <c:v>1804</c:v>
                </c:pt>
                <c:pt idx="2">
                  <c:v>28546</c:v>
                </c:pt>
                <c:pt idx="3">
                  <c:v>11413</c:v>
                </c:pt>
                <c:pt idx="4">
                  <c:v>42448</c:v>
                </c:pt>
                <c:pt idx="5">
                  <c:v>3250</c:v>
                </c:pt>
                <c:pt idx="6">
                  <c:v>6463</c:v>
                </c:pt>
                <c:pt idx="7">
                  <c:v>24080</c:v>
                </c:pt>
                <c:pt idx="8">
                  <c:v>4446</c:v>
                </c:pt>
                <c:pt idx="9">
                  <c:v>25354</c:v>
                </c:pt>
                <c:pt idx="10">
                  <c:v>14027</c:v>
                </c:pt>
                <c:pt idx="11">
                  <c:v>9204</c:v>
                </c:pt>
                <c:pt idx="12">
                  <c:v>8897</c:v>
                </c:pt>
                <c:pt idx="13">
                  <c:v>7300</c:v>
                </c:pt>
                <c:pt idx="14">
                  <c:v>373</c:v>
                </c:pt>
                <c:pt idx="15">
                  <c:v>19553</c:v>
                </c:pt>
                <c:pt idx="16">
                  <c:v>25302</c:v>
                </c:pt>
                <c:pt idx="17">
                  <c:v>57299</c:v>
                </c:pt>
                <c:pt idx="18">
                  <c:v>9899</c:v>
                </c:pt>
                <c:pt idx="19">
                  <c:v>21341</c:v>
                </c:pt>
                <c:pt idx="20">
                  <c:v>1368</c:v>
                </c:pt>
                <c:pt idx="21">
                  <c:v>9452</c:v>
                </c:pt>
                <c:pt idx="22">
                  <c:v>13207</c:v>
                </c:pt>
                <c:pt idx="23">
                  <c:v>13602</c:v>
                </c:pt>
                <c:pt idx="24">
                  <c:v>30251</c:v>
                </c:pt>
                <c:pt idx="25">
                  <c:v>743</c:v>
                </c:pt>
                <c:pt idx="26">
                  <c:v>9430</c:v>
                </c:pt>
                <c:pt idx="27">
                  <c:v>6582</c:v>
                </c:pt>
                <c:pt idx="28">
                  <c:v>20784</c:v>
                </c:pt>
                <c:pt idx="29">
                  <c:v>5844</c:v>
                </c:pt>
                <c:pt idx="30">
                  <c:v>8084</c:v>
                </c:pt>
                <c:pt idx="31">
                  <c:v>9176</c:v>
                </c:pt>
                <c:pt idx="32">
                  <c:v>36118</c:v>
                </c:pt>
                <c:pt idx="33">
                  <c:v>10029</c:v>
                </c:pt>
                <c:pt idx="34">
                  <c:v>13701</c:v>
                </c:pt>
                <c:pt idx="35">
                  <c:v>18275</c:v>
                </c:pt>
                <c:pt idx="36">
                  <c:v>29880</c:v>
                </c:pt>
                <c:pt idx="37">
                  <c:v>6993</c:v>
                </c:pt>
                <c:pt idx="38">
                  <c:v>13217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207864576"/>
        <c:axId val="207866880"/>
      </c:barChart>
      <c:catAx>
        <c:axId val="2078645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07866880"/>
        <c:crosses val="autoZero"/>
        <c:auto val="1"/>
        <c:lblAlgn val="ctr"/>
        <c:lblOffset val="200"/>
        <c:tickLblSkip val="1"/>
        <c:noMultiLvlLbl val="0"/>
      </c:catAx>
      <c:valAx>
        <c:axId val="207866880"/>
        <c:scaling>
          <c:orientation val="minMax"/>
          <c:max val="70000"/>
          <c:min val="0"/>
        </c:scaling>
        <c:delete val="0"/>
        <c:axPos val="t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7864576"/>
        <c:crosses val="autoZero"/>
        <c:crossBetween val="between"/>
        <c:majorUnit val="1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Pump Projections by Local Authority (2040)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22854758976806222"/>
          <c:y val="0.1477327772853842"/>
          <c:w val="0.69726413131924947"/>
          <c:h val="0.80160281783051424"/>
        </c:manualLayout>
      </c:layout>
      <c:barChart>
        <c:barDir val="bar"/>
        <c:grouping val="stacked"/>
        <c:varyColors val="0"/>
        <c:ser>
          <c:idx val="0"/>
          <c:order val="0"/>
          <c:tx>
            <c:v>MIN</c:v>
          </c:tx>
          <c:spPr>
            <a:noFill/>
          </c:spPr>
          <c:invertIfNegative val="0"/>
          <c:cat>
            <c:strRef>
              <c:f>'LA MIN MAX Chart data'!$A$3:$A$41</c:f>
              <c:strCache>
                <c:ptCount val="39"/>
                <c:pt idx="0">
                  <c:v>Barnsley</c:v>
                </c:pt>
                <c:pt idx="1">
                  <c:v>Bassetlaw</c:v>
                </c:pt>
                <c:pt idx="2">
                  <c:v>Bradford</c:v>
                </c:pt>
                <c:pt idx="3">
                  <c:v>Calderdale</c:v>
                </c:pt>
                <c:pt idx="4">
                  <c:v>County Durham</c:v>
                </c:pt>
                <c:pt idx="5">
                  <c:v>Craven</c:v>
                </c:pt>
                <c:pt idx="6">
                  <c:v>Darlington</c:v>
                </c:pt>
                <c:pt idx="7">
                  <c:v>Doncaster</c:v>
                </c:pt>
                <c:pt idx="8">
                  <c:v>East Lindsey</c:v>
                </c:pt>
                <c:pt idx="9">
                  <c:v>East Riding of Yorkshire</c:v>
                </c:pt>
                <c:pt idx="10">
                  <c:v>Gateshead</c:v>
                </c:pt>
                <c:pt idx="11">
                  <c:v>Hambleton</c:v>
                </c:pt>
                <c:pt idx="12">
                  <c:v>Harrogate</c:v>
                </c:pt>
                <c:pt idx="13">
                  <c:v>Hartlepool</c:v>
                </c:pt>
                <c:pt idx="14">
                  <c:v>High Peak</c:v>
                </c:pt>
                <c:pt idx="15">
                  <c:v>Kingston upon Hull</c:v>
                </c:pt>
                <c:pt idx="16">
                  <c:v>Kirklees</c:v>
                </c:pt>
                <c:pt idx="17">
                  <c:v>Leeds</c:v>
                </c:pt>
                <c:pt idx="18">
                  <c:v>Middlesbrough</c:v>
                </c:pt>
                <c:pt idx="19">
                  <c:v>Newcastle upon Tyne</c:v>
                </c:pt>
                <c:pt idx="20">
                  <c:v>North East Derbyshire</c:v>
                </c:pt>
                <c:pt idx="21">
                  <c:v>North East Lincolnshire</c:v>
                </c:pt>
                <c:pt idx="22">
                  <c:v>North Lincolnshire</c:v>
                </c:pt>
                <c:pt idx="23">
                  <c:v>North Tyneside</c:v>
                </c:pt>
                <c:pt idx="24">
                  <c:v>Northumberland</c:v>
                </c:pt>
                <c:pt idx="25">
                  <c:v>Pendle</c:v>
                </c:pt>
                <c:pt idx="26">
                  <c:v>Redcar and Cleveland</c:v>
                </c:pt>
                <c:pt idx="27">
                  <c:v>Richmondshire</c:v>
                </c:pt>
                <c:pt idx="28">
                  <c:v>Rotherham</c:v>
                </c:pt>
                <c:pt idx="29">
                  <c:v>Ryedale</c:v>
                </c:pt>
                <c:pt idx="30">
                  <c:v>Scarborough</c:v>
                </c:pt>
                <c:pt idx="31">
                  <c:v>Selby</c:v>
                </c:pt>
                <c:pt idx="32">
                  <c:v>Sheffield</c:v>
                </c:pt>
                <c:pt idx="33">
                  <c:v>South Tyneside</c:v>
                </c:pt>
                <c:pt idx="34">
                  <c:v>Stockton-on-Tees</c:v>
                </c:pt>
                <c:pt idx="35">
                  <c:v>Sunderland</c:v>
                </c:pt>
                <c:pt idx="36">
                  <c:v>Wakefield</c:v>
                </c:pt>
                <c:pt idx="37">
                  <c:v>West Lindsey</c:v>
                </c:pt>
                <c:pt idx="38">
                  <c:v>York</c:v>
                </c:pt>
              </c:strCache>
            </c:strRef>
          </c:cat>
          <c:val>
            <c:numRef>
              <c:f>'LA MIN MAX Chart data'!$H$3:$H$41</c:f>
              <c:numCache>
                <c:formatCode>_-* #,##0_-;\-* #,##0_-;_-* "-"??_-;_-@_-</c:formatCode>
                <c:ptCount val="39"/>
                <c:pt idx="0">
                  <c:v>5986</c:v>
                </c:pt>
                <c:pt idx="1">
                  <c:v>368</c:v>
                </c:pt>
                <c:pt idx="2">
                  <c:v>7905</c:v>
                </c:pt>
                <c:pt idx="3">
                  <c:v>2723</c:v>
                </c:pt>
                <c:pt idx="4">
                  <c:v>10445</c:v>
                </c:pt>
                <c:pt idx="5">
                  <c:v>948</c:v>
                </c:pt>
                <c:pt idx="6">
                  <c:v>1814</c:v>
                </c:pt>
                <c:pt idx="7">
                  <c:v>5277</c:v>
                </c:pt>
                <c:pt idx="8">
                  <c:v>1123</c:v>
                </c:pt>
                <c:pt idx="9">
                  <c:v>6264</c:v>
                </c:pt>
                <c:pt idx="10">
                  <c:v>3123</c:v>
                </c:pt>
                <c:pt idx="11">
                  <c:v>2360</c:v>
                </c:pt>
                <c:pt idx="12">
                  <c:v>2079</c:v>
                </c:pt>
                <c:pt idx="13">
                  <c:v>2055</c:v>
                </c:pt>
                <c:pt idx="14">
                  <c:v>75</c:v>
                </c:pt>
                <c:pt idx="15">
                  <c:v>4515</c:v>
                </c:pt>
                <c:pt idx="16">
                  <c:v>6548</c:v>
                </c:pt>
                <c:pt idx="17">
                  <c:v>14129</c:v>
                </c:pt>
                <c:pt idx="18">
                  <c:v>2793</c:v>
                </c:pt>
                <c:pt idx="19">
                  <c:v>5656</c:v>
                </c:pt>
                <c:pt idx="20">
                  <c:v>351</c:v>
                </c:pt>
                <c:pt idx="21">
                  <c:v>2359</c:v>
                </c:pt>
                <c:pt idx="22">
                  <c:v>3234</c:v>
                </c:pt>
                <c:pt idx="23">
                  <c:v>3060</c:v>
                </c:pt>
                <c:pt idx="24">
                  <c:v>6962</c:v>
                </c:pt>
                <c:pt idx="25">
                  <c:v>162</c:v>
                </c:pt>
                <c:pt idx="26">
                  <c:v>2518</c:v>
                </c:pt>
                <c:pt idx="27">
                  <c:v>1368</c:v>
                </c:pt>
                <c:pt idx="28">
                  <c:v>5062</c:v>
                </c:pt>
                <c:pt idx="29">
                  <c:v>1644</c:v>
                </c:pt>
                <c:pt idx="30">
                  <c:v>2151</c:v>
                </c:pt>
                <c:pt idx="31">
                  <c:v>2679</c:v>
                </c:pt>
                <c:pt idx="32">
                  <c:v>8335</c:v>
                </c:pt>
                <c:pt idx="33">
                  <c:v>2273</c:v>
                </c:pt>
                <c:pt idx="34">
                  <c:v>3813</c:v>
                </c:pt>
                <c:pt idx="35">
                  <c:v>3936</c:v>
                </c:pt>
                <c:pt idx="36">
                  <c:v>7888</c:v>
                </c:pt>
                <c:pt idx="37">
                  <c:v>1850</c:v>
                </c:pt>
                <c:pt idx="38">
                  <c:v>4009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cat>
            <c:strRef>
              <c:f>'LA MIN MAX Chart data'!$A$3:$A$41</c:f>
              <c:strCache>
                <c:ptCount val="39"/>
                <c:pt idx="0">
                  <c:v>Barnsley</c:v>
                </c:pt>
                <c:pt idx="1">
                  <c:v>Bassetlaw</c:v>
                </c:pt>
                <c:pt idx="2">
                  <c:v>Bradford</c:v>
                </c:pt>
                <c:pt idx="3">
                  <c:v>Calderdale</c:v>
                </c:pt>
                <c:pt idx="4">
                  <c:v>County Durham</c:v>
                </c:pt>
                <c:pt idx="5">
                  <c:v>Craven</c:v>
                </c:pt>
                <c:pt idx="6">
                  <c:v>Darlington</c:v>
                </c:pt>
                <c:pt idx="7">
                  <c:v>Doncaster</c:v>
                </c:pt>
                <c:pt idx="8">
                  <c:v>East Lindsey</c:v>
                </c:pt>
                <c:pt idx="9">
                  <c:v>East Riding of Yorkshire</c:v>
                </c:pt>
                <c:pt idx="10">
                  <c:v>Gateshead</c:v>
                </c:pt>
                <c:pt idx="11">
                  <c:v>Hambleton</c:v>
                </c:pt>
                <c:pt idx="12">
                  <c:v>Harrogate</c:v>
                </c:pt>
                <c:pt idx="13">
                  <c:v>Hartlepool</c:v>
                </c:pt>
                <c:pt idx="14">
                  <c:v>High Peak</c:v>
                </c:pt>
                <c:pt idx="15">
                  <c:v>Kingston upon Hull</c:v>
                </c:pt>
                <c:pt idx="16">
                  <c:v>Kirklees</c:v>
                </c:pt>
                <c:pt idx="17">
                  <c:v>Leeds</c:v>
                </c:pt>
                <c:pt idx="18">
                  <c:v>Middlesbrough</c:v>
                </c:pt>
                <c:pt idx="19">
                  <c:v>Newcastle upon Tyne</c:v>
                </c:pt>
                <c:pt idx="20">
                  <c:v>North East Derbyshire</c:v>
                </c:pt>
                <c:pt idx="21">
                  <c:v>North East Lincolnshire</c:v>
                </c:pt>
                <c:pt idx="22">
                  <c:v>North Lincolnshire</c:v>
                </c:pt>
                <c:pt idx="23">
                  <c:v>North Tyneside</c:v>
                </c:pt>
                <c:pt idx="24">
                  <c:v>Northumberland</c:v>
                </c:pt>
                <c:pt idx="25">
                  <c:v>Pendle</c:v>
                </c:pt>
                <c:pt idx="26">
                  <c:v>Redcar and Cleveland</c:v>
                </c:pt>
                <c:pt idx="27">
                  <c:v>Richmondshire</c:v>
                </c:pt>
                <c:pt idx="28">
                  <c:v>Rotherham</c:v>
                </c:pt>
                <c:pt idx="29">
                  <c:v>Ryedale</c:v>
                </c:pt>
                <c:pt idx="30">
                  <c:v>Scarborough</c:v>
                </c:pt>
                <c:pt idx="31">
                  <c:v>Selby</c:v>
                </c:pt>
                <c:pt idx="32">
                  <c:v>Sheffield</c:v>
                </c:pt>
                <c:pt idx="33">
                  <c:v>South Tyneside</c:v>
                </c:pt>
                <c:pt idx="34">
                  <c:v>Stockton-on-Tees</c:v>
                </c:pt>
                <c:pt idx="35">
                  <c:v>Sunderland</c:v>
                </c:pt>
                <c:pt idx="36">
                  <c:v>Wakefield</c:v>
                </c:pt>
                <c:pt idx="37">
                  <c:v>West Lindsey</c:v>
                </c:pt>
                <c:pt idx="38">
                  <c:v>York</c:v>
                </c:pt>
              </c:strCache>
            </c:strRef>
          </c:cat>
          <c:val>
            <c:numRef>
              <c:f>'LA MIN MAX Chart data'!$J$3:$J$41</c:f>
              <c:numCache>
                <c:formatCode>_-* #,##0_-;\-* #,##0_-;_-* "-"??_-;_-@_-</c:formatCode>
                <c:ptCount val="39"/>
                <c:pt idx="0">
                  <c:v>60899</c:v>
                </c:pt>
                <c:pt idx="1">
                  <c:v>4554</c:v>
                </c:pt>
                <c:pt idx="2">
                  <c:v>79973</c:v>
                </c:pt>
                <c:pt idx="3">
                  <c:v>31761</c:v>
                </c:pt>
                <c:pt idx="4">
                  <c:v>113513</c:v>
                </c:pt>
                <c:pt idx="5">
                  <c:v>8852</c:v>
                </c:pt>
                <c:pt idx="6">
                  <c:v>18259</c:v>
                </c:pt>
                <c:pt idx="7">
                  <c:v>65248</c:v>
                </c:pt>
                <c:pt idx="8">
                  <c:v>10775</c:v>
                </c:pt>
                <c:pt idx="9">
                  <c:v>68956</c:v>
                </c:pt>
                <c:pt idx="10">
                  <c:v>39967</c:v>
                </c:pt>
                <c:pt idx="11">
                  <c:v>24147</c:v>
                </c:pt>
                <c:pt idx="12">
                  <c:v>24907</c:v>
                </c:pt>
                <c:pt idx="13">
                  <c:v>20294</c:v>
                </c:pt>
                <c:pt idx="14">
                  <c:v>882</c:v>
                </c:pt>
                <c:pt idx="15">
                  <c:v>55297</c:v>
                </c:pt>
                <c:pt idx="16">
                  <c:v>71101</c:v>
                </c:pt>
                <c:pt idx="17">
                  <c:v>161078</c:v>
                </c:pt>
                <c:pt idx="18">
                  <c:v>27565</c:v>
                </c:pt>
                <c:pt idx="19">
                  <c:v>60254</c:v>
                </c:pt>
                <c:pt idx="20">
                  <c:v>3399</c:v>
                </c:pt>
                <c:pt idx="21">
                  <c:v>26305</c:v>
                </c:pt>
                <c:pt idx="22">
                  <c:v>35455</c:v>
                </c:pt>
                <c:pt idx="23">
                  <c:v>38967</c:v>
                </c:pt>
                <c:pt idx="24">
                  <c:v>78364</c:v>
                </c:pt>
                <c:pt idx="25">
                  <c:v>1995</c:v>
                </c:pt>
                <c:pt idx="26">
                  <c:v>25446</c:v>
                </c:pt>
                <c:pt idx="27">
                  <c:v>16653</c:v>
                </c:pt>
                <c:pt idx="28">
                  <c:v>57888</c:v>
                </c:pt>
                <c:pt idx="29">
                  <c:v>15424</c:v>
                </c:pt>
                <c:pt idx="30">
                  <c:v>21305</c:v>
                </c:pt>
                <c:pt idx="31">
                  <c:v>23858</c:v>
                </c:pt>
                <c:pt idx="32">
                  <c:v>102743</c:v>
                </c:pt>
                <c:pt idx="33">
                  <c:v>28799</c:v>
                </c:pt>
                <c:pt idx="34">
                  <c:v>38764</c:v>
                </c:pt>
                <c:pt idx="35">
                  <c:v>52295</c:v>
                </c:pt>
                <c:pt idx="36">
                  <c:v>82079</c:v>
                </c:pt>
                <c:pt idx="37">
                  <c:v>16197</c:v>
                </c:pt>
                <c:pt idx="38">
                  <c:v>36795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208385536"/>
        <c:axId val="208387456"/>
      </c:barChart>
      <c:catAx>
        <c:axId val="2083855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08387456"/>
        <c:crosses val="autoZero"/>
        <c:auto val="1"/>
        <c:lblAlgn val="ctr"/>
        <c:lblOffset val="200"/>
        <c:tickLblSkip val="1"/>
        <c:noMultiLvlLbl val="0"/>
      </c:catAx>
      <c:valAx>
        <c:axId val="208387456"/>
        <c:scaling>
          <c:orientation val="minMax"/>
          <c:max val="200000"/>
          <c:min val="0"/>
        </c:scaling>
        <c:delete val="0"/>
        <c:axPos val="t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 rot="-2220000"/>
          <a:lstStyle/>
          <a:p>
            <a:pPr>
              <a:defRPr/>
            </a:pPr>
            <a:endParaRPr lang="en-US"/>
          </a:p>
        </c:txPr>
        <c:crossAx val="208385536"/>
        <c:crosses val="autoZero"/>
        <c:crossBetween val="between"/>
        <c:majorUnit val="5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Our Heat Pump Projections by Local Authority (2050)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2346547094931159"/>
          <c:y val="0.14983036828110655"/>
          <c:w val="0.68111531982727191"/>
          <c:h val="0.80160281783051424"/>
        </c:manualLayout>
      </c:layout>
      <c:barChart>
        <c:barDir val="bar"/>
        <c:grouping val="stacked"/>
        <c:varyColors val="0"/>
        <c:ser>
          <c:idx val="0"/>
          <c:order val="0"/>
          <c:tx>
            <c:v>MIN</c:v>
          </c:tx>
          <c:spPr>
            <a:noFill/>
          </c:spPr>
          <c:invertIfNegative val="0"/>
          <c:cat>
            <c:strRef>
              <c:f>'LA MIN MAX Chart data'!$A$3:$A$41</c:f>
              <c:strCache>
                <c:ptCount val="39"/>
                <c:pt idx="0">
                  <c:v>Barnsley</c:v>
                </c:pt>
                <c:pt idx="1">
                  <c:v>Bassetlaw</c:v>
                </c:pt>
                <c:pt idx="2">
                  <c:v>Bradford</c:v>
                </c:pt>
                <c:pt idx="3">
                  <c:v>Calderdale</c:v>
                </c:pt>
                <c:pt idx="4">
                  <c:v>County Durham</c:v>
                </c:pt>
                <c:pt idx="5">
                  <c:v>Craven</c:v>
                </c:pt>
                <c:pt idx="6">
                  <c:v>Darlington</c:v>
                </c:pt>
                <c:pt idx="7">
                  <c:v>Doncaster</c:v>
                </c:pt>
                <c:pt idx="8">
                  <c:v>East Lindsey</c:v>
                </c:pt>
                <c:pt idx="9">
                  <c:v>East Riding of Yorkshire</c:v>
                </c:pt>
                <c:pt idx="10">
                  <c:v>Gateshead</c:v>
                </c:pt>
                <c:pt idx="11">
                  <c:v>Hambleton</c:v>
                </c:pt>
                <c:pt idx="12">
                  <c:v>Harrogate</c:v>
                </c:pt>
                <c:pt idx="13">
                  <c:v>Hartlepool</c:v>
                </c:pt>
                <c:pt idx="14">
                  <c:v>High Peak</c:v>
                </c:pt>
                <c:pt idx="15">
                  <c:v>Kingston upon Hull</c:v>
                </c:pt>
                <c:pt idx="16">
                  <c:v>Kirklees</c:v>
                </c:pt>
                <c:pt idx="17">
                  <c:v>Leeds</c:v>
                </c:pt>
                <c:pt idx="18">
                  <c:v>Middlesbrough</c:v>
                </c:pt>
                <c:pt idx="19">
                  <c:v>Newcastle upon Tyne</c:v>
                </c:pt>
                <c:pt idx="20">
                  <c:v>North East Derbyshire</c:v>
                </c:pt>
                <c:pt idx="21">
                  <c:v>North East Lincolnshire</c:v>
                </c:pt>
                <c:pt idx="22">
                  <c:v>North Lincolnshire</c:v>
                </c:pt>
                <c:pt idx="23">
                  <c:v>North Tyneside</c:v>
                </c:pt>
                <c:pt idx="24">
                  <c:v>Northumberland</c:v>
                </c:pt>
                <c:pt idx="25">
                  <c:v>Pendle</c:v>
                </c:pt>
                <c:pt idx="26">
                  <c:v>Redcar and Cleveland</c:v>
                </c:pt>
                <c:pt idx="27">
                  <c:v>Richmondshire</c:v>
                </c:pt>
                <c:pt idx="28">
                  <c:v>Rotherham</c:v>
                </c:pt>
                <c:pt idx="29">
                  <c:v>Ryedale</c:v>
                </c:pt>
                <c:pt idx="30">
                  <c:v>Scarborough</c:v>
                </c:pt>
                <c:pt idx="31">
                  <c:v>Selby</c:v>
                </c:pt>
                <c:pt idx="32">
                  <c:v>Sheffield</c:v>
                </c:pt>
                <c:pt idx="33">
                  <c:v>South Tyneside</c:v>
                </c:pt>
                <c:pt idx="34">
                  <c:v>Stockton-on-Tees</c:v>
                </c:pt>
                <c:pt idx="35">
                  <c:v>Sunderland</c:v>
                </c:pt>
                <c:pt idx="36">
                  <c:v>Wakefield</c:v>
                </c:pt>
                <c:pt idx="37">
                  <c:v>West Lindsey</c:v>
                </c:pt>
                <c:pt idx="38">
                  <c:v>York</c:v>
                </c:pt>
              </c:strCache>
            </c:strRef>
          </c:cat>
          <c:val>
            <c:numRef>
              <c:f>'LA MIN MAX Chart data'!$K$3:$K$41</c:f>
              <c:numCache>
                <c:formatCode>_-* #,##0_-;\-* #,##0_-;_-* "-"??_-;_-@_-</c:formatCode>
                <c:ptCount val="39"/>
                <c:pt idx="0">
                  <c:v>9826</c:v>
                </c:pt>
                <c:pt idx="1">
                  <c:v>588</c:v>
                </c:pt>
                <c:pt idx="2">
                  <c:v>12916</c:v>
                </c:pt>
                <c:pt idx="3">
                  <c:v>4390</c:v>
                </c:pt>
                <c:pt idx="4">
                  <c:v>17060</c:v>
                </c:pt>
                <c:pt idx="5">
                  <c:v>1527</c:v>
                </c:pt>
                <c:pt idx="6">
                  <c:v>2974</c:v>
                </c:pt>
                <c:pt idx="7">
                  <c:v>8566</c:v>
                </c:pt>
                <c:pt idx="8">
                  <c:v>1746</c:v>
                </c:pt>
                <c:pt idx="9">
                  <c:v>9997</c:v>
                </c:pt>
                <c:pt idx="10">
                  <c:v>5111</c:v>
                </c:pt>
                <c:pt idx="11">
                  <c:v>3749</c:v>
                </c:pt>
                <c:pt idx="12">
                  <c:v>3297</c:v>
                </c:pt>
                <c:pt idx="13">
                  <c:v>3388</c:v>
                </c:pt>
                <c:pt idx="14">
                  <c:v>109</c:v>
                </c:pt>
                <c:pt idx="15">
                  <c:v>7374</c:v>
                </c:pt>
                <c:pt idx="16">
                  <c:v>10684</c:v>
                </c:pt>
                <c:pt idx="17">
                  <c:v>23106</c:v>
                </c:pt>
                <c:pt idx="18">
                  <c:v>4608</c:v>
                </c:pt>
                <c:pt idx="19">
                  <c:v>9295</c:v>
                </c:pt>
                <c:pt idx="20">
                  <c:v>565</c:v>
                </c:pt>
                <c:pt idx="21">
                  <c:v>3829</c:v>
                </c:pt>
                <c:pt idx="22">
                  <c:v>5184</c:v>
                </c:pt>
                <c:pt idx="23">
                  <c:v>5030</c:v>
                </c:pt>
                <c:pt idx="24">
                  <c:v>11079</c:v>
                </c:pt>
                <c:pt idx="25">
                  <c:v>251</c:v>
                </c:pt>
                <c:pt idx="26">
                  <c:v>4122</c:v>
                </c:pt>
                <c:pt idx="27">
                  <c:v>2130</c:v>
                </c:pt>
                <c:pt idx="28">
                  <c:v>8297</c:v>
                </c:pt>
                <c:pt idx="29">
                  <c:v>2634</c:v>
                </c:pt>
                <c:pt idx="30">
                  <c:v>3447</c:v>
                </c:pt>
                <c:pt idx="31">
                  <c:v>4302</c:v>
                </c:pt>
                <c:pt idx="32">
                  <c:v>13613</c:v>
                </c:pt>
                <c:pt idx="33">
                  <c:v>3741</c:v>
                </c:pt>
                <c:pt idx="34">
                  <c:v>6293</c:v>
                </c:pt>
                <c:pt idx="35">
                  <c:v>6445</c:v>
                </c:pt>
                <c:pt idx="36">
                  <c:v>12957</c:v>
                </c:pt>
                <c:pt idx="37">
                  <c:v>2913</c:v>
                </c:pt>
                <c:pt idx="38">
                  <c:v>6567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cat>
            <c:strRef>
              <c:f>'LA MIN MAX Chart data'!$A$3:$A$41</c:f>
              <c:strCache>
                <c:ptCount val="39"/>
                <c:pt idx="0">
                  <c:v>Barnsley</c:v>
                </c:pt>
                <c:pt idx="1">
                  <c:v>Bassetlaw</c:v>
                </c:pt>
                <c:pt idx="2">
                  <c:v>Bradford</c:v>
                </c:pt>
                <c:pt idx="3">
                  <c:v>Calderdale</c:v>
                </c:pt>
                <c:pt idx="4">
                  <c:v>County Durham</c:v>
                </c:pt>
                <c:pt idx="5">
                  <c:v>Craven</c:v>
                </c:pt>
                <c:pt idx="6">
                  <c:v>Darlington</c:v>
                </c:pt>
                <c:pt idx="7">
                  <c:v>Doncaster</c:v>
                </c:pt>
                <c:pt idx="8">
                  <c:v>East Lindsey</c:v>
                </c:pt>
                <c:pt idx="9">
                  <c:v>East Riding of Yorkshire</c:v>
                </c:pt>
                <c:pt idx="10">
                  <c:v>Gateshead</c:v>
                </c:pt>
                <c:pt idx="11">
                  <c:v>Hambleton</c:v>
                </c:pt>
                <c:pt idx="12">
                  <c:v>Harrogate</c:v>
                </c:pt>
                <c:pt idx="13">
                  <c:v>Hartlepool</c:v>
                </c:pt>
                <c:pt idx="14">
                  <c:v>High Peak</c:v>
                </c:pt>
                <c:pt idx="15">
                  <c:v>Kingston upon Hull</c:v>
                </c:pt>
                <c:pt idx="16">
                  <c:v>Kirklees</c:v>
                </c:pt>
                <c:pt idx="17">
                  <c:v>Leeds</c:v>
                </c:pt>
                <c:pt idx="18">
                  <c:v>Middlesbrough</c:v>
                </c:pt>
                <c:pt idx="19">
                  <c:v>Newcastle upon Tyne</c:v>
                </c:pt>
                <c:pt idx="20">
                  <c:v>North East Derbyshire</c:v>
                </c:pt>
                <c:pt idx="21">
                  <c:v>North East Lincolnshire</c:v>
                </c:pt>
                <c:pt idx="22">
                  <c:v>North Lincolnshire</c:v>
                </c:pt>
                <c:pt idx="23">
                  <c:v>North Tyneside</c:v>
                </c:pt>
                <c:pt idx="24">
                  <c:v>Northumberland</c:v>
                </c:pt>
                <c:pt idx="25">
                  <c:v>Pendle</c:v>
                </c:pt>
                <c:pt idx="26">
                  <c:v>Redcar and Cleveland</c:v>
                </c:pt>
                <c:pt idx="27">
                  <c:v>Richmondshire</c:v>
                </c:pt>
                <c:pt idx="28">
                  <c:v>Rotherham</c:v>
                </c:pt>
                <c:pt idx="29">
                  <c:v>Ryedale</c:v>
                </c:pt>
                <c:pt idx="30">
                  <c:v>Scarborough</c:v>
                </c:pt>
                <c:pt idx="31">
                  <c:v>Selby</c:v>
                </c:pt>
                <c:pt idx="32">
                  <c:v>Sheffield</c:v>
                </c:pt>
                <c:pt idx="33">
                  <c:v>South Tyneside</c:v>
                </c:pt>
                <c:pt idx="34">
                  <c:v>Stockton-on-Tees</c:v>
                </c:pt>
                <c:pt idx="35">
                  <c:v>Sunderland</c:v>
                </c:pt>
                <c:pt idx="36">
                  <c:v>Wakefield</c:v>
                </c:pt>
                <c:pt idx="37">
                  <c:v>West Lindsey</c:v>
                </c:pt>
                <c:pt idx="38">
                  <c:v>York</c:v>
                </c:pt>
              </c:strCache>
            </c:strRef>
          </c:cat>
          <c:val>
            <c:numRef>
              <c:f>'LA MIN MAX Chart data'!$M$3:$M$41</c:f>
              <c:numCache>
                <c:formatCode>_-* #,##0_-;\-* #,##0_-;_-* "-"??_-;_-@_-</c:formatCode>
                <c:ptCount val="39"/>
                <c:pt idx="0">
                  <c:v>83420</c:v>
                </c:pt>
                <c:pt idx="1">
                  <c:v>5925</c:v>
                </c:pt>
                <c:pt idx="2">
                  <c:v>111645</c:v>
                </c:pt>
                <c:pt idx="3">
                  <c:v>43381</c:v>
                </c:pt>
                <c:pt idx="4">
                  <c:v>154955</c:v>
                </c:pt>
                <c:pt idx="5">
                  <c:v>12151</c:v>
                </c:pt>
                <c:pt idx="6">
                  <c:v>25917</c:v>
                </c:pt>
                <c:pt idx="7">
                  <c:v>88872</c:v>
                </c:pt>
                <c:pt idx="8">
                  <c:v>14020</c:v>
                </c:pt>
                <c:pt idx="9">
                  <c:v>94364</c:v>
                </c:pt>
                <c:pt idx="10">
                  <c:v>55243</c:v>
                </c:pt>
                <c:pt idx="11">
                  <c:v>32164</c:v>
                </c:pt>
                <c:pt idx="12">
                  <c:v>33969</c:v>
                </c:pt>
                <c:pt idx="13">
                  <c:v>28712</c:v>
                </c:pt>
                <c:pt idx="14">
                  <c:v>910</c:v>
                </c:pt>
                <c:pt idx="15">
                  <c:v>77541</c:v>
                </c:pt>
                <c:pt idx="16">
                  <c:v>99865</c:v>
                </c:pt>
                <c:pt idx="17">
                  <c:v>219419</c:v>
                </c:pt>
                <c:pt idx="18">
                  <c:v>38730</c:v>
                </c:pt>
                <c:pt idx="19">
                  <c:v>81512</c:v>
                </c:pt>
                <c:pt idx="20">
                  <c:v>4514</c:v>
                </c:pt>
                <c:pt idx="21">
                  <c:v>36808</c:v>
                </c:pt>
                <c:pt idx="22">
                  <c:v>48600</c:v>
                </c:pt>
                <c:pt idx="23">
                  <c:v>54288</c:v>
                </c:pt>
                <c:pt idx="24">
                  <c:v>102132</c:v>
                </c:pt>
                <c:pt idx="25">
                  <c:v>2686</c:v>
                </c:pt>
                <c:pt idx="26">
                  <c:v>35207</c:v>
                </c:pt>
                <c:pt idx="27">
                  <c:v>20876</c:v>
                </c:pt>
                <c:pt idx="28">
                  <c:v>80681</c:v>
                </c:pt>
                <c:pt idx="29">
                  <c:v>20743</c:v>
                </c:pt>
                <c:pt idx="30">
                  <c:v>28859</c:v>
                </c:pt>
                <c:pt idx="31">
                  <c:v>32229</c:v>
                </c:pt>
                <c:pt idx="32">
                  <c:v>141305</c:v>
                </c:pt>
                <c:pt idx="33">
                  <c:v>41117</c:v>
                </c:pt>
                <c:pt idx="34">
                  <c:v>55172</c:v>
                </c:pt>
                <c:pt idx="35">
                  <c:v>73405</c:v>
                </c:pt>
                <c:pt idx="36">
                  <c:v>113603</c:v>
                </c:pt>
                <c:pt idx="37">
                  <c:v>21115</c:v>
                </c:pt>
                <c:pt idx="38">
                  <c:v>51051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209557376"/>
        <c:axId val="209580800"/>
      </c:barChart>
      <c:catAx>
        <c:axId val="2095573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09580800"/>
        <c:crosses val="autoZero"/>
        <c:auto val="1"/>
        <c:lblAlgn val="ctr"/>
        <c:lblOffset val="200"/>
        <c:tickLblSkip val="1"/>
        <c:noMultiLvlLbl val="0"/>
      </c:catAx>
      <c:valAx>
        <c:axId val="209580800"/>
        <c:scaling>
          <c:orientation val="minMax"/>
          <c:max val="250000"/>
          <c:min val="0"/>
        </c:scaling>
        <c:delete val="0"/>
        <c:axPos val="t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 rot="-2220000"/>
          <a:lstStyle/>
          <a:p>
            <a:pPr>
              <a:defRPr/>
            </a:pPr>
            <a:endParaRPr lang="en-US"/>
          </a:p>
        </c:txPr>
        <c:crossAx val="209557376"/>
        <c:crosses val="autoZero"/>
        <c:crossBetween val="between"/>
        <c:majorUnit val="5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rgbClr val="C00000"/>
                </a:solidFill>
              </a:defRPr>
            </a:pPr>
            <a:r>
              <a:rPr lang="en-GB" sz="1400">
                <a:solidFill>
                  <a:srgbClr val="C00000"/>
                </a:solidFill>
              </a:rPr>
              <a:t>The uncertainty range for electric vehicle</a:t>
            </a:r>
            <a:r>
              <a:rPr lang="en-GB" sz="1400" baseline="0">
                <a:solidFill>
                  <a:srgbClr val="C00000"/>
                </a:solidFill>
              </a:rPr>
              <a:t> </a:t>
            </a:r>
            <a:r>
              <a:rPr lang="en-GB" sz="1400">
                <a:solidFill>
                  <a:srgbClr val="C00000"/>
                </a:solidFill>
              </a:rPr>
              <a:t>numbers in our region</a:t>
            </a:r>
          </a:p>
        </c:rich>
      </c:tx>
      <c:layout>
        <c:manualLayout>
          <c:xMode val="edge"/>
          <c:yMode val="edge"/>
          <c:x val="0.26934504224435923"/>
          <c:y val="4.54465919032848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878972594993233"/>
          <c:y val="0.40872018522937159"/>
          <c:w val="0.80678937007874019"/>
          <c:h val="0.5317664837349876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'LA MIN MAX Chart data'!$A$47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numRef>
              <c:f>'LA MIN MAX Chart data'!$C$46:$E$46</c:f>
              <c:numCache>
                <c:formatCode>General</c:formatCod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'LA MIN MAX Chart data'!$C$47:$E$47</c:f>
              <c:numCache>
                <c:formatCode>_-* #,##0_-;\-* #,##0_-;_-* "-"??_-;_-@_-</c:formatCode>
                <c:ptCount val="3"/>
                <c:pt idx="0">
                  <c:v>56546</c:v>
                </c:pt>
                <c:pt idx="1">
                  <c:v>149840</c:v>
                </c:pt>
                <c:pt idx="2">
                  <c:v>243710</c:v>
                </c:pt>
              </c:numCache>
            </c:numRef>
          </c:val>
        </c:ser>
        <c:ser>
          <c:idx val="1"/>
          <c:order val="1"/>
          <c:tx>
            <c:strRef>
              <c:f>'LA MIN MAX Chart data'!$A$48</c:f>
              <c:strCache>
                <c:ptCount val="1"/>
                <c:pt idx="0">
                  <c:v>Inc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'LA MIN MAX Chart data'!$C$46:$E$46</c:f>
              <c:numCache>
                <c:formatCode>General</c:formatCod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'LA MIN MAX Chart data'!$C$48:$E$48</c:f>
              <c:numCache>
                <c:formatCode>_-* #,##0_-;\-* #,##0_-;_-* "-"??_-;_-@_-</c:formatCode>
                <c:ptCount val="3"/>
                <c:pt idx="0">
                  <c:v>600320</c:v>
                </c:pt>
                <c:pt idx="1">
                  <c:v>1651013</c:v>
                </c:pt>
                <c:pt idx="2">
                  <c:v>2267106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200415872"/>
        <c:axId val="200702208"/>
      </c:barChart>
      <c:catAx>
        <c:axId val="200415872"/>
        <c:scaling>
          <c:orientation val="maxMin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5.9561394883276476E-2"/>
              <c:y val="0.341597514957095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0702208"/>
        <c:crosses val="autoZero"/>
        <c:auto val="1"/>
        <c:lblAlgn val="ctr"/>
        <c:lblOffset val="100"/>
        <c:noMultiLvlLbl val="0"/>
      </c:catAx>
      <c:valAx>
        <c:axId val="200702208"/>
        <c:scaling>
          <c:orientation val="minMax"/>
          <c:max val="4750000"/>
        </c:scaling>
        <c:delete val="0"/>
        <c:axPos val="t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00415872"/>
        <c:crosses val="autoZero"/>
        <c:crossBetween val="between"/>
        <c:majorUnit val="25000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13607</xdr:colOff>
      <xdr:row>28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10</xdr:col>
      <xdr:colOff>108857</xdr:colOff>
      <xdr:row>70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3810</xdr:rowOff>
    </xdr:from>
    <xdr:to>
      <xdr:col>10</xdr:col>
      <xdr:colOff>464820</xdr:colOff>
      <xdr:row>39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0</xdr:row>
      <xdr:rowOff>160020</xdr:rowOff>
    </xdr:from>
    <xdr:to>
      <xdr:col>21</xdr:col>
      <xdr:colOff>510540</xdr:colOff>
      <xdr:row>39</xdr:row>
      <xdr:rowOff>53340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38100</xdr:colOff>
      <xdr:row>0</xdr:row>
      <xdr:rowOff>171450</xdr:rowOff>
    </xdr:from>
    <xdr:to>
      <xdr:col>32</xdr:col>
      <xdr:colOff>480060</xdr:colOff>
      <xdr:row>39</xdr:row>
      <xdr:rowOff>45720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601980</xdr:colOff>
      <xdr:row>1</xdr:row>
      <xdr:rowOff>3810</xdr:rowOff>
    </xdr:from>
    <xdr:to>
      <xdr:col>43</xdr:col>
      <xdr:colOff>533400</xdr:colOff>
      <xdr:row>39</xdr:row>
      <xdr:rowOff>68580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49</xdr:row>
      <xdr:rowOff>91440</xdr:rowOff>
    </xdr:from>
    <xdr:to>
      <xdr:col>12</xdr:col>
      <xdr:colOff>99060</xdr:colOff>
      <xdr:row>61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V149"/>
  <sheetViews>
    <sheetView tabSelected="1" zoomScale="70" zoomScaleNormal="70" workbookViewId="0">
      <selection activeCell="B45" sqref="B45"/>
    </sheetView>
  </sheetViews>
  <sheetFormatPr defaultRowHeight="15" x14ac:dyDescent="0.25"/>
  <cols>
    <col min="1" max="1" width="3.28515625" customWidth="1"/>
    <col min="2" max="2" width="45.7109375" customWidth="1"/>
    <col min="3" max="36" width="16.5703125" customWidth="1"/>
    <col min="37" max="37" width="16.28515625" customWidth="1"/>
    <col min="38" max="38" width="31.28515625" customWidth="1"/>
    <col min="74" max="74" width="17.28515625" customWidth="1"/>
  </cols>
  <sheetData>
    <row r="1" spans="1:74" ht="26.25" x14ac:dyDescent="0.4">
      <c r="B1" s="1" t="s">
        <v>0</v>
      </c>
      <c r="AK1" s="2" t="s">
        <v>1</v>
      </c>
      <c r="AL1" s="2"/>
      <c r="AM1" s="2">
        <v>2</v>
      </c>
      <c r="AN1" s="2">
        <v>3</v>
      </c>
      <c r="AO1" s="2">
        <v>4</v>
      </c>
      <c r="AP1" s="2">
        <v>5</v>
      </c>
      <c r="AQ1" s="2">
        <v>6</v>
      </c>
      <c r="AR1" s="2">
        <v>7</v>
      </c>
      <c r="AS1" s="2">
        <v>8</v>
      </c>
      <c r="AT1" s="2">
        <v>9</v>
      </c>
      <c r="AU1" s="2">
        <v>10</v>
      </c>
      <c r="AV1" s="2">
        <v>11</v>
      </c>
      <c r="AW1" s="2">
        <v>12</v>
      </c>
      <c r="AX1" s="2">
        <v>13</v>
      </c>
      <c r="AY1" s="2">
        <v>14</v>
      </c>
      <c r="AZ1" s="2">
        <v>15</v>
      </c>
      <c r="BA1" s="2">
        <v>16</v>
      </c>
      <c r="BB1" s="2">
        <v>17</v>
      </c>
      <c r="BC1" s="2">
        <v>18</v>
      </c>
      <c r="BD1" s="2">
        <v>19</v>
      </c>
      <c r="BE1" s="2">
        <v>20</v>
      </c>
      <c r="BF1" s="2">
        <v>21</v>
      </c>
      <c r="BG1" s="2">
        <v>22</v>
      </c>
      <c r="BH1" s="2">
        <v>23</v>
      </c>
      <c r="BI1" s="2">
        <v>24</v>
      </c>
      <c r="BJ1" s="2">
        <v>25</v>
      </c>
      <c r="BK1" s="2">
        <v>26</v>
      </c>
      <c r="BL1" s="2">
        <v>27</v>
      </c>
      <c r="BM1" s="2">
        <v>28</v>
      </c>
      <c r="BN1" s="2">
        <v>29</v>
      </c>
      <c r="BO1" s="2">
        <v>30</v>
      </c>
      <c r="BP1" s="2">
        <v>31</v>
      </c>
      <c r="BQ1" s="2">
        <v>32</v>
      </c>
      <c r="BR1" s="2">
        <v>33</v>
      </c>
      <c r="BS1" s="2">
        <v>34</v>
      </c>
      <c r="BT1" s="2">
        <v>35</v>
      </c>
    </row>
    <row r="2" spans="1:74" ht="26.25" customHeight="1" x14ac:dyDescent="0.4">
      <c r="B2" s="3" t="s">
        <v>2</v>
      </c>
      <c r="AK2" s="4" t="str">
        <f>AK3</f>
        <v>Leeds</v>
      </c>
      <c r="AL2" s="4" t="str">
        <f>"NPg DFES 2019: Heat Pump projections for "&amp;AK2</f>
        <v>NPg DFES 2019: Heat Pump projections for Leeds</v>
      </c>
      <c r="AM2" s="4">
        <v>2017</v>
      </c>
      <c r="AN2" s="4">
        <v>2018</v>
      </c>
      <c r="AO2" s="4">
        <v>2019</v>
      </c>
      <c r="AP2" s="4">
        <v>2020</v>
      </c>
      <c r="AQ2" s="4">
        <v>2021</v>
      </c>
      <c r="AR2" s="4">
        <v>2022</v>
      </c>
      <c r="AS2" s="4">
        <v>2023</v>
      </c>
      <c r="AT2" s="4">
        <v>2024</v>
      </c>
      <c r="AU2" s="4">
        <v>2025</v>
      </c>
      <c r="AV2" s="4">
        <v>2026</v>
      </c>
      <c r="AW2" s="4">
        <v>2027</v>
      </c>
      <c r="AX2" s="4">
        <v>2028</v>
      </c>
      <c r="AY2" s="4">
        <v>2029</v>
      </c>
      <c r="AZ2" s="4">
        <v>2030</v>
      </c>
      <c r="BA2" s="4">
        <v>2031</v>
      </c>
      <c r="BB2" s="4">
        <v>2032</v>
      </c>
      <c r="BC2" s="4">
        <v>2033</v>
      </c>
      <c r="BD2" s="4">
        <v>2034</v>
      </c>
      <c r="BE2" s="4">
        <v>2035</v>
      </c>
      <c r="BF2" s="4">
        <v>2036</v>
      </c>
      <c r="BG2" s="4">
        <v>2037</v>
      </c>
      <c r="BH2" s="4">
        <v>2038</v>
      </c>
      <c r="BI2" s="4">
        <v>2039</v>
      </c>
      <c r="BJ2" s="4">
        <v>2040</v>
      </c>
      <c r="BK2" s="4">
        <v>2041</v>
      </c>
      <c r="BL2" s="4">
        <v>2042</v>
      </c>
      <c r="BM2" s="4">
        <v>2043</v>
      </c>
      <c r="BN2" s="4">
        <v>2044</v>
      </c>
      <c r="BO2" s="4">
        <v>2045</v>
      </c>
      <c r="BP2" s="4">
        <v>2046</v>
      </c>
      <c r="BQ2" s="4">
        <v>2047</v>
      </c>
      <c r="BR2" s="4">
        <v>2048</v>
      </c>
      <c r="BS2" s="4">
        <v>2049</v>
      </c>
      <c r="BT2" s="4">
        <v>2050</v>
      </c>
      <c r="BV2" s="5" t="s">
        <v>3</v>
      </c>
    </row>
    <row r="3" spans="1:74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AK3" s="7" t="str">
        <f>$B$2</f>
        <v>Leeds</v>
      </c>
      <c r="AL3" s="7" t="s">
        <v>4</v>
      </c>
      <c r="AM3" s="8">
        <f>VLOOKUP($AK3,'CR Annual LA Forecasts'!$A$1:$AI$40,AM$1,FALSE)</f>
        <v>2402</v>
      </c>
      <c r="AN3" s="8">
        <f>VLOOKUP($AK3,'CR Annual LA Forecasts'!$A$1:$AI$40,AN$1,FALSE)</f>
        <v>2570</v>
      </c>
      <c r="AO3" s="8">
        <f>VLOOKUP($AK3,'CR Annual LA Forecasts'!$A$1:$AI$40,AO$1,FALSE)</f>
        <v>3180</v>
      </c>
      <c r="AP3" s="8">
        <f>VLOOKUP($AK3,'CR Annual LA Forecasts'!$A$1:$AI$40,AP$1,FALSE)</f>
        <v>3863</v>
      </c>
      <c r="AQ3" s="8">
        <f>VLOOKUP($AK3,'CR Annual LA Forecasts'!$A$1:$AI$40,AQ$1,FALSE)</f>
        <v>5520</v>
      </c>
      <c r="AR3" s="8">
        <f>VLOOKUP($AK3,'CR Annual LA Forecasts'!$A$1:$AI$40,AR$1,FALSE)</f>
        <v>7286</v>
      </c>
      <c r="AS3" s="8">
        <f>VLOOKUP($AK3,'CR Annual LA Forecasts'!$A$1:$AI$40,AS$1,FALSE)</f>
        <v>9058</v>
      </c>
      <c r="AT3" s="8">
        <f>VLOOKUP($AK3,'CR Annual LA Forecasts'!$A$1:$AI$40,AT$1,FALSE)</f>
        <v>10811</v>
      </c>
      <c r="AU3" s="8">
        <f>VLOOKUP($AK3,'CR Annual LA Forecasts'!$A$1:$AI$40,AU$1,FALSE)</f>
        <v>12590</v>
      </c>
      <c r="AV3" s="8">
        <f>VLOOKUP($AK3,'CR Annual LA Forecasts'!$A$1:$AI$40,AV$1,FALSE)</f>
        <v>21832</v>
      </c>
      <c r="AW3" s="8">
        <f>VLOOKUP($AK3,'CR Annual LA Forecasts'!$A$1:$AI$40,AW$1,FALSE)</f>
        <v>32030</v>
      </c>
      <c r="AX3" s="8">
        <f>VLOOKUP($AK3,'CR Annual LA Forecasts'!$A$1:$AI$40,AX$1,FALSE)</f>
        <v>42212</v>
      </c>
      <c r="AY3" s="8">
        <f>VLOOKUP($AK3,'CR Annual LA Forecasts'!$A$1:$AI$40,AY$1,FALSE)</f>
        <v>52378</v>
      </c>
      <c r="AZ3" s="8">
        <f>VLOOKUP($AK3,'CR Annual LA Forecasts'!$A$1:$AI$40,AZ$1,FALSE)</f>
        <v>62504</v>
      </c>
      <c r="BA3" s="8">
        <f>VLOOKUP($AK3,'CR Annual LA Forecasts'!$A$1:$AI$40,BA$1,FALSE)</f>
        <v>74829</v>
      </c>
      <c r="BB3" s="8">
        <f>VLOOKUP($AK3,'CR Annual LA Forecasts'!$A$1:$AI$40,BB$1,FALSE)</f>
        <v>86904</v>
      </c>
      <c r="BC3" s="8">
        <f>VLOOKUP($AK3,'CR Annual LA Forecasts'!$A$1:$AI$40,BC$1,FALSE)</f>
        <v>99128</v>
      </c>
      <c r="BD3" s="8">
        <f>VLOOKUP($AK3,'CR Annual LA Forecasts'!$A$1:$AI$40,BD$1,FALSE)</f>
        <v>111236</v>
      </c>
      <c r="BE3" s="8">
        <f>VLOOKUP($AK3,'CR Annual LA Forecasts'!$A$1:$AI$40,BE$1,FALSE)</f>
        <v>123463</v>
      </c>
      <c r="BF3" s="8">
        <f>VLOOKUP($AK3,'CR Annual LA Forecasts'!$A$1:$AI$40,BF$1,FALSE)</f>
        <v>133767</v>
      </c>
      <c r="BG3" s="8">
        <f>VLOOKUP($AK3,'CR Annual LA Forecasts'!$A$1:$AI$40,BG$1,FALSE)</f>
        <v>144183</v>
      </c>
      <c r="BH3" s="8">
        <f>VLOOKUP($AK3,'CR Annual LA Forecasts'!$A$1:$AI$40,BH$1,FALSE)</f>
        <v>154622</v>
      </c>
      <c r="BI3" s="8">
        <f>VLOOKUP($AK3,'CR Annual LA Forecasts'!$A$1:$AI$40,BI$1,FALSE)</f>
        <v>165012</v>
      </c>
      <c r="BJ3" s="8">
        <f>VLOOKUP($AK3,'CR Annual LA Forecasts'!$A$1:$AI$40,BJ$1,FALSE)</f>
        <v>175207</v>
      </c>
      <c r="BK3" s="8">
        <f>VLOOKUP($AK3,'CR Annual LA Forecasts'!$A$1:$AI$40,BK$1,FALSE)</f>
        <v>183730</v>
      </c>
      <c r="BL3" s="8">
        <f>VLOOKUP($AK3,'CR Annual LA Forecasts'!$A$1:$AI$40,BL$1,FALSE)</f>
        <v>193011</v>
      </c>
      <c r="BM3" s="8">
        <f>VLOOKUP($AK3,'CR Annual LA Forecasts'!$A$1:$AI$40,BM$1,FALSE)</f>
        <v>202464</v>
      </c>
      <c r="BN3" s="8">
        <f>VLOOKUP($AK3,'CR Annual LA Forecasts'!$A$1:$AI$40,BN$1,FALSE)</f>
        <v>211831</v>
      </c>
      <c r="BO3" s="8">
        <f>VLOOKUP($AK3,'CR Annual LA Forecasts'!$A$1:$AI$40,BO$1,FALSE)</f>
        <v>221388</v>
      </c>
      <c r="BP3" s="8">
        <f>VLOOKUP($AK3,'CR Annual LA Forecasts'!$A$1:$AI$40,BP$1,FALSE)</f>
        <v>225609</v>
      </c>
      <c r="BQ3" s="8">
        <f>VLOOKUP($AK3,'CR Annual LA Forecasts'!$A$1:$AI$40,BQ$1,FALSE)</f>
        <v>229832</v>
      </c>
      <c r="BR3" s="8">
        <f>VLOOKUP($AK3,'CR Annual LA Forecasts'!$A$1:$AI$40,BR$1,FALSE)</f>
        <v>234059</v>
      </c>
      <c r="BS3" s="8">
        <f>VLOOKUP($AK3,'CR Annual LA Forecasts'!$A$1:$AI$40,BS$1,FALSE)</f>
        <v>238288</v>
      </c>
      <c r="BT3" s="8">
        <f>VLOOKUP($AK3,'CR Annual LA Forecasts'!$A$1:$AI$40,BT$1,FALSE)</f>
        <v>242525</v>
      </c>
      <c r="BV3" s="9" t="s">
        <v>5</v>
      </c>
    </row>
    <row r="4" spans="1:74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AK4" s="7" t="str">
        <f>$B$2</f>
        <v>Leeds</v>
      </c>
      <c r="AL4" s="7" t="s">
        <v>6</v>
      </c>
      <c r="AM4" s="8">
        <f>VLOOKUP($AK4,'TD Annual LA Forecasts'!$A$1:$AI$40,AM$1,FALSE)</f>
        <v>2372</v>
      </c>
      <c r="AN4" s="8">
        <f>VLOOKUP($AK4,'TD Annual LA Forecasts'!$A$1:$AI$40,AN$1,FALSE)</f>
        <v>2550</v>
      </c>
      <c r="AO4" s="8">
        <f>VLOOKUP($AK4,'TD Annual LA Forecasts'!$A$1:$AI$40,AO$1,FALSE)</f>
        <v>2869</v>
      </c>
      <c r="AP4" s="8">
        <f>VLOOKUP($AK4,'TD Annual LA Forecasts'!$A$1:$AI$40,AP$1,FALSE)</f>
        <v>3216</v>
      </c>
      <c r="AQ4" s="8">
        <f>VLOOKUP($AK4,'TD Annual LA Forecasts'!$A$1:$AI$40,AQ$1,FALSE)</f>
        <v>4233</v>
      </c>
      <c r="AR4" s="8">
        <f>VLOOKUP($AK4,'TD Annual LA Forecasts'!$A$1:$AI$40,AR$1,FALSE)</f>
        <v>5409</v>
      </c>
      <c r="AS4" s="8">
        <f>VLOOKUP($AK4,'TD Annual LA Forecasts'!$A$1:$AI$40,AS$1,FALSE)</f>
        <v>6526</v>
      </c>
      <c r="AT4" s="8">
        <f>VLOOKUP($AK4,'TD Annual LA Forecasts'!$A$1:$AI$40,AT$1,FALSE)</f>
        <v>7703</v>
      </c>
      <c r="AU4" s="8">
        <f>VLOOKUP($AK4,'TD Annual LA Forecasts'!$A$1:$AI$40,AU$1,FALSE)</f>
        <v>8816</v>
      </c>
      <c r="AV4" s="8">
        <f>VLOOKUP($AK4,'TD Annual LA Forecasts'!$A$1:$AI$40,AV$1,FALSE)</f>
        <v>16525</v>
      </c>
      <c r="AW4" s="8">
        <f>VLOOKUP($AK4,'TD Annual LA Forecasts'!$A$1:$AI$40,AW$1,FALSE)</f>
        <v>24137</v>
      </c>
      <c r="AX4" s="8">
        <f>VLOOKUP($AK4,'TD Annual LA Forecasts'!$A$1:$AI$40,AX$1,FALSE)</f>
        <v>31716</v>
      </c>
      <c r="AY4" s="8">
        <f>VLOOKUP($AK4,'TD Annual LA Forecasts'!$A$1:$AI$40,AY$1,FALSE)</f>
        <v>39300</v>
      </c>
      <c r="AZ4" s="8">
        <f>VLOOKUP($AK4,'TD Annual LA Forecasts'!$A$1:$AI$40,AZ$1,FALSE)</f>
        <v>46888</v>
      </c>
      <c r="BA4" s="8">
        <f>VLOOKUP($AK4,'TD Annual LA Forecasts'!$A$1:$AI$40,BA$1,FALSE)</f>
        <v>53698</v>
      </c>
      <c r="BB4" s="8">
        <f>VLOOKUP($AK4,'TD Annual LA Forecasts'!$A$1:$AI$40,BB$1,FALSE)</f>
        <v>60475</v>
      </c>
      <c r="BC4" s="8">
        <f>VLOOKUP($AK4,'TD Annual LA Forecasts'!$A$1:$AI$40,BC$1,FALSE)</f>
        <v>67255</v>
      </c>
      <c r="BD4" s="8">
        <f>VLOOKUP($AK4,'TD Annual LA Forecasts'!$A$1:$AI$40,BD$1,FALSE)</f>
        <v>74043</v>
      </c>
      <c r="BE4" s="8">
        <f>VLOOKUP($AK4,'TD Annual LA Forecasts'!$A$1:$AI$40,BE$1,FALSE)</f>
        <v>80831</v>
      </c>
      <c r="BF4" s="8">
        <f>VLOOKUP($AK4,'TD Annual LA Forecasts'!$A$1:$AI$40,BF$1,FALSE)</f>
        <v>85863</v>
      </c>
      <c r="BG4" s="8">
        <f>VLOOKUP($AK4,'TD Annual LA Forecasts'!$A$1:$AI$40,BG$1,FALSE)</f>
        <v>90950</v>
      </c>
      <c r="BH4" s="8">
        <f>VLOOKUP($AK4,'TD Annual LA Forecasts'!$A$1:$AI$40,BH$1,FALSE)</f>
        <v>96044</v>
      </c>
      <c r="BI4" s="8">
        <f>VLOOKUP($AK4,'TD Annual LA Forecasts'!$A$1:$AI$40,BI$1,FALSE)</f>
        <v>101129</v>
      </c>
      <c r="BJ4" s="8">
        <f>VLOOKUP($AK4,'TD Annual LA Forecasts'!$A$1:$AI$40,BJ$1,FALSE)</f>
        <v>106218</v>
      </c>
      <c r="BK4" s="8">
        <f>VLOOKUP($AK4,'TD Annual LA Forecasts'!$A$1:$AI$40,BK$1,FALSE)</f>
        <v>107046</v>
      </c>
      <c r="BL4" s="8">
        <f>VLOOKUP($AK4,'TD Annual LA Forecasts'!$A$1:$AI$40,BL$1,FALSE)</f>
        <v>107868</v>
      </c>
      <c r="BM4" s="8">
        <f>VLOOKUP($AK4,'TD Annual LA Forecasts'!$A$1:$AI$40,BM$1,FALSE)</f>
        <v>108689</v>
      </c>
      <c r="BN4" s="8">
        <f>VLOOKUP($AK4,'TD Annual LA Forecasts'!$A$1:$AI$40,BN$1,FALSE)</f>
        <v>109518</v>
      </c>
      <c r="BO4" s="8">
        <f>VLOOKUP($AK4,'TD Annual LA Forecasts'!$A$1:$AI$40,BO$1,FALSE)</f>
        <v>110343</v>
      </c>
      <c r="BP4" s="8">
        <f>VLOOKUP($AK4,'TD Annual LA Forecasts'!$A$1:$AI$40,BP$1,FALSE)</f>
        <v>110133</v>
      </c>
      <c r="BQ4" s="8">
        <f>VLOOKUP($AK4,'TD Annual LA Forecasts'!$A$1:$AI$40,BQ$1,FALSE)</f>
        <v>109920</v>
      </c>
      <c r="BR4" s="8">
        <f>VLOOKUP($AK4,'TD Annual LA Forecasts'!$A$1:$AI$40,BR$1,FALSE)</f>
        <v>109704</v>
      </c>
      <c r="BS4" s="8">
        <f>VLOOKUP($AK4,'TD Annual LA Forecasts'!$A$1:$AI$40,BS$1,FALSE)</f>
        <v>109492</v>
      </c>
      <c r="BT4" s="8">
        <f>VLOOKUP($AK4,'TD Annual LA Forecasts'!$A$1:$AI$40,BT$1,FALSE)</f>
        <v>109274</v>
      </c>
      <c r="BV4" s="9" t="s">
        <v>7</v>
      </c>
    </row>
    <row r="5" spans="1:74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K5" s="7" t="str">
        <f>$B$2</f>
        <v>Leeds</v>
      </c>
      <c r="AL5" s="7" t="s">
        <v>8</v>
      </c>
      <c r="AM5" s="8">
        <f>VLOOKUP($AK5,'SP Annual LA Forecasts'!$A$1:$AI$40,AM$1,FALSE)</f>
        <v>2372</v>
      </c>
      <c r="AN5" s="8">
        <f>VLOOKUP($AK5,'SP Annual LA Forecasts'!$A$1:$AI$40,AN$1,FALSE)</f>
        <v>2550</v>
      </c>
      <c r="AO5" s="8">
        <f>VLOOKUP($AK5,'SP Annual LA Forecasts'!$A$1:$AI$40,AO$1,FALSE)</f>
        <v>2652</v>
      </c>
      <c r="AP5" s="8">
        <f>VLOOKUP($AK5,'SP Annual LA Forecasts'!$A$1:$AI$40,AP$1,FALSE)</f>
        <v>2747</v>
      </c>
      <c r="AQ5" s="8">
        <f>VLOOKUP($AK5,'SP Annual LA Forecasts'!$A$1:$AI$40,AQ$1,FALSE)</f>
        <v>2898</v>
      </c>
      <c r="AR5" s="8">
        <f>VLOOKUP($AK5,'SP Annual LA Forecasts'!$A$1:$AI$40,AR$1,FALSE)</f>
        <v>3057</v>
      </c>
      <c r="AS5" s="8">
        <f>VLOOKUP($AK5,'SP Annual LA Forecasts'!$A$1:$AI$40,AS$1,FALSE)</f>
        <v>3208</v>
      </c>
      <c r="AT5" s="8">
        <f>VLOOKUP($AK5,'SP Annual LA Forecasts'!$A$1:$AI$40,AT$1,FALSE)</f>
        <v>3342</v>
      </c>
      <c r="AU5" s="8">
        <f>VLOOKUP($AK5,'SP Annual LA Forecasts'!$A$1:$AI$40,AU$1,FALSE)</f>
        <v>3490</v>
      </c>
      <c r="AV5" s="8">
        <f>VLOOKUP($AK5,'SP Annual LA Forecasts'!$A$1:$AI$40,AV$1,FALSE)</f>
        <v>3823</v>
      </c>
      <c r="AW5" s="8">
        <f>VLOOKUP($AK5,'SP Annual LA Forecasts'!$A$1:$AI$40,AW$1,FALSE)</f>
        <v>4160</v>
      </c>
      <c r="AX5" s="8">
        <f>VLOOKUP($AK5,'SP Annual LA Forecasts'!$A$1:$AI$40,AX$1,FALSE)</f>
        <v>4493</v>
      </c>
      <c r="AY5" s="8">
        <f>VLOOKUP($AK5,'SP Annual LA Forecasts'!$A$1:$AI$40,AY$1,FALSE)</f>
        <v>4867</v>
      </c>
      <c r="AZ5" s="8">
        <f>VLOOKUP($AK5,'SP Annual LA Forecasts'!$A$1:$AI$40,AZ$1,FALSE)</f>
        <v>5205</v>
      </c>
      <c r="BA5" s="8">
        <f>VLOOKUP($AK5,'SP Annual LA Forecasts'!$A$1:$AI$40,BA$1,FALSE)</f>
        <v>6210</v>
      </c>
      <c r="BB5" s="8">
        <f>VLOOKUP($AK5,'SP Annual LA Forecasts'!$A$1:$AI$40,BB$1,FALSE)</f>
        <v>7201</v>
      </c>
      <c r="BC5" s="8">
        <f>VLOOKUP($AK5,'SP Annual LA Forecasts'!$A$1:$AI$40,BC$1,FALSE)</f>
        <v>8191</v>
      </c>
      <c r="BD5" s="8">
        <f>VLOOKUP($AK5,'SP Annual LA Forecasts'!$A$1:$AI$40,BD$1,FALSE)</f>
        <v>9181</v>
      </c>
      <c r="BE5" s="8">
        <f>VLOOKUP($AK5,'SP Annual LA Forecasts'!$A$1:$AI$40,BE$1,FALSE)</f>
        <v>10172</v>
      </c>
      <c r="BF5" s="8">
        <f>VLOOKUP($AK5,'SP Annual LA Forecasts'!$A$1:$AI$40,BF$1,FALSE)</f>
        <v>10954</v>
      </c>
      <c r="BG5" s="8">
        <f>VLOOKUP($AK5,'SP Annual LA Forecasts'!$A$1:$AI$40,BG$1,FALSE)</f>
        <v>11751</v>
      </c>
      <c r="BH5" s="8">
        <f>VLOOKUP($AK5,'SP Annual LA Forecasts'!$A$1:$AI$40,BH$1,FALSE)</f>
        <v>12551</v>
      </c>
      <c r="BI5" s="8">
        <f>VLOOKUP($AK5,'SP Annual LA Forecasts'!$A$1:$AI$40,BI$1,FALSE)</f>
        <v>13348</v>
      </c>
      <c r="BJ5" s="8">
        <f>VLOOKUP($AK5,'SP Annual LA Forecasts'!$A$1:$AI$40,BJ$1,FALSE)</f>
        <v>14129</v>
      </c>
      <c r="BK5" s="8">
        <f>VLOOKUP($AK5,'SP Annual LA Forecasts'!$A$1:$AI$40,BK$1,FALSE)</f>
        <v>14975</v>
      </c>
      <c r="BL5" s="8">
        <f>VLOOKUP($AK5,'SP Annual LA Forecasts'!$A$1:$AI$40,BL$1,FALSE)</f>
        <v>15825</v>
      </c>
      <c r="BM5" s="8">
        <f>VLOOKUP($AK5,'SP Annual LA Forecasts'!$A$1:$AI$40,BM$1,FALSE)</f>
        <v>16673</v>
      </c>
      <c r="BN5" s="8">
        <f>VLOOKUP($AK5,'SP Annual LA Forecasts'!$A$1:$AI$40,BN$1,FALSE)</f>
        <v>17521</v>
      </c>
      <c r="BO5" s="8">
        <f>VLOOKUP($AK5,'SP Annual LA Forecasts'!$A$1:$AI$40,BO$1,FALSE)</f>
        <v>18370</v>
      </c>
      <c r="BP5" s="8">
        <f>VLOOKUP($AK5,'SP Annual LA Forecasts'!$A$1:$AI$40,BP$1,FALSE)</f>
        <v>19320</v>
      </c>
      <c r="BQ5" s="8">
        <f>VLOOKUP($AK5,'SP Annual LA Forecasts'!$A$1:$AI$40,BQ$1,FALSE)</f>
        <v>20265</v>
      </c>
      <c r="BR5" s="8">
        <f>VLOOKUP($AK5,'SP Annual LA Forecasts'!$A$1:$AI$40,BR$1,FALSE)</f>
        <v>21208</v>
      </c>
      <c r="BS5" s="8">
        <f>VLOOKUP($AK5,'SP Annual LA Forecasts'!$A$1:$AI$40,BS$1,FALSE)</f>
        <v>22157</v>
      </c>
      <c r="BT5" s="8">
        <f>VLOOKUP($AK5,'SP Annual LA Forecasts'!$A$1:$AI$40,BT$1,FALSE)</f>
        <v>23106</v>
      </c>
      <c r="BV5" s="9" t="s">
        <v>9</v>
      </c>
    </row>
    <row r="6" spans="1:74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AK6" s="7" t="str">
        <f>$B$2</f>
        <v>Leeds</v>
      </c>
      <c r="AL6" s="7" t="s">
        <v>10</v>
      </c>
      <c r="AM6" s="8">
        <f>VLOOKUP($AK6,'CE Annual  LA Forecasts'!$A$1:$AI$40,AM$1,FALSE)</f>
        <v>2372</v>
      </c>
      <c r="AN6" s="8">
        <f>VLOOKUP($AK6,'CE Annual  LA Forecasts'!$A$1:$AI$40,AN$1,FALSE)</f>
        <v>2550</v>
      </c>
      <c r="AO6" s="8">
        <f>VLOOKUP($AK6,'CE Annual  LA Forecasts'!$A$1:$AI$40,AO$1,FALSE)</f>
        <v>2794</v>
      </c>
      <c r="AP6" s="8">
        <f>VLOOKUP($AK6,'CE Annual  LA Forecasts'!$A$1:$AI$40,AP$1,FALSE)</f>
        <v>3107</v>
      </c>
      <c r="AQ6" s="8">
        <f>VLOOKUP($AK6,'CE Annual  LA Forecasts'!$A$1:$AI$40,AQ$1,FALSE)</f>
        <v>3301</v>
      </c>
      <c r="AR6" s="8">
        <f>VLOOKUP($AK6,'CE Annual  LA Forecasts'!$A$1:$AI$40,AR$1,FALSE)</f>
        <v>3515</v>
      </c>
      <c r="AS6" s="8">
        <f>VLOOKUP($AK6,'CE Annual  LA Forecasts'!$A$1:$AI$40,AS$1,FALSE)</f>
        <v>3733</v>
      </c>
      <c r="AT6" s="8">
        <f>VLOOKUP($AK6,'CE Annual  LA Forecasts'!$A$1:$AI$40,AT$1,FALSE)</f>
        <v>3942</v>
      </c>
      <c r="AU6" s="8">
        <f>VLOOKUP($AK6,'CE Annual  LA Forecasts'!$A$1:$AI$40,AU$1,FALSE)</f>
        <v>4155</v>
      </c>
      <c r="AV6" s="8">
        <f>VLOOKUP($AK6,'CE Annual  LA Forecasts'!$A$1:$AI$40,AV$1,FALSE)</f>
        <v>4886</v>
      </c>
      <c r="AW6" s="8">
        <f>VLOOKUP($AK6,'CE Annual  LA Forecasts'!$A$1:$AI$40,AW$1,FALSE)</f>
        <v>5643</v>
      </c>
      <c r="AX6" s="8">
        <f>VLOOKUP($AK6,'CE Annual  LA Forecasts'!$A$1:$AI$40,AX$1,FALSE)</f>
        <v>6395</v>
      </c>
      <c r="AY6" s="8">
        <f>VLOOKUP($AK6,'CE Annual  LA Forecasts'!$A$1:$AI$40,AY$1,FALSE)</f>
        <v>7121</v>
      </c>
      <c r="AZ6" s="8">
        <f>VLOOKUP($AK6,'CE Annual  LA Forecasts'!$A$1:$AI$40,AZ$1,FALSE)</f>
        <v>7869</v>
      </c>
      <c r="BA6" s="8">
        <f>VLOOKUP($AK6,'CE Annual  LA Forecasts'!$A$1:$AI$40,BA$1,FALSE)</f>
        <v>10830</v>
      </c>
      <c r="BB6" s="8">
        <f>VLOOKUP($AK6,'CE Annual  LA Forecasts'!$A$1:$AI$40,BB$1,FALSE)</f>
        <v>13796</v>
      </c>
      <c r="BC6" s="8">
        <f>VLOOKUP($AK6,'CE Annual  LA Forecasts'!$A$1:$AI$40,BC$1,FALSE)</f>
        <v>16764</v>
      </c>
      <c r="BD6" s="8">
        <f>VLOOKUP($AK6,'CE Annual  LA Forecasts'!$A$1:$AI$40,BD$1,FALSE)</f>
        <v>19737</v>
      </c>
      <c r="BE6" s="8">
        <f>VLOOKUP($AK6,'CE Annual  LA Forecasts'!$A$1:$AI$40,BE$1,FALSE)</f>
        <v>22706</v>
      </c>
      <c r="BF6" s="8">
        <f>VLOOKUP($AK6,'CE Annual  LA Forecasts'!$A$1:$AI$40,BF$1,FALSE)</f>
        <v>25326</v>
      </c>
      <c r="BG6" s="8">
        <f>VLOOKUP($AK6,'CE Annual  LA Forecasts'!$A$1:$AI$40,BG$1,FALSE)</f>
        <v>27956</v>
      </c>
      <c r="BH6" s="8">
        <f>VLOOKUP($AK6,'CE Annual  LA Forecasts'!$A$1:$AI$40,BH$1,FALSE)</f>
        <v>30578</v>
      </c>
      <c r="BI6" s="8">
        <f>VLOOKUP($AK6,'CE Annual  LA Forecasts'!$A$1:$AI$40,BI$1,FALSE)</f>
        <v>33203</v>
      </c>
      <c r="BJ6" s="8">
        <f>VLOOKUP($AK6,'CE Annual  LA Forecasts'!$A$1:$AI$40,BJ$1,FALSE)</f>
        <v>35821</v>
      </c>
      <c r="BK6" s="8">
        <f>VLOOKUP($AK6,'CE Annual  LA Forecasts'!$A$1:$AI$40,BK$1,FALSE)</f>
        <v>40456</v>
      </c>
      <c r="BL6" s="8">
        <f>VLOOKUP($AK6,'CE Annual  LA Forecasts'!$A$1:$AI$40,BL$1,FALSE)</f>
        <v>45131</v>
      </c>
      <c r="BM6" s="8">
        <f>VLOOKUP($AK6,'CE Annual  LA Forecasts'!$A$1:$AI$40,BM$1,FALSE)</f>
        <v>49797</v>
      </c>
      <c r="BN6" s="8">
        <f>VLOOKUP($AK6,'CE Annual  LA Forecasts'!$A$1:$AI$40,BN$1,FALSE)</f>
        <v>54473</v>
      </c>
      <c r="BO6" s="8">
        <f>VLOOKUP($AK6,'CE Annual  LA Forecasts'!$A$1:$AI$40,BO$1,FALSE)</f>
        <v>59153</v>
      </c>
      <c r="BP6" s="8">
        <f>VLOOKUP($AK6,'CE Annual  LA Forecasts'!$A$1:$AI$40,BP$1,FALSE)</f>
        <v>63950</v>
      </c>
      <c r="BQ6" s="8">
        <f>VLOOKUP($AK6,'CE Annual  LA Forecasts'!$A$1:$AI$40,BQ$1,FALSE)</f>
        <v>68764</v>
      </c>
      <c r="BR6" s="8">
        <f>VLOOKUP($AK6,'CE Annual  LA Forecasts'!$A$1:$AI$40,BR$1,FALSE)</f>
        <v>73577</v>
      </c>
      <c r="BS6" s="8">
        <f>VLOOKUP($AK6,'CE Annual  LA Forecasts'!$A$1:$AI$40,BS$1,FALSE)</f>
        <v>78399</v>
      </c>
      <c r="BT6" s="8">
        <f>VLOOKUP($AK6,'CE Annual  LA Forecasts'!$A$1:$AI$40,BT$1,FALSE)</f>
        <v>83221</v>
      </c>
      <c r="BV6" s="9" t="s">
        <v>11</v>
      </c>
    </row>
    <row r="7" spans="1:74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AK7" s="10"/>
      <c r="AL7" s="10"/>
      <c r="BV7" s="9" t="s">
        <v>12</v>
      </c>
    </row>
    <row r="8" spans="1:7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AK8" s="10"/>
      <c r="BV8" s="9" t="s">
        <v>13</v>
      </c>
    </row>
    <row r="9" spans="1:74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BV9" s="9" t="s">
        <v>14</v>
      </c>
    </row>
    <row r="10" spans="1:74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BV10" s="9" t="s">
        <v>15</v>
      </c>
    </row>
    <row r="11" spans="1:7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BV11" s="9" t="s">
        <v>16</v>
      </c>
    </row>
    <row r="12" spans="1:7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BV12" s="9" t="s">
        <v>17</v>
      </c>
    </row>
    <row r="13" spans="1:7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BV13" s="9" t="s">
        <v>18</v>
      </c>
    </row>
    <row r="14" spans="1:7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BV14" s="9" t="s">
        <v>19</v>
      </c>
    </row>
    <row r="15" spans="1:7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BV15" s="9" t="s">
        <v>20</v>
      </c>
    </row>
    <row r="16" spans="1:7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BV16" s="9" t="s">
        <v>21</v>
      </c>
    </row>
    <row r="17" spans="1:7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BV17" s="9" t="s">
        <v>22</v>
      </c>
    </row>
    <row r="18" spans="1:7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BV18" s="9" t="s">
        <v>23</v>
      </c>
    </row>
    <row r="19" spans="1:7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BV19" s="9" t="s">
        <v>24</v>
      </c>
    </row>
    <row r="20" spans="1:7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BV20" s="9" t="s">
        <v>2</v>
      </c>
    </row>
    <row r="21" spans="1:7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BV21" s="9" t="s">
        <v>25</v>
      </c>
    </row>
    <row r="22" spans="1:7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BV22" s="9" t="s">
        <v>26</v>
      </c>
    </row>
    <row r="23" spans="1:7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BV23" s="9" t="s">
        <v>27</v>
      </c>
    </row>
    <row r="24" spans="1:7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BV24" s="9" t="s">
        <v>28</v>
      </c>
    </row>
    <row r="25" spans="1:7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BV25" s="9" t="s">
        <v>29</v>
      </c>
    </row>
    <row r="26" spans="1:7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BV26" s="9" t="s">
        <v>30</v>
      </c>
    </row>
    <row r="27" spans="1:7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BV27" s="9" t="s">
        <v>31</v>
      </c>
    </row>
    <row r="28" spans="1:7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BV28" s="9" t="s">
        <v>32</v>
      </c>
    </row>
    <row r="29" spans="1:7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BV29" s="9" t="s">
        <v>33</v>
      </c>
    </row>
    <row r="30" spans="1:7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BV30" s="9" t="s">
        <v>34</v>
      </c>
    </row>
    <row r="31" spans="1:74" x14ac:dyDescent="0.25">
      <c r="BV31" s="9" t="s">
        <v>35</v>
      </c>
    </row>
    <row r="32" spans="1:74" x14ac:dyDescent="0.25">
      <c r="B32" s="11" t="str">
        <f>AL2</f>
        <v>NPg DFES 2019: Heat Pump projections for Leeds</v>
      </c>
      <c r="C32" s="11">
        <v>2017</v>
      </c>
      <c r="D32" s="11">
        <v>2018</v>
      </c>
      <c r="E32" s="11">
        <v>2019</v>
      </c>
      <c r="F32" s="11">
        <v>2020</v>
      </c>
      <c r="G32" s="11">
        <v>2021</v>
      </c>
      <c r="H32" s="11">
        <v>2022</v>
      </c>
      <c r="I32" s="11">
        <v>2023</v>
      </c>
      <c r="J32" s="11">
        <v>2024</v>
      </c>
      <c r="K32" s="11">
        <v>2025</v>
      </c>
      <c r="L32" s="11">
        <v>2026</v>
      </c>
      <c r="M32" s="11">
        <v>2027</v>
      </c>
      <c r="N32" s="11">
        <v>2028</v>
      </c>
      <c r="O32" s="11">
        <v>2029</v>
      </c>
      <c r="P32" s="11">
        <v>2030</v>
      </c>
      <c r="Q32" s="11">
        <v>2031</v>
      </c>
      <c r="R32" s="11">
        <v>2032</v>
      </c>
      <c r="S32" s="11">
        <v>2033</v>
      </c>
      <c r="T32" s="11">
        <v>2034</v>
      </c>
      <c r="U32" s="11">
        <v>2035</v>
      </c>
      <c r="V32" s="11">
        <v>2036</v>
      </c>
      <c r="W32" s="11">
        <v>2037</v>
      </c>
      <c r="X32" s="11">
        <v>2038</v>
      </c>
      <c r="Y32" s="11">
        <v>2039</v>
      </c>
      <c r="Z32" s="11">
        <v>2040</v>
      </c>
      <c r="AA32" s="11">
        <v>2041</v>
      </c>
      <c r="AB32" s="11">
        <v>2042</v>
      </c>
      <c r="AC32" s="11">
        <v>2043</v>
      </c>
      <c r="AD32" s="11">
        <v>2044</v>
      </c>
      <c r="AE32" s="11">
        <v>2045</v>
      </c>
      <c r="AF32" s="11">
        <v>2046</v>
      </c>
      <c r="AG32" s="11">
        <v>2047</v>
      </c>
      <c r="AH32" s="11">
        <v>2048</v>
      </c>
      <c r="AI32" s="11">
        <v>2049</v>
      </c>
      <c r="AJ32" s="11">
        <v>2050</v>
      </c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BV32" s="9" t="s">
        <v>36</v>
      </c>
    </row>
    <row r="33" spans="2:74" x14ac:dyDescent="0.25">
      <c r="B33" s="12" t="s">
        <v>4</v>
      </c>
      <c r="C33" s="13">
        <f>AM3</f>
        <v>2402</v>
      </c>
      <c r="D33" s="13">
        <f>AN3</f>
        <v>2570</v>
      </c>
      <c r="E33" s="13">
        <f>AO3</f>
        <v>3180</v>
      </c>
      <c r="F33" s="13">
        <f>AP3</f>
        <v>3863</v>
      </c>
      <c r="G33" s="13">
        <f>AQ3</f>
        <v>5520</v>
      </c>
      <c r="H33" s="13">
        <f>AR3</f>
        <v>7286</v>
      </c>
      <c r="I33" s="13">
        <f>AS3</f>
        <v>9058</v>
      </c>
      <c r="J33" s="13">
        <f>AT3</f>
        <v>10811</v>
      </c>
      <c r="K33" s="13">
        <f>AU3</f>
        <v>12590</v>
      </c>
      <c r="L33" s="13">
        <f>AV3</f>
        <v>21832</v>
      </c>
      <c r="M33" s="13">
        <f>AW3</f>
        <v>32030</v>
      </c>
      <c r="N33" s="13">
        <f>AX3</f>
        <v>42212</v>
      </c>
      <c r="O33" s="13">
        <f>AY3</f>
        <v>52378</v>
      </c>
      <c r="P33" s="13">
        <f>AZ3</f>
        <v>62504</v>
      </c>
      <c r="Q33" s="13">
        <f>BA3</f>
        <v>74829</v>
      </c>
      <c r="R33" s="13">
        <f>BB3</f>
        <v>86904</v>
      </c>
      <c r="S33" s="13">
        <f>BC3</f>
        <v>99128</v>
      </c>
      <c r="T33" s="13">
        <f>BD3</f>
        <v>111236</v>
      </c>
      <c r="U33" s="13">
        <f>BE3</f>
        <v>123463</v>
      </c>
      <c r="V33" s="13">
        <f>BF3</f>
        <v>133767</v>
      </c>
      <c r="W33" s="13">
        <f>BG3</f>
        <v>144183</v>
      </c>
      <c r="X33" s="13">
        <f>BH3</f>
        <v>154622</v>
      </c>
      <c r="Y33" s="13">
        <f>BI3</f>
        <v>165012</v>
      </c>
      <c r="Z33" s="13">
        <f>BJ3</f>
        <v>175207</v>
      </c>
      <c r="AA33" s="13">
        <f>BK3</f>
        <v>183730</v>
      </c>
      <c r="AB33" s="13">
        <f>BL3</f>
        <v>193011</v>
      </c>
      <c r="AC33" s="13">
        <f>BM3</f>
        <v>202464</v>
      </c>
      <c r="AD33" s="13">
        <f>BN3</f>
        <v>211831</v>
      </c>
      <c r="AE33" s="13">
        <f>BO3</f>
        <v>221388</v>
      </c>
      <c r="AF33" s="13">
        <f>BP3</f>
        <v>225609</v>
      </c>
      <c r="AG33" s="13">
        <f>BQ3</f>
        <v>229832</v>
      </c>
      <c r="AH33" s="13">
        <f>BR3</f>
        <v>234059</v>
      </c>
      <c r="AI33" s="13">
        <f>BS3</f>
        <v>238288</v>
      </c>
      <c r="AJ33" s="13">
        <f>BT3</f>
        <v>242525</v>
      </c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BV33" s="9" t="s">
        <v>37</v>
      </c>
    </row>
    <row r="34" spans="2:74" x14ac:dyDescent="0.25">
      <c r="B34" s="12" t="s">
        <v>6</v>
      </c>
      <c r="C34" s="13">
        <f>AM4</f>
        <v>2372</v>
      </c>
      <c r="D34" s="13">
        <f>AN4</f>
        <v>2550</v>
      </c>
      <c r="E34" s="13">
        <f>AO4</f>
        <v>2869</v>
      </c>
      <c r="F34" s="13">
        <f>AP4</f>
        <v>3216</v>
      </c>
      <c r="G34" s="13">
        <f>AQ4</f>
        <v>4233</v>
      </c>
      <c r="H34" s="13">
        <f>AR4</f>
        <v>5409</v>
      </c>
      <c r="I34" s="13">
        <f>AS4</f>
        <v>6526</v>
      </c>
      <c r="J34" s="13">
        <f>AT4</f>
        <v>7703</v>
      </c>
      <c r="K34" s="13">
        <f>AU4</f>
        <v>8816</v>
      </c>
      <c r="L34" s="13">
        <f>AV4</f>
        <v>16525</v>
      </c>
      <c r="M34" s="13">
        <f>AW4</f>
        <v>24137</v>
      </c>
      <c r="N34" s="13">
        <f>AX4</f>
        <v>31716</v>
      </c>
      <c r="O34" s="13">
        <f>AY4</f>
        <v>39300</v>
      </c>
      <c r="P34" s="13">
        <f>AZ4</f>
        <v>46888</v>
      </c>
      <c r="Q34" s="13">
        <f>BA4</f>
        <v>53698</v>
      </c>
      <c r="R34" s="13">
        <f>BB4</f>
        <v>60475</v>
      </c>
      <c r="S34" s="13">
        <f>BC4</f>
        <v>67255</v>
      </c>
      <c r="T34" s="13">
        <f>BD4</f>
        <v>74043</v>
      </c>
      <c r="U34" s="13">
        <f>BE4</f>
        <v>80831</v>
      </c>
      <c r="V34" s="13">
        <f>BF4</f>
        <v>85863</v>
      </c>
      <c r="W34" s="13">
        <f>BG4</f>
        <v>90950</v>
      </c>
      <c r="X34" s="13">
        <f>BH4</f>
        <v>96044</v>
      </c>
      <c r="Y34" s="13">
        <f>BI4</f>
        <v>101129</v>
      </c>
      <c r="Z34" s="13">
        <f>BJ4</f>
        <v>106218</v>
      </c>
      <c r="AA34" s="13">
        <f>BK4</f>
        <v>107046</v>
      </c>
      <c r="AB34" s="13">
        <f>BL4</f>
        <v>107868</v>
      </c>
      <c r="AC34" s="13">
        <f>BM4</f>
        <v>108689</v>
      </c>
      <c r="AD34" s="13">
        <f>BN4</f>
        <v>109518</v>
      </c>
      <c r="AE34" s="13">
        <f>BO4</f>
        <v>110343</v>
      </c>
      <c r="AF34" s="13">
        <f>BP4</f>
        <v>110133</v>
      </c>
      <c r="AG34" s="13">
        <f>BQ4</f>
        <v>109920</v>
      </c>
      <c r="AH34" s="13">
        <f>BR4</f>
        <v>109704</v>
      </c>
      <c r="AI34" s="13">
        <f>BS4</f>
        <v>109492</v>
      </c>
      <c r="AJ34" s="13">
        <f>BT4</f>
        <v>109274</v>
      </c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BV34" s="9" t="s">
        <v>38</v>
      </c>
    </row>
    <row r="35" spans="2:74" x14ac:dyDescent="0.25">
      <c r="B35" s="12" t="s">
        <v>8</v>
      </c>
      <c r="C35" s="13">
        <f>AM5</f>
        <v>2372</v>
      </c>
      <c r="D35" s="13">
        <f>AN5</f>
        <v>2550</v>
      </c>
      <c r="E35" s="13">
        <f>AO5</f>
        <v>2652</v>
      </c>
      <c r="F35" s="13">
        <f>AP5</f>
        <v>2747</v>
      </c>
      <c r="G35" s="13">
        <f>AQ5</f>
        <v>2898</v>
      </c>
      <c r="H35" s="13">
        <f>AR5</f>
        <v>3057</v>
      </c>
      <c r="I35" s="13">
        <f>AS5</f>
        <v>3208</v>
      </c>
      <c r="J35" s="13">
        <f>AT5</f>
        <v>3342</v>
      </c>
      <c r="K35" s="13">
        <f>AU5</f>
        <v>3490</v>
      </c>
      <c r="L35" s="13">
        <f>AV5</f>
        <v>3823</v>
      </c>
      <c r="M35" s="13">
        <f>AW5</f>
        <v>4160</v>
      </c>
      <c r="N35" s="13">
        <f>AX5</f>
        <v>4493</v>
      </c>
      <c r="O35" s="13">
        <f>AY5</f>
        <v>4867</v>
      </c>
      <c r="P35" s="13">
        <f>AZ5</f>
        <v>5205</v>
      </c>
      <c r="Q35" s="13">
        <f>BA5</f>
        <v>6210</v>
      </c>
      <c r="R35" s="13">
        <f>BB5</f>
        <v>7201</v>
      </c>
      <c r="S35" s="13">
        <f>BC5</f>
        <v>8191</v>
      </c>
      <c r="T35" s="13">
        <f>BD5</f>
        <v>9181</v>
      </c>
      <c r="U35" s="13">
        <f>BE5</f>
        <v>10172</v>
      </c>
      <c r="V35" s="13">
        <f>BF5</f>
        <v>10954</v>
      </c>
      <c r="W35" s="13">
        <f>BG5</f>
        <v>11751</v>
      </c>
      <c r="X35" s="13">
        <f>BH5</f>
        <v>12551</v>
      </c>
      <c r="Y35" s="13">
        <f>BI5</f>
        <v>13348</v>
      </c>
      <c r="Z35" s="13">
        <f>BJ5</f>
        <v>14129</v>
      </c>
      <c r="AA35" s="13">
        <f>BK5</f>
        <v>14975</v>
      </c>
      <c r="AB35" s="13">
        <f>BL5</f>
        <v>15825</v>
      </c>
      <c r="AC35" s="13">
        <f>BM5</f>
        <v>16673</v>
      </c>
      <c r="AD35" s="13">
        <f>BN5</f>
        <v>17521</v>
      </c>
      <c r="AE35" s="13">
        <f>BO5</f>
        <v>18370</v>
      </c>
      <c r="AF35" s="13">
        <f>BP5</f>
        <v>19320</v>
      </c>
      <c r="AG35" s="13">
        <f>BQ5</f>
        <v>20265</v>
      </c>
      <c r="AH35" s="13">
        <f>BR5</f>
        <v>21208</v>
      </c>
      <c r="AI35" s="13">
        <f>BS5</f>
        <v>22157</v>
      </c>
      <c r="AJ35" s="13">
        <f>BT5</f>
        <v>23106</v>
      </c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BV35" s="9" t="s">
        <v>39</v>
      </c>
    </row>
    <row r="36" spans="2:74" x14ac:dyDescent="0.25">
      <c r="B36" s="12" t="s">
        <v>10</v>
      </c>
      <c r="C36" s="13">
        <f>AM6</f>
        <v>2372</v>
      </c>
      <c r="D36" s="13">
        <f>AN6</f>
        <v>2550</v>
      </c>
      <c r="E36" s="13">
        <f>AO6</f>
        <v>2794</v>
      </c>
      <c r="F36" s="13">
        <f>AP6</f>
        <v>3107</v>
      </c>
      <c r="G36" s="13">
        <f>AQ6</f>
        <v>3301</v>
      </c>
      <c r="H36" s="13">
        <f>AR6</f>
        <v>3515</v>
      </c>
      <c r="I36" s="13">
        <f>AS6</f>
        <v>3733</v>
      </c>
      <c r="J36" s="13">
        <f>AT6</f>
        <v>3942</v>
      </c>
      <c r="K36" s="13">
        <f>AU6</f>
        <v>4155</v>
      </c>
      <c r="L36" s="13">
        <f>AV6</f>
        <v>4886</v>
      </c>
      <c r="M36" s="13">
        <f>AW6</f>
        <v>5643</v>
      </c>
      <c r="N36" s="13">
        <f>AX6</f>
        <v>6395</v>
      </c>
      <c r="O36" s="13">
        <f>AY6</f>
        <v>7121</v>
      </c>
      <c r="P36" s="13">
        <f>AZ6</f>
        <v>7869</v>
      </c>
      <c r="Q36" s="13">
        <f>BA6</f>
        <v>10830</v>
      </c>
      <c r="R36" s="13">
        <f>BB6</f>
        <v>13796</v>
      </c>
      <c r="S36" s="13">
        <f>BC6</f>
        <v>16764</v>
      </c>
      <c r="T36" s="13">
        <f>BD6</f>
        <v>19737</v>
      </c>
      <c r="U36" s="13">
        <f>BE6</f>
        <v>22706</v>
      </c>
      <c r="V36" s="13">
        <f>BF6</f>
        <v>25326</v>
      </c>
      <c r="W36" s="13">
        <f>BG6</f>
        <v>27956</v>
      </c>
      <c r="X36" s="13">
        <f>BH6</f>
        <v>30578</v>
      </c>
      <c r="Y36" s="13">
        <f>BI6</f>
        <v>33203</v>
      </c>
      <c r="Z36" s="13">
        <f>BJ6</f>
        <v>35821</v>
      </c>
      <c r="AA36" s="13">
        <f>BK6</f>
        <v>40456</v>
      </c>
      <c r="AB36" s="13">
        <f>BL6</f>
        <v>45131</v>
      </c>
      <c r="AC36" s="13">
        <f>BM6</f>
        <v>49797</v>
      </c>
      <c r="AD36" s="13">
        <f>BN6</f>
        <v>54473</v>
      </c>
      <c r="AE36" s="13">
        <f>BO6</f>
        <v>59153</v>
      </c>
      <c r="AF36" s="13">
        <f>BP6</f>
        <v>63950</v>
      </c>
      <c r="AG36" s="13">
        <f>BQ6</f>
        <v>68764</v>
      </c>
      <c r="AH36" s="13">
        <f>BR6</f>
        <v>73577</v>
      </c>
      <c r="AI36" s="13">
        <f>BS6</f>
        <v>78399</v>
      </c>
      <c r="AJ36" s="13">
        <f>BT6</f>
        <v>83221</v>
      </c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BV36" s="9" t="s">
        <v>40</v>
      </c>
    </row>
    <row r="37" spans="2:74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BV37" s="9" t="s">
        <v>41</v>
      </c>
    </row>
    <row r="38" spans="2:74" ht="26.25" x14ac:dyDescent="0.4">
      <c r="B38" s="14" t="s">
        <v>42</v>
      </c>
      <c r="C38" s="15"/>
      <c r="D38" s="15"/>
      <c r="E38" s="15"/>
      <c r="F38" s="15"/>
      <c r="G38" s="16"/>
      <c r="H38" s="16"/>
      <c r="I38" s="16"/>
      <c r="J38" s="16"/>
      <c r="K38" s="16"/>
      <c r="L38" s="16"/>
      <c r="M38" s="16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BV38" s="9" t="s">
        <v>43</v>
      </c>
    </row>
    <row r="39" spans="2:74" x14ac:dyDescent="0.2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BV39" s="9" t="s">
        <v>44</v>
      </c>
    </row>
    <row r="40" spans="2:74" x14ac:dyDescent="0.25">
      <c r="B40" s="18" t="s">
        <v>45</v>
      </c>
      <c r="C40" s="18">
        <v>2017</v>
      </c>
      <c r="D40" s="18">
        <v>2018</v>
      </c>
      <c r="E40" s="18">
        <v>2019</v>
      </c>
      <c r="F40" s="18">
        <v>2020</v>
      </c>
      <c r="G40" s="18">
        <v>2021</v>
      </c>
      <c r="H40" s="18">
        <v>2022</v>
      </c>
      <c r="I40" s="18">
        <v>2023</v>
      </c>
      <c r="J40" s="18">
        <v>2024</v>
      </c>
      <c r="K40" s="18">
        <v>2025</v>
      </c>
      <c r="L40" s="18">
        <v>2026</v>
      </c>
      <c r="M40" s="18">
        <v>2027</v>
      </c>
      <c r="N40" s="18">
        <v>2028</v>
      </c>
      <c r="O40" s="18">
        <v>2029</v>
      </c>
      <c r="P40" s="18">
        <v>2030</v>
      </c>
      <c r="Q40" s="18">
        <v>2031</v>
      </c>
      <c r="R40" s="18">
        <v>2032</v>
      </c>
      <c r="S40" s="18">
        <v>2033</v>
      </c>
      <c r="T40" s="18">
        <v>2034</v>
      </c>
      <c r="U40" s="18">
        <v>2035</v>
      </c>
      <c r="V40" s="18">
        <v>2036</v>
      </c>
      <c r="W40" s="18">
        <v>2037</v>
      </c>
      <c r="X40" s="18">
        <v>2038</v>
      </c>
      <c r="Y40" s="18">
        <v>2039</v>
      </c>
      <c r="Z40" s="18">
        <v>2040</v>
      </c>
      <c r="AA40" s="18">
        <v>2041</v>
      </c>
      <c r="AB40" s="18">
        <v>2042</v>
      </c>
      <c r="AC40" s="18">
        <v>2043</v>
      </c>
      <c r="AD40" s="18">
        <v>2044</v>
      </c>
      <c r="AE40" s="18">
        <v>2045</v>
      </c>
      <c r="AF40" s="18">
        <v>2046</v>
      </c>
      <c r="AG40" s="18">
        <v>2047</v>
      </c>
      <c r="AH40" s="18">
        <v>2048</v>
      </c>
      <c r="AI40" s="18">
        <v>2049</v>
      </c>
      <c r="AJ40" s="18">
        <v>2050</v>
      </c>
      <c r="BV40" s="9" t="s">
        <v>46</v>
      </c>
    </row>
    <row r="41" spans="2:74" x14ac:dyDescent="0.25">
      <c r="B41" s="19" t="s">
        <v>4</v>
      </c>
      <c r="C41" s="20">
        <f>C33</f>
        <v>2402</v>
      </c>
      <c r="D41" s="20">
        <f>D33</f>
        <v>2570</v>
      </c>
      <c r="E41" s="20">
        <f>E33</f>
        <v>3180</v>
      </c>
      <c r="F41" s="20">
        <f>F33</f>
        <v>3863</v>
      </c>
      <c r="G41" s="20">
        <f>G33</f>
        <v>5520</v>
      </c>
      <c r="H41" s="20">
        <f>H33</f>
        <v>7286</v>
      </c>
      <c r="I41" s="20">
        <f>I33</f>
        <v>9058</v>
      </c>
      <c r="J41" s="20">
        <f>J33</f>
        <v>10811</v>
      </c>
      <c r="K41" s="20">
        <f>K33</f>
        <v>12590</v>
      </c>
      <c r="L41" s="20">
        <f>L33</f>
        <v>21832</v>
      </c>
      <c r="M41" s="20">
        <f>M33</f>
        <v>32030</v>
      </c>
      <c r="N41" s="20">
        <f>N33</f>
        <v>42212</v>
      </c>
      <c r="O41" s="20">
        <f>O33</f>
        <v>52378</v>
      </c>
      <c r="P41" s="20">
        <f>P33</f>
        <v>62504</v>
      </c>
      <c r="Q41" s="20">
        <f>Q33</f>
        <v>74829</v>
      </c>
      <c r="R41" s="20">
        <f>R33</f>
        <v>86904</v>
      </c>
      <c r="S41" s="20">
        <f>S33</f>
        <v>99128</v>
      </c>
      <c r="T41" s="20">
        <f>T33</f>
        <v>111236</v>
      </c>
      <c r="U41" s="20">
        <f>U33</f>
        <v>123463</v>
      </c>
      <c r="V41" s="20">
        <f>V33</f>
        <v>133767</v>
      </c>
      <c r="W41" s="20">
        <f>W33</f>
        <v>144183</v>
      </c>
      <c r="X41" s="20">
        <f>X33</f>
        <v>154622</v>
      </c>
      <c r="Y41" s="20">
        <f>Y33</f>
        <v>165012</v>
      </c>
      <c r="Z41" s="20">
        <f>Z33</f>
        <v>175207</v>
      </c>
      <c r="AA41" s="20">
        <f>AA33</f>
        <v>183730</v>
      </c>
      <c r="AB41" s="20">
        <f>AB33</f>
        <v>193011</v>
      </c>
      <c r="AC41" s="20">
        <f>AC33</f>
        <v>202464</v>
      </c>
      <c r="AD41" s="20">
        <f>AD33</f>
        <v>211831</v>
      </c>
      <c r="AE41" s="20">
        <f>AE33</f>
        <v>221388</v>
      </c>
      <c r="AF41" s="20">
        <f>AF33</f>
        <v>225609</v>
      </c>
      <c r="AG41" s="20">
        <f>AG33</f>
        <v>229832</v>
      </c>
      <c r="AH41" s="20">
        <f>AH33</f>
        <v>234059</v>
      </c>
      <c r="AI41" s="20">
        <f>AI33</f>
        <v>238288</v>
      </c>
      <c r="AJ41" s="20">
        <f>AJ33</f>
        <v>242525</v>
      </c>
      <c r="BV41" s="9" t="s">
        <v>47</v>
      </c>
    </row>
    <row r="42" spans="2:74" x14ac:dyDescent="0.25">
      <c r="B42" s="19" t="s">
        <v>6</v>
      </c>
      <c r="C42" s="20">
        <f>C34</f>
        <v>2372</v>
      </c>
      <c r="D42" s="20">
        <f>D34</f>
        <v>2550</v>
      </c>
      <c r="E42" s="20">
        <f>E34</f>
        <v>2869</v>
      </c>
      <c r="F42" s="20">
        <f>F34</f>
        <v>3216</v>
      </c>
      <c r="G42" s="20">
        <f>G34</f>
        <v>4233</v>
      </c>
      <c r="H42" s="20">
        <f>H34</f>
        <v>5409</v>
      </c>
      <c r="I42" s="20">
        <f>I34</f>
        <v>6526</v>
      </c>
      <c r="J42" s="20">
        <f>J34</f>
        <v>7703</v>
      </c>
      <c r="K42" s="20">
        <f>K34</f>
        <v>8816</v>
      </c>
      <c r="L42" s="20">
        <f>L34</f>
        <v>16525</v>
      </c>
      <c r="M42" s="20">
        <f>M34</f>
        <v>24137</v>
      </c>
      <c r="N42" s="20">
        <f>N34</f>
        <v>31716</v>
      </c>
      <c r="O42" s="20">
        <f>O34</f>
        <v>39300</v>
      </c>
      <c r="P42" s="20">
        <f>P34</f>
        <v>46888</v>
      </c>
      <c r="Q42" s="20">
        <f>Q34</f>
        <v>53698</v>
      </c>
      <c r="R42" s="20">
        <f>R34</f>
        <v>60475</v>
      </c>
      <c r="S42" s="20">
        <f>S34</f>
        <v>67255</v>
      </c>
      <c r="T42" s="20">
        <f>T34</f>
        <v>74043</v>
      </c>
      <c r="U42" s="20">
        <f>U34</f>
        <v>80831</v>
      </c>
      <c r="V42" s="20">
        <f>V34</f>
        <v>85863</v>
      </c>
      <c r="W42" s="20">
        <f>W34</f>
        <v>90950</v>
      </c>
      <c r="X42" s="20">
        <f>X34</f>
        <v>96044</v>
      </c>
      <c r="Y42" s="20">
        <f>Y34</f>
        <v>101129</v>
      </c>
      <c r="Z42" s="20">
        <f>Z34</f>
        <v>106218</v>
      </c>
      <c r="AA42" s="20">
        <f>AA34</f>
        <v>107046</v>
      </c>
      <c r="AB42" s="20">
        <f>AB34</f>
        <v>107868</v>
      </c>
      <c r="AC42" s="20">
        <f>AC34</f>
        <v>108689</v>
      </c>
      <c r="AD42" s="20">
        <f>AD34</f>
        <v>109518</v>
      </c>
      <c r="AE42" s="20">
        <f>AE34</f>
        <v>110343</v>
      </c>
      <c r="AF42" s="20">
        <f>AF34</f>
        <v>110133</v>
      </c>
      <c r="AG42" s="20">
        <f>AG34</f>
        <v>109920</v>
      </c>
      <c r="AH42" s="20">
        <f>AH34</f>
        <v>109704</v>
      </c>
      <c r="AI42" s="20">
        <f>AI34</f>
        <v>109492</v>
      </c>
      <c r="AJ42" s="20">
        <f>AJ34</f>
        <v>109274</v>
      </c>
    </row>
    <row r="43" spans="2:74" x14ac:dyDescent="0.25">
      <c r="B43" s="19" t="s">
        <v>8</v>
      </c>
      <c r="C43" s="20">
        <f>C35</f>
        <v>2372</v>
      </c>
      <c r="D43" s="20">
        <f>D35</f>
        <v>2550</v>
      </c>
      <c r="E43" s="20">
        <f>E35</f>
        <v>2652</v>
      </c>
      <c r="F43" s="20">
        <f>F35</f>
        <v>2747</v>
      </c>
      <c r="G43" s="20">
        <f>G35</f>
        <v>2898</v>
      </c>
      <c r="H43" s="20">
        <f>H35</f>
        <v>3057</v>
      </c>
      <c r="I43" s="20">
        <f>I35</f>
        <v>3208</v>
      </c>
      <c r="J43" s="20">
        <f>J35</f>
        <v>3342</v>
      </c>
      <c r="K43" s="20">
        <f>K35</f>
        <v>3490</v>
      </c>
      <c r="L43" s="20">
        <f>L35</f>
        <v>3823</v>
      </c>
      <c r="M43" s="20">
        <f>M35</f>
        <v>4160</v>
      </c>
      <c r="N43" s="20">
        <f>N35</f>
        <v>4493</v>
      </c>
      <c r="O43" s="20">
        <f>O35</f>
        <v>4867</v>
      </c>
      <c r="P43" s="20">
        <f>P35</f>
        <v>5205</v>
      </c>
      <c r="Q43" s="20">
        <f>Q35</f>
        <v>6210</v>
      </c>
      <c r="R43" s="20">
        <f>R35</f>
        <v>7201</v>
      </c>
      <c r="S43" s="20">
        <f>S35</f>
        <v>8191</v>
      </c>
      <c r="T43" s="20">
        <f>T35</f>
        <v>9181</v>
      </c>
      <c r="U43" s="20">
        <f>U35</f>
        <v>10172</v>
      </c>
      <c r="V43" s="20">
        <f>V35</f>
        <v>10954</v>
      </c>
      <c r="W43" s="20">
        <f>W35</f>
        <v>11751</v>
      </c>
      <c r="X43" s="20">
        <f>X35</f>
        <v>12551</v>
      </c>
      <c r="Y43" s="20">
        <f>Y35</f>
        <v>13348</v>
      </c>
      <c r="Z43" s="20">
        <f>Z35</f>
        <v>14129</v>
      </c>
      <c r="AA43" s="20">
        <f>AA35</f>
        <v>14975</v>
      </c>
      <c r="AB43" s="20">
        <f>AB35</f>
        <v>15825</v>
      </c>
      <c r="AC43" s="20">
        <f>AC35</f>
        <v>16673</v>
      </c>
      <c r="AD43" s="20">
        <f>AD35</f>
        <v>17521</v>
      </c>
      <c r="AE43" s="20">
        <f>AE35</f>
        <v>18370</v>
      </c>
      <c r="AF43" s="20">
        <f>AF35</f>
        <v>19320</v>
      </c>
      <c r="AG43" s="20">
        <f>AG35</f>
        <v>20265</v>
      </c>
      <c r="AH43" s="20">
        <f>AH35</f>
        <v>21208</v>
      </c>
      <c r="AI43" s="20">
        <f>AI35</f>
        <v>22157</v>
      </c>
      <c r="AJ43" s="20">
        <f>AJ35</f>
        <v>23106</v>
      </c>
    </row>
    <row r="44" spans="2:74" x14ac:dyDescent="0.25">
      <c r="B44" s="19" t="s">
        <v>10</v>
      </c>
      <c r="C44" s="20">
        <f>C36</f>
        <v>2372</v>
      </c>
      <c r="D44" s="20">
        <f>D36</f>
        <v>2550</v>
      </c>
      <c r="E44" s="20">
        <f>E36</f>
        <v>2794</v>
      </c>
      <c r="F44" s="20">
        <f>F36</f>
        <v>3107</v>
      </c>
      <c r="G44" s="20">
        <f>G36</f>
        <v>3301</v>
      </c>
      <c r="H44" s="20">
        <f>H36</f>
        <v>3515</v>
      </c>
      <c r="I44" s="20">
        <f>I36</f>
        <v>3733</v>
      </c>
      <c r="J44" s="20">
        <f>J36</f>
        <v>3942</v>
      </c>
      <c r="K44" s="20">
        <f>K36</f>
        <v>4155</v>
      </c>
      <c r="L44" s="20">
        <f>L36</f>
        <v>4886</v>
      </c>
      <c r="M44" s="20">
        <f>M36</f>
        <v>5643</v>
      </c>
      <c r="N44" s="20">
        <f>N36</f>
        <v>6395</v>
      </c>
      <c r="O44" s="20">
        <f>O36</f>
        <v>7121</v>
      </c>
      <c r="P44" s="20">
        <f>P36</f>
        <v>7869</v>
      </c>
      <c r="Q44" s="20">
        <f>Q36</f>
        <v>10830</v>
      </c>
      <c r="R44" s="20">
        <f>R36</f>
        <v>13796</v>
      </c>
      <c r="S44" s="20">
        <f>S36</f>
        <v>16764</v>
      </c>
      <c r="T44" s="20">
        <f>T36</f>
        <v>19737</v>
      </c>
      <c r="U44" s="20">
        <f>U36</f>
        <v>22706</v>
      </c>
      <c r="V44" s="20">
        <f>V36</f>
        <v>25326</v>
      </c>
      <c r="W44" s="20">
        <f>W36</f>
        <v>27956</v>
      </c>
      <c r="X44" s="20">
        <f>X36</f>
        <v>30578</v>
      </c>
      <c r="Y44" s="20">
        <f>Y36</f>
        <v>33203</v>
      </c>
      <c r="Z44" s="20">
        <f>Z36</f>
        <v>35821</v>
      </c>
      <c r="AA44" s="20">
        <f>AA36</f>
        <v>40456</v>
      </c>
      <c r="AB44" s="20">
        <f>AB36</f>
        <v>45131</v>
      </c>
      <c r="AC44" s="20">
        <f>AC36</f>
        <v>49797</v>
      </c>
      <c r="AD44" s="20">
        <f>AD36</f>
        <v>54473</v>
      </c>
      <c r="AE44" s="20">
        <f>AE36</f>
        <v>59153</v>
      </c>
      <c r="AF44" s="20">
        <f>AF36</f>
        <v>63950</v>
      </c>
      <c r="AG44" s="20">
        <f>AG36</f>
        <v>68764</v>
      </c>
      <c r="AH44" s="20">
        <f>AH36</f>
        <v>73577</v>
      </c>
      <c r="AI44" s="20">
        <f>AI36</f>
        <v>78399</v>
      </c>
      <c r="AJ44" s="20">
        <f>AJ36</f>
        <v>83221</v>
      </c>
    </row>
    <row r="45" spans="2:74" x14ac:dyDescent="0.25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</row>
    <row r="46" spans="2:74" x14ac:dyDescent="0.25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</row>
    <row r="47" spans="2:74" x14ac:dyDescent="0.25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</row>
    <row r="48" spans="2:74" x14ac:dyDescent="0.2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</row>
    <row r="49" spans="2:36" x14ac:dyDescent="0.25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</row>
    <row r="50" spans="2:36" x14ac:dyDescent="0.25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</row>
    <row r="51" spans="2:36" x14ac:dyDescent="0.25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</row>
    <row r="52" spans="2:36" x14ac:dyDescent="0.25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</row>
    <row r="53" spans="2:36" x14ac:dyDescent="0.25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</row>
    <row r="54" spans="2:36" x14ac:dyDescent="0.25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</row>
    <row r="55" spans="2:36" x14ac:dyDescent="0.25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</row>
    <row r="56" spans="2:36" x14ac:dyDescent="0.25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</row>
    <row r="57" spans="2:36" x14ac:dyDescent="0.25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</row>
    <row r="58" spans="2:36" x14ac:dyDescent="0.25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</row>
    <row r="59" spans="2:36" x14ac:dyDescent="0.25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</row>
    <row r="60" spans="2:36" x14ac:dyDescent="0.2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</row>
    <row r="61" spans="2:36" x14ac:dyDescent="0.25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</row>
    <row r="62" spans="2:36" x14ac:dyDescent="0.25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</row>
    <row r="63" spans="2:36" x14ac:dyDescent="0.25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</row>
    <row r="64" spans="2:36" x14ac:dyDescent="0.25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</row>
    <row r="65" spans="2:36" x14ac:dyDescent="0.2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</row>
    <row r="66" spans="2:36" x14ac:dyDescent="0.25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</row>
    <row r="67" spans="2:36" x14ac:dyDescent="0.25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</row>
    <row r="68" spans="2:36" x14ac:dyDescent="0.25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</row>
    <row r="69" spans="2:36" x14ac:dyDescent="0.25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</row>
    <row r="70" spans="2:36" x14ac:dyDescent="0.25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</row>
    <row r="71" spans="2:36" x14ac:dyDescent="0.25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</row>
    <row r="72" spans="2:36" x14ac:dyDescent="0.25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</row>
    <row r="73" spans="2:36" x14ac:dyDescent="0.25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</row>
    <row r="74" spans="2:36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</row>
    <row r="75" spans="2:36" x14ac:dyDescent="0.25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</row>
    <row r="76" spans="2:36" x14ac:dyDescent="0.25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</row>
    <row r="77" spans="2:36" x14ac:dyDescent="0.25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</row>
    <row r="78" spans="2:36" x14ac:dyDescent="0.25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</row>
    <row r="79" spans="2:36" x14ac:dyDescent="0.25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</row>
    <row r="80" spans="2:36" x14ac:dyDescent="0.25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</row>
    <row r="81" spans="2:36" x14ac:dyDescent="0.25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</row>
    <row r="82" spans="2:36" x14ac:dyDescent="0.25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</row>
    <row r="83" spans="2:36" x14ac:dyDescent="0.25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</row>
    <row r="84" spans="2:36" x14ac:dyDescent="0.25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</row>
    <row r="85" spans="2:36" x14ac:dyDescent="0.2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</row>
    <row r="86" spans="2:36" x14ac:dyDescent="0.25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</row>
    <row r="87" spans="2:36" x14ac:dyDescent="0.25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</row>
    <row r="88" spans="2:36" x14ac:dyDescent="0.25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</row>
    <row r="89" spans="2:36" x14ac:dyDescent="0.25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</row>
    <row r="90" spans="2:36" x14ac:dyDescent="0.25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</row>
    <row r="91" spans="2:36" x14ac:dyDescent="0.25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</row>
    <row r="92" spans="2:36" x14ac:dyDescent="0.25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</row>
    <row r="93" spans="2:36" x14ac:dyDescent="0.25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</row>
    <row r="94" spans="2:36" x14ac:dyDescent="0.25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</row>
    <row r="95" spans="2:36" x14ac:dyDescent="0.25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</row>
    <row r="96" spans="2:36" x14ac:dyDescent="0.25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</row>
    <row r="97" spans="2:36" x14ac:dyDescent="0.25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</row>
    <row r="98" spans="2:36" x14ac:dyDescent="0.25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</row>
    <row r="99" spans="2:36" x14ac:dyDescent="0.25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</row>
    <row r="100" spans="2:36" x14ac:dyDescent="0.25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</row>
    <row r="101" spans="2:36" x14ac:dyDescent="0.25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</row>
    <row r="102" spans="2:36" x14ac:dyDescent="0.25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</row>
    <row r="103" spans="2:36" x14ac:dyDescent="0.25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</row>
    <row r="104" spans="2:36" x14ac:dyDescent="0.25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</row>
    <row r="105" spans="2:36" x14ac:dyDescent="0.25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</row>
    <row r="106" spans="2:36" x14ac:dyDescent="0.25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</row>
    <row r="107" spans="2:36" x14ac:dyDescent="0.25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</row>
    <row r="108" spans="2:36" x14ac:dyDescent="0.25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</row>
    <row r="109" spans="2:36" x14ac:dyDescent="0.25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</row>
    <row r="110" spans="2:36" x14ac:dyDescent="0.25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</row>
    <row r="111" spans="2:36" x14ac:dyDescent="0.25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</row>
    <row r="112" spans="2:36" x14ac:dyDescent="0.25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</row>
    <row r="113" spans="2:36" x14ac:dyDescent="0.25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</row>
    <row r="114" spans="2:36" x14ac:dyDescent="0.25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</row>
    <row r="115" spans="2:36" x14ac:dyDescent="0.25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</row>
    <row r="116" spans="2:36" x14ac:dyDescent="0.25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</row>
    <row r="117" spans="2:36" x14ac:dyDescent="0.25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</row>
    <row r="118" spans="2:36" x14ac:dyDescent="0.25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</row>
    <row r="119" spans="2:36" x14ac:dyDescent="0.25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</row>
    <row r="120" spans="2:36" x14ac:dyDescent="0.25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</row>
    <row r="121" spans="2:36" x14ac:dyDescent="0.25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</row>
    <row r="122" spans="2:36" x14ac:dyDescent="0.25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</row>
    <row r="123" spans="2:36" x14ac:dyDescent="0.25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</row>
    <row r="124" spans="2:36" x14ac:dyDescent="0.25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</row>
    <row r="125" spans="2:36" x14ac:dyDescent="0.25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</row>
    <row r="126" spans="2:36" x14ac:dyDescent="0.25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</row>
    <row r="127" spans="2:36" x14ac:dyDescent="0.25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</row>
    <row r="128" spans="2:36" x14ac:dyDescent="0.25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</row>
    <row r="129" spans="2:36" x14ac:dyDescent="0.25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</row>
    <row r="130" spans="2:36" x14ac:dyDescent="0.25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</row>
    <row r="131" spans="2:36" x14ac:dyDescent="0.25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</row>
    <row r="132" spans="2:36" x14ac:dyDescent="0.25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</row>
    <row r="133" spans="2:36" x14ac:dyDescent="0.25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</row>
    <row r="134" spans="2:36" x14ac:dyDescent="0.25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</row>
    <row r="135" spans="2:36" x14ac:dyDescent="0.25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</row>
    <row r="136" spans="2:36" x14ac:dyDescent="0.25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</row>
    <row r="137" spans="2:36" x14ac:dyDescent="0.25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</row>
    <row r="138" spans="2:36" x14ac:dyDescent="0.25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</row>
    <row r="139" spans="2:36" x14ac:dyDescent="0.25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</row>
    <row r="140" spans="2:36" x14ac:dyDescent="0.25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</row>
    <row r="141" spans="2:36" x14ac:dyDescent="0.25"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</row>
    <row r="142" spans="2:36" x14ac:dyDescent="0.25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</row>
    <row r="143" spans="2:36" x14ac:dyDescent="0.25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</row>
    <row r="144" spans="2:36" x14ac:dyDescent="0.25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</row>
    <row r="145" spans="2:36" x14ac:dyDescent="0.25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</row>
    <row r="146" spans="2:36" x14ac:dyDescent="0.25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</row>
    <row r="147" spans="2:36" x14ac:dyDescent="0.25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</row>
    <row r="148" spans="2:36" x14ac:dyDescent="0.25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</row>
    <row r="149" spans="2:36" x14ac:dyDescent="0.25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</row>
  </sheetData>
  <sheetProtection sheet="1" objects="1" scenarios="1"/>
  <dataValidations count="1">
    <dataValidation type="list" allowBlank="1" showInputMessage="1" showErrorMessage="1" sqref="B2">
      <formula1>$BV$3:$BV$41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zoomScale="70" zoomScaleNormal="70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B3" sqref="B3"/>
    </sheetView>
  </sheetViews>
  <sheetFormatPr defaultRowHeight="15" x14ac:dyDescent="0.25"/>
  <cols>
    <col min="1" max="1" width="21.85546875" customWidth="1"/>
    <col min="2" max="5" width="10.42578125" customWidth="1"/>
    <col min="18" max="18" width="74" customWidth="1"/>
    <col min="19" max="20" width="26.42578125" customWidth="1"/>
  </cols>
  <sheetData>
    <row r="1" spans="1:21" x14ac:dyDescent="0.25">
      <c r="A1" s="21"/>
      <c r="B1" s="22" t="s">
        <v>10</v>
      </c>
      <c r="C1" s="22"/>
      <c r="D1" s="22"/>
      <c r="E1" s="22"/>
      <c r="F1" s="23" t="s">
        <v>4</v>
      </c>
      <c r="G1" s="23"/>
      <c r="H1" s="23"/>
      <c r="I1" s="23"/>
      <c r="J1" s="24" t="s">
        <v>8</v>
      </c>
      <c r="K1" s="24"/>
      <c r="L1" s="24"/>
      <c r="M1" s="24"/>
      <c r="N1" s="25" t="s">
        <v>6</v>
      </c>
      <c r="O1" s="25"/>
      <c r="P1" s="25"/>
      <c r="Q1" s="25"/>
    </row>
    <row r="2" spans="1:21" s="30" customFormat="1" x14ac:dyDescent="0.25">
      <c r="A2" s="26" t="s">
        <v>3</v>
      </c>
      <c r="B2" s="27">
        <v>2020</v>
      </c>
      <c r="C2" s="27">
        <v>2030</v>
      </c>
      <c r="D2" s="27">
        <v>2040</v>
      </c>
      <c r="E2" s="27">
        <v>2050</v>
      </c>
      <c r="F2" s="27">
        <v>2020</v>
      </c>
      <c r="G2" s="27">
        <v>2030</v>
      </c>
      <c r="H2" s="27">
        <v>2040</v>
      </c>
      <c r="I2" s="27">
        <v>2050</v>
      </c>
      <c r="J2" s="27">
        <v>2020</v>
      </c>
      <c r="K2" s="27">
        <v>2030</v>
      </c>
      <c r="L2" s="27">
        <v>2040</v>
      </c>
      <c r="M2" s="27">
        <v>2050</v>
      </c>
      <c r="N2" s="27">
        <v>2020</v>
      </c>
      <c r="O2" s="27">
        <v>2030</v>
      </c>
      <c r="P2" s="27">
        <v>2040</v>
      </c>
      <c r="Q2" s="27">
        <v>2050</v>
      </c>
      <c r="R2" s="28" t="s">
        <v>48</v>
      </c>
      <c r="S2" s="29" t="s">
        <v>49</v>
      </c>
      <c r="T2" s="29" t="s">
        <v>50</v>
      </c>
      <c r="U2"/>
    </row>
    <row r="3" spans="1:21" x14ac:dyDescent="0.25">
      <c r="A3" s="31" t="s">
        <v>5</v>
      </c>
      <c r="B3" s="32">
        <f>VLOOKUP($A3,'CE Annual  LA Forecasts'!$A$2:$AI$42,5,0)</f>
        <v>1264</v>
      </c>
      <c r="C3" s="32">
        <f>VLOOKUP($A3,'CE Annual  LA Forecasts'!$A$2:$AI$42,15,0)</f>
        <v>3195</v>
      </c>
      <c r="D3" s="32">
        <f>VLOOKUP($A3,'CE Annual  LA Forecasts'!$A$2:$AI$42,25,0)</f>
        <v>14914</v>
      </c>
      <c r="E3" s="32">
        <f>VLOOKUP($A3,'CE Annual  LA Forecasts'!$A$2:$AI$42,35,0)</f>
        <v>34911</v>
      </c>
      <c r="F3" s="32">
        <f>VLOOKUP($A3,'CR Annual LA Forecasts'!$A$2:$AI$42,5,0)</f>
        <v>1698</v>
      </c>
      <c r="G3" s="32">
        <f>VLOOKUP($A3,'CR Annual LA Forecasts'!$A$2:$AI$42,15,0)</f>
        <v>24751</v>
      </c>
      <c r="H3" s="32">
        <f>VLOOKUP($A3,'CR Annual LA Forecasts'!$A$2:$AI$42,25,0)</f>
        <v>66885</v>
      </c>
      <c r="I3" s="32">
        <f>VLOOKUP($A3,'CR Annual LA Forecasts'!$A$2:$AI$42,35,0)</f>
        <v>93246</v>
      </c>
      <c r="J3" s="32">
        <f>VLOOKUP($A3,'SP Annual LA Forecasts'!$A$2:$AI$42,5,0)</f>
        <v>1109</v>
      </c>
      <c r="K3" s="32">
        <f>VLOOKUP($A3,'SP Annual LA Forecasts'!$A$2:$AI$42,15,0)</f>
        <v>2166</v>
      </c>
      <c r="L3" s="32">
        <f>VLOOKUP($A3,'SP Annual LA Forecasts'!$A$2:$AI$42,25,0)</f>
        <v>5986</v>
      </c>
      <c r="M3" s="32">
        <f>VLOOKUP($A3,'SP Annual LA Forecasts'!$A$2:$AI$42,35,0)</f>
        <v>9826</v>
      </c>
      <c r="N3" s="32">
        <f>VLOOKUP($A3,'TD Annual LA Forecasts'!$A$2:$AI$42,5,0)</f>
        <v>1342</v>
      </c>
      <c r="O3" s="32">
        <f>VLOOKUP($A3,'TD Annual LA Forecasts'!$A$2:$AI$42,15,0)</f>
        <v>19650</v>
      </c>
      <c r="P3" s="32">
        <f>VLOOKUP($A3,'TD Annual LA Forecasts'!$A$2:$AI$42,25,0)</f>
        <v>44584</v>
      </c>
      <c r="Q3" s="32">
        <f>VLOOKUP($A3,'TD Annual LA Forecasts'!$A$2:$AI$42,35,0)</f>
        <v>45944</v>
      </c>
      <c r="R3" s="33" t="s">
        <v>51</v>
      </c>
      <c r="S3" s="31" t="s">
        <v>52</v>
      </c>
      <c r="T3" s="31" t="s">
        <v>53</v>
      </c>
    </row>
    <row r="4" spans="1:21" x14ac:dyDescent="0.25">
      <c r="A4" s="31" t="s">
        <v>7</v>
      </c>
      <c r="B4" s="32">
        <f>VLOOKUP(A4,'CE Annual  LA Forecasts'!$A$2:$AI$42,5,0)</f>
        <v>94</v>
      </c>
      <c r="C4" s="32">
        <f>VLOOKUP($A4,'CE Annual  LA Forecasts'!$A$2:$AI$42,15,0)</f>
        <v>212</v>
      </c>
      <c r="D4" s="32">
        <f>VLOOKUP($A4,'CE Annual  LA Forecasts'!$A$2:$AI$42,25,0)</f>
        <v>900</v>
      </c>
      <c r="E4" s="32">
        <f>VLOOKUP($A4,'CE Annual  LA Forecasts'!$A$2:$AI$42,35,0)</f>
        <v>2047</v>
      </c>
      <c r="F4" s="32">
        <f>VLOOKUP($A4,'CR Annual LA Forecasts'!$A$2:$AI$42,5,0)</f>
        <v>150</v>
      </c>
      <c r="G4" s="32">
        <f>VLOOKUP($A4,'CR Annual LA Forecasts'!$A$2:$AI$42,15,0)</f>
        <v>1955</v>
      </c>
      <c r="H4" s="32">
        <f>VLOOKUP($A4,'CR Annual LA Forecasts'!$A$2:$AI$42,25,0)</f>
        <v>4922</v>
      </c>
      <c r="I4" s="32">
        <f>VLOOKUP($A4,'CR Annual LA Forecasts'!$A$2:$AI$42,35,0)</f>
        <v>6513</v>
      </c>
      <c r="J4" s="32">
        <f>VLOOKUP($A4,'SP Annual LA Forecasts'!$A$2:$AI$42,5,0)</f>
        <v>82</v>
      </c>
      <c r="K4" s="32">
        <f>VLOOKUP($A4,'SP Annual LA Forecasts'!$A$2:$AI$42,15,0)</f>
        <v>151</v>
      </c>
      <c r="L4" s="32">
        <f>VLOOKUP($A4,'SP Annual LA Forecasts'!$A$2:$AI$42,25,0)</f>
        <v>368</v>
      </c>
      <c r="M4" s="32">
        <f>VLOOKUP($A4,'SP Annual LA Forecasts'!$A$2:$AI$42,35,0)</f>
        <v>588</v>
      </c>
      <c r="N4" s="32">
        <f>VLOOKUP($A4,'TD Annual LA Forecasts'!$A$2:$AI$42,5,0)</f>
        <v>106</v>
      </c>
      <c r="O4" s="32">
        <f>VLOOKUP($A4,'TD Annual LA Forecasts'!$A$2:$AI$42,15,0)</f>
        <v>1330</v>
      </c>
      <c r="P4" s="32">
        <f>VLOOKUP($A4,'TD Annual LA Forecasts'!$A$2:$AI$42,25,0)</f>
        <v>3033</v>
      </c>
      <c r="Q4" s="32">
        <f>VLOOKUP($A4,'TD Annual LA Forecasts'!$A$2:$AI$42,35,0)</f>
        <v>3094</v>
      </c>
      <c r="R4" s="33" t="s">
        <v>54</v>
      </c>
      <c r="S4" s="31" t="s">
        <v>55</v>
      </c>
      <c r="T4" s="31" t="s">
        <v>53</v>
      </c>
    </row>
    <row r="5" spans="1:21" x14ac:dyDescent="0.25">
      <c r="A5" s="31" t="s">
        <v>9</v>
      </c>
      <c r="B5" s="32">
        <f>VLOOKUP(A5,'CE Annual  LA Forecasts'!$A$2:$AI$42,5,0)</f>
        <v>1758</v>
      </c>
      <c r="C5" s="32">
        <f>VLOOKUP($A5,'CE Annual  LA Forecasts'!$A$2:$AI$42,15,0)</f>
        <v>4462</v>
      </c>
      <c r="D5" s="32">
        <f>VLOOKUP($A5,'CE Annual  LA Forecasts'!$A$2:$AI$42,25,0)</f>
        <v>20128</v>
      </c>
      <c r="E5" s="32">
        <f>VLOOKUP($A5,'CE Annual  LA Forecasts'!$A$2:$AI$42,35,0)</f>
        <v>47050</v>
      </c>
      <c r="F5" s="32">
        <f>VLOOKUP($A5,'CR Annual LA Forecasts'!$A$2:$AI$42,5,0)</f>
        <v>2144</v>
      </c>
      <c r="G5" s="32">
        <f>VLOOKUP($A5,'CR Annual LA Forecasts'!$A$2:$AI$42,15,0)</f>
        <v>31478</v>
      </c>
      <c r="H5" s="32">
        <f>VLOOKUP($A5,'CR Annual LA Forecasts'!$A$2:$AI$42,25,0)</f>
        <v>87878</v>
      </c>
      <c r="I5" s="32">
        <f>VLOOKUP($A5,'CR Annual LA Forecasts'!$A$2:$AI$42,35,0)</f>
        <v>124561</v>
      </c>
      <c r="J5" s="32">
        <f>VLOOKUP($A5,'SP Annual LA Forecasts'!$A$2:$AI$42,5,0)</f>
        <v>1557</v>
      </c>
      <c r="K5" s="32">
        <f>VLOOKUP($A5,'SP Annual LA Forecasts'!$A$2:$AI$42,15,0)</f>
        <v>2932</v>
      </c>
      <c r="L5" s="32">
        <f>VLOOKUP($A5,'SP Annual LA Forecasts'!$A$2:$AI$42,25,0)</f>
        <v>7905</v>
      </c>
      <c r="M5" s="32">
        <f>VLOOKUP($A5,'SP Annual LA Forecasts'!$A$2:$AI$42,35,0)</f>
        <v>12916</v>
      </c>
      <c r="N5" s="32">
        <f>VLOOKUP($A5,'TD Annual LA Forecasts'!$A$2:$AI$42,5,0)</f>
        <v>1810</v>
      </c>
      <c r="O5" s="32">
        <f>VLOOKUP($A5,'TD Annual LA Forecasts'!$A$2:$AI$42,15,0)</f>
        <v>25586</v>
      </c>
      <c r="P5" s="32">
        <f>VLOOKUP($A5,'TD Annual LA Forecasts'!$A$2:$AI$42,25,0)</f>
        <v>57821</v>
      </c>
      <c r="Q5" s="32">
        <f>VLOOKUP($A5,'TD Annual LA Forecasts'!$A$2:$AI$42,35,0)</f>
        <v>59619</v>
      </c>
      <c r="R5" s="33" t="s">
        <v>52</v>
      </c>
      <c r="S5" s="31" t="s">
        <v>52</v>
      </c>
      <c r="T5" s="31"/>
    </row>
    <row r="6" spans="1:21" x14ac:dyDescent="0.25">
      <c r="A6" s="31" t="s">
        <v>11</v>
      </c>
      <c r="B6" s="32">
        <f>VLOOKUP(A6,'CE Annual  LA Forecasts'!$A$2:$AI$42,5,0)</f>
        <v>664</v>
      </c>
      <c r="C6" s="32">
        <f>VLOOKUP($A6,'CE Annual  LA Forecasts'!$A$2:$AI$42,15,0)</f>
        <v>1622</v>
      </c>
      <c r="D6" s="32">
        <f>VLOOKUP($A6,'CE Annual  LA Forecasts'!$A$2:$AI$42,25,0)</f>
        <v>6952</v>
      </c>
      <c r="E6" s="32">
        <f>VLOOKUP($A6,'CE Annual  LA Forecasts'!$A$2:$AI$42,35,0)</f>
        <v>16043</v>
      </c>
      <c r="F6" s="32">
        <f>VLOOKUP($A6,'CR Annual LA Forecasts'!$A$2:$AI$42,5,0)</f>
        <v>852</v>
      </c>
      <c r="G6" s="32">
        <f>VLOOKUP($A6,'CR Annual LA Forecasts'!$A$2:$AI$42,15,0)</f>
        <v>12481</v>
      </c>
      <c r="H6" s="32">
        <f>VLOOKUP($A6,'CR Annual LA Forecasts'!$A$2:$AI$42,25,0)</f>
        <v>34484</v>
      </c>
      <c r="I6" s="32">
        <f>VLOOKUP($A6,'CR Annual LA Forecasts'!$A$2:$AI$42,35,0)</f>
        <v>47771</v>
      </c>
      <c r="J6" s="32">
        <f>VLOOKUP($A6,'SP Annual LA Forecasts'!$A$2:$AI$42,5,0)</f>
        <v>592</v>
      </c>
      <c r="K6" s="32">
        <f>VLOOKUP($A6,'SP Annual LA Forecasts'!$A$2:$AI$42,15,0)</f>
        <v>1068</v>
      </c>
      <c r="L6" s="32">
        <f>VLOOKUP($A6,'SP Annual LA Forecasts'!$A$2:$AI$42,25,0)</f>
        <v>2723</v>
      </c>
      <c r="M6" s="32">
        <f>VLOOKUP($A6,'SP Annual LA Forecasts'!$A$2:$AI$42,35,0)</f>
        <v>4390</v>
      </c>
      <c r="N6" s="32">
        <f>VLOOKUP($A6,'TD Annual LA Forecasts'!$A$2:$AI$42,5,0)</f>
        <v>697</v>
      </c>
      <c r="O6" s="32">
        <f>VLOOKUP($A6,'TD Annual LA Forecasts'!$A$2:$AI$42,15,0)</f>
        <v>9332</v>
      </c>
      <c r="P6" s="32">
        <f>VLOOKUP($A6,'TD Annual LA Forecasts'!$A$2:$AI$42,25,0)</f>
        <v>21125</v>
      </c>
      <c r="Q6" s="32">
        <f>VLOOKUP($A6,'TD Annual LA Forecasts'!$A$2:$AI$42,35,0)</f>
        <v>21650</v>
      </c>
      <c r="R6" s="33" t="s">
        <v>52</v>
      </c>
      <c r="S6" s="31" t="s">
        <v>52</v>
      </c>
      <c r="T6" s="31"/>
    </row>
    <row r="7" spans="1:21" x14ac:dyDescent="0.25">
      <c r="A7" s="31" t="s">
        <v>12</v>
      </c>
      <c r="B7" s="32">
        <f>VLOOKUP(A7,'CE Annual  LA Forecasts'!$A$2:$AI$42,5,0)</f>
        <v>2275</v>
      </c>
      <c r="C7" s="32">
        <f>VLOOKUP($A7,'CE Annual  LA Forecasts'!$A$2:$AI$42,15,0)</f>
        <v>5754</v>
      </c>
      <c r="D7" s="32">
        <f>VLOOKUP($A7,'CE Annual  LA Forecasts'!$A$2:$AI$42,25,0)</f>
        <v>26163</v>
      </c>
      <c r="E7" s="32">
        <f>VLOOKUP($A7,'CE Annual  LA Forecasts'!$A$2:$AI$42,35,0)</f>
        <v>61108</v>
      </c>
      <c r="F7" s="32">
        <f>VLOOKUP($A7,'CR Annual LA Forecasts'!$A$2:$AI$42,5,0)</f>
        <v>3183</v>
      </c>
      <c r="G7" s="32">
        <f>VLOOKUP($A7,'CR Annual LA Forecasts'!$A$2:$AI$42,15,0)</f>
        <v>46323</v>
      </c>
      <c r="H7" s="32">
        <f>VLOOKUP($A7,'CR Annual LA Forecasts'!$A$2:$AI$42,25,0)</f>
        <v>123958</v>
      </c>
      <c r="I7" s="32">
        <f>VLOOKUP($A7,'CR Annual LA Forecasts'!$A$2:$AI$42,35,0)</f>
        <v>172015</v>
      </c>
      <c r="J7" s="32">
        <f>VLOOKUP($A7,'SP Annual LA Forecasts'!$A$2:$AI$42,5,0)</f>
        <v>2013</v>
      </c>
      <c r="K7" s="32">
        <f>VLOOKUP($A7,'SP Annual LA Forecasts'!$A$2:$AI$42,15,0)</f>
        <v>3875</v>
      </c>
      <c r="L7" s="32">
        <f>VLOOKUP($A7,'SP Annual LA Forecasts'!$A$2:$AI$42,25,0)</f>
        <v>10445</v>
      </c>
      <c r="M7" s="32">
        <f>VLOOKUP($A7,'SP Annual LA Forecasts'!$A$2:$AI$42,35,0)</f>
        <v>17060</v>
      </c>
      <c r="N7" s="32">
        <f>VLOOKUP($A7,'TD Annual LA Forecasts'!$A$2:$AI$42,5,0)</f>
        <v>2454</v>
      </c>
      <c r="O7" s="32">
        <f>VLOOKUP($A7,'TD Annual LA Forecasts'!$A$2:$AI$42,15,0)</f>
        <v>34631</v>
      </c>
      <c r="P7" s="32">
        <f>VLOOKUP($A7,'TD Annual LA Forecasts'!$A$2:$AI$42,25,0)</f>
        <v>78294</v>
      </c>
      <c r="Q7" s="32">
        <f>VLOOKUP($A7,'TD Annual LA Forecasts'!$A$2:$AI$42,35,0)</f>
        <v>80593</v>
      </c>
      <c r="R7" s="33" t="s">
        <v>56</v>
      </c>
      <c r="S7" s="31" t="s">
        <v>56</v>
      </c>
      <c r="T7" s="31"/>
    </row>
    <row r="8" spans="1:21" x14ac:dyDescent="0.25">
      <c r="A8" s="31" t="s">
        <v>13</v>
      </c>
      <c r="B8" s="32">
        <f>VLOOKUP(A8,'CE Annual  LA Forecasts'!$A$2:$AI$42,5,0)</f>
        <v>231</v>
      </c>
      <c r="C8" s="32">
        <f>VLOOKUP($A8,'CE Annual  LA Forecasts'!$A$2:$AI$42,15,0)</f>
        <v>555</v>
      </c>
      <c r="D8" s="32">
        <f>VLOOKUP($A8,'CE Annual  LA Forecasts'!$A$2:$AI$42,25,0)</f>
        <v>2390</v>
      </c>
      <c r="E8" s="32">
        <f>VLOOKUP($A8,'CE Annual  LA Forecasts'!$A$2:$AI$42,35,0)</f>
        <v>5467</v>
      </c>
      <c r="F8" s="32">
        <f>VLOOKUP($A8,'CR Annual LA Forecasts'!$A$2:$AI$42,5,0)</f>
        <v>283</v>
      </c>
      <c r="G8" s="32">
        <f>VLOOKUP($A8,'CR Annual LA Forecasts'!$A$2:$AI$42,15,0)</f>
        <v>3622</v>
      </c>
      <c r="H8" s="32">
        <f>VLOOKUP($A8,'CR Annual LA Forecasts'!$A$2:$AI$42,25,0)</f>
        <v>9800</v>
      </c>
      <c r="I8" s="32">
        <f>VLOOKUP($A8,'CR Annual LA Forecasts'!$A$2:$AI$42,35,0)</f>
        <v>13678</v>
      </c>
      <c r="J8" s="32">
        <f>VLOOKUP($A8,'SP Annual LA Forecasts'!$A$2:$AI$42,5,0)</f>
        <v>205</v>
      </c>
      <c r="K8" s="32">
        <f>VLOOKUP($A8,'SP Annual LA Forecasts'!$A$2:$AI$42,15,0)</f>
        <v>372</v>
      </c>
      <c r="L8" s="32">
        <f>VLOOKUP($A8,'SP Annual LA Forecasts'!$A$2:$AI$42,25,0)</f>
        <v>948</v>
      </c>
      <c r="M8" s="32">
        <f>VLOOKUP($A8,'SP Annual LA Forecasts'!$A$2:$AI$42,35,0)</f>
        <v>1527</v>
      </c>
      <c r="N8" s="32">
        <f>VLOOKUP($A8,'TD Annual LA Forecasts'!$A$2:$AI$42,5,0)</f>
        <v>243</v>
      </c>
      <c r="O8" s="32">
        <f>VLOOKUP($A8,'TD Annual LA Forecasts'!$A$2:$AI$42,15,0)</f>
        <v>3444</v>
      </c>
      <c r="P8" s="32">
        <f>VLOOKUP($A8,'TD Annual LA Forecasts'!$A$2:$AI$42,25,0)</f>
        <v>7834</v>
      </c>
      <c r="Q8" s="32">
        <f>VLOOKUP($A8,'TD Annual LA Forecasts'!$A$2:$AI$42,35,0)</f>
        <v>7994</v>
      </c>
      <c r="R8" s="33" t="s">
        <v>57</v>
      </c>
      <c r="S8" s="31" t="s">
        <v>52</v>
      </c>
      <c r="T8" s="31" t="s">
        <v>58</v>
      </c>
    </row>
    <row r="9" spans="1:21" x14ac:dyDescent="0.25">
      <c r="A9" s="31" t="s">
        <v>14</v>
      </c>
      <c r="B9" s="32">
        <f>VLOOKUP(A9,'CE Annual  LA Forecasts'!$A$2:$AI$42,5,0)</f>
        <v>383</v>
      </c>
      <c r="C9" s="32">
        <f>VLOOKUP($A9,'CE Annual  LA Forecasts'!$A$2:$AI$42,15,0)</f>
        <v>1009</v>
      </c>
      <c r="D9" s="32">
        <f>VLOOKUP($A9,'CE Annual  LA Forecasts'!$A$2:$AI$42,25,0)</f>
        <v>4620</v>
      </c>
      <c r="E9" s="32">
        <f>VLOOKUP($A9,'CE Annual  LA Forecasts'!$A$2:$AI$42,35,0)</f>
        <v>10869</v>
      </c>
      <c r="F9" s="32">
        <f>VLOOKUP($A9,'CR Annual LA Forecasts'!$A$2:$AI$42,5,0)</f>
        <v>465</v>
      </c>
      <c r="G9" s="32">
        <f>VLOOKUP($A9,'CR Annual LA Forecasts'!$A$2:$AI$42,15,0)</f>
        <v>7124</v>
      </c>
      <c r="H9" s="32">
        <f>VLOOKUP($A9,'CR Annual LA Forecasts'!$A$2:$AI$42,25,0)</f>
        <v>20073</v>
      </c>
      <c r="I9" s="32">
        <f>VLOOKUP($A9,'CR Annual LA Forecasts'!$A$2:$AI$42,35,0)</f>
        <v>28891</v>
      </c>
      <c r="J9" s="32">
        <f>VLOOKUP($A9,'SP Annual LA Forecasts'!$A$2:$AI$42,5,0)</f>
        <v>343</v>
      </c>
      <c r="K9" s="32">
        <f>VLOOKUP($A9,'SP Annual LA Forecasts'!$A$2:$AI$42,15,0)</f>
        <v>661</v>
      </c>
      <c r="L9" s="32">
        <f>VLOOKUP($A9,'SP Annual LA Forecasts'!$A$2:$AI$42,25,0)</f>
        <v>1814</v>
      </c>
      <c r="M9" s="32">
        <f>VLOOKUP($A9,'SP Annual LA Forecasts'!$A$2:$AI$42,35,0)</f>
        <v>2974</v>
      </c>
      <c r="N9" s="32">
        <f>VLOOKUP($A9,'TD Annual LA Forecasts'!$A$2:$AI$42,5,0)</f>
        <v>395</v>
      </c>
      <c r="O9" s="32">
        <f>VLOOKUP($A9,'TD Annual LA Forecasts'!$A$2:$AI$42,15,0)</f>
        <v>5596</v>
      </c>
      <c r="P9" s="32">
        <f>VLOOKUP($A9,'TD Annual LA Forecasts'!$A$2:$AI$42,25,0)</f>
        <v>12585</v>
      </c>
      <c r="Q9" s="32">
        <f>VLOOKUP($A9,'TD Annual LA Forecasts'!$A$2:$AI$42,35,0)</f>
        <v>13030</v>
      </c>
      <c r="R9" s="33" t="s">
        <v>59</v>
      </c>
      <c r="S9" s="31" t="s">
        <v>59</v>
      </c>
      <c r="T9" s="31"/>
    </row>
    <row r="10" spans="1:21" x14ac:dyDescent="0.25">
      <c r="A10" s="31" t="s">
        <v>15</v>
      </c>
      <c r="B10" s="32">
        <f>VLOOKUP(A10,'CE Annual  LA Forecasts'!$A$2:$AI$42,5,0)</f>
        <v>1221</v>
      </c>
      <c r="C10" s="32">
        <f>VLOOKUP($A10,'CE Annual  LA Forecasts'!$A$2:$AI$42,15,0)</f>
        <v>2969</v>
      </c>
      <c r="D10" s="32">
        <f>VLOOKUP($A10,'CE Annual  LA Forecasts'!$A$2:$AI$42,25,0)</f>
        <v>13187</v>
      </c>
      <c r="E10" s="32">
        <f>VLOOKUP($A10,'CE Annual  LA Forecasts'!$A$2:$AI$42,35,0)</f>
        <v>30636</v>
      </c>
      <c r="F10" s="32">
        <f>VLOOKUP($A10,'CR Annual LA Forecasts'!$A$2:$AI$42,5,0)</f>
        <v>1756</v>
      </c>
      <c r="G10" s="32">
        <f>VLOOKUP($A10,'CR Annual LA Forecasts'!$A$2:$AI$42,15,0)</f>
        <v>26096</v>
      </c>
      <c r="H10" s="32">
        <f>VLOOKUP($A10,'CR Annual LA Forecasts'!$A$2:$AI$42,25,0)</f>
        <v>70525</v>
      </c>
      <c r="I10" s="32">
        <f>VLOOKUP($A10,'CR Annual LA Forecasts'!$A$2:$AI$42,35,0)</f>
        <v>97438</v>
      </c>
      <c r="J10" s="32">
        <f>VLOOKUP($A10,'SP Annual LA Forecasts'!$A$2:$AI$42,5,0)</f>
        <v>1076</v>
      </c>
      <c r="K10" s="32">
        <f>VLOOKUP($A10,'SP Annual LA Forecasts'!$A$2:$AI$42,15,0)</f>
        <v>2016</v>
      </c>
      <c r="L10" s="32">
        <f>VLOOKUP($A10,'SP Annual LA Forecasts'!$A$2:$AI$42,25,0)</f>
        <v>5277</v>
      </c>
      <c r="M10" s="32">
        <f>VLOOKUP($A10,'SP Annual LA Forecasts'!$A$2:$AI$42,35,0)</f>
        <v>8566</v>
      </c>
      <c r="N10" s="32">
        <f>VLOOKUP($A10,'TD Annual LA Forecasts'!$A$2:$AI$42,5,0)</f>
        <v>1320</v>
      </c>
      <c r="O10" s="32">
        <f>VLOOKUP($A10,'TD Annual LA Forecasts'!$A$2:$AI$42,15,0)</f>
        <v>17640</v>
      </c>
      <c r="P10" s="32">
        <f>VLOOKUP($A10,'TD Annual LA Forecasts'!$A$2:$AI$42,25,0)</f>
        <v>39997</v>
      </c>
      <c r="Q10" s="32">
        <f>VLOOKUP($A10,'TD Annual LA Forecasts'!$A$2:$AI$42,35,0)</f>
        <v>41100</v>
      </c>
      <c r="R10" s="33" t="s">
        <v>53</v>
      </c>
      <c r="S10" s="31" t="s">
        <v>53</v>
      </c>
      <c r="T10" s="31"/>
    </row>
    <row r="11" spans="1:21" x14ac:dyDescent="0.25">
      <c r="A11" s="31" t="s">
        <v>16</v>
      </c>
      <c r="B11" s="32">
        <f>VLOOKUP(A11,'CE Annual  LA Forecasts'!$A$2:$AI$42,5,0)</f>
        <v>320</v>
      </c>
      <c r="C11" s="32">
        <f>VLOOKUP($A11,'CE Annual  LA Forecasts'!$A$2:$AI$42,15,0)</f>
        <v>686</v>
      </c>
      <c r="D11" s="32">
        <f>VLOOKUP($A11,'CE Annual  LA Forecasts'!$A$2:$AI$42,25,0)</f>
        <v>2688</v>
      </c>
      <c r="E11" s="32">
        <f>VLOOKUP($A11,'CE Annual  LA Forecasts'!$A$2:$AI$42,35,0)</f>
        <v>5705</v>
      </c>
      <c r="F11" s="32">
        <f>VLOOKUP($A11,'CR Annual LA Forecasts'!$A$2:$AI$42,5,0)</f>
        <v>449</v>
      </c>
      <c r="G11" s="32">
        <f>VLOOKUP($A11,'CR Annual LA Forecasts'!$A$2:$AI$42,15,0)</f>
        <v>4870</v>
      </c>
      <c r="H11" s="32">
        <f>VLOOKUP($A11,'CR Annual LA Forecasts'!$A$2:$AI$42,25,0)</f>
        <v>11898</v>
      </c>
      <c r="I11" s="32">
        <f>VLOOKUP($A11,'CR Annual LA Forecasts'!$A$2:$AI$42,35,0)</f>
        <v>15766</v>
      </c>
      <c r="J11" s="32">
        <f>VLOOKUP($A11,'SP Annual LA Forecasts'!$A$2:$AI$42,5,0)</f>
        <v>282</v>
      </c>
      <c r="K11" s="32">
        <f>VLOOKUP($A11,'SP Annual LA Forecasts'!$A$2:$AI$42,15,0)</f>
        <v>505</v>
      </c>
      <c r="L11" s="32">
        <f>VLOOKUP($A11,'SP Annual LA Forecasts'!$A$2:$AI$42,25,0)</f>
        <v>1123</v>
      </c>
      <c r="M11" s="32">
        <f>VLOOKUP($A11,'SP Annual LA Forecasts'!$A$2:$AI$42,35,0)</f>
        <v>1746</v>
      </c>
      <c r="N11" s="32">
        <f>VLOOKUP($A11,'TD Annual LA Forecasts'!$A$2:$AI$42,5,0)</f>
        <v>368</v>
      </c>
      <c r="O11" s="32">
        <f>VLOOKUP($A11,'TD Annual LA Forecasts'!$A$2:$AI$42,15,0)</f>
        <v>4951</v>
      </c>
      <c r="P11" s="32">
        <f>VLOOKUP($A11,'TD Annual LA Forecasts'!$A$2:$AI$42,25,0)</f>
        <v>11402</v>
      </c>
      <c r="Q11" s="32">
        <f>VLOOKUP($A11,'TD Annual LA Forecasts'!$A$2:$AI$42,35,0)</f>
        <v>11434</v>
      </c>
      <c r="R11" s="33" t="s">
        <v>60</v>
      </c>
      <c r="S11" s="31" t="s">
        <v>60</v>
      </c>
      <c r="T11" s="31"/>
    </row>
    <row r="12" spans="1:21" x14ac:dyDescent="0.25">
      <c r="A12" s="31" t="s">
        <v>17</v>
      </c>
      <c r="B12" s="32">
        <f>VLOOKUP(A12,'CE Annual  LA Forecasts'!$A$2:$AI$42,5,0)</f>
        <v>1585</v>
      </c>
      <c r="C12" s="32">
        <f>VLOOKUP($A12,'CE Annual  LA Forecasts'!$A$2:$AI$42,15,0)</f>
        <v>3682</v>
      </c>
      <c r="D12" s="32">
        <f>VLOOKUP($A12,'CE Annual  LA Forecasts'!$A$2:$AI$42,25,0)</f>
        <v>15503</v>
      </c>
      <c r="E12" s="32">
        <f>VLOOKUP($A12,'CE Annual  LA Forecasts'!$A$2:$AI$42,35,0)</f>
        <v>34930</v>
      </c>
      <c r="F12" s="32">
        <f>VLOOKUP($A12,'CR Annual LA Forecasts'!$A$2:$AI$42,5,0)</f>
        <v>2135</v>
      </c>
      <c r="G12" s="32">
        <f>VLOOKUP($A12,'CR Annual LA Forecasts'!$A$2:$AI$42,15,0)</f>
        <v>27917</v>
      </c>
      <c r="H12" s="32">
        <f>VLOOKUP($A12,'CR Annual LA Forecasts'!$A$2:$AI$42,25,0)</f>
        <v>75220</v>
      </c>
      <c r="I12" s="32">
        <f>VLOOKUP($A12,'CR Annual LA Forecasts'!$A$2:$AI$42,35,0)</f>
        <v>104361</v>
      </c>
      <c r="J12" s="32">
        <f>VLOOKUP($A12,'SP Annual LA Forecasts'!$A$2:$AI$42,5,0)</f>
        <v>1402</v>
      </c>
      <c r="K12" s="32">
        <f>VLOOKUP($A12,'SP Annual LA Forecasts'!$A$2:$AI$42,15,0)</f>
        <v>2563</v>
      </c>
      <c r="L12" s="32">
        <f>VLOOKUP($A12,'SP Annual LA Forecasts'!$A$2:$AI$42,25,0)</f>
        <v>6264</v>
      </c>
      <c r="M12" s="32">
        <f>VLOOKUP($A12,'SP Annual LA Forecasts'!$A$2:$AI$42,35,0)</f>
        <v>9997</v>
      </c>
      <c r="N12" s="32">
        <f>VLOOKUP($A12,'TD Annual LA Forecasts'!$A$2:$AI$42,5,0)</f>
        <v>1743</v>
      </c>
      <c r="O12" s="32">
        <f>VLOOKUP($A12,'TD Annual LA Forecasts'!$A$2:$AI$42,15,0)</f>
        <v>23304</v>
      </c>
      <c r="P12" s="32">
        <f>VLOOKUP($A12,'TD Annual LA Forecasts'!$A$2:$AI$42,25,0)</f>
        <v>53148</v>
      </c>
      <c r="Q12" s="32">
        <f>VLOOKUP($A12,'TD Annual LA Forecasts'!$A$2:$AI$42,35,0)</f>
        <v>54049</v>
      </c>
      <c r="R12" s="33" t="s">
        <v>61</v>
      </c>
      <c r="S12" s="31" t="s">
        <v>62</v>
      </c>
      <c r="T12" s="31" t="s">
        <v>58</v>
      </c>
    </row>
    <row r="13" spans="1:21" x14ac:dyDescent="0.25">
      <c r="A13" s="31" t="s">
        <v>18</v>
      </c>
      <c r="B13" s="32">
        <f>VLOOKUP(A13,'CE Annual  LA Forecasts'!$A$2:$AI$42,5,0)</f>
        <v>677</v>
      </c>
      <c r="C13" s="32">
        <f>VLOOKUP($A13,'CE Annual  LA Forecasts'!$A$2:$AI$42,15,0)</f>
        <v>1746</v>
      </c>
      <c r="D13" s="32">
        <f>VLOOKUP($A13,'CE Annual  LA Forecasts'!$A$2:$AI$42,25,0)</f>
        <v>7938</v>
      </c>
      <c r="E13" s="32">
        <f>VLOOKUP($A13,'CE Annual  LA Forecasts'!$A$2:$AI$42,35,0)</f>
        <v>18519</v>
      </c>
      <c r="F13" s="32">
        <f>VLOOKUP($A13,'CR Annual LA Forecasts'!$A$2:$AI$42,5,0)</f>
        <v>866</v>
      </c>
      <c r="G13" s="32">
        <f>VLOOKUP($A13,'CR Annual LA Forecasts'!$A$2:$AI$42,15,0)</f>
        <v>15176</v>
      </c>
      <c r="H13" s="32">
        <f>VLOOKUP($A13,'CR Annual LA Forecasts'!$A$2:$AI$42,25,0)</f>
        <v>43090</v>
      </c>
      <c r="I13" s="32">
        <f>VLOOKUP($A13,'CR Annual LA Forecasts'!$A$2:$AI$42,35,0)</f>
        <v>60354</v>
      </c>
      <c r="J13" s="32">
        <f>VLOOKUP($A13,'SP Annual LA Forecasts'!$A$2:$AI$42,5,0)</f>
        <v>605</v>
      </c>
      <c r="K13" s="32">
        <f>VLOOKUP($A13,'SP Annual LA Forecasts'!$A$2:$AI$42,15,0)</f>
        <v>1149</v>
      </c>
      <c r="L13" s="32">
        <f>VLOOKUP($A13,'SP Annual LA Forecasts'!$A$2:$AI$42,25,0)</f>
        <v>3123</v>
      </c>
      <c r="M13" s="32">
        <f>VLOOKUP($A13,'SP Annual LA Forecasts'!$A$2:$AI$42,35,0)</f>
        <v>5111</v>
      </c>
      <c r="N13" s="32">
        <f>VLOOKUP($A13,'TD Annual LA Forecasts'!$A$2:$AI$42,5,0)</f>
        <v>705</v>
      </c>
      <c r="O13" s="32">
        <f>VLOOKUP($A13,'TD Annual LA Forecasts'!$A$2:$AI$42,15,0)</f>
        <v>9802</v>
      </c>
      <c r="P13" s="32">
        <f>VLOOKUP($A13,'TD Annual LA Forecasts'!$A$2:$AI$42,25,0)</f>
        <v>22096</v>
      </c>
      <c r="Q13" s="32">
        <f>VLOOKUP($A13,'TD Annual LA Forecasts'!$A$2:$AI$42,35,0)</f>
        <v>22826</v>
      </c>
      <c r="R13" s="33" t="s">
        <v>56</v>
      </c>
      <c r="S13" s="31" t="s">
        <v>56</v>
      </c>
      <c r="T13" s="31"/>
    </row>
    <row r="14" spans="1:21" x14ac:dyDescent="0.25">
      <c r="A14" s="31" t="s">
        <v>19</v>
      </c>
      <c r="B14" s="32">
        <f>VLOOKUP(A14,'CE Annual  LA Forecasts'!$A$2:$AI$42,5,0)</f>
        <v>622</v>
      </c>
      <c r="C14" s="32">
        <f>VLOOKUP($A14,'CE Annual  LA Forecasts'!$A$2:$AI$42,15,0)</f>
        <v>1399</v>
      </c>
      <c r="D14" s="32">
        <f>VLOOKUP($A14,'CE Annual  LA Forecasts'!$A$2:$AI$42,25,0)</f>
        <v>5842</v>
      </c>
      <c r="E14" s="32">
        <f>VLOOKUP($A14,'CE Annual  LA Forecasts'!$A$2:$AI$42,35,0)</f>
        <v>12883</v>
      </c>
      <c r="F14" s="32">
        <f>VLOOKUP($A14,'CR Annual LA Forecasts'!$A$2:$AI$42,5,0)</f>
        <v>825</v>
      </c>
      <c r="G14" s="32">
        <f>VLOOKUP($A14,'CR Annual LA Forecasts'!$A$2:$AI$42,15,0)</f>
        <v>10173</v>
      </c>
      <c r="H14" s="32">
        <f>VLOOKUP($A14,'CR Annual LA Forecasts'!$A$2:$AI$42,25,0)</f>
        <v>26507</v>
      </c>
      <c r="I14" s="32">
        <f>VLOOKUP($A14,'CR Annual LA Forecasts'!$A$2:$AI$42,35,0)</f>
        <v>35913</v>
      </c>
      <c r="J14" s="32">
        <f>VLOOKUP($A14,'SP Annual LA Forecasts'!$A$2:$AI$42,5,0)</f>
        <v>534</v>
      </c>
      <c r="K14" s="32">
        <f>VLOOKUP($A14,'SP Annual LA Forecasts'!$A$2:$AI$42,15,0)</f>
        <v>969</v>
      </c>
      <c r="L14" s="32">
        <f>VLOOKUP($A14,'SP Annual LA Forecasts'!$A$2:$AI$42,25,0)</f>
        <v>2360</v>
      </c>
      <c r="M14" s="32">
        <f>VLOOKUP($A14,'SP Annual LA Forecasts'!$A$2:$AI$42,35,0)</f>
        <v>3749</v>
      </c>
      <c r="N14" s="32">
        <f>VLOOKUP($A14,'TD Annual LA Forecasts'!$A$2:$AI$42,5,0)</f>
        <v>675</v>
      </c>
      <c r="O14" s="32">
        <f>VLOOKUP($A14,'TD Annual LA Forecasts'!$A$2:$AI$42,15,0)</f>
        <v>9643</v>
      </c>
      <c r="P14" s="32">
        <f>VLOOKUP($A14,'TD Annual LA Forecasts'!$A$2:$AI$42,25,0)</f>
        <v>22015</v>
      </c>
      <c r="Q14" s="32">
        <f>VLOOKUP($A14,'TD Annual LA Forecasts'!$A$2:$AI$42,35,0)</f>
        <v>22242</v>
      </c>
      <c r="R14" s="33" t="s">
        <v>58</v>
      </c>
      <c r="S14" s="31" t="s">
        <v>58</v>
      </c>
      <c r="T14" s="31"/>
    </row>
    <row r="15" spans="1:21" x14ac:dyDescent="0.25">
      <c r="A15" s="31" t="s">
        <v>20</v>
      </c>
      <c r="B15" s="32">
        <f>VLOOKUP(A15,'CE Annual  LA Forecasts'!$A$2:$AI$42,5,0)</f>
        <v>569</v>
      </c>
      <c r="C15" s="32">
        <f>VLOOKUP($A15,'CE Annual  LA Forecasts'!$A$2:$AI$42,15,0)</f>
        <v>1324</v>
      </c>
      <c r="D15" s="32">
        <f>VLOOKUP($A15,'CE Annual  LA Forecasts'!$A$2:$AI$42,25,0)</f>
        <v>5350</v>
      </c>
      <c r="E15" s="32">
        <f>VLOOKUP($A15,'CE Annual  LA Forecasts'!$A$2:$AI$42,35,0)</f>
        <v>12115</v>
      </c>
      <c r="F15" s="32">
        <f>VLOOKUP($A15,'CR Annual LA Forecasts'!$A$2:$AI$42,5,0)</f>
        <v>723</v>
      </c>
      <c r="G15" s="32">
        <f>VLOOKUP($A15,'CR Annual LA Forecasts'!$A$2:$AI$42,15,0)</f>
        <v>9768</v>
      </c>
      <c r="H15" s="32">
        <f>VLOOKUP($A15,'CR Annual LA Forecasts'!$A$2:$AI$42,25,0)</f>
        <v>26986</v>
      </c>
      <c r="I15" s="32">
        <f>VLOOKUP($A15,'CR Annual LA Forecasts'!$A$2:$AI$42,35,0)</f>
        <v>37266</v>
      </c>
      <c r="J15" s="32">
        <f>VLOOKUP($A15,'SP Annual LA Forecasts'!$A$2:$AI$42,5,0)</f>
        <v>503</v>
      </c>
      <c r="K15" s="32">
        <f>VLOOKUP($A15,'SP Annual LA Forecasts'!$A$2:$AI$42,15,0)</f>
        <v>871</v>
      </c>
      <c r="L15" s="32">
        <f>VLOOKUP($A15,'SP Annual LA Forecasts'!$A$2:$AI$42,25,0)</f>
        <v>2079</v>
      </c>
      <c r="M15" s="32">
        <f>VLOOKUP($A15,'SP Annual LA Forecasts'!$A$2:$AI$42,35,0)</f>
        <v>3297</v>
      </c>
      <c r="N15" s="32">
        <f>VLOOKUP($A15,'TD Annual LA Forecasts'!$A$2:$AI$42,5,0)</f>
        <v>603</v>
      </c>
      <c r="O15" s="32">
        <f>VLOOKUP($A15,'TD Annual LA Forecasts'!$A$2:$AI$42,15,0)</f>
        <v>7453</v>
      </c>
      <c r="P15" s="32">
        <f>VLOOKUP($A15,'TD Annual LA Forecasts'!$A$2:$AI$42,25,0)</f>
        <v>16848</v>
      </c>
      <c r="Q15" s="32">
        <f>VLOOKUP($A15,'TD Annual LA Forecasts'!$A$2:$AI$42,35,0)</f>
        <v>17167</v>
      </c>
      <c r="R15" s="33" t="s">
        <v>57</v>
      </c>
      <c r="S15" s="31" t="s">
        <v>52</v>
      </c>
      <c r="T15" s="31" t="s">
        <v>58</v>
      </c>
    </row>
    <row r="16" spans="1:21" x14ac:dyDescent="0.25">
      <c r="A16" s="31" t="s">
        <v>21</v>
      </c>
      <c r="B16" s="32">
        <f>VLOOKUP(A16,'CE Annual  LA Forecasts'!$A$2:$AI$42,5,0)</f>
        <v>413</v>
      </c>
      <c r="C16" s="32">
        <f>VLOOKUP($A16,'CE Annual  LA Forecasts'!$A$2:$AI$42,15,0)</f>
        <v>1105</v>
      </c>
      <c r="D16" s="32">
        <f>VLOOKUP($A16,'CE Annual  LA Forecasts'!$A$2:$AI$42,25,0)</f>
        <v>5187</v>
      </c>
      <c r="E16" s="32">
        <f>VLOOKUP($A16,'CE Annual  LA Forecasts'!$A$2:$AI$42,35,0)</f>
        <v>12264</v>
      </c>
      <c r="F16" s="32">
        <f>VLOOKUP($A16,'CR Annual LA Forecasts'!$A$2:$AI$42,5,0)</f>
        <v>520</v>
      </c>
      <c r="G16" s="32">
        <f>VLOOKUP($A16,'CR Annual LA Forecasts'!$A$2:$AI$42,15,0)</f>
        <v>8032</v>
      </c>
      <c r="H16" s="32">
        <f>VLOOKUP($A16,'CR Annual LA Forecasts'!$A$2:$AI$42,25,0)</f>
        <v>22349</v>
      </c>
      <c r="I16" s="32">
        <f>VLOOKUP($A16,'CR Annual LA Forecasts'!$A$2:$AI$42,35,0)</f>
        <v>32100</v>
      </c>
      <c r="J16" s="32">
        <f>VLOOKUP($A16,'SP Annual LA Forecasts'!$A$2:$AI$42,5,0)</f>
        <v>368</v>
      </c>
      <c r="K16" s="32">
        <f>VLOOKUP($A16,'SP Annual LA Forecasts'!$A$2:$AI$42,15,0)</f>
        <v>732</v>
      </c>
      <c r="L16" s="32">
        <f>VLOOKUP($A16,'SP Annual LA Forecasts'!$A$2:$AI$42,25,0)</f>
        <v>2055</v>
      </c>
      <c r="M16" s="32">
        <f>VLOOKUP($A16,'SP Annual LA Forecasts'!$A$2:$AI$42,35,0)</f>
        <v>3388</v>
      </c>
      <c r="N16" s="32">
        <f>VLOOKUP($A16,'TD Annual LA Forecasts'!$A$2:$AI$42,5,0)</f>
        <v>431</v>
      </c>
      <c r="O16" s="32">
        <f>VLOOKUP($A16,'TD Annual LA Forecasts'!$A$2:$AI$42,15,0)</f>
        <v>6302</v>
      </c>
      <c r="P16" s="32">
        <f>VLOOKUP($A16,'TD Annual LA Forecasts'!$A$2:$AI$42,25,0)</f>
        <v>14191</v>
      </c>
      <c r="Q16" s="32">
        <f>VLOOKUP($A16,'TD Annual LA Forecasts'!$A$2:$AI$42,35,0)</f>
        <v>14713</v>
      </c>
      <c r="R16" s="33" t="s">
        <v>59</v>
      </c>
      <c r="S16" s="31" t="s">
        <v>59</v>
      </c>
      <c r="T16" s="31"/>
    </row>
    <row r="17" spans="1:20" x14ac:dyDescent="0.25">
      <c r="A17" s="31" t="s">
        <v>22</v>
      </c>
      <c r="B17" s="32">
        <f>VLOOKUP(A17,'CE Annual  LA Forecasts'!$A$2:$AI$42,5,0)</f>
        <v>28</v>
      </c>
      <c r="C17" s="32">
        <f>VLOOKUP($A17,'CE Annual  LA Forecasts'!$A$2:$AI$42,15,0)</f>
        <v>54</v>
      </c>
      <c r="D17" s="32">
        <f>VLOOKUP($A17,'CE Annual  LA Forecasts'!$A$2:$AI$42,25,0)</f>
        <v>178</v>
      </c>
      <c r="E17" s="32">
        <f>VLOOKUP($A17,'CE Annual  LA Forecasts'!$A$2:$AI$42,35,0)</f>
        <v>349</v>
      </c>
      <c r="F17" s="32">
        <f>VLOOKUP($A17,'CR Annual LA Forecasts'!$A$2:$AI$42,5,0)</f>
        <v>40</v>
      </c>
      <c r="G17" s="32">
        <f>VLOOKUP($A17,'CR Annual LA Forecasts'!$A$2:$AI$42,15,0)</f>
        <v>364</v>
      </c>
      <c r="H17" s="32">
        <f>VLOOKUP($A17,'CR Annual LA Forecasts'!$A$2:$AI$42,25,0)</f>
        <v>821</v>
      </c>
      <c r="I17" s="32">
        <f>VLOOKUP($A17,'CR Annual LA Forecasts'!$A$2:$AI$42,35,0)</f>
        <v>1019</v>
      </c>
      <c r="J17" s="32">
        <f>VLOOKUP($A17,'SP Annual LA Forecasts'!$A$2:$AI$42,5,0)</f>
        <v>25</v>
      </c>
      <c r="K17" s="32">
        <f>VLOOKUP($A17,'SP Annual LA Forecasts'!$A$2:$AI$42,15,0)</f>
        <v>41</v>
      </c>
      <c r="L17" s="32">
        <f>VLOOKUP($A17,'SP Annual LA Forecasts'!$A$2:$AI$42,25,0)</f>
        <v>75</v>
      </c>
      <c r="M17" s="32">
        <f>VLOOKUP($A17,'SP Annual LA Forecasts'!$A$2:$AI$42,35,0)</f>
        <v>109</v>
      </c>
      <c r="N17" s="32">
        <f>VLOOKUP($A17,'TD Annual LA Forecasts'!$A$2:$AI$42,5,0)</f>
        <v>33</v>
      </c>
      <c r="O17" s="32">
        <f>VLOOKUP($A17,'TD Annual LA Forecasts'!$A$2:$AI$42,15,0)</f>
        <v>414</v>
      </c>
      <c r="P17" s="32">
        <f>VLOOKUP($A17,'TD Annual LA Forecasts'!$A$2:$AI$42,25,0)</f>
        <v>957</v>
      </c>
      <c r="Q17" s="32">
        <f>VLOOKUP($A17,'TD Annual LA Forecasts'!$A$2:$AI$42,35,0)</f>
        <v>947</v>
      </c>
      <c r="R17" s="33" t="s">
        <v>55</v>
      </c>
      <c r="S17" s="31" t="s">
        <v>55</v>
      </c>
      <c r="T17" s="31"/>
    </row>
    <row r="18" spans="1:20" x14ac:dyDescent="0.25">
      <c r="A18" s="31" t="s">
        <v>23</v>
      </c>
      <c r="B18" s="32">
        <f>VLOOKUP(A18,'CE Annual  LA Forecasts'!$A$2:$AI$42,5,0)</f>
        <v>999</v>
      </c>
      <c r="C18" s="32">
        <f>VLOOKUP($A18,'CE Annual  LA Forecasts'!$A$2:$AI$42,15,0)</f>
        <v>2533</v>
      </c>
      <c r="D18" s="32">
        <f>VLOOKUP($A18,'CE Annual  LA Forecasts'!$A$2:$AI$42,25,0)</f>
        <v>11453</v>
      </c>
      <c r="E18" s="32">
        <f>VLOOKUP($A18,'CE Annual  LA Forecasts'!$A$2:$AI$42,35,0)</f>
        <v>26735</v>
      </c>
      <c r="F18" s="32">
        <f>VLOOKUP($A18,'CR Annual LA Forecasts'!$A$2:$AI$42,5,0)</f>
        <v>1301</v>
      </c>
      <c r="G18" s="32">
        <f>VLOOKUP($A18,'CR Annual LA Forecasts'!$A$2:$AI$42,15,0)</f>
        <v>21226</v>
      </c>
      <c r="H18" s="32">
        <f>VLOOKUP($A18,'CR Annual LA Forecasts'!$A$2:$AI$42,25,0)</f>
        <v>59812</v>
      </c>
      <c r="I18" s="32">
        <f>VLOOKUP($A18,'CR Annual LA Forecasts'!$A$2:$AI$42,35,0)</f>
        <v>84915</v>
      </c>
      <c r="J18" s="32">
        <f>VLOOKUP($A18,'SP Annual LA Forecasts'!$A$2:$AI$42,5,0)</f>
        <v>885</v>
      </c>
      <c r="K18" s="32">
        <f>VLOOKUP($A18,'SP Annual LA Forecasts'!$A$2:$AI$42,15,0)</f>
        <v>1673</v>
      </c>
      <c r="L18" s="32">
        <f>VLOOKUP($A18,'SP Annual LA Forecasts'!$A$2:$AI$42,25,0)</f>
        <v>4515</v>
      </c>
      <c r="M18" s="32">
        <f>VLOOKUP($A18,'SP Annual LA Forecasts'!$A$2:$AI$42,35,0)</f>
        <v>7374</v>
      </c>
      <c r="N18" s="32">
        <f>VLOOKUP($A18,'TD Annual LA Forecasts'!$A$2:$AI$42,5,0)</f>
        <v>1047</v>
      </c>
      <c r="O18" s="32">
        <f>VLOOKUP($A18,'TD Annual LA Forecasts'!$A$2:$AI$42,15,0)</f>
        <v>14790</v>
      </c>
      <c r="P18" s="32">
        <f>VLOOKUP($A18,'TD Annual LA Forecasts'!$A$2:$AI$42,25,0)</f>
        <v>33464</v>
      </c>
      <c r="Q18" s="32">
        <f>VLOOKUP($A18,'TD Annual LA Forecasts'!$A$2:$AI$42,35,0)</f>
        <v>34473</v>
      </c>
      <c r="R18" s="33" t="s">
        <v>62</v>
      </c>
      <c r="S18" s="31" t="s">
        <v>62</v>
      </c>
      <c r="T18" s="31"/>
    </row>
    <row r="19" spans="1:20" x14ac:dyDescent="0.25">
      <c r="A19" s="31" t="s">
        <v>24</v>
      </c>
      <c r="B19" s="32">
        <f>VLOOKUP(A19,'CE Annual  LA Forecasts'!$A$2:$AI$42,5,0)</f>
        <v>1467</v>
      </c>
      <c r="C19" s="32">
        <f>VLOOKUP($A19,'CE Annual  LA Forecasts'!$A$2:$AI$42,15,0)</f>
        <v>3706</v>
      </c>
      <c r="D19" s="32">
        <f>VLOOKUP($A19,'CE Annual  LA Forecasts'!$A$2:$AI$42,25,0)</f>
        <v>16646</v>
      </c>
      <c r="E19" s="32">
        <f>VLOOKUP($A19,'CE Annual  LA Forecasts'!$A$2:$AI$42,35,0)</f>
        <v>38945</v>
      </c>
      <c r="F19" s="32">
        <f>VLOOKUP($A19,'CR Annual LA Forecasts'!$A$2:$AI$42,5,0)</f>
        <v>1841</v>
      </c>
      <c r="G19" s="32">
        <f>VLOOKUP($A19,'CR Annual LA Forecasts'!$A$2:$AI$42,15,0)</f>
        <v>27741</v>
      </c>
      <c r="H19" s="32">
        <f>VLOOKUP($A19,'CR Annual LA Forecasts'!$A$2:$AI$42,25,0)</f>
        <v>77649</v>
      </c>
      <c r="I19" s="32">
        <f>VLOOKUP($A19,'CR Annual LA Forecasts'!$A$2:$AI$42,35,0)</f>
        <v>110549</v>
      </c>
      <c r="J19" s="32">
        <f>VLOOKUP($A19,'SP Annual LA Forecasts'!$A$2:$AI$42,5,0)</f>
        <v>1303</v>
      </c>
      <c r="K19" s="32">
        <f>VLOOKUP($A19,'SP Annual LA Forecasts'!$A$2:$AI$42,15,0)</f>
        <v>2439</v>
      </c>
      <c r="L19" s="32">
        <f>VLOOKUP($A19,'SP Annual LA Forecasts'!$A$2:$AI$42,25,0)</f>
        <v>6548</v>
      </c>
      <c r="M19" s="32">
        <f>VLOOKUP($A19,'SP Annual LA Forecasts'!$A$2:$AI$42,35,0)</f>
        <v>10684</v>
      </c>
      <c r="N19" s="32">
        <f>VLOOKUP($A19,'TD Annual LA Forecasts'!$A$2:$AI$42,5,0)</f>
        <v>1524</v>
      </c>
      <c r="O19" s="32">
        <f>VLOOKUP($A19,'TD Annual LA Forecasts'!$A$2:$AI$42,15,0)</f>
        <v>21187</v>
      </c>
      <c r="P19" s="32">
        <f>VLOOKUP($A19,'TD Annual LA Forecasts'!$A$2:$AI$42,25,0)</f>
        <v>47876</v>
      </c>
      <c r="Q19" s="32">
        <f>VLOOKUP($A19,'TD Annual LA Forecasts'!$A$2:$AI$42,35,0)</f>
        <v>49368</v>
      </c>
      <c r="R19" s="33" t="s">
        <v>52</v>
      </c>
      <c r="S19" s="31" t="s">
        <v>52</v>
      </c>
      <c r="T19" s="31"/>
    </row>
    <row r="20" spans="1:20" x14ac:dyDescent="0.25">
      <c r="A20" s="31" t="s">
        <v>2</v>
      </c>
      <c r="B20" s="32">
        <f>VLOOKUP(A20,'CE Annual  LA Forecasts'!$A$2:$AI$42,5,0)</f>
        <v>3107</v>
      </c>
      <c r="C20" s="32">
        <f>VLOOKUP($A20,'CE Annual  LA Forecasts'!$A$2:$AI$42,15,0)</f>
        <v>7869</v>
      </c>
      <c r="D20" s="32">
        <f>VLOOKUP($A20,'CE Annual  LA Forecasts'!$A$2:$AI$42,25,0)</f>
        <v>35821</v>
      </c>
      <c r="E20" s="32">
        <f>VLOOKUP($A20,'CE Annual  LA Forecasts'!$A$2:$AI$42,35,0)</f>
        <v>83221</v>
      </c>
      <c r="F20" s="32">
        <f>VLOOKUP($A20,'CR Annual LA Forecasts'!$A$2:$AI$42,5,0)</f>
        <v>3863</v>
      </c>
      <c r="G20" s="32">
        <f>VLOOKUP($A20,'CR Annual LA Forecasts'!$A$2:$AI$42,15,0)</f>
        <v>62504</v>
      </c>
      <c r="H20" s="32">
        <f>VLOOKUP($A20,'CR Annual LA Forecasts'!$A$2:$AI$42,25,0)</f>
        <v>175207</v>
      </c>
      <c r="I20" s="32">
        <f>VLOOKUP($A20,'CR Annual LA Forecasts'!$A$2:$AI$42,35,0)</f>
        <v>242525</v>
      </c>
      <c r="J20" s="32">
        <f>VLOOKUP($A20,'SP Annual LA Forecasts'!$A$2:$AI$42,5,0)</f>
        <v>2747</v>
      </c>
      <c r="K20" s="32">
        <f>VLOOKUP($A20,'SP Annual LA Forecasts'!$A$2:$AI$42,15,0)</f>
        <v>5205</v>
      </c>
      <c r="L20" s="32">
        <f>VLOOKUP($A20,'SP Annual LA Forecasts'!$A$2:$AI$42,25,0)</f>
        <v>14129</v>
      </c>
      <c r="M20" s="32">
        <f>VLOOKUP($A20,'SP Annual LA Forecasts'!$A$2:$AI$42,35,0)</f>
        <v>23106</v>
      </c>
      <c r="N20" s="32">
        <f>VLOOKUP($A20,'TD Annual LA Forecasts'!$A$2:$AI$42,5,0)</f>
        <v>3216</v>
      </c>
      <c r="O20" s="32">
        <f>VLOOKUP($A20,'TD Annual LA Forecasts'!$A$2:$AI$42,15,0)</f>
        <v>46888</v>
      </c>
      <c r="P20" s="32">
        <f>VLOOKUP($A20,'TD Annual LA Forecasts'!$A$2:$AI$42,25,0)</f>
        <v>106218</v>
      </c>
      <c r="Q20" s="32">
        <f>VLOOKUP($A20,'TD Annual LA Forecasts'!$A$2:$AI$42,35,0)</f>
        <v>109274</v>
      </c>
      <c r="R20" s="33" t="s">
        <v>52</v>
      </c>
      <c r="S20" s="31" t="s">
        <v>52</v>
      </c>
      <c r="T20" s="31"/>
    </row>
    <row r="21" spans="1:20" x14ac:dyDescent="0.25">
      <c r="A21" s="31" t="s">
        <v>25</v>
      </c>
      <c r="B21" s="32">
        <f>VLOOKUP(A21,'CE Annual  LA Forecasts'!$A$2:$AI$42,5,0)</f>
        <v>559</v>
      </c>
      <c r="C21" s="32">
        <f>VLOOKUP($A21,'CE Annual  LA Forecasts'!$A$2:$AI$42,15,0)</f>
        <v>1503</v>
      </c>
      <c r="D21" s="32">
        <f>VLOOKUP($A21,'CE Annual  LA Forecasts'!$A$2:$AI$42,25,0)</f>
        <v>7064</v>
      </c>
      <c r="E21" s="32">
        <f>VLOOKUP($A21,'CE Annual  LA Forecasts'!$A$2:$AI$42,35,0)</f>
        <v>16702</v>
      </c>
      <c r="F21" s="32">
        <f>VLOOKUP($A21,'CR Annual LA Forecasts'!$A$2:$AI$42,5,0)</f>
        <v>694</v>
      </c>
      <c r="G21" s="32">
        <f>VLOOKUP($A21,'CR Annual LA Forecasts'!$A$2:$AI$42,15,0)</f>
        <v>10891</v>
      </c>
      <c r="H21" s="32">
        <f>VLOOKUP($A21,'CR Annual LA Forecasts'!$A$2:$AI$42,25,0)</f>
        <v>30358</v>
      </c>
      <c r="I21" s="32">
        <f>VLOOKUP($A21,'CR Annual LA Forecasts'!$A$2:$AI$42,35,0)</f>
        <v>43338</v>
      </c>
      <c r="J21" s="32">
        <f>VLOOKUP($A21,'SP Annual LA Forecasts'!$A$2:$AI$42,5,0)</f>
        <v>499</v>
      </c>
      <c r="K21" s="32">
        <f>VLOOKUP($A21,'SP Annual LA Forecasts'!$A$2:$AI$42,15,0)</f>
        <v>992</v>
      </c>
      <c r="L21" s="32">
        <f>VLOOKUP($A21,'SP Annual LA Forecasts'!$A$2:$AI$42,25,0)</f>
        <v>2793</v>
      </c>
      <c r="M21" s="32">
        <f>VLOOKUP($A21,'SP Annual LA Forecasts'!$A$2:$AI$42,35,0)</f>
        <v>4608</v>
      </c>
      <c r="N21" s="32">
        <f>VLOOKUP($A21,'TD Annual LA Forecasts'!$A$2:$AI$42,5,0)</f>
        <v>579</v>
      </c>
      <c r="O21" s="32">
        <f>VLOOKUP($A21,'TD Annual LA Forecasts'!$A$2:$AI$42,15,0)</f>
        <v>8508</v>
      </c>
      <c r="P21" s="32">
        <f>VLOOKUP($A21,'TD Annual LA Forecasts'!$A$2:$AI$42,25,0)</f>
        <v>19150</v>
      </c>
      <c r="Q21" s="32">
        <f>VLOOKUP($A21,'TD Annual LA Forecasts'!$A$2:$AI$42,35,0)</f>
        <v>19866</v>
      </c>
      <c r="R21" s="33" t="s">
        <v>59</v>
      </c>
      <c r="S21" s="31" t="s">
        <v>59</v>
      </c>
      <c r="T21" s="31"/>
    </row>
    <row r="22" spans="1:20" x14ac:dyDescent="0.25">
      <c r="A22" s="31" t="s">
        <v>26</v>
      </c>
      <c r="B22" s="32">
        <f>VLOOKUP(A22,'CE Annual  LA Forecasts'!$A$2:$AI$42,5,0)</f>
        <v>1187</v>
      </c>
      <c r="C22" s="32">
        <f>VLOOKUP($A22,'CE Annual  LA Forecasts'!$A$2:$AI$42,15,0)</f>
        <v>3101</v>
      </c>
      <c r="D22" s="32">
        <f>VLOOKUP($A22,'CE Annual  LA Forecasts'!$A$2:$AI$42,25,0)</f>
        <v>14369</v>
      </c>
      <c r="E22" s="32">
        <f>VLOOKUP($A22,'CE Annual  LA Forecasts'!$A$2:$AI$42,35,0)</f>
        <v>33289</v>
      </c>
      <c r="F22" s="32">
        <f>VLOOKUP($A22,'CR Annual LA Forecasts'!$A$2:$AI$42,5,0)</f>
        <v>1405</v>
      </c>
      <c r="G22" s="32">
        <f>VLOOKUP($A22,'CR Annual LA Forecasts'!$A$2:$AI$42,15,0)</f>
        <v>23382</v>
      </c>
      <c r="H22" s="32">
        <f>VLOOKUP($A22,'CR Annual LA Forecasts'!$A$2:$AI$42,25,0)</f>
        <v>65910</v>
      </c>
      <c r="I22" s="32">
        <f>VLOOKUP($A22,'CR Annual LA Forecasts'!$A$2:$AI$42,35,0)</f>
        <v>90807</v>
      </c>
      <c r="J22" s="32">
        <f>VLOOKUP($A22,'SP Annual LA Forecasts'!$A$2:$AI$42,5,0)</f>
        <v>1060</v>
      </c>
      <c r="K22" s="32">
        <f>VLOOKUP($A22,'SP Annual LA Forecasts'!$A$2:$AI$42,15,0)</f>
        <v>2041</v>
      </c>
      <c r="L22" s="32">
        <f>VLOOKUP($A22,'SP Annual LA Forecasts'!$A$2:$AI$42,25,0)</f>
        <v>5656</v>
      </c>
      <c r="M22" s="32">
        <f>VLOOKUP($A22,'SP Annual LA Forecasts'!$A$2:$AI$42,35,0)</f>
        <v>9295</v>
      </c>
      <c r="N22" s="32">
        <f>VLOOKUP($A22,'TD Annual LA Forecasts'!$A$2:$AI$42,5,0)</f>
        <v>1214</v>
      </c>
      <c r="O22" s="32">
        <f>VLOOKUP($A22,'TD Annual LA Forecasts'!$A$2:$AI$42,15,0)</f>
        <v>17999</v>
      </c>
      <c r="P22" s="32">
        <f>VLOOKUP($A22,'TD Annual LA Forecasts'!$A$2:$AI$42,25,0)</f>
        <v>40663</v>
      </c>
      <c r="Q22" s="32">
        <f>VLOOKUP($A22,'TD Annual LA Forecasts'!$A$2:$AI$42,35,0)</f>
        <v>41934</v>
      </c>
      <c r="R22" s="33" t="s">
        <v>56</v>
      </c>
      <c r="S22" s="31" t="s">
        <v>56</v>
      </c>
      <c r="T22" s="31"/>
    </row>
    <row r="23" spans="1:20" x14ac:dyDescent="0.25">
      <c r="A23" s="31" t="s">
        <v>27</v>
      </c>
      <c r="B23" s="32">
        <f>VLOOKUP(A23,'CE Annual  LA Forecasts'!$A$2:$AI$42,5,0)</f>
        <v>82</v>
      </c>
      <c r="C23" s="32">
        <f>VLOOKUP($A23,'CE Annual  LA Forecasts'!$A$2:$AI$42,15,0)</f>
        <v>197</v>
      </c>
      <c r="D23" s="32">
        <f>VLOOKUP($A23,'CE Annual  LA Forecasts'!$A$2:$AI$42,25,0)</f>
        <v>862</v>
      </c>
      <c r="E23" s="32">
        <f>VLOOKUP($A23,'CE Annual  LA Forecasts'!$A$2:$AI$42,35,0)</f>
        <v>1911</v>
      </c>
      <c r="F23" s="32">
        <f>VLOOKUP($A23,'CR Annual LA Forecasts'!$A$2:$AI$42,5,0)</f>
        <v>120</v>
      </c>
      <c r="G23" s="32">
        <f>VLOOKUP($A23,'CR Annual LA Forecasts'!$A$2:$AI$42,15,0)</f>
        <v>1508</v>
      </c>
      <c r="H23" s="32">
        <f>VLOOKUP($A23,'CR Annual LA Forecasts'!$A$2:$AI$42,25,0)</f>
        <v>3750</v>
      </c>
      <c r="I23" s="32">
        <f>VLOOKUP($A23,'CR Annual LA Forecasts'!$A$2:$AI$42,35,0)</f>
        <v>5079</v>
      </c>
      <c r="J23" s="32">
        <f>VLOOKUP($A23,'SP Annual LA Forecasts'!$A$2:$AI$42,5,0)</f>
        <v>72</v>
      </c>
      <c r="K23" s="32">
        <f>VLOOKUP($A23,'SP Annual LA Forecasts'!$A$2:$AI$42,15,0)</f>
        <v>140</v>
      </c>
      <c r="L23" s="32">
        <f>VLOOKUP($A23,'SP Annual LA Forecasts'!$A$2:$AI$42,25,0)</f>
        <v>351</v>
      </c>
      <c r="M23" s="32">
        <f>VLOOKUP($A23,'SP Annual LA Forecasts'!$A$2:$AI$42,35,0)</f>
        <v>565</v>
      </c>
      <c r="N23" s="32">
        <f>VLOOKUP($A23,'TD Annual LA Forecasts'!$A$2:$AI$42,5,0)</f>
        <v>94</v>
      </c>
      <c r="O23" s="32">
        <f>VLOOKUP($A23,'TD Annual LA Forecasts'!$A$2:$AI$42,15,0)</f>
        <v>1409</v>
      </c>
      <c r="P23" s="32">
        <f>VLOOKUP($A23,'TD Annual LA Forecasts'!$A$2:$AI$42,25,0)</f>
        <v>3232</v>
      </c>
      <c r="Q23" s="32">
        <f>VLOOKUP($A23,'TD Annual LA Forecasts'!$A$2:$AI$42,35,0)</f>
        <v>3273</v>
      </c>
      <c r="R23" s="33" t="s">
        <v>63</v>
      </c>
      <c r="S23" s="31" t="s">
        <v>55</v>
      </c>
      <c r="T23" s="31" t="s">
        <v>53</v>
      </c>
    </row>
    <row r="24" spans="1:20" x14ac:dyDescent="0.25">
      <c r="A24" s="31" t="s">
        <v>28</v>
      </c>
      <c r="B24" s="32">
        <f>VLOOKUP(A24,'CE Annual  LA Forecasts'!$A$2:$AI$42,5,0)</f>
        <v>545</v>
      </c>
      <c r="C24" s="32">
        <f>VLOOKUP($A24,'CE Annual  LA Forecasts'!$A$2:$AI$42,15,0)</f>
        <v>1346</v>
      </c>
      <c r="D24" s="32">
        <f>VLOOKUP($A24,'CE Annual  LA Forecasts'!$A$2:$AI$42,25,0)</f>
        <v>5957</v>
      </c>
      <c r="E24" s="32">
        <f>VLOOKUP($A24,'CE Annual  LA Forecasts'!$A$2:$AI$42,35,0)</f>
        <v>13833</v>
      </c>
      <c r="F24" s="32">
        <f>VLOOKUP($A24,'CR Annual LA Forecasts'!$A$2:$AI$42,5,0)</f>
        <v>709</v>
      </c>
      <c r="G24" s="32">
        <f>VLOOKUP($A24,'CR Annual LA Forecasts'!$A$2:$AI$42,15,0)</f>
        <v>10353</v>
      </c>
      <c r="H24" s="32">
        <f>VLOOKUP($A24,'CR Annual LA Forecasts'!$A$2:$AI$42,25,0)</f>
        <v>28664</v>
      </c>
      <c r="I24" s="32">
        <f>VLOOKUP($A24,'CR Annual LA Forecasts'!$A$2:$AI$42,35,0)</f>
        <v>40637</v>
      </c>
      <c r="J24" s="32">
        <f>VLOOKUP($A24,'SP Annual LA Forecasts'!$A$2:$AI$42,5,0)</f>
        <v>484</v>
      </c>
      <c r="K24" s="32">
        <f>VLOOKUP($A24,'SP Annual LA Forecasts'!$A$2:$AI$42,15,0)</f>
        <v>901</v>
      </c>
      <c r="L24" s="32">
        <f>VLOOKUP($A24,'SP Annual LA Forecasts'!$A$2:$AI$42,25,0)</f>
        <v>2359</v>
      </c>
      <c r="M24" s="32">
        <f>VLOOKUP($A24,'SP Annual LA Forecasts'!$A$2:$AI$42,35,0)</f>
        <v>3829</v>
      </c>
      <c r="N24" s="32">
        <f>VLOOKUP($A24,'TD Annual LA Forecasts'!$A$2:$AI$42,5,0)</f>
        <v>577</v>
      </c>
      <c r="O24" s="32">
        <f>VLOOKUP($A24,'TD Annual LA Forecasts'!$A$2:$AI$42,15,0)</f>
        <v>7823</v>
      </c>
      <c r="P24" s="32">
        <f>VLOOKUP($A24,'TD Annual LA Forecasts'!$A$2:$AI$42,25,0)</f>
        <v>17708</v>
      </c>
      <c r="Q24" s="32">
        <f>VLOOKUP($A24,'TD Annual LA Forecasts'!$A$2:$AI$42,35,0)</f>
        <v>18209</v>
      </c>
      <c r="R24" s="33" t="s">
        <v>64</v>
      </c>
      <c r="S24" s="31" t="s">
        <v>60</v>
      </c>
      <c r="T24" s="31" t="s">
        <v>62</v>
      </c>
    </row>
    <row r="25" spans="1:20" x14ac:dyDescent="0.25">
      <c r="A25" s="31" t="s">
        <v>29</v>
      </c>
      <c r="B25" s="32">
        <f>VLOOKUP(A25,'CE Annual  LA Forecasts'!$A$2:$AI$42,5,0)</f>
        <v>796</v>
      </c>
      <c r="C25" s="32">
        <f>VLOOKUP($A25,'CE Annual  LA Forecasts'!$A$2:$AI$42,15,0)</f>
        <v>1861</v>
      </c>
      <c r="D25" s="32">
        <f>VLOOKUP($A25,'CE Annual  LA Forecasts'!$A$2:$AI$42,25,0)</f>
        <v>7986</v>
      </c>
      <c r="E25" s="32">
        <f>VLOOKUP($A25,'CE Annual  LA Forecasts'!$A$2:$AI$42,35,0)</f>
        <v>18086</v>
      </c>
      <c r="F25" s="32">
        <f>VLOOKUP($A25,'CR Annual LA Forecasts'!$A$2:$AI$42,5,0)</f>
        <v>1094</v>
      </c>
      <c r="G25" s="32">
        <f>VLOOKUP($A25,'CR Annual LA Forecasts'!$A$2:$AI$42,15,0)</f>
        <v>14507</v>
      </c>
      <c r="H25" s="32">
        <f>VLOOKUP($A25,'CR Annual LA Forecasts'!$A$2:$AI$42,25,0)</f>
        <v>38689</v>
      </c>
      <c r="I25" s="32">
        <f>VLOOKUP($A25,'CR Annual LA Forecasts'!$A$2:$AI$42,35,0)</f>
        <v>53784</v>
      </c>
      <c r="J25" s="32">
        <f>VLOOKUP($A25,'SP Annual LA Forecasts'!$A$2:$AI$42,5,0)</f>
        <v>704</v>
      </c>
      <c r="K25" s="32">
        <f>VLOOKUP($A25,'SP Annual LA Forecasts'!$A$2:$AI$42,15,0)</f>
        <v>1300</v>
      </c>
      <c r="L25" s="32">
        <f>VLOOKUP($A25,'SP Annual LA Forecasts'!$A$2:$AI$42,25,0)</f>
        <v>3234</v>
      </c>
      <c r="M25" s="32">
        <f>VLOOKUP($A25,'SP Annual LA Forecasts'!$A$2:$AI$42,35,0)</f>
        <v>5184</v>
      </c>
      <c r="N25" s="32">
        <f>VLOOKUP($A25,'TD Annual LA Forecasts'!$A$2:$AI$42,5,0)</f>
        <v>873</v>
      </c>
      <c r="O25" s="32">
        <f>VLOOKUP($A25,'TD Annual LA Forecasts'!$A$2:$AI$42,15,0)</f>
        <v>11753</v>
      </c>
      <c r="P25" s="32">
        <f>VLOOKUP($A25,'TD Annual LA Forecasts'!$A$2:$AI$42,25,0)</f>
        <v>26792</v>
      </c>
      <c r="Q25" s="32">
        <f>VLOOKUP($A25,'TD Annual LA Forecasts'!$A$2:$AI$42,35,0)</f>
        <v>27304</v>
      </c>
      <c r="R25" s="33" t="s">
        <v>64</v>
      </c>
      <c r="S25" s="31" t="s">
        <v>60</v>
      </c>
      <c r="T25" s="31" t="s">
        <v>62</v>
      </c>
    </row>
    <row r="26" spans="1:20" x14ac:dyDescent="0.25">
      <c r="A26" s="31" t="s">
        <v>30</v>
      </c>
      <c r="B26" s="32">
        <f>VLOOKUP(A26,'CE Annual  LA Forecasts'!$A$2:$AI$42,5,0)</f>
        <v>644</v>
      </c>
      <c r="C26" s="32">
        <f>VLOOKUP($A26,'CE Annual  LA Forecasts'!$A$2:$AI$42,15,0)</f>
        <v>1686</v>
      </c>
      <c r="D26" s="32">
        <f>VLOOKUP($A26,'CE Annual  LA Forecasts'!$A$2:$AI$42,25,0)</f>
        <v>7777</v>
      </c>
      <c r="E26" s="32">
        <f>VLOOKUP($A26,'CE Annual  LA Forecasts'!$A$2:$AI$42,35,0)</f>
        <v>18209</v>
      </c>
      <c r="F26" s="32">
        <f>VLOOKUP($A26,'CR Annual LA Forecasts'!$A$2:$AI$42,5,0)</f>
        <v>817</v>
      </c>
      <c r="G26" s="32">
        <f>VLOOKUP($A26,'CR Annual LA Forecasts'!$A$2:$AI$42,15,0)</f>
        <v>14713</v>
      </c>
      <c r="H26" s="32">
        <f>VLOOKUP($A26,'CR Annual LA Forecasts'!$A$2:$AI$42,25,0)</f>
        <v>42027</v>
      </c>
      <c r="I26" s="32">
        <f>VLOOKUP($A26,'CR Annual LA Forecasts'!$A$2:$AI$42,35,0)</f>
        <v>59318</v>
      </c>
      <c r="J26" s="32">
        <f>VLOOKUP($A26,'SP Annual LA Forecasts'!$A$2:$AI$42,5,0)</f>
        <v>577</v>
      </c>
      <c r="K26" s="32">
        <f>VLOOKUP($A26,'SP Annual LA Forecasts'!$A$2:$AI$42,15,0)</f>
        <v>1111</v>
      </c>
      <c r="L26" s="32">
        <f>VLOOKUP($A26,'SP Annual LA Forecasts'!$A$2:$AI$42,25,0)</f>
        <v>3060</v>
      </c>
      <c r="M26" s="32">
        <f>VLOOKUP($A26,'SP Annual LA Forecasts'!$A$2:$AI$42,35,0)</f>
        <v>5030</v>
      </c>
      <c r="N26" s="32">
        <f>VLOOKUP($A26,'TD Annual LA Forecasts'!$A$2:$AI$42,5,0)</f>
        <v>669</v>
      </c>
      <c r="O26" s="32">
        <f>VLOOKUP($A26,'TD Annual LA Forecasts'!$A$2:$AI$42,15,0)</f>
        <v>9497</v>
      </c>
      <c r="P26" s="32">
        <f>VLOOKUP($A26,'TD Annual LA Forecasts'!$A$2:$AI$42,25,0)</f>
        <v>21408</v>
      </c>
      <c r="Q26" s="32">
        <f>VLOOKUP($A26,'TD Annual LA Forecasts'!$A$2:$AI$42,35,0)</f>
        <v>22150</v>
      </c>
      <c r="R26" s="33" t="s">
        <v>56</v>
      </c>
      <c r="S26" s="31" t="s">
        <v>56</v>
      </c>
      <c r="T26" s="31"/>
    </row>
    <row r="27" spans="1:20" x14ac:dyDescent="0.25">
      <c r="A27" s="31" t="s">
        <v>31</v>
      </c>
      <c r="B27" s="32">
        <f>VLOOKUP(A27,'CE Annual  LA Forecasts'!$A$2:$AI$42,5,0)</f>
        <v>1824</v>
      </c>
      <c r="C27" s="32">
        <f>VLOOKUP($A27,'CE Annual  LA Forecasts'!$A$2:$AI$42,15,0)</f>
        <v>4041</v>
      </c>
      <c r="D27" s="32">
        <f>VLOOKUP($A27,'CE Annual  LA Forecasts'!$A$2:$AI$42,25,0)</f>
        <v>17059</v>
      </c>
      <c r="E27" s="32">
        <f>VLOOKUP($A27,'CE Annual  LA Forecasts'!$A$2:$AI$42,35,0)</f>
        <v>37426</v>
      </c>
      <c r="F27" s="32">
        <f>VLOOKUP($A27,'CR Annual LA Forecasts'!$A$2:$AI$42,5,0)</f>
        <v>2522</v>
      </c>
      <c r="G27" s="32">
        <f>VLOOKUP($A27,'CR Annual LA Forecasts'!$A$2:$AI$42,15,0)</f>
        <v>33092</v>
      </c>
      <c r="H27" s="32">
        <f>VLOOKUP($A27,'CR Annual LA Forecasts'!$A$2:$AI$42,25,0)</f>
        <v>85326</v>
      </c>
      <c r="I27" s="32">
        <f>VLOOKUP($A27,'CR Annual LA Forecasts'!$A$2:$AI$42,35,0)</f>
        <v>113211</v>
      </c>
      <c r="J27" s="32">
        <f>VLOOKUP($A27,'SP Annual LA Forecasts'!$A$2:$AI$42,5,0)</f>
        <v>1557</v>
      </c>
      <c r="K27" s="32">
        <f>VLOOKUP($A27,'SP Annual LA Forecasts'!$A$2:$AI$42,15,0)</f>
        <v>2841</v>
      </c>
      <c r="L27" s="32">
        <f>VLOOKUP($A27,'SP Annual LA Forecasts'!$A$2:$AI$42,25,0)</f>
        <v>6962</v>
      </c>
      <c r="M27" s="32">
        <f>VLOOKUP($A27,'SP Annual LA Forecasts'!$A$2:$AI$42,35,0)</f>
        <v>11079</v>
      </c>
      <c r="N27" s="32">
        <f>VLOOKUP($A27,'TD Annual LA Forecasts'!$A$2:$AI$42,5,0)</f>
        <v>2011</v>
      </c>
      <c r="O27" s="32">
        <f>VLOOKUP($A27,'TD Annual LA Forecasts'!$A$2:$AI$42,15,0)</f>
        <v>29500</v>
      </c>
      <c r="P27" s="32">
        <f>VLOOKUP($A27,'TD Annual LA Forecasts'!$A$2:$AI$42,25,0)</f>
        <v>67520</v>
      </c>
      <c r="Q27" s="32">
        <f>VLOOKUP($A27,'TD Annual LA Forecasts'!$A$2:$AI$42,35,0)</f>
        <v>68109</v>
      </c>
      <c r="R27" s="33" t="s">
        <v>56</v>
      </c>
      <c r="S27" s="31" t="s">
        <v>56</v>
      </c>
      <c r="T27" s="31"/>
    </row>
    <row r="28" spans="1:20" x14ac:dyDescent="0.25">
      <c r="A28" s="31" t="s">
        <v>32</v>
      </c>
      <c r="B28" s="32">
        <f>VLOOKUP(A28,'CE Annual  LA Forecasts'!$A$2:$AI$42,5,0)</f>
        <v>50</v>
      </c>
      <c r="C28" s="32">
        <f>VLOOKUP($A28,'CE Annual  LA Forecasts'!$A$2:$AI$42,15,0)</f>
        <v>111</v>
      </c>
      <c r="D28" s="32">
        <f>VLOOKUP($A28,'CE Annual  LA Forecasts'!$A$2:$AI$42,25,0)</f>
        <v>415</v>
      </c>
      <c r="E28" s="32">
        <f>VLOOKUP($A28,'CE Annual  LA Forecasts'!$A$2:$AI$42,35,0)</f>
        <v>938</v>
      </c>
      <c r="F28" s="32">
        <f>VLOOKUP($A28,'CR Annual LA Forecasts'!$A$2:$AI$42,5,0)</f>
        <v>69</v>
      </c>
      <c r="G28" s="32">
        <f>VLOOKUP($A28,'CR Annual LA Forecasts'!$A$2:$AI$42,15,0)</f>
        <v>816</v>
      </c>
      <c r="H28" s="32">
        <f>VLOOKUP($A28,'CR Annual LA Forecasts'!$A$2:$AI$42,25,0)</f>
        <v>2157</v>
      </c>
      <c r="I28" s="32">
        <f>VLOOKUP($A28,'CR Annual LA Forecasts'!$A$2:$AI$42,35,0)</f>
        <v>2937</v>
      </c>
      <c r="J28" s="32">
        <f>VLOOKUP($A28,'SP Annual LA Forecasts'!$A$2:$AI$42,5,0)</f>
        <v>45</v>
      </c>
      <c r="K28" s="32">
        <f>VLOOKUP($A28,'SP Annual LA Forecasts'!$A$2:$AI$42,15,0)</f>
        <v>73</v>
      </c>
      <c r="L28" s="32">
        <f>VLOOKUP($A28,'SP Annual LA Forecasts'!$A$2:$AI$42,25,0)</f>
        <v>162</v>
      </c>
      <c r="M28" s="32">
        <f>VLOOKUP($A28,'SP Annual LA Forecasts'!$A$2:$AI$42,35,0)</f>
        <v>251</v>
      </c>
      <c r="N28" s="32">
        <f>VLOOKUP($A28,'TD Annual LA Forecasts'!$A$2:$AI$42,5,0)</f>
        <v>54</v>
      </c>
      <c r="O28" s="32">
        <f>VLOOKUP($A28,'TD Annual LA Forecasts'!$A$2:$AI$42,15,0)</f>
        <v>610</v>
      </c>
      <c r="P28" s="32">
        <f>VLOOKUP($A28,'TD Annual LA Forecasts'!$A$2:$AI$42,25,0)</f>
        <v>1382</v>
      </c>
      <c r="Q28" s="32">
        <f>VLOOKUP($A28,'TD Annual LA Forecasts'!$A$2:$AI$42,35,0)</f>
        <v>1403</v>
      </c>
      <c r="R28" s="33" t="s">
        <v>65</v>
      </c>
      <c r="S28" s="31" t="s">
        <v>65</v>
      </c>
      <c r="T28" s="31"/>
    </row>
    <row r="29" spans="1:20" x14ac:dyDescent="0.25">
      <c r="A29" s="31" t="s">
        <v>33</v>
      </c>
      <c r="B29" s="32">
        <f>VLOOKUP(A29,'CE Annual  LA Forecasts'!$A$2:$AI$42,5,0)</f>
        <v>540</v>
      </c>
      <c r="C29" s="32">
        <f>VLOOKUP($A29,'CE Annual  LA Forecasts'!$A$2:$AI$42,15,0)</f>
        <v>1381</v>
      </c>
      <c r="D29" s="32">
        <f>VLOOKUP($A29,'CE Annual  LA Forecasts'!$A$2:$AI$42,25,0)</f>
        <v>6323</v>
      </c>
      <c r="E29" s="32">
        <f>VLOOKUP($A29,'CE Annual  LA Forecasts'!$A$2:$AI$42,35,0)</f>
        <v>14781</v>
      </c>
      <c r="F29" s="32">
        <f>VLOOKUP($A29,'CR Annual LA Forecasts'!$A$2:$AI$42,5,0)</f>
        <v>718</v>
      </c>
      <c r="G29" s="32">
        <f>VLOOKUP($A29,'CR Annual LA Forecasts'!$A$2:$AI$42,15,0)</f>
        <v>10358</v>
      </c>
      <c r="H29" s="32">
        <f>VLOOKUP($A29,'CR Annual LA Forecasts'!$A$2:$AI$42,25,0)</f>
        <v>27964</v>
      </c>
      <c r="I29" s="32">
        <f>VLOOKUP($A29,'CR Annual LA Forecasts'!$A$2:$AI$42,35,0)</f>
        <v>39329</v>
      </c>
      <c r="J29" s="32">
        <f>VLOOKUP($A29,'SP Annual LA Forecasts'!$A$2:$AI$42,5,0)</f>
        <v>477</v>
      </c>
      <c r="K29" s="32">
        <f>VLOOKUP($A29,'SP Annual LA Forecasts'!$A$2:$AI$42,15,0)</f>
        <v>928</v>
      </c>
      <c r="L29" s="32">
        <f>VLOOKUP($A29,'SP Annual LA Forecasts'!$A$2:$AI$42,25,0)</f>
        <v>2518</v>
      </c>
      <c r="M29" s="32">
        <f>VLOOKUP($A29,'SP Annual LA Forecasts'!$A$2:$AI$42,35,0)</f>
        <v>4122</v>
      </c>
      <c r="N29" s="32">
        <f>VLOOKUP($A29,'TD Annual LA Forecasts'!$A$2:$AI$42,5,0)</f>
        <v>575</v>
      </c>
      <c r="O29" s="32">
        <f>VLOOKUP($A29,'TD Annual LA Forecasts'!$A$2:$AI$42,15,0)</f>
        <v>8245</v>
      </c>
      <c r="P29" s="32">
        <f>VLOOKUP($A29,'TD Annual LA Forecasts'!$A$2:$AI$42,25,0)</f>
        <v>18628</v>
      </c>
      <c r="Q29" s="32">
        <f>VLOOKUP($A29,'TD Annual LA Forecasts'!$A$2:$AI$42,35,0)</f>
        <v>19194</v>
      </c>
      <c r="R29" s="33" t="s">
        <v>59</v>
      </c>
      <c r="S29" s="31" t="s">
        <v>59</v>
      </c>
      <c r="T29" s="31"/>
    </row>
    <row r="30" spans="1:20" x14ac:dyDescent="0.25">
      <c r="A30" s="31" t="s">
        <v>34</v>
      </c>
      <c r="B30" s="32">
        <f>VLOOKUP(A30,'CE Annual  LA Forecasts'!$A$2:$AI$42,5,0)</f>
        <v>406</v>
      </c>
      <c r="C30" s="32">
        <f>VLOOKUP($A30,'CE Annual  LA Forecasts'!$A$2:$AI$42,15,0)</f>
        <v>837</v>
      </c>
      <c r="D30" s="32">
        <f>VLOOKUP($A30,'CE Annual  LA Forecasts'!$A$2:$AI$42,25,0)</f>
        <v>3315</v>
      </c>
      <c r="E30" s="32">
        <f>VLOOKUP($A30,'CE Annual  LA Forecasts'!$A$2:$AI$42,35,0)</f>
        <v>6978</v>
      </c>
      <c r="F30" s="32">
        <f>VLOOKUP($A30,'CR Annual LA Forecasts'!$A$2:$AI$42,5,0)</f>
        <v>578</v>
      </c>
      <c r="G30" s="32">
        <f>VLOOKUP($A30,'CR Annual LA Forecasts'!$A$2:$AI$42,15,0)</f>
        <v>7181</v>
      </c>
      <c r="H30" s="32">
        <f>VLOOKUP($A30,'CR Annual LA Forecasts'!$A$2:$AI$42,25,0)</f>
        <v>18021</v>
      </c>
      <c r="I30" s="32">
        <f>VLOOKUP($A30,'CR Annual LA Forecasts'!$A$2:$AI$42,35,0)</f>
        <v>23006</v>
      </c>
      <c r="J30" s="32">
        <f>VLOOKUP($A30,'SP Annual LA Forecasts'!$A$2:$AI$42,5,0)</f>
        <v>344</v>
      </c>
      <c r="K30" s="32">
        <f>VLOOKUP($A30,'SP Annual LA Forecasts'!$A$2:$AI$42,15,0)</f>
        <v>599</v>
      </c>
      <c r="L30" s="32">
        <f>VLOOKUP($A30,'SP Annual LA Forecasts'!$A$2:$AI$42,25,0)</f>
        <v>1368</v>
      </c>
      <c r="M30" s="32">
        <f>VLOOKUP($A30,'SP Annual LA Forecasts'!$A$2:$AI$42,35,0)</f>
        <v>2130</v>
      </c>
      <c r="N30" s="32">
        <f>VLOOKUP($A30,'TD Annual LA Forecasts'!$A$2:$AI$42,5,0)</f>
        <v>455</v>
      </c>
      <c r="O30" s="32">
        <f>VLOOKUP($A30,'TD Annual LA Forecasts'!$A$2:$AI$42,15,0)</f>
        <v>6883</v>
      </c>
      <c r="P30" s="32">
        <f>VLOOKUP($A30,'TD Annual LA Forecasts'!$A$2:$AI$42,25,0)</f>
        <v>15838</v>
      </c>
      <c r="Q30" s="32">
        <f>VLOOKUP($A30,'TD Annual LA Forecasts'!$A$2:$AI$42,35,0)</f>
        <v>15816</v>
      </c>
      <c r="R30" s="33" t="s">
        <v>58</v>
      </c>
      <c r="S30" s="31" t="s">
        <v>58</v>
      </c>
      <c r="T30" s="31"/>
    </row>
    <row r="31" spans="1:20" x14ac:dyDescent="0.25">
      <c r="A31" s="31" t="s">
        <v>35</v>
      </c>
      <c r="B31" s="32">
        <f>VLOOKUP(A31,'CE Annual  LA Forecasts'!$A$2:$AI$42,5,0)</f>
        <v>1086</v>
      </c>
      <c r="C31" s="32">
        <f>VLOOKUP($A31,'CE Annual  LA Forecasts'!$A$2:$AI$42,15,0)</f>
        <v>2754</v>
      </c>
      <c r="D31" s="32">
        <f>VLOOKUP($A31,'CE Annual  LA Forecasts'!$A$2:$AI$42,25,0)</f>
        <v>12703</v>
      </c>
      <c r="E31" s="32">
        <f>VLOOKUP($A31,'CE Annual  LA Forecasts'!$A$2:$AI$42,35,0)</f>
        <v>29750</v>
      </c>
      <c r="F31" s="32">
        <f>VLOOKUP($A31,'CR Annual LA Forecasts'!$A$2:$AI$42,5,0)</f>
        <v>1440</v>
      </c>
      <c r="G31" s="32">
        <f>VLOOKUP($A31,'CR Annual LA Forecasts'!$A$2:$AI$42,15,0)</f>
        <v>22628</v>
      </c>
      <c r="H31" s="32">
        <f>VLOOKUP($A31,'CR Annual LA Forecasts'!$A$2:$AI$42,25,0)</f>
        <v>62950</v>
      </c>
      <c r="I31" s="32">
        <f>VLOOKUP($A31,'CR Annual LA Forecasts'!$A$2:$AI$42,35,0)</f>
        <v>88978</v>
      </c>
      <c r="J31" s="32">
        <f>VLOOKUP($A31,'SP Annual LA Forecasts'!$A$2:$AI$42,5,0)</f>
        <v>959</v>
      </c>
      <c r="K31" s="32">
        <f>VLOOKUP($A31,'SP Annual LA Forecasts'!$A$2:$AI$42,15,0)</f>
        <v>1844</v>
      </c>
      <c r="L31" s="32">
        <f>VLOOKUP($A31,'SP Annual LA Forecasts'!$A$2:$AI$42,25,0)</f>
        <v>5062</v>
      </c>
      <c r="M31" s="32">
        <f>VLOOKUP($A31,'SP Annual LA Forecasts'!$A$2:$AI$42,35,0)</f>
        <v>8297</v>
      </c>
      <c r="N31" s="32">
        <f>VLOOKUP($A31,'TD Annual LA Forecasts'!$A$2:$AI$42,5,0)</f>
        <v>1143</v>
      </c>
      <c r="O31" s="32">
        <f>VLOOKUP($A31,'TD Annual LA Forecasts'!$A$2:$AI$42,15,0)</f>
        <v>16552</v>
      </c>
      <c r="P31" s="32">
        <f>VLOOKUP($A31,'TD Annual LA Forecasts'!$A$2:$AI$42,25,0)</f>
        <v>37509</v>
      </c>
      <c r="Q31" s="32">
        <f>VLOOKUP($A31,'TD Annual LA Forecasts'!$A$2:$AI$42,35,0)</f>
        <v>38667</v>
      </c>
      <c r="R31" s="33" t="s">
        <v>53</v>
      </c>
      <c r="S31" s="31" t="s">
        <v>53</v>
      </c>
      <c r="T31" s="31"/>
    </row>
    <row r="32" spans="1:20" x14ac:dyDescent="0.25">
      <c r="A32" s="31" t="s">
        <v>36</v>
      </c>
      <c r="B32" s="32">
        <f>VLOOKUP(A32,'CE Annual  LA Forecasts'!$A$2:$AI$42,5,0)</f>
        <v>408</v>
      </c>
      <c r="C32" s="32">
        <f>VLOOKUP($A32,'CE Annual  LA Forecasts'!$A$2:$AI$42,15,0)</f>
        <v>960</v>
      </c>
      <c r="D32" s="32">
        <f>VLOOKUP($A32,'CE Annual  LA Forecasts'!$A$2:$AI$42,25,0)</f>
        <v>4103</v>
      </c>
      <c r="E32" s="32">
        <f>VLOOKUP($A32,'CE Annual  LA Forecasts'!$A$2:$AI$42,35,0)</f>
        <v>9245</v>
      </c>
      <c r="F32" s="32">
        <f>VLOOKUP($A32,'CR Annual LA Forecasts'!$A$2:$AI$42,5,0)</f>
        <v>532</v>
      </c>
      <c r="G32" s="32">
        <f>VLOOKUP($A32,'CR Annual LA Forecasts'!$A$2:$AI$42,15,0)</f>
        <v>6497</v>
      </c>
      <c r="H32" s="32">
        <f>VLOOKUP($A32,'CR Annual LA Forecasts'!$A$2:$AI$42,25,0)</f>
        <v>17068</v>
      </c>
      <c r="I32" s="32">
        <f>VLOOKUP($A32,'CR Annual LA Forecasts'!$A$2:$AI$42,35,0)</f>
        <v>23377</v>
      </c>
      <c r="J32" s="32">
        <f>VLOOKUP($A32,'SP Annual LA Forecasts'!$A$2:$AI$42,5,0)</f>
        <v>356</v>
      </c>
      <c r="K32" s="32">
        <f>VLOOKUP($A32,'SP Annual LA Forecasts'!$A$2:$AI$42,15,0)</f>
        <v>653</v>
      </c>
      <c r="L32" s="32">
        <f>VLOOKUP($A32,'SP Annual LA Forecasts'!$A$2:$AI$42,25,0)</f>
        <v>1644</v>
      </c>
      <c r="M32" s="32">
        <f>VLOOKUP($A32,'SP Annual LA Forecasts'!$A$2:$AI$42,35,0)</f>
        <v>2634</v>
      </c>
      <c r="N32" s="32">
        <f>VLOOKUP($A32,'TD Annual LA Forecasts'!$A$2:$AI$42,5,0)</f>
        <v>439</v>
      </c>
      <c r="O32" s="32">
        <f>VLOOKUP($A32,'TD Annual LA Forecasts'!$A$2:$AI$42,15,0)</f>
        <v>6252</v>
      </c>
      <c r="P32" s="32">
        <f>VLOOKUP($A32,'TD Annual LA Forecasts'!$A$2:$AI$42,25,0)</f>
        <v>14223</v>
      </c>
      <c r="Q32" s="32">
        <f>VLOOKUP($A32,'TD Annual LA Forecasts'!$A$2:$AI$42,35,0)</f>
        <v>14454</v>
      </c>
      <c r="R32" s="33" t="s">
        <v>58</v>
      </c>
      <c r="S32" s="31" t="s">
        <v>58</v>
      </c>
      <c r="T32" s="31"/>
    </row>
    <row r="33" spans="1:20" x14ac:dyDescent="0.25">
      <c r="A33" s="31" t="s">
        <v>37</v>
      </c>
      <c r="B33" s="32">
        <f>VLOOKUP(A33,'CE Annual  LA Forecasts'!$A$2:$AI$42,5,0)</f>
        <v>543</v>
      </c>
      <c r="C33" s="32">
        <f>VLOOKUP($A33,'CE Annual  LA Forecasts'!$A$2:$AI$42,15,0)</f>
        <v>1301</v>
      </c>
      <c r="D33" s="32">
        <f>VLOOKUP($A33,'CE Annual  LA Forecasts'!$A$2:$AI$42,25,0)</f>
        <v>5476</v>
      </c>
      <c r="E33" s="32">
        <f>VLOOKUP($A33,'CE Annual  LA Forecasts'!$A$2:$AI$42,35,0)</f>
        <v>12569</v>
      </c>
      <c r="F33" s="32">
        <f>VLOOKUP($A33,'CR Annual LA Forecasts'!$A$2:$AI$42,5,0)</f>
        <v>728</v>
      </c>
      <c r="G33" s="32">
        <f>VLOOKUP($A33,'CR Annual LA Forecasts'!$A$2:$AI$42,15,0)</f>
        <v>8948</v>
      </c>
      <c r="H33" s="32">
        <f>VLOOKUP($A33,'CR Annual LA Forecasts'!$A$2:$AI$42,25,0)</f>
        <v>23456</v>
      </c>
      <c r="I33" s="32">
        <f>VLOOKUP($A33,'CR Annual LA Forecasts'!$A$2:$AI$42,35,0)</f>
        <v>32306</v>
      </c>
      <c r="J33" s="32">
        <f>VLOOKUP($A33,'SP Annual LA Forecasts'!$A$2:$AI$42,5,0)</f>
        <v>483</v>
      </c>
      <c r="K33" s="32">
        <f>VLOOKUP($A33,'SP Annual LA Forecasts'!$A$2:$AI$42,15,0)</f>
        <v>864</v>
      </c>
      <c r="L33" s="32">
        <f>VLOOKUP($A33,'SP Annual LA Forecasts'!$A$2:$AI$42,25,0)</f>
        <v>2151</v>
      </c>
      <c r="M33" s="32">
        <f>VLOOKUP($A33,'SP Annual LA Forecasts'!$A$2:$AI$42,35,0)</f>
        <v>3447</v>
      </c>
      <c r="N33" s="32">
        <f>VLOOKUP($A33,'TD Annual LA Forecasts'!$A$2:$AI$42,5,0)</f>
        <v>582</v>
      </c>
      <c r="O33" s="32">
        <f>VLOOKUP($A33,'TD Annual LA Forecasts'!$A$2:$AI$42,15,0)</f>
        <v>7348</v>
      </c>
      <c r="P33" s="32">
        <f>VLOOKUP($A33,'TD Annual LA Forecasts'!$A$2:$AI$42,25,0)</f>
        <v>16600</v>
      </c>
      <c r="Q33" s="32">
        <f>VLOOKUP($A33,'TD Annual LA Forecasts'!$A$2:$AI$42,35,0)</f>
        <v>16999</v>
      </c>
      <c r="R33" s="33" t="s">
        <v>58</v>
      </c>
      <c r="S33" s="31" t="s">
        <v>58</v>
      </c>
      <c r="T33" s="31"/>
    </row>
    <row r="34" spans="1:20" x14ac:dyDescent="0.25">
      <c r="A34" s="31" t="s">
        <v>38</v>
      </c>
      <c r="B34" s="32">
        <f>VLOOKUP(A34,'CE Annual  LA Forecasts'!$A$2:$AI$42,5,0)</f>
        <v>632</v>
      </c>
      <c r="C34" s="32">
        <f>VLOOKUP($A34,'CE Annual  LA Forecasts'!$A$2:$AI$42,15,0)</f>
        <v>1491</v>
      </c>
      <c r="D34" s="32">
        <f>VLOOKUP($A34,'CE Annual  LA Forecasts'!$A$2:$AI$42,25,0)</f>
        <v>6527</v>
      </c>
      <c r="E34" s="32">
        <f>VLOOKUP($A34,'CE Annual  LA Forecasts'!$A$2:$AI$42,35,0)</f>
        <v>14577</v>
      </c>
      <c r="F34" s="32">
        <f>VLOOKUP($A34,'CR Annual LA Forecasts'!$A$2:$AI$42,5,0)</f>
        <v>836</v>
      </c>
      <c r="G34" s="32">
        <f>VLOOKUP($A34,'CR Annual LA Forecasts'!$A$2:$AI$42,15,0)</f>
        <v>10231</v>
      </c>
      <c r="H34" s="32">
        <f>VLOOKUP($A34,'CR Annual LA Forecasts'!$A$2:$AI$42,25,0)</f>
        <v>26537</v>
      </c>
      <c r="I34" s="32">
        <f>VLOOKUP($A34,'CR Annual LA Forecasts'!$A$2:$AI$42,35,0)</f>
        <v>36531</v>
      </c>
      <c r="J34" s="32">
        <f>VLOOKUP($A34,'SP Annual LA Forecasts'!$A$2:$AI$42,5,0)</f>
        <v>555</v>
      </c>
      <c r="K34" s="32">
        <f>VLOOKUP($A34,'SP Annual LA Forecasts'!$A$2:$AI$42,15,0)</f>
        <v>1055</v>
      </c>
      <c r="L34" s="32">
        <f>VLOOKUP($A34,'SP Annual LA Forecasts'!$A$2:$AI$42,25,0)</f>
        <v>2679</v>
      </c>
      <c r="M34" s="32">
        <f>VLOOKUP($A34,'SP Annual LA Forecasts'!$A$2:$AI$42,35,0)</f>
        <v>4302</v>
      </c>
      <c r="N34" s="32">
        <f>VLOOKUP($A34,'TD Annual LA Forecasts'!$A$2:$AI$42,5,0)</f>
        <v>697</v>
      </c>
      <c r="O34" s="32">
        <f>VLOOKUP($A34,'TD Annual LA Forecasts'!$A$2:$AI$42,15,0)</f>
        <v>10206</v>
      </c>
      <c r="P34" s="32">
        <f>VLOOKUP($A34,'TD Annual LA Forecasts'!$A$2:$AI$42,25,0)</f>
        <v>23368</v>
      </c>
      <c r="Q34" s="32">
        <f>VLOOKUP($A34,'TD Annual LA Forecasts'!$A$2:$AI$42,35,0)</f>
        <v>23725</v>
      </c>
      <c r="R34" s="33" t="s">
        <v>57</v>
      </c>
      <c r="S34" s="31" t="s">
        <v>52</v>
      </c>
      <c r="T34" s="31" t="s">
        <v>58</v>
      </c>
    </row>
    <row r="35" spans="1:20" x14ac:dyDescent="0.25">
      <c r="A35" s="31" t="s">
        <v>39</v>
      </c>
      <c r="B35" s="32">
        <f>VLOOKUP(A35,'CE Annual  LA Forecasts'!$A$2:$AI$42,5,0)</f>
        <v>1877</v>
      </c>
      <c r="C35" s="32">
        <f>VLOOKUP($A35,'CE Annual  LA Forecasts'!$A$2:$AI$42,15,0)</f>
        <v>4710</v>
      </c>
      <c r="D35" s="32">
        <f>VLOOKUP($A35,'CE Annual  LA Forecasts'!$A$2:$AI$42,25,0)</f>
        <v>21221</v>
      </c>
      <c r="E35" s="32">
        <f>VLOOKUP($A35,'CE Annual  LA Forecasts'!$A$2:$AI$42,35,0)</f>
        <v>49562</v>
      </c>
      <c r="F35" s="32">
        <f>VLOOKUP($A35,'CR Annual LA Forecasts'!$A$2:$AI$42,5,0)</f>
        <v>2371</v>
      </c>
      <c r="G35" s="32">
        <f>VLOOKUP($A35,'CR Annual LA Forecasts'!$A$2:$AI$42,15,0)</f>
        <v>39218</v>
      </c>
      <c r="H35" s="32">
        <f>VLOOKUP($A35,'CR Annual LA Forecasts'!$A$2:$AI$42,25,0)</f>
        <v>111078</v>
      </c>
      <c r="I35" s="32">
        <f>VLOOKUP($A35,'CR Annual LA Forecasts'!$A$2:$AI$42,35,0)</f>
        <v>154918</v>
      </c>
      <c r="J35" s="32">
        <f>VLOOKUP($A35,'SP Annual LA Forecasts'!$A$2:$AI$42,5,0)</f>
        <v>1663</v>
      </c>
      <c r="K35" s="32">
        <f>VLOOKUP($A35,'SP Annual LA Forecasts'!$A$2:$AI$42,15,0)</f>
        <v>3100</v>
      </c>
      <c r="L35" s="32">
        <f>VLOOKUP($A35,'SP Annual LA Forecasts'!$A$2:$AI$42,25,0)</f>
        <v>8335</v>
      </c>
      <c r="M35" s="32">
        <f>VLOOKUP($A35,'SP Annual LA Forecasts'!$A$2:$AI$42,35,0)</f>
        <v>13613</v>
      </c>
      <c r="N35" s="32">
        <f>VLOOKUP($A35,'TD Annual LA Forecasts'!$A$2:$AI$42,5,0)</f>
        <v>1942</v>
      </c>
      <c r="O35" s="32">
        <f>VLOOKUP($A35,'TD Annual LA Forecasts'!$A$2:$AI$42,15,0)</f>
        <v>27120</v>
      </c>
      <c r="P35" s="32">
        <f>VLOOKUP($A35,'TD Annual LA Forecasts'!$A$2:$AI$42,25,0)</f>
        <v>61314</v>
      </c>
      <c r="Q35" s="32">
        <f>VLOOKUP($A35,'TD Annual LA Forecasts'!$A$2:$AI$42,35,0)</f>
        <v>63217</v>
      </c>
      <c r="R35" s="33" t="s">
        <v>53</v>
      </c>
      <c r="S35" s="31" t="s">
        <v>53</v>
      </c>
      <c r="T35" s="31"/>
    </row>
    <row r="36" spans="1:20" x14ac:dyDescent="0.25">
      <c r="A36" s="31" t="s">
        <v>40</v>
      </c>
      <c r="B36" s="32">
        <f>VLOOKUP(A36,'CE Annual  LA Forecasts'!$A$2:$AI$42,5,0)</f>
        <v>471</v>
      </c>
      <c r="C36" s="32">
        <f>VLOOKUP($A36,'CE Annual  LA Forecasts'!$A$2:$AI$42,15,0)</f>
        <v>1244</v>
      </c>
      <c r="D36" s="32">
        <f>VLOOKUP($A36,'CE Annual  LA Forecasts'!$A$2:$AI$42,25,0)</f>
        <v>5772</v>
      </c>
      <c r="E36" s="32">
        <f>VLOOKUP($A36,'CE Annual  LA Forecasts'!$A$2:$AI$42,35,0)</f>
        <v>13591</v>
      </c>
      <c r="F36" s="32">
        <f>VLOOKUP($A36,'CR Annual LA Forecasts'!$A$2:$AI$42,5,0)</f>
        <v>607</v>
      </c>
      <c r="G36" s="32">
        <f>VLOOKUP($A36,'CR Annual LA Forecasts'!$A$2:$AI$42,15,0)</f>
        <v>10849</v>
      </c>
      <c r="H36" s="32">
        <f>VLOOKUP($A36,'CR Annual LA Forecasts'!$A$2:$AI$42,25,0)</f>
        <v>31072</v>
      </c>
      <c r="I36" s="32">
        <f>VLOOKUP($A36,'CR Annual LA Forecasts'!$A$2:$AI$42,35,0)</f>
        <v>44858</v>
      </c>
      <c r="J36" s="32">
        <f>VLOOKUP($A36,'SP Annual LA Forecasts'!$A$2:$AI$42,5,0)</f>
        <v>422</v>
      </c>
      <c r="K36" s="32">
        <f>VLOOKUP($A36,'SP Annual LA Forecasts'!$A$2:$AI$42,15,0)</f>
        <v>820</v>
      </c>
      <c r="L36" s="32">
        <f>VLOOKUP($A36,'SP Annual LA Forecasts'!$A$2:$AI$42,25,0)</f>
        <v>2273</v>
      </c>
      <c r="M36" s="32">
        <f>VLOOKUP($A36,'SP Annual LA Forecasts'!$A$2:$AI$42,35,0)</f>
        <v>3741</v>
      </c>
      <c r="N36" s="32">
        <f>VLOOKUP($A36,'TD Annual LA Forecasts'!$A$2:$AI$42,5,0)</f>
        <v>490</v>
      </c>
      <c r="O36" s="32">
        <f>VLOOKUP($A36,'TD Annual LA Forecasts'!$A$2:$AI$42,15,0)</f>
        <v>6951</v>
      </c>
      <c r="P36" s="32">
        <f>VLOOKUP($A36,'TD Annual LA Forecasts'!$A$2:$AI$42,25,0)</f>
        <v>15652</v>
      </c>
      <c r="Q36" s="32">
        <f>VLOOKUP($A36,'TD Annual LA Forecasts'!$A$2:$AI$42,35,0)</f>
        <v>16228</v>
      </c>
      <c r="R36" s="33" t="s">
        <v>56</v>
      </c>
      <c r="S36" s="31" t="s">
        <v>56</v>
      </c>
      <c r="T36" s="31"/>
    </row>
    <row r="37" spans="1:20" x14ac:dyDescent="0.25">
      <c r="A37" s="31" t="s">
        <v>41</v>
      </c>
      <c r="B37" s="32">
        <f>VLOOKUP(A37,'CE Annual  LA Forecasts'!$A$2:$AI$42,5,0)</f>
        <v>760</v>
      </c>
      <c r="C37" s="32">
        <f>VLOOKUP($A37,'CE Annual  LA Forecasts'!$A$2:$AI$42,15,0)</f>
        <v>2041</v>
      </c>
      <c r="D37" s="32">
        <f>VLOOKUP($A37,'CE Annual  LA Forecasts'!$A$2:$AI$42,25,0)</f>
        <v>9632</v>
      </c>
      <c r="E37" s="32">
        <f>VLOOKUP($A37,'CE Annual  LA Forecasts'!$A$2:$AI$42,35,0)</f>
        <v>22762</v>
      </c>
      <c r="F37" s="32">
        <f>VLOOKUP($A37,'CR Annual LA Forecasts'!$A$2:$AI$42,5,0)</f>
        <v>930</v>
      </c>
      <c r="G37" s="32">
        <f>VLOOKUP($A37,'CR Annual LA Forecasts'!$A$2:$AI$42,15,0)</f>
        <v>15050</v>
      </c>
      <c r="H37" s="32">
        <f>VLOOKUP($A37,'CR Annual LA Forecasts'!$A$2:$AI$42,25,0)</f>
        <v>42577</v>
      </c>
      <c r="I37" s="32">
        <f>VLOOKUP($A37,'CR Annual LA Forecasts'!$A$2:$AI$42,35,0)</f>
        <v>61465</v>
      </c>
      <c r="J37" s="32">
        <f>VLOOKUP($A37,'SP Annual LA Forecasts'!$A$2:$AI$42,5,0)</f>
        <v>677</v>
      </c>
      <c r="K37" s="32">
        <f>VLOOKUP($A37,'SP Annual LA Forecasts'!$A$2:$AI$42,15,0)</f>
        <v>1349</v>
      </c>
      <c r="L37" s="32">
        <f>VLOOKUP($A37,'SP Annual LA Forecasts'!$A$2:$AI$42,25,0)</f>
        <v>3813</v>
      </c>
      <c r="M37" s="32">
        <f>VLOOKUP($A37,'SP Annual LA Forecasts'!$A$2:$AI$42,35,0)</f>
        <v>6293</v>
      </c>
      <c r="N37" s="32">
        <f>VLOOKUP($A37,'TD Annual LA Forecasts'!$A$2:$AI$42,5,0)</f>
        <v>785</v>
      </c>
      <c r="O37" s="32">
        <f>VLOOKUP($A37,'TD Annual LA Forecasts'!$A$2:$AI$42,15,0)</f>
        <v>11635</v>
      </c>
      <c r="P37" s="32">
        <f>VLOOKUP($A37,'TD Annual LA Forecasts'!$A$2:$AI$42,25,0)</f>
        <v>26194</v>
      </c>
      <c r="Q37" s="32">
        <f>VLOOKUP($A37,'TD Annual LA Forecasts'!$A$2:$AI$42,35,0)</f>
        <v>27169</v>
      </c>
      <c r="R37" s="33" t="s">
        <v>59</v>
      </c>
      <c r="S37" s="31" t="s">
        <v>59</v>
      </c>
      <c r="T37" s="31"/>
    </row>
    <row r="38" spans="1:20" x14ac:dyDescent="0.25">
      <c r="A38" s="31" t="s">
        <v>43</v>
      </c>
      <c r="B38" s="32">
        <f>VLOOKUP(A38,'CE Annual  LA Forecasts'!$A$2:$AI$42,5,0)</f>
        <v>844</v>
      </c>
      <c r="C38" s="32">
        <f>VLOOKUP($A38,'CE Annual  LA Forecasts'!$A$2:$AI$42,15,0)</f>
        <v>2203</v>
      </c>
      <c r="D38" s="32">
        <f>VLOOKUP($A38,'CE Annual  LA Forecasts'!$A$2:$AI$42,25,0)</f>
        <v>10017</v>
      </c>
      <c r="E38" s="32">
        <f>VLOOKUP($A38,'CE Annual  LA Forecasts'!$A$2:$AI$42,35,0)</f>
        <v>23540</v>
      </c>
      <c r="F38" s="32">
        <f>VLOOKUP($A38,'CR Annual LA Forecasts'!$A$2:$AI$42,5,0)</f>
        <v>1096</v>
      </c>
      <c r="G38" s="32">
        <f>VLOOKUP($A38,'CR Annual LA Forecasts'!$A$2:$AI$42,15,0)</f>
        <v>19720</v>
      </c>
      <c r="H38" s="32">
        <f>VLOOKUP($A38,'CR Annual LA Forecasts'!$A$2:$AI$42,25,0)</f>
        <v>56231</v>
      </c>
      <c r="I38" s="32">
        <f>VLOOKUP($A38,'CR Annual LA Forecasts'!$A$2:$AI$42,35,0)</f>
        <v>79850</v>
      </c>
      <c r="J38" s="32">
        <f>VLOOKUP($A38,'SP Annual LA Forecasts'!$A$2:$AI$42,5,0)</f>
        <v>755</v>
      </c>
      <c r="K38" s="32">
        <f>VLOOKUP($A38,'SP Annual LA Forecasts'!$A$2:$AI$42,15,0)</f>
        <v>1445</v>
      </c>
      <c r="L38" s="32">
        <f>VLOOKUP($A38,'SP Annual LA Forecasts'!$A$2:$AI$42,25,0)</f>
        <v>3936</v>
      </c>
      <c r="M38" s="32">
        <f>VLOOKUP($A38,'SP Annual LA Forecasts'!$A$2:$AI$42,35,0)</f>
        <v>6445</v>
      </c>
      <c r="N38" s="32">
        <f>VLOOKUP($A38,'TD Annual LA Forecasts'!$A$2:$AI$42,5,0)</f>
        <v>881</v>
      </c>
      <c r="O38" s="32">
        <f>VLOOKUP($A38,'TD Annual LA Forecasts'!$A$2:$AI$42,15,0)</f>
        <v>12111</v>
      </c>
      <c r="P38" s="32">
        <f>VLOOKUP($A38,'TD Annual LA Forecasts'!$A$2:$AI$42,25,0)</f>
        <v>27240</v>
      </c>
      <c r="Q38" s="32">
        <f>VLOOKUP($A38,'TD Annual LA Forecasts'!$A$2:$AI$42,35,0)</f>
        <v>28201</v>
      </c>
      <c r="R38" s="33" t="s">
        <v>56</v>
      </c>
      <c r="S38" s="31" t="s">
        <v>56</v>
      </c>
      <c r="T38" s="31"/>
    </row>
    <row r="39" spans="1:20" x14ac:dyDescent="0.25">
      <c r="A39" s="31" t="s">
        <v>44</v>
      </c>
      <c r="B39" s="32">
        <f>VLOOKUP(A39,'CE Annual  LA Forecasts'!$A$2:$AI$42,5,0)</f>
        <v>1662</v>
      </c>
      <c r="C39" s="32">
        <f>VLOOKUP($A39,'CE Annual  LA Forecasts'!$A$2:$AI$42,15,0)</f>
        <v>4256</v>
      </c>
      <c r="D39" s="32">
        <f>VLOOKUP($A39,'CE Annual  LA Forecasts'!$A$2:$AI$42,25,0)</f>
        <v>19795</v>
      </c>
      <c r="E39" s="32">
        <f>VLOOKUP($A39,'CE Annual  LA Forecasts'!$A$2:$AI$42,35,0)</f>
        <v>46236</v>
      </c>
      <c r="F39" s="32">
        <f>VLOOKUP($A39,'CR Annual LA Forecasts'!$A$2:$AI$42,5,0)</f>
        <v>2151</v>
      </c>
      <c r="G39" s="32">
        <f>VLOOKUP($A39,'CR Annual LA Forecasts'!$A$2:$AI$42,15,0)</f>
        <v>32732</v>
      </c>
      <c r="H39" s="32">
        <f>VLOOKUP($A39,'CR Annual LA Forecasts'!$A$2:$AI$42,25,0)</f>
        <v>89967</v>
      </c>
      <c r="I39" s="32">
        <f>VLOOKUP($A39,'CR Annual LA Forecasts'!$A$2:$AI$42,35,0)</f>
        <v>126560</v>
      </c>
      <c r="J39" s="32">
        <f>VLOOKUP($A39,'SP Annual LA Forecasts'!$A$2:$AI$42,5,0)</f>
        <v>1465</v>
      </c>
      <c r="K39" s="32">
        <f>VLOOKUP($A39,'SP Annual LA Forecasts'!$A$2:$AI$42,15,0)</f>
        <v>2852</v>
      </c>
      <c r="L39" s="32">
        <f>VLOOKUP($A39,'SP Annual LA Forecasts'!$A$2:$AI$42,25,0)</f>
        <v>7888</v>
      </c>
      <c r="M39" s="32">
        <f>VLOOKUP($A39,'SP Annual LA Forecasts'!$A$2:$AI$42,35,0)</f>
        <v>12957</v>
      </c>
      <c r="N39" s="32">
        <f>VLOOKUP($A39,'TD Annual LA Forecasts'!$A$2:$AI$42,5,0)</f>
        <v>1745</v>
      </c>
      <c r="O39" s="32">
        <f>VLOOKUP($A39,'TD Annual LA Forecasts'!$A$2:$AI$42,15,0)</f>
        <v>25915</v>
      </c>
      <c r="P39" s="32">
        <f>VLOOKUP($A39,'TD Annual LA Forecasts'!$A$2:$AI$42,25,0)</f>
        <v>58769</v>
      </c>
      <c r="Q39" s="32">
        <f>VLOOKUP($A39,'TD Annual LA Forecasts'!$A$2:$AI$42,35,0)</f>
        <v>60551</v>
      </c>
      <c r="R39" s="33" t="s">
        <v>52</v>
      </c>
      <c r="S39" s="31" t="s">
        <v>52</v>
      </c>
      <c r="T39" s="31"/>
    </row>
    <row r="40" spans="1:20" x14ac:dyDescent="0.25">
      <c r="A40" s="31" t="s">
        <v>46</v>
      </c>
      <c r="B40" s="32">
        <f>VLOOKUP(A40,'CE Annual  LA Forecasts'!$A$2:$AI$42,5,0)</f>
        <v>487</v>
      </c>
      <c r="C40" s="32">
        <f>VLOOKUP($A40,'CE Annual  LA Forecasts'!$A$2:$AI$42,15,0)</f>
        <v>1084</v>
      </c>
      <c r="D40" s="32">
        <f>VLOOKUP($A40,'CE Annual  LA Forecasts'!$A$2:$AI$42,25,0)</f>
        <v>4455</v>
      </c>
      <c r="E40" s="32">
        <f>VLOOKUP($A40,'CE Annual  LA Forecasts'!$A$2:$AI$42,35,0)</f>
        <v>9636</v>
      </c>
      <c r="F40" s="32">
        <f>VLOOKUP($A40,'CR Annual LA Forecasts'!$A$2:$AI$42,5,0)</f>
        <v>669</v>
      </c>
      <c r="G40" s="32">
        <f>VLOOKUP($A40,'CR Annual LA Forecasts'!$A$2:$AI$42,15,0)</f>
        <v>7389</v>
      </c>
      <c r="H40" s="32">
        <f>VLOOKUP($A40,'CR Annual LA Forecasts'!$A$2:$AI$42,25,0)</f>
        <v>18047</v>
      </c>
      <c r="I40" s="32">
        <f>VLOOKUP($A40,'CR Annual LA Forecasts'!$A$2:$AI$42,35,0)</f>
        <v>24028</v>
      </c>
      <c r="J40" s="32">
        <f>VLOOKUP($A40,'SP Annual LA Forecasts'!$A$2:$AI$42,5,0)</f>
        <v>429</v>
      </c>
      <c r="K40" s="32">
        <f>VLOOKUP($A40,'SP Annual LA Forecasts'!$A$2:$AI$42,15,0)</f>
        <v>786</v>
      </c>
      <c r="L40" s="32">
        <f>VLOOKUP($A40,'SP Annual LA Forecasts'!$A$2:$AI$42,25,0)</f>
        <v>1850</v>
      </c>
      <c r="M40" s="32">
        <f>VLOOKUP($A40,'SP Annual LA Forecasts'!$A$2:$AI$42,35,0)</f>
        <v>2913</v>
      </c>
      <c r="N40" s="32">
        <f>VLOOKUP($A40,'TD Annual LA Forecasts'!$A$2:$AI$42,5,0)</f>
        <v>551</v>
      </c>
      <c r="O40" s="32">
        <f>VLOOKUP($A40,'TD Annual LA Forecasts'!$A$2:$AI$42,15,0)</f>
        <v>7779</v>
      </c>
      <c r="P40" s="32">
        <f>VLOOKUP($A40,'TD Annual LA Forecasts'!$A$2:$AI$42,25,0)</f>
        <v>17891</v>
      </c>
      <c r="Q40" s="32">
        <f>VLOOKUP($A40,'TD Annual LA Forecasts'!$A$2:$AI$42,35,0)</f>
        <v>18013</v>
      </c>
      <c r="R40" s="33" t="s">
        <v>60</v>
      </c>
      <c r="S40" s="31" t="s">
        <v>60</v>
      </c>
      <c r="T40" s="31"/>
    </row>
    <row r="41" spans="1:20" x14ac:dyDescent="0.25">
      <c r="A41" s="31" t="s">
        <v>47</v>
      </c>
      <c r="B41" s="32">
        <f>VLOOKUP(A41,'CE Annual  LA Forecasts'!$A$2:$AI$42,5,0)</f>
        <v>852</v>
      </c>
      <c r="C41" s="32">
        <f>VLOOKUP($A41,'CE Annual  LA Forecasts'!$A$2:$AI$42,15,0)</f>
        <v>2216</v>
      </c>
      <c r="D41" s="32">
        <f>VLOOKUP($A41,'CE Annual  LA Forecasts'!$A$2:$AI$42,25,0)</f>
        <v>10155</v>
      </c>
      <c r="E41" s="32">
        <f>VLOOKUP($A41,'CE Annual  LA Forecasts'!$A$2:$AI$42,35,0)</f>
        <v>23701</v>
      </c>
      <c r="F41" s="32">
        <f>VLOOKUP($A41,'CR Annual LA Forecasts'!$A$2:$AI$42,5,0)</f>
        <v>1018</v>
      </c>
      <c r="G41" s="32">
        <f>VLOOKUP($A41,'CR Annual LA Forecasts'!$A$2:$AI$42,15,0)</f>
        <v>14681</v>
      </c>
      <c r="H41" s="32">
        <f>VLOOKUP($A41,'CR Annual LA Forecasts'!$A$2:$AI$42,25,0)</f>
        <v>40804</v>
      </c>
      <c r="I41" s="32">
        <f>VLOOKUP($A41,'CR Annual LA Forecasts'!$A$2:$AI$42,35,0)</f>
        <v>57618</v>
      </c>
      <c r="J41" s="32">
        <f>VLOOKUP($A41,'SP Annual LA Forecasts'!$A$2:$AI$42,5,0)</f>
        <v>757</v>
      </c>
      <c r="K41" s="32">
        <f>VLOOKUP($A41,'SP Annual LA Forecasts'!$A$2:$AI$42,15,0)</f>
        <v>1464</v>
      </c>
      <c r="L41" s="32">
        <f>VLOOKUP($A41,'SP Annual LA Forecasts'!$A$2:$AI$42,25,0)</f>
        <v>4009</v>
      </c>
      <c r="M41" s="32">
        <f>VLOOKUP($A41,'SP Annual LA Forecasts'!$A$2:$AI$42,35,0)</f>
        <v>6567</v>
      </c>
      <c r="N41" s="32">
        <f>VLOOKUP($A41,'TD Annual LA Forecasts'!$A$2:$AI$42,5,0)</f>
        <v>880</v>
      </c>
      <c r="O41" s="32">
        <f>VLOOKUP($A41,'TD Annual LA Forecasts'!$A$2:$AI$42,15,0)</f>
        <v>12698</v>
      </c>
      <c r="P41" s="32">
        <f>VLOOKUP($A41,'TD Annual LA Forecasts'!$A$2:$AI$42,25,0)</f>
        <v>28639</v>
      </c>
      <c r="Q41" s="32">
        <f>VLOOKUP($A41,'TD Annual LA Forecasts'!$A$2:$AI$42,35,0)</f>
        <v>29562</v>
      </c>
      <c r="R41" s="33" t="s">
        <v>57</v>
      </c>
      <c r="S41" s="31" t="s">
        <v>52</v>
      </c>
      <c r="T41" s="31" t="s">
        <v>58</v>
      </c>
    </row>
  </sheetData>
  <autoFilter ref="A2:T41"/>
  <mergeCells count="4">
    <mergeCell ref="B1:E1"/>
    <mergeCell ref="F1:I1"/>
    <mergeCell ref="J1:M1"/>
    <mergeCell ref="N1:Q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>
      <selection activeCell="B3" sqref="B3"/>
    </sheetView>
  </sheetViews>
  <sheetFormatPr defaultRowHeight="15" x14ac:dyDescent="0.25"/>
  <cols>
    <col min="1" max="1" width="23.7109375" customWidth="1"/>
    <col min="2" max="17" width="8.85546875" customWidth="1"/>
    <col min="18" max="18" width="77.7109375" customWidth="1"/>
    <col min="19" max="20" width="24.5703125" customWidth="1"/>
  </cols>
  <sheetData>
    <row r="1" spans="1:20" x14ac:dyDescent="0.25">
      <c r="A1" s="21"/>
      <c r="B1" s="34">
        <v>2020</v>
      </c>
      <c r="C1" s="35"/>
      <c r="D1" s="35"/>
      <c r="E1" s="36"/>
      <c r="F1" s="34">
        <v>2030</v>
      </c>
      <c r="G1" s="35"/>
      <c r="H1" s="35"/>
      <c r="I1" s="36"/>
      <c r="J1" s="34">
        <v>2040</v>
      </c>
      <c r="K1" s="35"/>
      <c r="L1" s="35"/>
      <c r="M1" s="36"/>
      <c r="N1" s="34">
        <v>2050</v>
      </c>
      <c r="O1" s="35"/>
      <c r="P1" s="35"/>
      <c r="Q1" s="36"/>
      <c r="R1" s="37"/>
    </row>
    <row r="2" spans="1:20" x14ac:dyDescent="0.25">
      <c r="A2" s="26" t="s">
        <v>3</v>
      </c>
      <c r="B2" s="38" t="s">
        <v>66</v>
      </c>
      <c r="C2" s="39" t="s">
        <v>67</v>
      </c>
      <c r="D2" s="40" t="s">
        <v>68</v>
      </c>
      <c r="E2" s="41" t="s">
        <v>69</v>
      </c>
      <c r="F2" s="38" t="s">
        <v>66</v>
      </c>
      <c r="G2" s="39" t="s">
        <v>67</v>
      </c>
      <c r="H2" s="40" t="s">
        <v>68</v>
      </c>
      <c r="I2" s="41" t="s">
        <v>69</v>
      </c>
      <c r="J2" s="38" t="s">
        <v>66</v>
      </c>
      <c r="K2" s="39" t="s">
        <v>67</v>
      </c>
      <c r="L2" s="40" t="s">
        <v>68</v>
      </c>
      <c r="M2" s="41" t="s">
        <v>69</v>
      </c>
      <c r="N2" s="38" t="s">
        <v>66</v>
      </c>
      <c r="O2" s="39" t="s">
        <v>67</v>
      </c>
      <c r="P2" s="40" t="s">
        <v>68</v>
      </c>
      <c r="Q2" s="41" t="s">
        <v>69</v>
      </c>
      <c r="R2" s="28" t="s">
        <v>48</v>
      </c>
      <c r="S2" s="29" t="s">
        <v>49</v>
      </c>
      <c r="T2" s="29" t="s">
        <v>50</v>
      </c>
    </row>
    <row r="3" spans="1:20" x14ac:dyDescent="0.25">
      <c r="A3" s="42" t="s">
        <v>5</v>
      </c>
      <c r="B3" s="32">
        <f>VLOOKUP($A3,'CE Annual  LA Forecasts'!$A$2:$AI$42,5,0)</f>
        <v>1264</v>
      </c>
      <c r="C3" s="32">
        <f>VLOOKUP($A3,'CR Annual LA Forecasts'!$A$2:$AI$42,5,0)</f>
        <v>1698</v>
      </c>
      <c r="D3" s="32">
        <f>VLOOKUP($A3,'SP Annual LA Forecasts'!$A$2:$AI$42,5,0)</f>
        <v>1109</v>
      </c>
      <c r="E3" s="32">
        <f>VLOOKUP($A3,'TD Annual LA Forecasts'!$A$2:$AI$42,5,0)</f>
        <v>1342</v>
      </c>
      <c r="F3" s="32">
        <f>VLOOKUP($A3,'CE Annual  LA Forecasts'!$A$2:$AI$42,15,0)</f>
        <v>3195</v>
      </c>
      <c r="G3" s="32">
        <f>VLOOKUP($A3,'CR Annual LA Forecasts'!$A$2:$AI$42,15,0)</f>
        <v>24751</v>
      </c>
      <c r="H3" s="32">
        <f>VLOOKUP($A3,'SP Annual LA Forecasts'!$A$2:$AI$42,15,0)</f>
        <v>2166</v>
      </c>
      <c r="I3" s="32">
        <f>VLOOKUP($A3,'TD Annual LA Forecasts'!$A$2:$AI$42,15,0)</f>
        <v>19650</v>
      </c>
      <c r="J3" s="32">
        <f>VLOOKUP($A3,'CE Annual  LA Forecasts'!$A$2:$AI$42,25,0)</f>
        <v>14914</v>
      </c>
      <c r="K3" s="32">
        <f>VLOOKUP($A3,'CR Annual LA Forecasts'!$A$2:$AI$42,25,0)</f>
        <v>66885</v>
      </c>
      <c r="L3" s="32">
        <f>VLOOKUP($A3,'SP Annual LA Forecasts'!$A$2:$AI$42,25,0)</f>
        <v>5986</v>
      </c>
      <c r="M3" s="32">
        <f>VLOOKUP($A3,'TD Annual LA Forecasts'!$A$2:$AI$42,25,0)</f>
        <v>44584</v>
      </c>
      <c r="N3" s="32">
        <f>VLOOKUP($A3,'CE Annual  LA Forecasts'!$A$2:$AI$42,35,0)</f>
        <v>34911</v>
      </c>
      <c r="O3" s="32">
        <f>VLOOKUP($A3,'CR Annual LA Forecasts'!$A$2:$AI$42,35,0)</f>
        <v>93246</v>
      </c>
      <c r="P3" s="32">
        <f>VLOOKUP($A3,'SP Annual LA Forecasts'!$A$2:$AI$42,35,0)</f>
        <v>9826</v>
      </c>
      <c r="Q3" s="32">
        <f>VLOOKUP($A3,'TD Annual LA Forecasts'!$A$2:$AI$42,35,0)</f>
        <v>45944</v>
      </c>
      <c r="R3" s="33" t="s">
        <v>51</v>
      </c>
      <c r="S3" s="31" t="s">
        <v>52</v>
      </c>
      <c r="T3" s="31" t="s">
        <v>53</v>
      </c>
    </row>
    <row r="4" spans="1:20" x14ac:dyDescent="0.25">
      <c r="A4" s="43" t="s">
        <v>7</v>
      </c>
      <c r="B4" s="32">
        <f>VLOOKUP(A4,'CE Annual  LA Forecasts'!$A$2:$AI$42,5,0)</f>
        <v>94</v>
      </c>
      <c r="C4" s="32">
        <f>VLOOKUP($A4,'CR Annual LA Forecasts'!$A$2:$AI$42,5,0)</f>
        <v>150</v>
      </c>
      <c r="D4" s="32">
        <f>VLOOKUP($A4,'SP Annual LA Forecasts'!$A$2:$AI$42,5,0)</f>
        <v>82</v>
      </c>
      <c r="E4" s="32">
        <f>VLOOKUP($A4,'TD Annual LA Forecasts'!$A$2:$AI$42,5,0)</f>
        <v>106</v>
      </c>
      <c r="F4" s="32">
        <f>VLOOKUP($A4,'CE Annual  LA Forecasts'!$A$2:$AI$42,15,0)</f>
        <v>212</v>
      </c>
      <c r="G4" s="32">
        <f>VLOOKUP($A4,'CR Annual LA Forecasts'!$A$2:$AI$42,15,0)</f>
        <v>1955</v>
      </c>
      <c r="H4" s="32">
        <f>VLOOKUP($A4,'SP Annual LA Forecasts'!$A$2:$AI$42,15,0)</f>
        <v>151</v>
      </c>
      <c r="I4" s="32">
        <f>VLOOKUP($A4,'TD Annual LA Forecasts'!$A$2:$AI$42,15,0)</f>
        <v>1330</v>
      </c>
      <c r="J4" s="32">
        <f>VLOOKUP($A4,'CE Annual  LA Forecasts'!$A$2:$AI$42,25,0)</f>
        <v>900</v>
      </c>
      <c r="K4" s="32">
        <f>VLOOKUP($A4,'CR Annual LA Forecasts'!$A$2:$AI$42,25,0)</f>
        <v>4922</v>
      </c>
      <c r="L4" s="32">
        <f>VLOOKUP($A4,'SP Annual LA Forecasts'!$A$2:$AI$42,25,0)</f>
        <v>368</v>
      </c>
      <c r="M4" s="32">
        <f>VLOOKUP($A4,'TD Annual LA Forecasts'!$A$2:$AI$42,25,0)</f>
        <v>3033</v>
      </c>
      <c r="N4" s="32">
        <f>VLOOKUP($A4,'CE Annual  LA Forecasts'!$A$2:$AI$42,35,0)</f>
        <v>2047</v>
      </c>
      <c r="O4" s="32">
        <f>VLOOKUP($A4,'CR Annual LA Forecasts'!$A$2:$AI$42,35,0)</f>
        <v>6513</v>
      </c>
      <c r="P4" s="32">
        <f>VLOOKUP($A4,'SP Annual LA Forecasts'!$A$2:$AI$42,35,0)</f>
        <v>588</v>
      </c>
      <c r="Q4" s="32">
        <f>VLOOKUP($A4,'TD Annual LA Forecasts'!$A$2:$AI$42,35,0)</f>
        <v>3094</v>
      </c>
      <c r="R4" s="33" t="s">
        <v>54</v>
      </c>
      <c r="S4" s="31" t="s">
        <v>55</v>
      </c>
      <c r="T4" s="31" t="s">
        <v>53</v>
      </c>
    </row>
    <row r="5" spans="1:20" x14ac:dyDescent="0.25">
      <c r="A5" s="43" t="s">
        <v>9</v>
      </c>
      <c r="B5" s="32">
        <f>VLOOKUP(A5,'CE Annual  LA Forecasts'!$A$2:$AI$42,5,0)</f>
        <v>1758</v>
      </c>
      <c r="C5" s="32">
        <f>VLOOKUP($A5,'CR Annual LA Forecasts'!$A$2:$AI$42,5,0)</f>
        <v>2144</v>
      </c>
      <c r="D5" s="32">
        <f>VLOOKUP($A5,'SP Annual LA Forecasts'!$A$2:$AI$42,5,0)</f>
        <v>1557</v>
      </c>
      <c r="E5" s="32">
        <f>VLOOKUP($A5,'TD Annual LA Forecasts'!$A$2:$AI$42,5,0)</f>
        <v>1810</v>
      </c>
      <c r="F5" s="32">
        <f>VLOOKUP($A5,'CE Annual  LA Forecasts'!$A$2:$AI$42,15,0)</f>
        <v>4462</v>
      </c>
      <c r="G5" s="32">
        <f>VLOOKUP($A5,'CR Annual LA Forecasts'!$A$2:$AI$42,15,0)</f>
        <v>31478</v>
      </c>
      <c r="H5" s="32">
        <f>VLOOKUP($A5,'SP Annual LA Forecasts'!$A$2:$AI$42,15,0)</f>
        <v>2932</v>
      </c>
      <c r="I5" s="32">
        <f>VLOOKUP($A5,'TD Annual LA Forecasts'!$A$2:$AI$42,15,0)</f>
        <v>25586</v>
      </c>
      <c r="J5" s="32">
        <f>VLOOKUP($A5,'CE Annual  LA Forecasts'!$A$2:$AI$42,25,0)</f>
        <v>20128</v>
      </c>
      <c r="K5" s="32">
        <f>VLOOKUP($A5,'CR Annual LA Forecasts'!$A$2:$AI$42,25,0)</f>
        <v>87878</v>
      </c>
      <c r="L5" s="32">
        <f>VLOOKUP($A5,'SP Annual LA Forecasts'!$A$2:$AI$42,25,0)</f>
        <v>7905</v>
      </c>
      <c r="M5" s="32">
        <f>VLOOKUP($A5,'TD Annual LA Forecasts'!$A$2:$AI$42,25,0)</f>
        <v>57821</v>
      </c>
      <c r="N5" s="32">
        <f>VLOOKUP($A5,'CE Annual  LA Forecasts'!$A$2:$AI$42,35,0)</f>
        <v>47050</v>
      </c>
      <c r="O5" s="32">
        <f>VLOOKUP($A5,'CR Annual LA Forecasts'!$A$2:$AI$42,35,0)</f>
        <v>124561</v>
      </c>
      <c r="P5" s="32">
        <f>VLOOKUP($A5,'SP Annual LA Forecasts'!$A$2:$AI$42,35,0)</f>
        <v>12916</v>
      </c>
      <c r="Q5" s="32">
        <f>VLOOKUP($A5,'TD Annual LA Forecasts'!$A$2:$AI$42,35,0)</f>
        <v>59619</v>
      </c>
      <c r="R5" s="33" t="s">
        <v>52</v>
      </c>
      <c r="S5" s="31" t="s">
        <v>52</v>
      </c>
      <c r="T5" s="31"/>
    </row>
    <row r="6" spans="1:20" x14ac:dyDescent="0.25">
      <c r="A6" s="43" t="s">
        <v>11</v>
      </c>
      <c r="B6" s="32">
        <f>VLOOKUP(A6,'CE Annual  LA Forecasts'!$A$2:$AI$42,5,0)</f>
        <v>664</v>
      </c>
      <c r="C6" s="32">
        <f>VLOOKUP($A6,'CR Annual LA Forecasts'!$A$2:$AI$42,5,0)</f>
        <v>852</v>
      </c>
      <c r="D6" s="32">
        <f>VLOOKUP($A6,'SP Annual LA Forecasts'!$A$2:$AI$42,5,0)</f>
        <v>592</v>
      </c>
      <c r="E6" s="32">
        <f>VLOOKUP($A6,'TD Annual LA Forecasts'!$A$2:$AI$42,5,0)</f>
        <v>697</v>
      </c>
      <c r="F6" s="32">
        <f>VLOOKUP($A6,'CE Annual  LA Forecasts'!$A$2:$AI$42,15,0)</f>
        <v>1622</v>
      </c>
      <c r="G6" s="32">
        <f>VLOOKUP($A6,'CR Annual LA Forecasts'!$A$2:$AI$42,15,0)</f>
        <v>12481</v>
      </c>
      <c r="H6" s="32">
        <f>VLOOKUP($A6,'SP Annual LA Forecasts'!$A$2:$AI$42,15,0)</f>
        <v>1068</v>
      </c>
      <c r="I6" s="32">
        <f>VLOOKUP($A6,'TD Annual LA Forecasts'!$A$2:$AI$42,15,0)</f>
        <v>9332</v>
      </c>
      <c r="J6" s="32">
        <f>VLOOKUP($A6,'CE Annual  LA Forecasts'!$A$2:$AI$42,25,0)</f>
        <v>6952</v>
      </c>
      <c r="K6" s="32">
        <f>VLOOKUP($A6,'CR Annual LA Forecasts'!$A$2:$AI$42,25,0)</f>
        <v>34484</v>
      </c>
      <c r="L6" s="32">
        <f>VLOOKUP($A6,'SP Annual LA Forecasts'!$A$2:$AI$42,25,0)</f>
        <v>2723</v>
      </c>
      <c r="M6" s="32">
        <f>VLOOKUP($A6,'TD Annual LA Forecasts'!$A$2:$AI$42,25,0)</f>
        <v>21125</v>
      </c>
      <c r="N6" s="32">
        <f>VLOOKUP($A6,'CE Annual  LA Forecasts'!$A$2:$AI$42,35,0)</f>
        <v>16043</v>
      </c>
      <c r="O6" s="32">
        <f>VLOOKUP($A6,'CR Annual LA Forecasts'!$A$2:$AI$42,35,0)</f>
        <v>47771</v>
      </c>
      <c r="P6" s="32">
        <f>VLOOKUP($A6,'SP Annual LA Forecasts'!$A$2:$AI$42,35,0)</f>
        <v>4390</v>
      </c>
      <c r="Q6" s="32">
        <f>VLOOKUP($A6,'TD Annual LA Forecasts'!$A$2:$AI$42,35,0)</f>
        <v>21650</v>
      </c>
      <c r="R6" s="33" t="s">
        <v>52</v>
      </c>
      <c r="S6" s="31" t="s">
        <v>52</v>
      </c>
      <c r="T6" s="31"/>
    </row>
    <row r="7" spans="1:20" x14ac:dyDescent="0.25">
      <c r="A7" s="43" t="s">
        <v>12</v>
      </c>
      <c r="B7" s="32">
        <f>VLOOKUP(A7,'CE Annual  LA Forecasts'!$A$2:$AI$42,5,0)</f>
        <v>2275</v>
      </c>
      <c r="C7" s="32">
        <f>VLOOKUP($A7,'CR Annual LA Forecasts'!$A$2:$AI$42,5,0)</f>
        <v>3183</v>
      </c>
      <c r="D7" s="32">
        <f>VLOOKUP($A7,'SP Annual LA Forecasts'!$A$2:$AI$42,5,0)</f>
        <v>2013</v>
      </c>
      <c r="E7" s="32">
        <f>VLOOKUP($A7,'TD Annual LA Forecasts'!$A$2:$AI$42,5,0)</f>
        <v>2454</v>
      </c>
      <c r="F7" s="32">
        <f>VLOOKUP($A7,'CE Annual  LA Forecasts'!$A$2:$AI$42,15,0)</f>
        <v>5754</v>
      </c>
      <c r="G7" s="32">
        <f>VLOOKUP($A7,'CR Annual LA Forecasts'!$A$2:$AI$42,15,0)</f>
        <v>46323</v>
      </c>
      <c r="H7" s="32">
        <f>VLOOKUP($A7,'SP Annual LA Forecasts'!$A$2:$AI$42,15,0)</f>
        <v>3875</v>
      </c>
      <c r="I7" s="32">
        <f>VLOOKUP($A7,'TD Annual LA Forecasts'!$A$2:$AI$42,15,0)</f>
        <v>34631</v>
      </c>
      <c r="J7" s="32">
        <f>VLOOKUP($A7,'CE Annual  LA Forecasts'!$A$2:$AI$42,25,0)</f>
        <v>26163</v>
      </c>
      <c r="K7" s="32">
        <f>VLOOKUP($A7,'CR Annual LA Forecasts'!$A$2:$AI$42,25,0)</f>
        <v>123958</v>
      </c>
      <c r="L7" s="32">
        <f>VLOOKUP($A7,'SP Annual LA Forecasts'!$A$2:$AI$42,25,0)</f>
        <v>10445</v>
      </c>
      <c r="M7" s="32">
        <f>VLOOKUP($A7,'TD Annual LA Forecasts'!$A$2:$AI$42,25,0)</f>
        <v>78294</v>
      </c>
      <c r="N7" s="32">
        <f>VLOOKUP($A7,'CE Annual  LA Forecasts'!$A$2:$AI$42,35,0)</f>
        <v>61108</v>
      </c>
      <c r="O7" s="32">
        <f>VLOOKUP($A7,'CR Annual LA Forecasts'!$A$2:$AI$42,35,0)</f>
        <v>172015</v>
      </c>
      <c r="P7" s="32">
        <f>VLOOKUP($A7,'SP Annual LA Forecasts'!$A$2:$AI$42,35,0)</f>
        <v>17060</v>
      </c>
      <c r="Q7" s="32">
        <f>VLOOKUP($A7,'TD Annual LA Forecasts'!$A$2:$AI$42,35,0)</f>
        <v>80593</v>
      </c>
      <c r="R7" s="33" t="s">
        <v>56</v>
      </c>
      <c r="S7" s="31" t="s">
        <v>56</v>
      </c>
      <c r="T7" s="31"/>
    </row>
    <row r="8" spans="1:20" x14ac:dyDescent="0.25">
      <c r="A8" s="43" t="s">
        <v>13</v>
      </c>
      <c r="B8" s="32">
        <f>VLOOKUP(A8,'CE Annual  LA Forecasts'!$A$2:$AI$42,5,0)</f>
        <v>231</v>
      </c>
      <c r="C8" s="32">
        <f>VLOOKUP($A8,'CR Annual LA Forecasts'!$A$2:$AI$42,5,0)</f>
        <v>283</v>
      </c>
      <c r="D8" s="32">
        <f>VLOOKUP($A8,'SP Annual LA Forecasts'!$A$2:$AI$42,5,0)</f>
        <v>205</v>
      </c>
      <c r="E8" s="32">
        <f>VLOOKUP($A8,'TD Annual LA Forecasts'!$A$2:$AI$42,5,0)</f>
        <v>243</v>
      </c>
      <c r="F8" s="32">
        <f>VLOOKUP($A8,'CE Annual  LA Forecasts'!$A$2:$AI$42,15,0)</f>
        <v>555</v>
      </c>
      <c r="G8" s="32">
        <f>VLOOKUP($A8,'CR Annual LA Forecasts'!$A$2:$AI$42,15,0)</f>
        <v>3622</v>
      </c>
      <c r="H8" s="32">
        <f>VLOOKUP($A8,'SP Annual LA Forecasts'!$A$2:$AI$42,15,0)</f>
        <v>372</v>
      </c>
      <c r="I8" s="32">
        <f>VLOOKUP($A8,'TD Annual LA Forecasts'!$A$2:$AI$42,15,0)</f>
        <v>3444</v>
      </c>
      <c r="J8" s="32">
        <f>VLOOKUP($A8,'CE Annual  LA Forecasts'!$A$2:$AI$42,25,0)</f>
        <v>2390</v>
      </c>
      <c r="K8" s="32">
        <f>VLOOKUP($A8,'CR Annual LA Forecasts'!$A$2:$AI$42,25,0)</f>
        <v>9800</v>
      </c>
      <c r="L8" s="32">
        <f>VLOOKUP($A8,'SP Annual LA Forecasts'!$A$2:$AI$42,25,0)</f>
        <v>948</v>
      </c>
      <c r="M8" s="32">
        <f>VLOOKUP($A8,'TD Annual LA Forecasts'!$A$2:$AI$42,25,0)</f>
        <v>7834</v>
      </c>
      <c r="N8" s="32">
        <f>VLOOKUP($A8,'CE Annual  LA Forecasts'!$A$2:$AI$42,35,0)</f>
        <v>5467</v>
      </c>
      <c r="O8" s="32">
        <f>VLOOKUP($A8,'CR Annual LA Forecasts'!$A$2:$AI$42,35,0)</f>
        <v>13678</v>
      </c>
      <c r="P8" s="32">
        <f>VLOOKUP($A8,'SP Annual LA Forecasts'!$A$2:$AI$42,35,0)</f>
        <v>1527</v>
      </c>
      <c r="Q8" s="32">
        <f>VLOOKUP($A8,'TD Annual LA Forecasts'!$A$2:$AI$42,35,0)</f>
        <v>7994</v>
      </c>
      <c r="R8" s="33" t="s">
        <v>57</v>
      </c>
      <c r="S8" s="31" t="s">
        <v>52</v>
      </c>
      <c r="T8" s="31" t="s">
        <v>58</v>
      </c>
    </row>
    <row r="9" spans="1:20" x14ac:dyDescent="0.25">
      <c r="A9" s="43" t="s">
        <v>14</v>
      </c>
      <c r="B9" s="32">
        <f>VLOOKUP(A9,'CE Annual  LA Forecasts'!$A$2:$AI$42,5,0)</f>
        <v>383</v>
      </c>
      <c r="C9" s="32">
        <f>VLOOKUP($A9,'CR Annual LA Forecasts'!$A$2:$AI$42,5,0)</f>
        <v>465</v>
      </c>
      <c r="D9" s="32">
        <f>VLOOKUP($A9,'SP Annual LA Forecasts'!$A$2:$AI$42,5,0)</f>
        <v>343</v>
      </c>
      <c r="E9" s="32">
        <f>VLOOKUP($A9,'TD Annual LA Forecasts'!$A$2:$AI$42,5,0)</f>
        <v>395</v>
      </c>
      <c r="F9" s="32">
        <f>VLOOKUP($A9,'CE Annual  LA Forecasts'!$A$2:$AI$42,15,0)</f>
        <v>1009</v>
      </c>
      <c r="G9" s="32">
        <f>VLOOKUP($A9,'CR Annual LA Forecasts'!$A$2:$AI$42,15,0)</f>
        <v>7124</v>
      </c>
      <c r="H9" s="32">
        <f>VLOOKUP($A9,'SP Annual LA Forecasts'!$A$2:$AI$42,15,0)</f>
        <v>661</v>
      </c>
      <c r="I9" s="32">
        <f>VLOOKUP($A9,'TD Annual LA Forecasts'!$A$2:$AI$42,15,0)</f>
        <v>5596</v>
      </c>
      <c r="J9" s="32">
        <f>VLOOKUP($A9,'CE Annual  LA Forecasts'!$A$2:$AI$42,25,0)</f>
        <v>4620</v>
      </c>
      <c r="K9" s="32">
        <f>VLOOKUP($A9,'CR Annual LA Forecasts'!$A$2:$AI$42,25,0)</f>
        <v>20073</v>
      </c>
      <c r="L9" s="32">
        <f>VLOOKUP($A9,'SP Annual LA Forecasts'!$A$2:$AI$42,25,0)</f>
        <v>1814</v>
      </c>
      <c r="M9" s="32">
        <f>VLOOKUP($A9,'TD Annual LA Forecasts'!$A$2:$AI$42,25,0)</f>
        <v>12585</v>
      </c>
      <c r="N9" s="32">
        <f>VLOOKUP($A9,'CE Annual  LA Forecasts'!$A$2:$AI$42,35,0)</f>
        <v>10869</v>
      </c>
      <c r="O9" s="32">
        <f>VLOOKUP($A9,'CR Annual LA Forecasts'!$A$2:$AI$42,35,0)</f>
        <v>28891</v>
      </c>
      <c r="P9" s="32">
        <f>VLOOKUP($A9,'SP Annual LA Forecasts'!$A$2:$AI$42,35,0)</f>
        <v>2974</v>
      </c>
      <c r="Q9" s="32">
        <f>VLOOKUP($A9,'TD Annual LA Forecasts'!$A$2:$AI$42,35,0)</f>
        <v>13030</v>
      </c>
      <c r="R9" s="33" t="s">
        <v>59</v>
      </c>
      <c r="S9" s="31" t="s">
        <v>59</v>
      </c>
      <c r="T9" s="31"/>
    </row>
    <row r="10" spans="1:20" x14ac:dyDescent="0.25">
      <c r="A10" s="43" t="s">
        <v>15</v>
      </c>
      <c r="B10" s="32">
        <f>VLOOKUP(A10,'CE Annual  LA Forecasts'!$A$2:$AI$42,5,0)</f>
        <v>1221</v>
      </c>
      <c r="C10" s="32">
        <f>VLOOKUP($A10,'CR Annual LA Forecasts'!$A$2:$AI$42,5,0)</f>
        <v>1756</v>
      </c>
      <c r="D10" s="32">
        <f>VLOOKUP($A10,'SP Annual LA Forecasts'!$A$2:$AI$42,5,0)</f>
        <v>1076</v>
      </c>
      <c r="E10" s="32">
        <f>VLOOKUP($A10,'TD Annual LA Forecasts'!$A$2:$AI$42,5,0)</f>
        <v>1320</v>
      </c>
      <c r="F10" s="32">
        <f>VLOOKUP($A10,'CE Annual  LA Forecasts'!$A$2:$AI$42,15,0)</f>
        <v>2969</v>
      </c>
      <c r="G10" s="32">
        <f>VLOOKUP($A10,'CR Annual LA Forecasts'!$A$2:$AI$42,15,0)</f>
        <v>26096</v>
      </c>
      <c r="H10" s="32">
        <f>VLOOKUP($A10,'SP Annual LA Forecasts'!$A$2:$AI$42,15,0)</f>
        <v>2016</v>
      </c>
      <c r="I10" s="32">
        <f>VLOOKUP($A10,'TD Annual LA Forecasts'!$A$2:$AI$42,15,0)</f>
        <v>17640</v>
      </c>
      <c r="J10" s="32">
        <f>VLOOKUP($A10,'CE Annual  LA Forecasts'!$A$2:$AI$42,25,0)</f>
        <v>13187</v>
      </c>
      <c r="K10" s="32">
        <f>VLOOKUP($A10,'CR Annual LA Forecasts'!$A$2:$AI$42,25,0)</f>
        <v>70525</v>
      </c>
      <c r="L10" s="32">
        <f>VLOOKUP($A10,'SP Annual LA Forecasts'!$A$2:$AI$42,25,0)</f>
        <v>5277</v>
      </c>
      <c r="M10" s="32">
        <f>VLOOKUP($A10,'TD Annual LA Forecasts'!$A$2:$AI$42,25,0)</f>
        <v>39997</v>
      </c>
      <c r="N10" s="32">
        <f>VLOOKUP($A10,'CE Annual  LA Forecasts'!$A$2:$AI$42,35,0)</f>
        <v>30636</v>
      </c>
      <c r="O10" s="32">
        <f>VLOOKUP($A10,'CR Annual LA Forecasts'!$A$2:$AI$42,35,0)</f>
        <v>97438</v>
      </c>
      <c r="P10" s="32">
        <f>VLOOKUP($A10,'SP Annual LA Forecasts'!$A$2:$AI$42,35,0)</f>
        <v>8566</v>
      </c>
      <c r="Q10" s="32">
        <f>VLOOKUP($A10,'TD Annual LA Forecasts'!$A$2:$AI$42,35,0)</f>
        <v>41100</v>
      </c>
      <c r="R10" s="33" t="s">
        <v>53</v>
      </c>
      <c r="S10" s="31" t="s">
        <v>53</v>
      </c>
      <c r="T10" s="31"/>
    </row>
    <row r="11" spans="1:20" x14ac:dyDescent="0.25">
      <c r="A11" s="43" t="s">
        <v>16</v>
      </c>
      <c r="B11" s="32">
        <f>VLOOKUP(A11,'CE Annual  LA Forecasts'!$A$2:$AI$42,5,0)</f>
        <v>320</v>
      </c>
      <c r="C11" s="32">
        <f>VLOOKUP($A11,'CR Annual LA Forecasts'!$A$2:$AI$42,5,0)</f>
        <v>449</v>
      </c>
      <c r="D11" s="32">
        <f>VLOOKUP($A11,'SP Annual LA Forecasts'!$A$2:$AI$42,5,0)</f>
        <v>282</v>
      </c>
      <c r="E11" s="32">
        <f>VLOOKUP($A11,'TD Annual LA Forecasts'!$A$2:$AI$42,5,0)</f>
        <v>368</v>
      </c>
      <c r="F11" s="32">
        <f>VLOOKUP($A11,'CE Annual  LA Forecasts'!$A$2:$AI$42,15,0)</f>
        <v>686</v>
      </c>
      <c r="G11" s="32">
        <f>VLOOKUP($A11,'CR Annual LA Forecasts'!$A$2:$AI$42,15,0)</f>
        <v>4870</v>
      </c>
      <c r="H11" s="32">
        <f>VLOOKUP($A11,'SP Annual LA Forecasts'!$A$2:$AI$42,15,0)</f>
        <v>505</v>
      </c>
      <c r="I11" s="32">
        <f>VLOOKUP($A11,'TD Annual LA Forecasts'!$A$2:$AI$42,15,0)</f>
        <v>4951</v>
      </c>
      <c r="J11" s="32">
        <f>VLOOKUP($A11,'CE Annual  LA Forecasts'!$A$2:$AI$42,25,0)</f>
        <v>2688</v>
      </c>
      <c r="K11" s="32">
        <f>VLOOKUP($A11,'CR Annual LA Forecasts'!$A$2:$AI$42,25,0)</f>
        <v>11898</v>
      </c>
      <c r="L11" s="32">
        <f>VLOOKUP($A11,'SP Annual LA Forecasts'!$A$2:$AI$42,25,0)</f>
        <v>1123</v>
      </c>
      <c r="M11" s="32">
        <f>VLOOKUP($A11,'TD Annual LA Forecasts'!$A$2:$AI$42,25,0)</f>
        <v>11402</v>
      </c>
      <c r="N11" s="32">
        <f>VLOOKUP($A11,'CE Annual  LA Forecasts'!$A$2:$AI$42,35,0)</f>
        <v>5705</v>
      </c>
      <c r="O11" s="32">
        <f>VLOOKUP($A11,'CR Annual LA Forecasts'!$A$2:$AI$42,35,0)</f>
        <v>15766</v>
      </c>
      <c r="P11" s="32">
        <f>VLOOKUP($A11,'SP Annual LA Forecasts'!$A$2:$AI$42,35,0)</f>
        <v>1746</v>
      </c>
      <c r="Q11" s="32">
        <f>VLOOKUP($A11,'TD Annual LA Forecasts'!$A$2:$AI$42,35,0)</f>
        <v>11434</v>
      </c>
      <c r="R11" s="33" t="s">
        <v>60</v>
      </c>
      <c r="S11" s="31" t="s">
        <v>60</v>
      </c>
      <c r="T11" s="31"/>
    </row>
    <row r="12" spans="1:20" x14ac:dyDescent="0.25">
      <c r="A12" s="43" t="s">
        <v>17</v>
      </c>
      <c r="B12" s="32">
        <f>VLOOKUP(A12,'CE Annual  LA Forecasts'!$A$2:$AI$42,5,0)</f>
        <v>1585</v>
      </c>
      <c r="C12" s="32">
        <f>VLOOKUP($A12,'CR Annual LA Forecasts'!$A$2:$AI$42,5,0)</f>
        <v>2135</v>
      </c>
      <c r="D12" s="32">
        <f>VLOOKUP($A12,'SP Annual LA Forecasts'!$A$2:$AI$42,5,0)</f>
        <v>1402</v>
      </c>
      <c r="E12" s="32">
        <f>VLOOKUP($A12,'TD Annual LA Forecasts'!$A$2:$AI$42,5,0)</f>
        <v>1743</v>
      </c>
      <c r="F12" s="32">
        <f>VLOOKUP($A12,'CE Annual  LA Forecasts'!$A$2:$AI$42,15,0)</f>
        <v>3682</v>
      </c>
      <c r="G12" s="32">
        <f>VLOOKUP($A12,'CR Annual LA Forecasts'!$A$2:$AI$42,15,0)</f>
        <v>27917</v>
      </c>
      <c r="H12" s="32">
        <f>VLOOKUP($A12,'SP Annual LA Forecasts'!$A$2:$AI$42,15,0)</f>
        <v>2563</v>
      </c>
      <c r="I12" s="32">
        <f>VLOOKUP($A12,'TD Annual LA Forecasts'!$A$2:$AI$42,15,0)</f>
        <v>23304</v>
      </c>
      <c r="J12" s="32">
        <f>VLOOKUP($A12,'CE Annual  LA Forecasts'!$A$2:$AI$42,25,0)</f>
        <v>15503</v>
      </c>
      <c r="K12" s="32">
        <f>VLOOKUP($A12,'CR Annual LA Forecasts'!$A$2:$AI$42,25,0)</f>
        <v>75220</v>
      </c>
      <c r="L12" s="32">
        <f>VLOOKUP($A12,'SP Annual LA Forecasts'!$A$2:$AI$42,25,0)</f>
        <v>6264</v>
      </c>
      <c r="M12" s="32">
        <f>VLOOKUP($A12,'TD Annual LA Forecasts'!$A$2:$AI$42,25,0)</f>
        <v>53148</v>
      </c>
      <c r="N12" s="32">
        <f>VLOOKUP($A12,'CE Annual  LA Forecasts'!$A$2:$AI$42,35,0)</f>
        <v>34930</v>
      </c>
      <c r="O12" s="32">
        <f>VLOOKUP($A12,'CR Annual LA Forecasts'!$A$2:$AI$42,35,0)</f>
        <v>104361</v>
      </c>
      <c r="P12" s="32">
        <f>VLOOKUP($A12,'SP Annual LA Forecasts'!$A$2:$AI$42,35,0)</f>
        <v>9997</v>
      </c>
      <c r="Q12" s="32">
        <f>VLOOKUP($A12,'TD Annual LA Forecasts'!$A$2:$AI$42,35,0)</f>
        <v>54049</v>
      </c>
      <c r="R12" s="33" t="s">
        <v>61</v>
      </c>
      <c r="S12" s="31" t="s">
        <v>62</v>
      </c>
      <c r="T12" s="31" t="s">
        <v>58</v>
      </c>
    </row>
    <row r="13" spans="1:20" x14ac:dyDescent="0.25">
      <c r="A13" s="43" t="s">
        <v>18</v>
      </c>
      <c r="B13" s="32">
        <f>VLOOKUP(A13,'CE Annual  LA Forecasts'!$A$2:$AI$42,5,0)</f>
        <v>677</v>
      </c>
      <c r="C13" s="32">
        <f>VLOOKUP($A13,'CR Annual LA Forecasts'!$A$2:$AI$42,5,0)</f>
        <v>866</v>
      </c>
      <c r="D13" s="32">
        <f>VLOOKUP($A13,'SP Annual LA Forecasts'!$A$2:$AI$42,5,0)</f>
        <v>605</v>
      </c>
      <c r="E13" s="32">
        <f>VLOOKUP($A13,'TD Annual LA Forecasts'!$A$2:$AI$42,5,0)</f>
        <v>705</v>
      </c>
      <c r="F13" s="32">
        <f>VLOOKUP($A13,'CE Annual  LA Forecasts'!$A$2:$AI$42,15,0)</f>
        <v>1746</v>
      </c>
      <c r="G13" s="32">
        <f>VLOOKUP($A13,'CR Annual LA Forecasts'!$A$2:$AI$42,15,0)</f>
        <v>15176</v>
      </c>
      <c r="H13" s="32">
        <f>VLOOKUP($A13,'SP Annual LA Forecasts'!$A$2:$AI$42,15,0)</f>
        <v>1149</v>
      </c>
      <c r="I13" s="32">
        <f>VLOOKUP($A13,'TD Annual LA Forecasts'!$A$2:$AI$42,15,0)</f>
        <v>9802</v>
      </c>
      <c r="J13" s="32">
        <f>VLOOKUP($A13,'CE Annual  LA Forecasts'!$A$2:$AI$42,25,0)</f>
        <v>7938</v>
      </c>
      <c r="K13" s="32">
        <f>VLOOKUP($A13,'CR Annual LA Forecasts'!$A$2:$AI$42,25,0)</f>
        <v>43090</v>
      </c>
      <c r="L13" s="32">
        <f>VLOOKUP($A13,'SP Annual LA Forecasts'!$A$2:$AI$42,25,0)</f>
        <v>3123</v>
      </c>
      <c r="M13" s="32">
        <f>VLOOKUP($A13,'TD Annual LA Forecasts'!$A$2:$AI$42,25,0)</f>
        <v>22096</v>
      </c>
      <c r="N13" s="32">
        <f>VLOOKUP($A13,'CE Annual  LA Forecasts'!$A$2:$AI$42,35,0)</f>
        <v>18519</v>
      </c>
      <c r="O13" s="32">
        <f>VLOOKUP($A13,'CR Annual LA Forecasts'!$A$2:$AI$42,35,0)</f>
        <v>60354</v>
      </c>
      <c r="P13" s="32">
        <f>VLOOKUP($A13,'SP Annual LA Forecasts'!$A$2:$AI$42,35,0)</f>
        <v>5111</v>
      </c>
      <c r="Q13" s="32">
        <f>VLOOKUP($A13,'TD Annual LA Forecasts'!$A$2:$AI$42,35,0)</f>
        <v>22826</v>
      </c>
      <c r="R13" s="33" t="s">
        <v>56</v>
      </c>
      <c r="S13" s="31" t="s">
        <v>56</v>
      </c>
      <c r="T13" s="31"/>
    </row>
    <row r="14" spans="1:20" x14ac:dyDescent="0.25">
      <c r="A14" s="43" t="s">
        <v>19</v>
      </c>
      <c r="B14" s="32">
        <f>VLOOKUP(A14,'CE Annual  LA Forecasts'!$A$2:$AI$42,5,0)</f>
        <v>622</v>
      </c>
      <c r="C14" s="32">
        <f>VLOOKUP($A14,'CR Annual LA Forecasts'!$A$2:$AI$42,5,0)</f>
        <v>825</v>
      </c>
      <c r="D14" s="32">
        <f>VLOOKUP($A14,'SP Annual LA Forecasts'!$A$2:$AI$42,5,0)</f>
        <v>534</v>
      </c>
      <c r="E14" s="32">
        <f>VLOOKUP($A14,'TD Annual LA Forecasts'!$A$2:$AI$42,5,0)</f>
        <v>675</v>
      </c>
      <c r="F14" s="32">
        <f>VLOOKUP($A14,'CE Annual  LA Forecasts'!$A$2:$AI$42,15,0)</f>
        <v>1399</v>
      </c>
      <c r="G14" s="32">
        <f>VLOOKUP($A14,'CR Annual LA Forecasts'!$A$2:$AI$42,15,0)</f>
        <v>10173</v>
      </c>
      <c r="H14" s="32">
        <f>VLOOKUP($A14,'SP Annual LA Forecasts'!$A$2:$AI$42,15,0)</f>
        <v>969</v>
      </c>
      <c r="I14" s="32">
        <f>VLOOKUP($A14,'TD Annual LA Forecasts'!$A$2:$AI$42,15,0)</f>
        <v>9643</v>
      </c>
      <c r="J14" s="32">
        <f>VLOOKUP($A14,'CE Annual  LA Forecasts'!$A$2:$AI$42,25,0)</f>
        <v>5842</v>
      </c>
      <c r="K14" s="32">
        <f>VLOOKUP($A14,'CR Annual LA Forecasts'!$A$2:$AI$42,25,0)</f>
        <v>26507</v>
      </c>
      <c r="L14" s="32">
        <f>VLOOKUP($A14,'SP Annual LA Forecasts'!$A$2:$AI$42,25,0)</f>
        <v>2360</v>
      </c>
      <c r="M14" s="32">
        <f>VLOOKUP($A14,'TD Annual LA Forecasts'!$A$2:$AI$42,25,0)</f>
        <v>22015</v>
      </c>
      <c r="N14" s="32">
        <f>VLOOKUP($A14,'CE Annual  LA Forecasts'!$A$2:$AI$42,35,0)</f>
        <v>12883</v>
      </c>
      <c r="O14" s="32">
        <f>VLOOKUP($A14,'CR Annual LA Forecasts'!$A$2:$AI$42,35,0)</f>
        <v>35913</v>
      </c>
      <c r="P14" s="32">
        <f>VLOOKUP($A14,'SP Annual LA Forecasts'!$A$2:$AI$42,35,0)</f>
        <v>3749</v>
      </c>
      <c r="Q14" s="32">
        <f>VLOOKUP($A14,'TD Annual LA Forecasts'!$A$2:$AI$42,35,0)</f>
        <v>22242</v>
      </c>
      <c r="R14" s="33" t="s">
        <v>58</v>
      </c>
      <c r="S14" s="31" t="s">
        <v>58</v>
      </c>
      <c r="T14" s="31"/>
    </row>
    <row r="15" spans="1:20" x14ac:dyDescent="0.25">
      <c r="A15" s="43" t="s">
        <v>20</v>
      </c>
      <c r="B15" s="32">
        <f>VLOOKUP(A15,'CE Annual  LA Forecasts'!$A$2:$AI$42,5,0)</f>
        <v>569</v>
      </c>
      <c r="C15" s="32">
        <f>VLOOKUP($A15,'CR Annual LA Forecasts'!$A$2:$AI$42,5,0)</f>
        <v>723</v>
      </c>
      <c r="D15" s="32">
        <f>VLOOKUP($A15,'SP Annual LA Forecasts'!$A$2:$AI$42,5,0)</f>
        <v>503</v>
      </c>
      <c r="E15" s="32">
        <f>VLOOKUP($A15,'TD Annual LA Forecasts'!$A$2:$AI$42,5,0)</f>
        <v>603</v>
      </c>
      <c r="F15" s="32">
        <f>VLOOKUP($A15,'CE Annual  LA Forecasts'!$A$2:$AI$42,15,0)</f>
        <v>1324</v>
      </c>
      <c r="G15" s="32">
        <f>VLOOKUP($A15,'CR Annual LA Forecasts'!$A$2:$AI$42,15,0)</f>
        <v>9768</v>
      </c>
      <c r="H15" s="32">
        <f>VLOOKUP($A15,'SP Annual LA Forecasts'!$A$2:$AI$42,15,0)</f>
        <v>871</v>
      </c>
      <c r="I15" s="32">
        <f>VLOOKUP($A15,'TD Annual LA Forecasts'!$A$2:$AI$42,15,0)</f>
        <v>7453</v>
      </c>
      <c r="J15" s="32">
        <f>VLOOKUP($A15,'CE Annual  LA Forecasts'!$A$2:$AI$42,25,0)</f>
        <v>5350</v>
      </c>
      <c r="K15" s="32">
        <f>VLOOKUP($A15,'CR Annual LA Forecasts'!$A$2:$AI$42,25,0)</f>
        <v>26986</v>
      </c>
      <c r="L15" s="32">
        <f>VLOOKUP($A15,'SP Annual LA Forecasts'!$A$2:$AI$42,25,0)</f>
        <v>2079</v>
      </c>
      <c r="M15" s="32">
        <f>VLOOKUP($A15,'TD Annual LA Forecasts'!$A$2:$AI$42,25,0)</f>
        <v>16848</v>
      </c>
      <c r="N15" s="32">
        <f>VLOOKUP($A15,'CE Annual  LA Forecasts'!$A$2:$AI$42,35,0)</f>
        <v>12115</v>
      </c>
      <c r="O15" s="32">
        <f>VLOOKUP($A15,'CR Annual LA Forecasts'!$A$2:$AI$42,35,0)</f>
        <v>37266</v>
      </c>
      <c r="P15" s="32">
        <f>VLOOKUP($A15,'SP Annual LA Forecasts'!$A$2:$AI$42,35,0)</f>
        <v>3297</v>
      </c>
      <c r="Q15" s="32">
        <f>VLOOKUP($A15,'TD Annual LA Forecasts'!$A$2:$AI$42,35,0)</f>
        <v>17167</v>
      </c>
      <c r="R15" s="33" t="s">
        <v>57</v>
      </c>
      <c r="S15" s="31" t="s">
        <v>52</v>
      </c>
      <c r="T15" s="31" t="s">
        <v>58</v>
      </c>
    </row>
    <row r="16" spans="1:20" x14ac:dyDescent="0.25">
      <c r="A16" s="43" t="s">
        <v>21</v>
      </c>
      <c r="B16" s="32">
        <f>VLOOKUP(A16,'CE Annual  LA Forecasts'!$A$2:$AI$42,5,0)</f>
        <v>413</v>
      </c>
      <c r="C16" s="32">
        <f>VLOOKUP($A16,'CR Annual LA Forecasts'!$A$2:$AI$42,5,0)</f>
        <v>520</v>
      </c>
      <c r="D16" s="32">
        <f>VLOOKUP($A16,'SP Annual LA Forecasts'!$A$2:$AI$42,5,0)</f>
        <v>368</v>
      </c>
      <c r="E16" s="32">
        <f>VLOOKUP($A16,'TD Annual LA Forecasts'!$A$2:$AI$42,5,0)</f>
        <v>431</v>
      </c>
      <c r="F16" s="32">
        <f>VLOOKUP($A16,'CE Annual  LA Forecasts'!$A$2:$AI$42,15,0)</f>
        <v>1105</v>
      </c>
      <c r="G16" s="32">
        <f>VLOOKUP($A16,'CR Annual LA Forecasts'!$A$2:$AI$42,15,0)</f>
        <v>8032</v>
      </c>
      <c r="H16" s="32">
        <f>VLOOKUP($A16,'SP Annual LA Forecasts'!$A$2:$AI$42,15,0)</f>
        <v>732</v>
      </c>
      <c r="I16" s="32">
        <f>VLOOKUP($A16,'TD Annual LA Forecasts'!$A$2:$AI$42,15,0)</f>
        <v>6302</v>
      </c>
      <c r="J16" s="32">
        <f>VLOOKUP($A16,'CE Annual  LA Forecasts'!$A$2:$AI$42,25,0)</f>
        <v>5187</v>
      </c>
      <c r="K16" s="32">
        <f>VLOOKUP($A16,'CR Annual LA Forecasts'!$A$2:$AI$42,25,0)</f>
        <v>22349</v>
      </c>
      <c r="L16" s="32">
        <f>VLOOKUP($A16,'SP Annual LA Forecasts'!$A$2:$AI$42,25,0)</f>
        <v>2055</v>
      </c>
      <c r="M16" s="32">
        <f>VLOOKUP($A16,'TD Annual LA Forecasts'!$A$2:$AI$42,25,0)</f>
        <v>14191</v>
      </c>
      <c r="N16" s="32">
        <f>VLOOKUP($A16,'CE Annual  LA Forecasts'!$A$2:$AI$42,35,0)</f>
        <v>12264</v>
      </c>
      <c r="O16" s="32">
        <f>VLOOKUP($A16,'CR Annual LA Forecasts'!$A$2:$AI$42,35,0)</f>
        <v>32100</v>
      </c>
      <c r="P16" s="32">
        <f>VLOOKUP($A16,'SP Annual LA Forecasts'!$A$2:$AI$42,35,0)</f>
        <v>3388</v>
      </c>
      <c r="Q16" s="32">
        <f>VLOOKUP($A16,'TD Annual LA Forecasts'!$A$2:$AI$42,35,0)</f>
        <v>14713</v>
      </c>
      <c r="R16" s="33" t="s">
        <v>59</v>
      </c>
      <c r="S16" s="31" t="s">
        <v>59</v>
      </c>
      <c r="T16" s="31"/>
    </row>
    <row r="17" spans="1:20" x14ac:dyDescent="0.25">
      <c r="A17" s="43" t="s">
        <v>22</v>
      </c>
      <c r="B17" s="32">
        <f>VLOOKUP(A17,'CE Annual  LA Forecasts'!$A$2:$AI$42,5,0)</f>
        <v>28</v>
      </c>
      <c r="C17" s="32">
        <f>VLOOKUP($A17,'CR Annual LA Forecasts'!$A$2:$AI$42,5,0)</f>
        <v>40</v>
      </c>
      <c r="D17" s="32">
        <f>VLOOKUP($A17,'SP Annual LA Forecasts'!$A$2:$AI$42,5,0)</f>
        <v>25</v>
      </c>
      <c r="E17" s="32">
        <f>VLOOKUP($A17,'TD Annual LA Forecasts'!$A$2:$AI$42,5,0)</f>
        <v>33</v>
      </c>
      <c r="F17" s="32">
        <f>VLOOKUP($A17,'CE Annual  LA Forecasts'!$A$2:$AI$42,15,0)</f>
        <v>54</v>
      </c>
      <c r="G17" s="32">
        <f>VLOOKUP($A17,'CR Annual LA Forecasts'!$A$2:$AI$42,15,0)</f>
        <v>364</v>
      </c>
      <c r="H17" s="32">
        <f>VLOOKUP($A17,'SP Annual LA Forecasts'!$A$2:$AI$42,15,0)</f>
        <v>41</v>
      </c>
      <c r="I17" s="32">
        <f>VLOOKUP($A17,'TD Annual LA Forecasts'!$A$2:$AI$42,15,0)</f>
        <v>414</v>
      </c>
      <c r="J17" s="32">
        <f>VLOOKUP($A17,'CE Annual  LA Forecasts'!$A$2:$AI$42,25,0)</f>
        <v>178</v>
      </c>
      <c r="K17" s="32">
        <f>VLOOKUP($A17,'CR Annual LA Forecasts'!$A$2:$AI$42,25,0)</f>
        <v>821</v>
      </c>
      <c r="L17" s="32">
        <f>VLOOKUP($A17,'SP Annual LA Forecasts'!$A$2:$AI$42,25,0)</f>
        <v>75</v>
      </c>
      <c r="M17" s="32">
        <f>VLOOKUP($A17,'TD Annual LA Forecasts'!$A$2:$AI$42,25,0)</f>
        <v>957</v>
      </c>
      <c r="N17" s="32">
        <f>VLOOKUP($A17,'CE Annual  LA Forecasts'!$A$2:$AI$42,35,0)</f>
        <v>349</v>
      </c>
      <c r="O17" s="32">
        <f>VLOOKUP($A17,'CR Annual LA Forecasts'!$A$2:$AI$42,35,0)</f>
        <v>1019</v>
      </c>
      <c r="P17" s="32">
        <f>VLOOKUP($A17,'SP Annual LA Forecasts'!$A$2:$AI$42,35,0)</f>
        <v>109</v>
      </c>
      <c r="Q17" s="32">
        <f>VLOOKUP($A17,'TD Annual LA Forecasts'!$A$2:$AI$42,35,0)</f>
        <v>947</v>
      </c>
      <c r="R17" s="33" t="s">
        <v>55</v>
      </c>
      <c r="S17" s="31" t="s">
        <v>55</v>
      </c>
      <c r="T17" s="31"/>
    </row>
    <row r="18" spans="1:20" x14ac:dyDescent="0.25">
      <c r="A18" s="43" t="s">
        <v>23</v>
      </c>
      <c r="B18" s="32">
        <f>VLOOKUP(A18,'CE Annual  LA Forecasts'!$A$2:$AI$42,5,0)</f>
        <v>999</v>
      </c>
      <c r="C18" s="32">
        <f>VLOOKUP($A18,'CR Annual LA Forecasts'!$A$2:$AI$42,5,0)</f>
        <v>1301</v>
      </c>
      <c r="D18" s="32">
        <f>VLOOKUP($A18,'SP Annual LA Forecasts'!$A$2:$AI$42,5,0)</f>
        <v>885</v>
      </c>
      <c r="E18" s="32">
        <f>VLOOKUP($A18,'TD Annual LA Forecasts'!$A$2:$AI$42,5,0)</f>
        <v>1047</v>
      </c>
      <c r="F18" s="32">
        <f>VLOOKUP($A18,'CE Annual  LA Forecasts'!$A$2:$AI$42,15,0)</f>
        <v>2533</v>
      </c>
      <c r="G18" s="32">
        <f>VLOOKUP($A18,'CR Annual LA Forecasts'!$A$2:$AI$42,15,0)</f>
        <v>21226</v>
      </c>
      <c r="H18" s="32">
        <f>VLOOKUP($A18,'SP Annual LA Forecasts'!$A$2:$AI$42,15,0)</f>
        <v>1673</v>
      </c>
      <c r="I18" s="32">
        <f>VLOOKUP($A18,'TD Annual LA Forecasts'!$A$2:$AI$42,15,0)</f>
        <v>14790</v>
      </c>
      <c r="J18" s="32">
        <f>VLOOKUP($A18,'CE Annual  LA Forecasts'!$A$2:$AI$42,25,0)</f>
        <v>11453</v>
      </c>
      <c r="K18" s="32">
        <f>VLOOKUP($A18,'CR Annual LA Forecasts'!$A$2:$AI$42,25,0)</f>
        <v>59812</v>
      </c>
      <c r="L18" s="32">
        <f>VLOOKUP($A18,'SP Annual LA Forecasts'!$A$2:$AI$42,25,0)</f>
        <v>4515</v>
      </c>
      <c r="M18" s="32">
        <f>VLOOKUP($A18,'TD Annual LA Forecasts'!$A$2:$AI$42,25,0)</f>
        <v>33464</v>
      </c>
      <c r="N18" s="32">
        <f>VLOOKUP($A18,'CE Annual  LA Forecasts'!$A$2:$AI$42,35,0)</f>
        <v>26735</v>
      </c>
      <c r="O18" s="32">
        <f>VLOOKUP($A18,'CR Annual LA Forecasts'!$A$2:$AI$42,35,0)</f>
        <v>84915</v>
      </c>
      <c r="P18" s="32">
        <f>VLOOKUP($A18,'SP Annual LA Forecasts'!$A$2:$AI$42,35,0)</f>
        <v>7374</v>
      </c>
      <c r="Q18" s="32">
        <f>VLOOKUP($A18,'TD Annual LA Forecasts'!$A$2:$AI$42,35,0)</f>
        <v>34473</v>
      </c>
      <c r="R18" s="33" t="s">
        <v>62</v>
      </c>
      <c r="S18" s="31" t="s">
        <v>62</v>
      </c>
      <c r="T18" s="31"/>
    </row>
    <row r="19" spans="1:20" x14ac:dyDescent="0.25">
      <c r="A19" s="43" t="s">
        <v>24</v>
      </c>
      <c r="B19" s="32">
        <f>VLOOKUP(A19,'CE Annual  LA Forecasts'!$A$2:$AI$42,5,0)</f>
        <v>1467</v>
      </c>
      <c r="C19" s="32">
        <f>VLOOKUP($A19,'CR Annual LA Forecasts'!$A$2:$AI$42,5,0)</f>
        <v>1841</v>
      </c>
      <c r="D19" s="32">
        <f>VLOOKUP($A19,'SP Annual LA Forecasts'!$A$2:$AI$42,5,0)</f>
        <v>1303</v>
      </c>
      <c r="E19" s="32">
        <f>VLOOKUP($A19,'TD Annual LA Forecasts'!$A$2:$AI$42,5,0)</f>
        <v>1524</v>
      </c>
      <c r="F19" s="32">
        <f>VLOOKUP($A19,'CE Annual  LA Forecasts'!$A$2:$AI$42,15,0)</f>
        <v>3706</v>
      </c>
      <c r="G19" s="32">
        <f>VLOOKUP($A19,'CR Annual LA Forecasts'!$A$2:$AI$42,15,0)</f>
        <v>27741</v>
      </c>
      <c r="H19" s="32">
        <f>VLOOKUP($A19,'SP Annual LA Forecasts'!$A$2:$AI$42,15,0)</f>
        <v>2439</v>
      </c>
      <c r="I19" s="32">
        <f>VLOOKUP($A19,'TD Annual LA Forecasts'!$A$2:$AI$42,15,0)</f>
        <v>21187</v>
      </c>
      <c r="J19" s="32">
        <f>VLOOKUP($A19,'CE Annual  LA Forecasts'!$A$2:$AI$42,25,0)</f>
        <v>16646</v>
      </c>
      <c r="K19" s="32">
        <f>VLOOKUP($A19,'CR Annual LA Forecasts'!$A$2:$AI$42,25,0)</f>
        <v>77649</v>
      </c>
      <c r="L19" s="32">
        <f>VLOOKUP($A19,'SP Annual LA Forecasts'!$A$2:$AI$42,25,0)</f>
        <v>6548</v>
      </c>
      <c r="M19" s="32">
        <f>VLOOKUP($A19,'TD Annual LA Forecasts'!$A$2:$AI$42,25,0)</f>
        <v>47876</v>
      </c>
      <c r="N19" s="32">
        <f>VLOOKUP($A19,'CE Annual  LA Forecasts'!$A$2:$AI$42,35,0)</f>
        <v>38945</v>
      </c>
      <c r="O19" s="32">
        <f>VLOOKUP($A19,'CR Annual LA Forecasts'!$A$2:$AI$42,35,0)</f>
        <v>110549</v>
      </c>
      <c r="P19" s="32">
        <f>VLOOKUP($A19,'SP Annual LA Forecasts'!$A$2:$AI$42,35,0)</f>
        <v>10684</v>
      </c>
      <c r="Q19" s="32">
        <f>VLOOKUP($A19,'TD Annual LA Forecasts'!$A$2:$AI$42,35,0)</f>
        <v>49368</v>
      </c>
      <c r="R19" s="33" t="s">
        <v>52</v>
      </c>
      <c r="S19" s="31" t="s">
        <v>52</v>
      </c>
      <c r="T19" s="31"/>
    </row>
    <row r="20" spans="1:20" x14ac:dyDescent="0.25">
      <c r="A20" s="43" t="s">
        <v>2</v>
      </c>
      <c r="B20" s="32">
        <f>VLOOKUP(A20,'CE Annual  LA Forecasts'!$A$2:$AI$42,5,0)</f>
        <v>3107</v>
      </c>
      <c r="C20" s="32">
        <f>VLOOKUP($A20,'CR Annual LA Forecasts'!$A$2:$AI$42,5,0)</f>
        <v>3863</v>
      </c>
      <c r="D20" s="32">
        <f>VLOOKUP($A20,'SP Annual LA Forecasts'!$A$2:$AI$42,5,0)</f>
        <v>2747</v>
      </c>
      <c r="E20" s="32">
        <f>VLOOKUP($A20,'TD Annual LA Forecasts'!$A$2:$AI$42,5,0)</f>
        <v>3216</v>
      </c>
      <c r="F20" s="32">
        <f>VLOOKUP($A20,'CE Annual  LA Forecasts'!$A$2:$AI$42,15,0)</f>
        <v>7869</v>
      </c>
      <c r="G20" s="32">
        <f>VLOOKUP($A20,'CR Annual LA Forecasts'!$A$2:$AI$42,15,0)</f>
        <v>62504</v>
      </c>
      <c r="H20" s="32">
        <f>VLOOKUP($A20,'SP Annual LA Forecasts'!$A$2:$AI$42,15,0)</f>
        <v>5205</v>
      </c>
      <c r="I20" s="32">
        <f>VLOOKUP($A20,'TD Annual LA Forecasts'!$A$2:$AI$42,15,0)</f>
        <v>46888</v>
      </c>
      <c r="J20" s="32">
        <f>VLOOKUP($A20,'CE Annual  LA Forecasts'!$A$2:$AI$42,25,0)</f>
        <v>35821</v>
      </c>
      <c r="K20" s="32">
        <f>VLOOKUP($A20,'CR Annual LA Forecasts'!$A$2:$AI$42,25,0)</f>
        <v>175207</v>
      </c>
      <c r="L20" s="32">
        <f>VLOOKUP($A20,'SP Annual LA Forecasts'!$A$2:$AI$42,25,0)</f>
        <v>14129</v>
      </c>
      <c r="M20" s="32">
        <f>VLOOKUP($A20,'TD Annual LA Forecasts'!$A$2:$AI$42,25,0)</f>
        <v>106218</v>
      </c>
      <c r="N20" s="32">
        <f>VLOOKUP($A20,'CE Annual  LA Forecasts'!$A$2:$AI$42,35,0)</f>
        <v>83221</v>
      </c>
      <c r="O20" s="32">
        <f>VLOOKUP($A20,'CR Annual LA Forecasts'!$A$2:$AI$42,35,0)</f>
        <v>242525</v>
      </c>
      <c r="P20" s="32">
        <f>VLOOKUP($A20,'SP Annual LA Forecasts'!$A$2:$AI$42,35,0)</f>
        <v>23106</v>
      </c>
      <c r="Q20" s="32">
        <f>VLOOKUP($A20,'TD Annual LA Forecasts'!$A$2:$AI$42,35,0)</f>
        <v>109274</v>
      </c>
      <c r="R20" s="33" t="s">
        <v>52</v>
      </c>
      <c r="S20" s="31" t="s">
        <v>52</v>
      </c>
      <c r="T20" s="31"/>
    </row>
    <row r="21" spans="1:20" x14ac:dyDescent="0.25">
      <c r="A21" s="43" t="s">
        <v>25</v>
      </c>
      <c r="B21" s="32">
        <f>VLOOKUP(A21,'CE Annual  LA Forecasts'!$A$2:$AI$42,5,0)</f>
        <v>559</v>
      </c>
      <c r="C21" s="32">
        <f>VLOOKUP($A21,'CR Annual LA Forecasts'!$A$2:$AI$42,5,0)</f>
        <v>694</v>
      </c>
      <c r="D21" s="32">
        <f>VLOOKUP($A21,'SP Annual LA Forecasts'!$A$2:$AI$42,5,0)</f>
        <v>499</v>
      </c>
      <c r="E21" s="32">
        <f>VLOOKUP($A21,'TD Annual LA Forecasts'!$A$2:$AI$42,5,0)</f>
        <v>579</v>
      </c>
      <c r="F21" s="32">
        <f>VLOOKUP($A21,'CE Annual  LA Forecasts'!$A$2:$AI$42,15,0)</f>
        <v>1503</v>
      </c>
      <c r="G21" s="32">
        <f>VLOOKUP($A21,'CR Annual LA Forecasts'!$A$2:$AI$42,15,0)</f>
        <v>10891</v>
      </c>
      <c r="H21" s="32">
        <f>VLOOKUP($A21,'SP Annual LA Forecasts'!$A$2:$AI$42,15,0)</f>
        <v>992</v>
      </c>
      <c r="I21" s="32">
        <f>VLOOKUP($A21,'TD Annual LA Forecasts'!$A$2:$AI$42,15,0)</f>
        <v>8508</v>
      </c>
      <c r="J21" s="32">
        <f>VLOOKUP($A21,'CE Annual  LA Forecasts'!$A$2:$AI$42,25,0)</f>
        <v>7064</v>
      </c>
      <c r="K21" s="32">
        <f>VLOOKUP($A21,'CR Annual LA Forecasts'!$A$2:$AI$42,25,0)</f>
        <v>30358</v>
      </c>
      <c r="L21" s="32">
        <f>VLOOKUP($A21,'SP Annual LA Forecasts'!$A$2:$AI$42,25,0)</f>
        <v>2793</v>
      </c>
      <c r="M21" s="32">
        <f>VLOOKUP($A21,'TD Annual LA Forecasts'!$A$2:$AI$42,25,0)</f>
        <v>19150</v>
      </c>
      <c r="N21" s="32">
        <f>VLOOKUP($A21,'CE Annual  LA Forecasts'!$A$2:$AI$42,35,0)</f>
        <v>16702</v>
      </c>
      <c r="O21" s="32">
        <f>VLOOKUP($A21,'CR Annual LA Forecasts'!$A$2:$AI$42,35,0)</f>
        <v>43338</v>
      </c>
      <c r="P21" s="32">
        <f>VLOOKUP($A21,'SP Annual LA Forecasts'!$A$2:$AI$42,35,0)</f>
        <v>4608</v>
      </c>
      <c r="Q21" s="32">
        <f>VLOOKUP($A21,'TD Annual LA Forecasts'!$A$2:$AI$42,35,0)</f>
        <v>19866</v>
      </c>
      <c r="R21" s="33" t="s">
        <v>59</v>
      </c>
      <c r="S21" s="31" t="s">
        <v>59</v>
      </c>
      <c r="T21" s="31"/>
    </row>
    <row r="22" spans="1:20" x14ac:dyDescent="0.25">
      <c r="A22" s="43" t="s">
        <v>26</v>
      </c>
      <c r="B22" s="32">
        <f>VLOOKUP(A22,'CE Annual  LA Forecasts'!$A$2:$AI$42,5,0)</f>
        <v>1187</v>
      </c>
      <c r="C22" s="32">
        <f>VLOOKUP($A22,'CR Annual LA Forecasts'!$A$2:$AI$42,5,0)</f>
        <v>1405</v>
      </c>
      <c r="D22" s="32">
        <f>VLOOKUP($A22,'SP Annual LA Forecasts'!$A$2:$AI$42,5,0)</f>
        <v>1060</v>
      </c>
      <c r="E22" s="32">
        <f>VLOOKUP($A22,'TD Annual LA Forecasts'!$A$2:$AI$42,5,0)</f>
        <v>1214</v>
      </c>
      <c r="F22" s="32">
        <f>VLOOKUP($A22,'CE Annual  LA Forecasts'!$A$2:$AI$42,15,0)</f>
        <v>3101</v>
      </c>
      <c r="G22" s="32">
        <f>VLOOKUP($A22,'CR Annual LA Forecasts'!$A$2:$AI$42,15,0)</f>
        <v>23382</v>
      </c>
      <c r="H22" s="32">
        <f>VLOOKUP($A22,'SP Annual LA Forecasts'!$A$2:$AI$42,15,0)</f>
        <v>2041</v>
      </c>
      <c r="I22" s="32">
        <f>VLOOKUP($A22,'TD Annual LA Forecasts'!$A$2:$AI$42,15,0)</f>
        <v>17999</v>
      </c>
      <c r="J22" s="32">
        <f>VLOOKUP($A22,'CE Annual  LA Forecasts'!$A$2:$AI$42,25,0)</f>
        <v>14369</v>
      </c>
      <c r="K22" s="32">
        <f>VLOOKUP($A22,'CR Annual LA Forecasts'!$A$2:$AI$42,25,0)</f>
        <v>65910</v>
      </c>
      <c r="L22" s="32">
        <f>VLOOKUP($A22,'SP Annual LA Forecasts'!$A$2:$AI$42,25,0)</f>
        <v>5656</v>
      </c>
      <c r="M22" s="32">
        <f>VLOOKUP($A22,'TD Annual LA Forecasts'!$A$2:$AI$42,25,0)</f>
        <v>40663</v>
      </c>
      <c r="N22" s="32">
        <f>VLOOKUP($A22,'CE Annual  LA Forecasts'!$A$2:$AI$42,35,0)</f>
        <v>33289</v>
      </c>
      <c r="O22" s="32">
        <f>VLOOKUP($A22,'CR Annual LA Forecasts'!$A$2:$AI$42,35,0)</f>
        <v>90807</v>
      </c>
      <c r="P22" s="32">
        <f>VLOOKUP($A22,'SP Annual LA Forecasts'!$A$2:$AI$42,35,0)</f>
        <v>9295</v>
      </c>
      <c r="Q22" s="32">
        <f>VLOOKUP($A22,'TD Annual LA Forecasts'!$A$2:$AI$42,35,0)</f>
        <v>41934</v>
      </c>
      <c r="R22" s="33" t="s">
        <v>56</v>
      </c>
      <c r="S22" s="31" t="s">
        <v>56</v>
      </c>
      <c r="T22" s="31"/>
    </row>
    <row r="23" spans="1:20" x14ac:dyDescent="0.25">
      <c r="A23" s="43" t="s">
        <v>27</v>
      </c>
      <c r="B23" s="32">
        <f>VLOOKUP(A23,'CE Annual  LA Forecasts'!$A$2:$AI$42,5,0)</f>
        <v>82</v>
      </c>
      <c r="C23" s="32">
        <f>VLOOKUP($A23,'CR Annual LA Forecasts'!$A$2:$AI$42,5,0)</f>
        <v>120</v>
      </c>
      <c r="D23" s="32">
        <f>VLOOKUP($A23,'SP Annual LA Forecasts'!$A$2:$AI$42,5,0)</f>
        <v>72</v>
      </c>
      <c r="E23" s="32">
        <f>VLOOKUP($A23,'TD Annual LA Forecasts'!$A$2:$AI$42,5,0)</f>
        <v>94</v>
      </c>
      <c r="F23" s="32">
        <f>VLOOKUP($A23,'CE Annual  LA Forecasts'!$A$2:$AI$42,15,0)</f>
        <v>197</v>
      </c>
      <c r="G23" s="32">
        <f>VLOOKUP($A23,'CR Annual LA Forecasts'!$A$2:$AI$42,15,0)</f>
        <v>1508</v>
      </c>
      <c r="H23" s="32">
        <f>VLOOKUP($A23,'SP Annual LA Forecasts'!$A$2:$AI$42,15,0)</f>
        <v>140</v>
      </c>
      <c r="I23" s="32">
        <f>VLOOKUP($A23,'TD Annual LA Forecasts'!$A$2:$AI$42,15,0)</f>
        <v>1409</v>
      </c>
      <c r="J23" s="32">
        <f>VLOOKUP($A23,'CE Annual  LA Forecasts'!$A$2:$AI$42,25,0)</f>
        <v>862</v>
      </c>
      <c r="K23" s="32">
        <f>VLOOKUP($A23,'CR Annual LA Forecasts'!$A$2:$AI$42,25,0)</f>
        <v>3750</v>
      </c>
      <c r="L23" s="32">
        <f>VLOOKUP($A23,'SP Annual LA Forecasts'!$A$2:$AI$42,25,0)</f>
        <v>351</v>
      </c>
      <c r="M23" s="32">
        <f>VLOOKUP($A23,'TD Annual LA Forecasts'!$A$2:$AI$42,25,0)</f>
        <v>3232</v>
      </c>
      <c r="N23" s="32">
        <f>VLOOKUP($A23,'CE Annual  LA Forecasts'!$A$2:$AI$42,35,0)</f>
        <v>1911</v>
      </c>
      <c r="O23" s="32">
        <f>VLOOKUP($A23,'CR Annual LA Forecasts'!$A$2:$AI$42,35,0)</f>
        <v>5079</v>
      </c>
      <c r="P23" s="32">
        <f>VLOOKUP($A23,'SP Annual LA Forecasts'!$A$2:$AI$42,35,0)</f>
        <v>565</v>
      </c>
      <c r="Q23" s="32">
        <f>VLOOKUP($A23,'TD Annual LA Forecasts'!$A$2:$AI$42,35,0)</f>
        <v>3273</v>
      </c>
      <c r="R23" s="33" t="s">
        <v>63</v>
      </c>
      <c r="S23" s="31" t="s">
        <v>55</v>
      </c>
      <c r="T23" s="31" t="s">
        <v>53</v>
      </c>
    </row>
    <row r="24" spans="1:20" x14ac:dyDescent="0.25">
      <c r="A24" s="43" t="s">
        <v>28</v>
      </c>
      <c r="B24" s="32">
        <f>VLOOKUP(A24,'CE Annual  LA Forecasts'!$A$2:$AI$42,5,0)</f>
        <v>545</v>
      </c>
      <c r="C24" s="32">
        <f>VLOOKUP($A24,'CR Annual LA Forecasts'!$A$2:$AI$42,5,0)</f>
        <v>709</v>
      </c>
      <c r="D24" s="32">
        <f>VLOOKUP($A24,'SP Annual LA Forecasts'!$A$2:$AI$42,5,0)</f>
        <v>484</v>
      </c>
      <c r="E24" s="32">
        <f>VLOOKUP($A24,'TD Annual LA Forecasts'!$A$2:$AI$42,5,0)</f>
        <v>577</v>
      </c>
      <c r="F24" s="32">
        <f>VLOOKUP($A24,'CE Annual  LA Forecasts'!$A$2:$AI$42,15,0)</f>
        <v>1346</v>
      </c>
      <c r="G24" s="32">
        <f>VLOOKUP($A24,'CR Annual LA Forecasts'!$A$2:$AI$42,15,0)</f>
        <v>10353</v>
      </c>
      <c r="H24" s="32">
        <f>VLOOKUP($A24,'SP Annual LA Forecasts'!$A$2:$AI$42,15,0)</f>
        <v>901</v>
      </c>
      <c r="I24" s="32">
        <f>VLOOKUP($A24,'TD Annual LA Forecasts'!$A$2:$AI$42,15,0)</f>
        <v>7823</v>
      </c>
      <c r="J24" s="32">
        <f>VLOOKUP($A24,'CE Annual  LA Forecasts'!$A$2:$AI$42,25,0)</f>
        <v>5957</v>
      </c>
      <c r="K24" s="32">
        <f>VLOOKUP($A24,'CR Annual LA Forecasts'!$A$2:$AI$42,25,0)</f>
        <v>28664</v>
      </c>
      <c r="L24" s="32">
        <f>VLOOKUP($A24,'SP Annual LA Forecasts'!$A$2:$AI$42,25,0)</f>
        <v>2359</v>
      </c>
      <c r="M24" s="32">
        <f>VLOOKUP($A24,'TD Annual LA Forecasts'!$A$2:$AI$42,25,0)</f>
        <v>17708</v>
      </c>
      <c r="N24" s="32">
        <f>VLOOKUP($A24,'CE Annual  LA Forecasts'!$A$2:$AI$42,35,0)</f>
        <v>13833</v>
      </c>
      <c r="O24" s="32">
        <f>VLOOKUP($A24,'CR Annual LA Forecasts'!$A$2:$AI$42,35,0)</f>
        <v>40637</v>
      </c>
      <c r="P24" s="32">
        <f>VLOOKUP($A24,'SP Annual LA Forecasts'!$A$2:$AI$42,35,0)</f>
        <v>3829</v>
      </c>
      <c r="Q24" s="32">
        <f>VLOOKUP($A24,'TD Annual LA Forecasts'!$A$2:$AI$42,35,0)</f>
        <v>18209</v>
      </c>
      <c r="R24" s="33" t="s">
        <v>64</v>
      </c>
      <c r="S24" s="31" t="s">
        <v>60</v>
      </c>
      <c r="T24" s="31" t="s">
        <v>62</v>
      </c>
    </row>
    <row r="25" spans="1:20" x14ac:dyDescent="0.25">
      <c r="A25" s="43" t="s">
        <v>29</v>
      </c>
      <c r="B25" s="32">
        <f>VLOOKUP(A25,'CE Annual  LA Forecasts'!$A$2:$AI$42,5,0)</f>
        <v>796</v>
      </c>
      <c r="C25" s="32">
        <f>VLOOKUP($A25,'CR Annual LA Forecasts'!$A$2:$AI$42,5,0)</f>
        <v>1094</v>
      </c>
      <c r="D25" s="32">
        <f>VLOOKUP($A25,'SP Annual LA Forecasts'!$A$2:$AI$42,5,0)</f>
        <v>704</v>
      </c>
      <c r="E25" s="32">
        <f>VLOOKUP($A25,'TD Annual LA Forecasts'!$A$2:$AI$42,5,0)</f>
        <v>873</v>
      </c>
      <c r="F25" s="32">
        <f>VLOOKUP($A25,'CE Annual  LA Forecasts'!$A$2:$AI$42,15,0)</f>
        <v>1861</v>
      </c>
      <c r="G25" s="32">
        <f>VLOOKUP($A25,'CR Annual LA Forecasts'!$A$2:$AI$42,15,0)</f>
        <v>14507</v>
      </c>
      <c r="H25" s="32">
        <f>VLOOKUP($A25,'SP Annual LA Forecasts'!$A$2:$AI$42,15,0)</f>
        <v>1300</v>
      </c>
      <c r="I25" s="32">
        <f>VLOOKUP($A25,'TD Annual LA Forecasts'!$A$2:$AI$42,15,0)</f>
        <v>11753</v>
      </c>
      <c r="J25" s="32">
        <f>VLOOKUP($A25,'CE Annual  LA Forecasts'!$A$2:$AI$42,25,0)</f>
        <v>7986</v>
      </c>
      <c r="K25" s="32">
        <f>VLOOKUP($A25,'CR Annual LA Forecasts'!$A$2:$AI$42,25,0)</f>
        <v>38689</v>
      </c>
      <c r="L25" s="32">
        <f>VLOOKUP($A25,'SP Annual LA Forecasts'!$A$2:$AI$42,25,0)</f>
        <v>3234</v>
      </c>
      <c r="M25" s="32">
        <f>VLOOKUP($A25,'TD Annual LA Forecasts'!$A$2:$AI$42,25,0)</f>
        <v>26792</v>
      </c>
      <c r="N25" s="32">
        <f>VLOOKUP($A25,'CE Annual  LA Forecasts'!$A$2:$AI$42,35,0)</f>
        <v>18086</v>
      </c>
      <c r="O25" s="32">
        <f>VLOOKUP($A25,'CR Annual LA Forecasts'!$A$2:$AI$42,35,0)</f>
        <v>53784</v>
      </c>
      <c r="P25" s="32">
        <f>VLOOKUP($A25,'SP Annual LA Forecasts'!$A$2:$AI$42,35,0)</f>
        <v>5184</v>
      </c>
      <c r="Q25" s="32">
        <f>VLOOKUP($A25,'TD Annual LA Forecasts'!$A$2:$AI$42,35,0)</f>
        <v>27304</v>
      </c>
      <c r="R25" s="33" t="s">
        <v>64</v>
      </c>
      <c r="S25" s="31" t="s">
        <v>60</v>
      </c>
      <c r="T25" s="31" t="s">
        <v>62</v>
      </c>
    </row>
    <row r="26" spans="1:20" x14ac:dyDescent="0.25">
      <c r="A26" s="43" t="s">
        <v>30</v>
      </c>
      <c r="B26" s="32">
        <f>VLOOKUP(A26,'CE Annual  LA Forecasts'!$A$2:$AI$42,5,0)</f>
        <v>644</v>
      </c>
      <c r="C26" s="32">
        <f>VLOOKUP($A26,'CR Annual LA Forecasts'!$A$2:$AI$42,5,0)</f>
        <v>817</v>
      </c>
      <c r="D26" s="32">
        <f>VLOOKUP($A26,'SP Annual LA Forecasts'!$A$2:$AI$42,5,0)</f>
        <v>577</v>
      </c>
      <c r="E26" s="32">
        <f>VLOOKUP($A26,'TD Annual LA Forecasts'!$A$2:$AI$42,5,0)</f>
        <v>669</v>
      </c>
      <c r="F26" s="32">
        <f>VLOOKUP($A26,'CE Annual  LA Forecasts'!$A$2:$AI$42,15,0)</f>
        <v>1686</v>
      </c>
      <c r="G26" s="32">
        <f>VLOOKUP($A26,'CR Annual LA Forecasts'!$A$2:$AI$42,15,0)</f>
        <v>14713</v>
      </c>
      <c r="H26" s="32">
        <f>VLOOKUP($A26,'SP Annual LA Forecasts'!$A$2:$AI$42,15,0)</f>
        <v>1111</v>
      </c>
      <c r="I26" s="32">
        <f>VLOOKUP($A26,'TD Annual LA Forecasts'!$A$2:$AI$42,15,0)</f>
        <v>9497</v>
      </c>
      <c r="J26" s="32">
        <f>VLOOKUP($A26,'CE Annual  LA Forecasts'!$A$2:$AI$42,25,0)</f>
        <v>7777</v>
      </c>
      <c r="K26" s="32">
        <f>VLOOKUP($A26,'CR Annual LA Forecasts'!$A$2:$AI$42,25,0)</f>
        <v>42027</v>
      </c>
      <c r="L26" s="32">
        <f>VLOOKUP($A26,'SP Annual LA Forecasts'!$A$2:$AI$42,25,0)</f>
        <v>3060</v>
      </c>
      <c r="M26" s="32">
        <f>VLOOKUP($A26,'TD Annual LA Forecasts'!$A$2:$AI$42,25,0)</f>
        <v>21408</v>
      </c>
      <c r="N26" s="32">
        <f>VLOOKUP($A26,'CE Annual  LA Forecasts'!$A$2:$AI$42,35,0)</f>
        <v>18209</v>
      </c>
      <c r="O26" s="32">
        <f>VLOOKUP($A26,'CR Annual LA Forecasts'!$A$2:$AI$42,35,0)</f>
        <v>59318</v>
      </c>
      <c r="P26" s="32">
        <f>VLOOKUP($A26,'SP Annual LA Forecasts'!$A$2:$AI$42,35,0)</f>
        <v>5030</v>
      </c>
      <c r="Q26" s="32">
        <f>VLOOKUP($A26,'TD Annual LA Forecasts'!$A$2:$AI$42,35,0)</f>
        <v>22150</v>
      </c>
      <c r="R26" s="33" t="s">
        <v>56</v>
      </c>
      <c r="S26" s="31" t="s">
        <v>56</v>
      </c>
      <c r="T26" s="31"/>
    </row>
    <row r="27" spans="1:20" x14ac:dyDescent="0.25">
      <c r="A27" s="43" t="s">
        <v>31</v>
      </c>
      <c r="B27" s="32">
        <f>VLOOKUP(A27,'CE Annual  LA Forecasts'!$A$2:$AI$42,5,0)</f>
        <v>1824</v>
      </c>
      <c r="C27" s="32">
        <f>VLOOKUP($A27,'CR Annual LA Forecasts'!$A$2:$AI$42,5,0)</f>
        <v>2522</v>
      </c>
      <c r="D27" s="32">
        <f>VLOOKUP($A27,'SP Annual LA Forecasts'!$A$2:$AI$42,5,0)</f>
        <v>1557</v>
      </c>
      <c r="E27" s="32">
        <f>VLOOKUP($A27,'TD Annual LA Forecasts'!$A$2:$AI$42,5,0)</f>
        <v>2011</v>
      </c>
      <c r="F27" s="32">
        <f>VLOOKUP($A27,'CE Annual  LA Forecasts'!$A$2:$AI$42,15,0)</f>
        <v>4041</v>
      </c>
      <c r="G27" s="32">
        <f>VLOOKUP($A27,'CR Annual LA Forecasts'!$A$2:$AI$42,15,0)</f>
        <v>33092</v>
      </c>
      <c r="H27" s="32">
        <f>VLOOKUP($A27,'SP Annual LA Forecasts'!$A$2:$AI$42,15,0)</f>
        <v>2841</v>
      </c>
      <c r="I27" s="32">
        <f>VLOOKUP($A27,'TD Annual LA Forecasts'!$A$2:$AI$42,15,0)</f>
        <v>29500</v>
      </c>
      <c r="J27" s="32">
        <f>VLOOKUP($A27,'CE Annual  LA Forecasts'!$A$2:$AI$42,25,0)</f>
        <v>17059</v>
      </c>
      <c r="K27" s="32">
        <f>VLOOKUP($A27,'CR Annual LA Forecasts'!$A$2:$AI$42,25,0)</f>
        <v>85326</v>
      </c>
      <c r="L27" s="32">
        <f>VLOOKUP($A27,'SP Annual LA Forecasts'!$A$2:$AI$42,25,0)</f>
        <v>6962</v>
      </c>
      <c r="M27" s="32">
        <f>VLOOKUP($A27,'TD Annual LA Forecasts'!$A$2:$AI$42,25,0)</f>
        <v>67520</v>
      </c>
      <c r="N27" s="32">
        <f>VLOOKUP($A27,'CE Annual  LA Forecasts'!$A$2:$AI$42,35,0)</f>
        <v>37426</v>
      </c>
      <c r="O27" s="32">
        <f>VLOOKUP($A27,'CR Annual LA Forecasts'!$A$2:$AI$42,35,0)</f>
        <v>113211</v>
      </c>
      <c r="P27" s="32">
        <f>VLOOKUP($A27,'SP Annual LA Forecasts'!$A$2:$AI$42,35,0)</f>
        <v>11079</v>
      </c>
      <c r="Q27" s="32">
        <f>VLOOKUP($A27,'TD Annual LA Forecasts'!$A$2:$AI$42,35,0)</f>
        <v>68109</v>
      </c>
      <c r="R27" s="33" t="s">
        <v>56</v>
      </c>
      <c r="S27" s="31" t="s">
        <v>56</v>
      </c>
      <c r="T27" s="31"/>
    </row>
    <row r="28" spans="1:20" x14ac:dyDescent="0.25">
      <c r="A28" s="43" t="s">
        <v>32</v>
      </c>
      <c r="B28" s="32">
        <f>VLOOKUP(A28,'CE Annual  LA Forecasts'!$A$2:$AI$42,5,0)</f>
        <v>50</v>
      </c>
      <c r="C28" s="32">
        <f>VLOOKUP($A28,'CR Annual LA Forecasts'!$A$2:$AI$42,5,0)</f>
        <v>69</v>
      </c>
      <c r="D28" s="32">
        <f>VLOOKUP($A28,'SP Annual LA Forecasts'!$A$2:$AI$42,5,0)</f>
        <v>45</v>
      </c>
      <c r="E28" s="32">
        <f>VLOOKUP($A28,'TD Annual LA Forecasts'!$A$2:$AI$42,5,0)</f>
        <v>54</v>
      </c>
      <c r="F28" s="32">
        <f>VLOOKUP($A28,'CE Annual  LA Forecasts'!$A$2:$AI$42,15,0)</f>
        <v>111</v>
      </c>
      <c r="G28" s="32">
        <f>VLOOKUP($A28,'CR Annual LA Forecasts'!$A$2:$AI$42,15,0)</f>
        <v>816</v>
      </c>
      <c r="H28" s="32">
        <f>VLOOKUP($A28,'SP Annual LA Forecasts'!$A$2:$AI$42,15,0)</f>
        <v>73</v>
      </c>
      <c r="I28" s="32">
        <f>VLOOKUP($A28,'TD Annual LA Forecasts'!$A$2:$AI$42,15,0)</f>
        <v>610</v>
      </c>
      <c r="J28" s="32">
        <f>VLOOKUP($A28,'CE Annual  LA Forecasts'!$A$2:$AI$42,25,0)</f>
        <v>415</v>
      </c>
      <c r="K28" s="32">
        <f>VLOOKUP($A28,'CR Annual LA Forecasts'!$A$2:$AI$42,25,0)</f>
        <v>2157</v>
      </c>
      <c r="L28" s="32">
        <f>VLOOKUP($A28,'SP Annual LA Forecasts'!$A$2:$AI$42,25,0)</f>
        <v>162</v>
      </c>
      <c r="M28" s="32">
        <f>VLOOKUP($A28,'TD Annual LA Forecasts'!$A$2:$AI$42,25,0)</f>
        <v>1382</v>
      </c>
      <c r="N28" s="32">
        <f>VLOOKUP($A28,'CE Annual  LA Forecasts'!$A$2:$AI$42,35,0)</f>
        <v>938</v>
      </c>
      <c r="O28" s="32">
        <f>VLOOKUP($A28,'CR Annual LA Forecasts'!$A$2:$AI$42,35,0)</f>
        <v>2937</v>
      </c>
      <c r="P28" s="32">
        <f>VLOOKUP($A28,'SP Annual LA Forecasts'!$A$2:$AI$42,35,0)</f>
        <v>251</v>
      </c>
      <c r="Q28" s="32">
        <f>VLOOKUP($A28,'TD Annual LA Forecasts'!$A$2:$AI$42,35,0)</f>
        <v>1403</v>
      </c>
      <c r="R28" s="33" t="s">
        <v>65</v>
      </c>
      <c r="S28" s="31" t="s">
        <v>65</v>
      </c>
      <c r="T28" s="31"/>
    </row>
    <row r="29" spans="1:20" x14ac:dyDescent="0.25">
      <c r="A29" s="43" t="s">
        <v>33</v>
      </c>
      <c r="B29" s="32">
        <f>VLOOKUP(A29,'CE Annual  LA Forecasts'!$A$2:$AI$42,5,0)</f>
        <v>540</v>
      </c>
      <c r="C29" s="32">
        <f>VLOOKUP($A29,'CR Annual LA Forecasts'!$A$2:$AI$42,5,0)</f>
        <v>718</v>
      </c>
      <c r="D29" s="32">
        <f>VLOOKUP($A29,'SP Annual LA Forecasts'!$A$2:$AI$42,5,0)</f>
        <v>477</v>
      </c>
      <c r="E29" s="32">
        <f>VLOOKUP($A29,'TD Annual LA Forecasts'!$A$2:$AI$42,5,0)</f>
        <v>575</v>
      </c>
      <c r="F29" s="32">
        <f>VLOOKUP($A29,'CE Annual  LA Forecasts'!$A$2:$AI$42,15,0)</f>
        <v>1381</v>
      </c>
      <c r="G29" s="32">
        <f>VLOOKUP($A29,'CR Annual LA Forecasts'!$A$2:$AI$42,15,0)</f>
        <v>10358</v>
      </c>
      <c r="H29" s="32">
        <f>VLOOKUP($A29,'SP Annual LA Forecasts'!$A$2:$AI$42,15,0)</f>
        <v>928</v>
      </c>
      <c r="I29" s="32">
        <f>VLOOKUP($A29,'TD Annual LA Forecasts'!$A$2:$AI$42,15,0)</f>
        <v>8245</v>
      </c>
      <c r="J29" s="32">
        <f>VLOOKUP($A29,'CE Annual  LA Forecasts'!$A$2:$AI$42,25,0)</f>
        <v>6323</v>
      </c>
      <c r="K29" s="32">
        <f>VLOOKUP($A29,'CR Annual LA Forecasts'!$A$2:$AI$42,25,0)</f>
        <v>27964</v>
      </c>
      <c r="L29" s="32">
        <f>VLOOKUP($A29,'SP Annual LA Forecasts'!$A$2:$AI$42,25,0)</f>
        <v>2518</v>
      </c>
      <c r="M29" s="32">
        <f>VLOOKUP($A29,'TD Annual LA Forecasts'!$A$2:$AI$42,25,0)</f>
        <v>18628</v>
      </c>
      <c r="N29" s="32">
        <f>VLOOKUP($A29,'CE Annual  LA Forecasts'!$A$2:$AI$42,35,0)</f>
        <v>14781</v>
      </c>
      <c r="O29" s="32">
        <f>VLOOKUP($A29,'CR Annual LA Forecasts'!$A$2:$AI$42,35,0)</f>
        <v>39329</v>
      </c>
      <c r="P29" s="32">
        <f>VLOOKUP($A29,'SP Annual LA Forecasts'!$A$2:$AI$42,35,0)</f>
        <v>4122</v>
      </c>
      <c r="Q29" s="32">
        <f>VLOOKUP($A29,'TD Annual LA Forecasts'!$A$2:$AI$42,35,0)</f>
        <v>19194</v>
      </c>
      <c r="R29" s="33" t="s">
        <v>59</v>
      </c>
      <c r="S29" s="31" t="s">
        <v>59</v>
      </c>
      <c r="T29" s="31"/>
    </row>
    <row r="30" spans="1:20" x14ac:dyDescent="0.25">
      <c r="A30" s="43" t="s">
        <v>34</v>
      </c>
      <c r="B30" s="32">
        <f>VLOOKUP(A30,'CE Annual  LA Forecasts'!$A$2:$AI$42,5,0)</f>
        <v>406</v>
      </c>
      <c r="C30" s="32">
        <f>VLOOKUP($A30,'CR Annual LA Forecasts'!$A$2:$AI$42,5,0)</f>
        <v>578</v>
      </c>
      <c r="D30" s="32">
        <f>VLOOKUP($A30,'SP Annual LA Forecasts'!$A$2:$AI$42,5,0)</f>
        <v>344</v>
      </c>
      <c r="E30" s="32">
        <f>VLOOKUP($A30,'TD Annual LA Forecasts'!$A$2:$AI$42,5,0)</f>
        <v>455</v>
      </c>
      <c r="F30" s="32">
        <f>VLOOKUP($A30,'CE Annual  LA Forecasts'!$A$2:$AI$42,15,0)</f>
        <v>837</v>
      </c>
      <c r="G30" s="32">
        <f>VLOOKUP($A30,'CR Annual LA Forecasts'!$A$2:$AI$42,15,0)</f>
        <v>7181</v>
      </c>
      <c r="H30" s="32">
        <f>VLOOKUP($A30,'SP Annual LA Forecasts'!$A$2:$AI$42,15,0)</f>
        <v>599</v>
      </c>
      <c r="I30" s="32">
        <f>VLOOKUP($A30,'TD Annual LA Forecasts'!$A$2:$AI$42,15,0)</f>
        <v>6883</v>
      </c>
      <c r="J30" s="32">
        <f>VLOOKUP($A30,'CE Annual  LA Forecasts'!$A$2:$AI$42,25,0)</f>
        <v>3315</v>
      </c>
      <c r="K30" s="32">
        <f>VLOOKUP($A30,'CR Annual LA Forecasts'!$A$2:$AI$42,25,0)</f>
        <v>18021</v>
      </c>
      <c r="L30" s="32">
        <f>VLOOKUP($A30,'SP Annual LA Forecasts'!$A$2:$AI$42,25,0)</f>
        <v>1368</v>
      </c>
      <c r="M30" s="32">
        <f>VLOOKUP($A30,'TD Annual LA Forecasts'!$A$2:$AI$42,25,0)</f>
        <v>15838</v>
      </c>
      <c r="N30" s="32">
        <f>VLOOKUP($A30,'CE Annual  LA Forecasts'!$A$2:$AI$42,35,0)</f>
        <v>6978</v>
      </c>
      <c r="O30" s="32">
        <f>VLOOKUP($A30,'CR Annual LA Forecasts'!$A$2:$AI$42,35,0)</f>
        <v>23006</v>
      </c>
      <c r="P30" s="32">
        <f>VLOOKUP($A30,'SP Annual LA Forecasts'!$A$2:$AI$42,35,0)</f>
        <v>2130</v>
      </c>
      <c r="Q30" s="32">
        <f>VLOOKUP($A30,'TD Annual LA Forecasts'!$A$2:$AI$42,35,0)</f>
        <v>15816</v>
      </c>
      <c r="R30" s="33" t="s">
        <v>58</v>
      </c>
      <c r="S30" s="31" t="s">
        <v>58</v>
      </c>
      <c r="T30" s="31"/>
    </row>
    <row r="31" spans="1:20" x14ac:dyDescent="0.25">
      <c r="A31" s="43" t="s">
        <v>35</v>
      </c>
      <c r="B31" s="32">
        <f>VLOOKUP(A31,'CE Annual  LA Forecasts'!$A$2:$AI$42,5,0)</f>
        <v>1086</v>
      </c>
      <c r="C31" s="32">
        <f>VLOOKUP($A31,'CR Annual LA Forecasts'!$A$2:$AI$42,5,0)</f>
        <v>1440</v>
      </c>
      <c r="D31" s="32">
        <f>VLOOKUP($A31,'SP Annual LA Forecasts'!$A$2:$AI$42,5,0)</f>
        <v>959</v>
      </c>
      <c r="E31" s="32">
        <f>VLOOKUP($A31,'TD Annual LA Forecasts'!$A$2:$AI$42,5,0)</f>
        <v>1143</v>
      </c>
      <c r="F31" s="32">
        <f>VLOOKUP($A31,'CE Annual  LA Forecasts'!$A$2:$AI$42,15,0)</f>
        <v>2754</v>
      </c>
      <c r="G31" s="32">
        <f>VLOOKUP($A31,'CR Annual LA Forecasts'!$A$2:$AI$42,15,0)</f>
        <v>22628</v>
      </c>
      <c r="H31" s="32">
        <f>VLOOKUP($A31,'SP Annual LA Forecasts'!$A$2:$AI$42,15,0)</f>
        <v>1844</v>
      </c>
      <c r="I31" s="32">
        <f>VLOOKUP($A31,'TD Annual LA Forecasts'!$A$2:$AI$42,15,0)</f>
        <v>16552</v>
      </c>
      <c r="J31" s="32">
        <f>VLOOKUP($A31,'CE Annual  LA Forecasts'!$A$2:$AI$42,25,0)</f>
        <v>12703</v>
      </c>
      <c r="K31" s="32">
        <f>VLOOKUP($A31,'CR Annual LA Forecasts'!$A$2:$AI$42,25,0)</f>
        <v>62950</v>
      </c>
      <c r="L31" s="32">
        <f>VLOOKUP($A31,'SP Annual LA Forecasts'!$A$2:$AI$42,25,0)</f>
        <v>5062</v>
      </c>
      <c r="M31" s="32">
        <f>VLOOKUP($A31,'TD Annual LA Forecasts'!$A$2:$AI$42,25,0)</f>
        <v>37509</v>
      </c>
      <c r="N31" s="32">
        <f>VLOOKUP($A31,'CE Annual  LA Forecasts'!$A$2:$AI$42,35,0)</f>
        <v>29750</v>
      </c>
      <c r="O31" s="32">
        <f>VLOOKUP($A31,'CR Annual LA Forecasts'!$A$2:$AI$42,35,0)</f>
        <v>88978</v>
      </c>
      <c r="P31" s="32">
        <f>VLOOKUP($A31,'SP Annual LA Forecasts'!$A$2:$AI$42,35,0)</f>
        <v>8297</v>
      </c>
      <c r="Q31" s="32">
        <f>VLOOKUP($A31,'TD Annual LA Forecasts'!$A$2:$AI$42,35,0)</f>
        <v>38667</v>
      </c>
      <c r="R31" s="33" t="s">
        <v>53</v>
      </c>
      <c r="S31" s="31" t="s">
        <v>53</v>
      </c>
      <c r="T31" s="31"/>
    </row>
    <row r="32" spans="1:20" x14ac:dyDescent="0.25">
      <c r="A32" s="43" t="s">
        <v>36</v>
      </c>
      <c r="B32" s="32">
        <f>VLOOKUP(A32,'CE Annual  LA Forecasts'!$A$2:$AI$42,5,0)</f>
        <v>408</v>
      </c>
      <c r="C32" s="32">
        <f>VLOOKUP($A32,'CR Annual LA Forecasts'!$A$2:$AI$42,5,0)</f>
        <v>532</v>
      </c>
      <c r="D32" s="32">
        <f>VLOOKUP($A32,'SP Annual LA Forecasts'!$A$2:$AI$42,5,0)</f>
        <v>356</v>
      </c>
      <c r="E32" s="32">
        <f>VLOOKUP($A32,'TD Annual LA Forecasts'!$A$2:$AI$42,5,0)</f>
        <v>439</v>
      </c>
      <c r="F32" s="32">
        <f>VLOOKUP($A32,'CE Annual  LA Forecasts'!$A$2:$AI$42,15,0)</f>
        <v>960</v>
      </c>
      <c r="G32" s="32">
        <f>VLOOKUP($A32,'CR Annual LA Forecasts'!$A$2:$AI$42,15,0)</f>
        <v>6497</v>
      </c>
      <c r="H32" s="32">
        <f>VLOOKUP($A32,'SP Annual LA Forecasts'!$A$2:$AI$42,15,0)</f>
        <v>653</v>
      </c>
      <c r="I32" s="32">
        <f>VLOOKUP($A32,'TD Annual LA Forecasts'!$A$2:$AI$42,15,0)</f>
        <v>6252</v>
      </c>
      <c r="J32" s="32">
        <f>VLOOKUP($A32,'CE Annual  LA Forecasts'!$A$2:$AI$42,25,0)</f>
        <v>4103</v>
      </c>
      <c r="K32" s="32">
        <f>VLOOKUP($A32,'CR Annual LA Forecasts'!$A$2:$AI$42,25,0)</f>
        <v>17068</v>
      </c>
      <c r="L32" s="32">
        <f>VLOOKUP($A32,'SP Annual LA Forecasts'!$A$2:$AI$42,25,0)</f>
        <v>1644</v>
      </c>
      <c r="M32" s="32">
        <f>VLOOKUP($A32,'TD Annual LA Forecasts'!$A$2:$AI$42,25,0)</f>
        <v>14223</v>
      </c>
      <c r="N32" s="32">
        <f>VLOOKUP($A32,'CE Annual  LA Forecasts'!$A$2:$AI$42,35,0)</f>
        <v>9245</v>
      </c>
      <c r="O32" s="32">
        <f>VLOOKUP($A32,'CR Annual LA Forecasts'!$A$2:$AI$42,35,0)</f>
        <v>23377</v>
      </c>
      <c r="P32" s="32">
        <f>VLOOKUP($A32,'SP Annual LA Forecasts'!$A$2:$AI$42,35,0)</f>
        <v>2634</v>
      </c>
      <c r="Q32" s="32">
        <f>VLOOKUP($A32,'TD Annual LA Forecasts'!$A$2:$AI$42,35,0)</f>
        <v>14454</v>
      </c>
      <c r="R32" s="33" t="s">
        <v>58</v>
      </c>
      <c r="S32" s="31" t="s">
        <v>58</v>
      </c>
      <c r="T32" s="31"/>
    </row>
    <row r="33" spans="1:20" x14ac:dyDescent="0.25">
      <c r="A33" s="43" t="s">
        <v>37</v>
      </c>
      <c r="B33" s="32">
        <f>VLOOKUP(A33,'CE Annual  LA Forecasts'!$A$2:$AI$42,5,0)</f>
        <v>543</v>
      </c>
      <c r="C33" s="32">
        <f>VLOOKUP($A33,'CR Annual LA Forecasts'!$A$2:$AI$42,5,0)</f>
        <v>728</v>
      </c>
      <c r="D33" s="32">
        <f>VLOOKUP($A33,'SP Annual LA Forecasts'!$A$2:$AI$42,5,0)</f>
        <v>483</v>
      </c>
      <c r="E33" s="32">
        <f>VLOOKUP($A33,'TD Annual LA Forecasts'!$A$2:$AI$42,5,0)</f>
        <v>582</v>
      </c>
      <c r="F33" s="32">
        <f>VLOOKUP($A33,'CE Annual  LA Forecasts'!$A$2:$AI$42,15,0)</f>
        <v>1301</v>
      </c>
      <c r="G33" s="32">
        <f>VLOOKUP($A33,'CR Annual LA Forecasts'!$A$2:$AI$42,15,0)</f>
        <v>8948</v>
      </c>
      <c r="H33" s="32">
        <f>VLOOKUP($A33,'SP Annual LA Forecasts'!$A$2:$AI$42,15,0)</f>
        <v>864</v>
      </c>
      <c r="I33" s="32">
        <f>VLOOKUP($A33,'TD Annual LA Forecasts'!$A$2:$AI$42,15,0)</f>
        <v>7348</v>
      </c>
      <c r="J33" s="32">
        <f>VLOOKUP($A33,'CE Annual  LA Forecasts'!$A$2:$AI$42,25,0)</f>
        <v>5476</v>
      </c>
      <c r="K33" s="32">
        <f>VLOOKUP($A33,'CR Annual LA Forecasts'!$A$2:$AI$42,25,0)</f>
        <v>23456</v>
      </c>
      <c r="L33" s="32">
        <f>VLOOKUP($A33,'SP Annual LA Forecasts'!$A$2:$AI$42,25,0)</f>
        <v>2151</v>
      </c>
      <c r="M33" s="32">
        <f>VLOOKUP($A33,'TD Annual LA Forecasts'!$A$2:$AI$42,25,0)</f>
        <v>16600</v>
      </c>
      <c r="N33" s="32">
        <f>VLOOKUP($A33,'CE Annual  LA Forecasts'!$A$2:$AI$42,35,0)</f>
        <v>12569</v>
      </c>
      <c r="O33" s="32">
        <f>VLOOKUP($A33,'CR Annual LA Forecasts'!$A$2:$AI$42,35,0)</f>
        <v>32306</v>
      </c>
      <c r="P33" s="32">
        <f>VLOOKUP($A33,'SP Annual LA Forecasts'!$A$2:$AI$42,35,0)</f>
        <v>3447</v>
      </c>
      <c r="Q33" s="32">
        <f>VLOOKUP($A33,'TD Annual LA Forecasts'!$A$2:$AI$42,35,0)</f>
        <v>16999</v>
      </c>
      <c r="R33" s="33" t="s">
        <v>58</v>
      </c>
      <c r="S33" s="31" t="s">
        <v>58</v>
      </c>
      <c r="T33" s="31"/>
    </row>
    <row r="34" spans="1:20" x14ac:dyDescent="0.25">
      <c r="A34" s="43" t="s">
        <v>38</v>
      </c>
      <c r="B34" s="32">
        <f>VLOOKUP(A34,'CE Annual  LA Forecasts'!$A$2:$AI$42,5,0)</f>
        <v>632</v>
      </c>
      <c r="C34" s="32">
        <f>VLOOKUP($A34,'CR Annual LA Forecasts'!$A$2:$AI$42,5,0)</f>
        <v>836</v>
      </c>
      <c r="D34" s="32">
        <f>VLOOKUP($A34,'SP Annual LA Forecasts'!$A$2:$AI$42,5,0)</f>
        <v>555</v>
      </c>
      <c r="E34" s="32">
        <f>VLOOKUP($A34,'TD Annual LA Forecasts'!$A$2:$AI$42,5,0)</f>
        <v>697</v>
      </c>
      <c r="F34" s="32">
        <f>VLOOKUP($A34,'CE Annual  LA Forecasts'!$A$2:$AI$42,15,0)</f>
        <v>1491</v>
      </c>
      <c r="G34" s="32">
        <f>VLOOKUP($A34,'CR Annual LA Forecasts'!$A$2:$AI$42,15,0)</f>
        <v>10231</v>
      </c>
      <c r="H34" s="32">
        <f>VLOOKUP($A34,'SP Annual LA Forecasts'!$A$2:$AI$42,15,0)</f>
        <v>1055</v>
      </c>
      <c r="I34" s="32">
        <f>VLOOKUP($A34,'TD Annual LA Forecasts'!$A$2:$AI$42,15,0)</f>
        <v>10206</v>
      </c>
      <c r="J34" s="32">
        <f>VLOOKUP($A34,'CE Annual  LA Forecasts'!$A$2:$AI$42,25,0)</f>
        <v>6527</v>
      </c>
      <c r="K34" s="32">
        <f>VLOOKUP($A34,'CR Annual LA Forecasts'!$A$2:$AI$42,25,0)</f>
        <v>26537</v>
      </c>
      <c r="L34" s="32">
        <f>VLOOKUP($A34,'SP Annual LA Forecasts'!$A$2:$AI$42,25,0)</f>
        <v>2679</v>
      </c>
      <c r="M34" s="32">
        <f>VLOOKUP($A34,'TD Annual LA Forecasts'!$A$2:$AI$42,25,0)</f>
        <v>23368</v>
      </c>
      <c r="N34" s="32">
        <f>VLOOKUP($A34,'CE Annual  LA Forecasts'!$A$2:$AI$42,35,0)</f>
        <v>14577</v>
      </c>
      <c r="O34" s="32">
        <f>VLOOKUP($A34,'CR Annual LA Forecasts'!$A$2:$AI$42,35,0)</f>
        <v>36531</v>
      </c>
      <c r="P34" s="32">
        <f>VLOOKUP($A34,'SP Annual LA Forecasts'!$A$2:$AI$42,35,0)</f>
        <v>4302</v>
      </c>
      <c r="Q34" s="32">
        <f>VLOOKUP($A34,'TD Annual LA Forecasts'!$A$2:$AI$42,35,0)</f>
        <v>23725</v>
      </c>
      <c r="R34" s="33" t="s">
        <v>57</v>
      </c>
      <c r="S34" s="31" t="s">
        <v>52</v>
      </c>
      <c r="T34" s="31" t="s">
        <v>58</v>
      </c>
    </row>
    <row r="35" spans="1:20" x14ac:dyDescent="0.25">
      <c r="A35" s="43" t="s">
        <v>39</v>
      </c>
      <c r="B35" s="32">
        <f>VLOOKUP(A35,'CE Annual  LA Forecasts'!$A$2:$AI$42,5,0)</f>
        <v>1877</v>
      </c>
      <c r="C35" s="32">
        <f>VLOOKUP($A35,'CR Annual LA Forecasts'!$A$2:$AI$42,5,0)</f>
        <v>2371</v>
      </c>
      <c r="D35" s="32">
        <f>VLOOKUP($A35,'SP Annual LA Forecasts'!$A$2:$AI$42,5,0)</f>
        <v>1663</v>
      </c>
      <c r="E35" s="32">
        <f>VLOOKUP($A35,'TD Annual LA Forecasts'!$A$2:$AI$42,5,0)</f>
        <v>1942</v>
      </c>
      <c r="F35" s="32">
        <f>VLOOKUP($A35,'CE Annual  LA Forecasts'!$A$2:$AI$42,15,0)</f>
        <v>4710</v>
      </c>
      <c r="G35" s="32">
        <f>VLOOKUP($A35,'CR Annual LA Forecasts'!$A$2:$AI$42,15,0)</f>
        <v>39218</v>
      </c>
      <c r="H35" s="32">
        <f>VLOOKUP($A35,'SP Annual LA Forecasts'!$A$2:$AI$42,15,0)</f>
        <v>3100</v>
      </c>
      <c r="I35" s="32">
        <f>VLOOKUP($A35,'TD Annual LA Forecasts'!$A$2:$AI$42,15,0)</f>
        <v>27120</v>
      </c>
      <c r="J35" s="32">
        <f>VLOOKUP($A35,'CE Annual  LA Forecasts'!$A$2:$AI$42,25,0)</f>
        <v>21221</v>
      </c>
      <c r="K35" s="32">
        <f>VLOOKUP($A35,'CR Annual LA Forecasts'!$A$2:$AI$42,25,0)</f>
        <v>111078</v>
      </c>
      <c r="L35" s="32">
        <f>VLOOKUP($A35,'SP Annual LA Forecasts'!$A$2:$AI$42,25,0)</f>
        <v>8335</v>
      </c>
      <c r="M35" s="32">
        <f>VLOOKUP($A35,'TD Annual LA Forecasts'!$A$2:$AI$42,25,0)</f>
        <v>61314</v>
      </c>
      <c r="N35" s="32">
        <f>VLOOKUP($A35,'CE Annual  LA Forecasts'!$A$2:$AI$42,35,0)</f>
        <v>49562</v>
      </c>
      <c r="O35" s="32">
        <f>VLOOKUP($A35,'CR Annual LA Forecasts'!$A$2:$AI$42,35,0)</f>
        <v>154918</v>
      </c>
      <c r="P35" s="32">
        <f>VLOOKUP($A35,'SP Annual LA Forecasts'!$A$2:$AI$42,35,0)</f>
        <v>13613</v>
      </c>
      <c r="Q35" s="32">
        <f>VLOOKUP($A35,'TD Annual LA Forecasts'!$A$2:$AI$42,35,0)</f>
        <v>63217</v>
      </c>
      <c r="R35" s="33" t="s">
        <v>53</v>
      </c>
      <c r="S35" s="31" t="s">
        <v>53</v>
      </c>
      <c r="T35" s="31"/>
    </row>
    <row r="36" spans="1:20" x14ac:dyDescent="0.25">
      <c r="A36" s="43" t="s">
        <v>40</v>
      </c>
      <c r="B36" s="32">
        <f>VLOOKUP(A36,'CE Annual  LA Forecasts'!$A$2:$AI$42,5,0)</f>
        <v>471</v>
      </c>
      <c r="C36" s="32">
        <f>VLOOKUP($A36,'CR Annual LA Forecasts'!$A$2:$AI$42,5,0)</f>
        <v>607</v>
      </c>
      <c r="D36" s="32">
        <f>VLOOKUP($A36,'SP Annual LA Forecasts'!$A$2:$AI$42,5,0)</f>
        <v>422</v>
      </c>
      <c r="E36" s="32">
        <f>VLOOKUP($A36,'TD Annual LA Forecasts'!$A$2:$AI$42,5,0)</f>
        <v>490</v>
      </c>
      <c r="F36" s="32">
        <f>VLOOKUP($A36,'CE Annual  LA Forecasts'!$A$2:$AI$42,15,0)</f>
        <v>1244</v>
      </c>
      <c r="G36" s="32">
        <f>VLOOKUP($A36,'CR Annual LA Forecasts'!$A$2:$AI$42,15,0)</f>
        <v>10849</v>
      </c>
      <c r="H36" s="32">
        <f>VLOOKUP($A36,'SP Annual LA Forecasts'!$A$2:$AI$42,15,0)</f>
        <v>820</v>
      </c>
      <c r="I36" s="32">
        <f>VLOOKUP($A36,'TD Annual LA Forecasts'!$A$2:$AI$42,15,0)</f>
        <v>6951</v>
      </c>
      <c r="J36" s="32">
        <f>VLOOKUP($A36,'CE Annual  LA Forecasts'!$A$2:$AI$42,25,0)</f>
        <v>5772</v>
      </c>
      <c r="K36" s="32">
        <f>VLOOKUP($A36,'CR Annual LA Forecasts'!$A$2:$AI$42,25,0)</f>
        <v>31072</v>
      </c>
      <c r="L36" s="32">
        <f>VLOOKUP($A36,'SP Annual LA Forecasts'!$A$2:$AI$42,25,0)</f>
        <v>2273</v>
      </c>
      <c r="M36" s="32">
        <f>VLOOKUP($A36,'TD Annual LA Forecasts'!$A$2:$AI$42,25,0)</f>
        <v>15652</v>
      </c>
      <c r="N36" s="32">
        <f>VLOOKUP($A36,'CE Annual  LA Forecasts'!$A$2:$AI$42,35,0)</f>
        <v>13591</v>
      </c>
      <c r="O36" s="32">
        <f>VLOOKUP($A36,'CR Annual LA Forecasts'!$A$2:$AI$42,35,0)</f>
        <v>44858</v>
      </c>
      <c r="P36" s="32">
        <f>VLOOKUP($A36,'SP Annual LA Forecasts'!$A$2:$AI$42,35,0)</f>
        <v>3741</v>
      </c>
      <c r="Q36" s="32">
        <f>VLOOKUP($A36,'TD Annual LA Forecasts'!$A$2:$AI$42,35,0)</f>
        <v>16228</v>
      </c>
      <c r="R36" s="33" t="s">
        <v>56</v>
      </c>
      <c r="S36" s="31" t="s">
        <v>56</v>
      </c>
      <c r="T36" s="31"/>
    </row>
    <row r="37" spans="1:20" x14ac:dyDescent="0.25">
      <c r="A37" s="43" t="s">
        <v>41</v>
      </c>
      <c r="B37" s="32">
        <f>VLOOKUP(A37,'CE Annual  LA Forecasts'!$A$2:$AI$42,5,0)</f>
        <v>760</v>
      </c>
      <c r="C37" s="32">
        <f>VLOOKUP($A37,'CR Annual LA Forecasts'!$A$2:$AI$42,5,0)</f>
        <v>930</v>
      </c>
      <c r="D37" s="32">
        <f>VLOOKUP($A37,'SP Annual LA Forecasts'!$A$2:$AI$42,5,0)</f>
        <v>677</v>
      </c>
      <c r="E37" s="32">
        <f>VLOOKUP($A37,'TD Annual LA Forecasts'!$A$2:$AI$42,5,0)</f>
        <v>785</v>
      </c>
      <c r="F37" s="32">
        <f>VLOOKUP($A37,'CE Annual  LA Forecasts'!$A$2:$AI$42,15,0)</f>
        <v>2041</v>
      </c>
      <c r="G37" s="32">
        <f>VLOOKUP($A37,'CR Annual LA Forecasts'!$A$2:$AI$42,15,0)</f>
        <v>15050</v>
      </c>
      <c r="H37" s="32">
        <f>VLOOKUP($A37,'SP Annual LA Forecasts'!$A$2:$AI$42,15,0)</f>
        <v>1349</v>
      </c>
      <c r="I37" s="32">
        <f>VLOOKUP($A37,'TD Annual LA Forecasts'!$A$2:$AI$42,15,0)</f>
        <v>11635</v>
      </c>
      <c r="J37" s="32">
        <f>VLOOKUP($A37,'CE Annual  LA Forecasts'!$A$2:$AI$42,25,0)</f>
        <v>9632</v>
      </c>
      <c r="K37" s="32">
        <f>VLOOKUP($A37,'CR Annual LA Forecasts'!$A$2:$AI$42,25,0)</f>
        <v>42577</v>
      </c>
      <c r="L37" s="32">
        <f>VLOOKUP($A37,'SP Annual LA Forecasts'!$A$2:$AI$42,25,0)</f>
        <v>3813</v>
      </c>
      <c r="M37" s="32">
        <f>VLOOKUP($A37,'TD Annual LA Forecasts'!$A$2:$AI$42,25,0)</f>
        <v>26194</v>
      </c>
      <c r="N37" s="32">
        <f>VLOOKUP($A37,'CE Annual  LA Forecasts'!$A$2:$AI$42,35,0)</f>
        <v>22762</v>
      </c>
      <c r="O37" s="32">
        <f>VLOOKUP($A37,'CR Annual LA Forecasts'!$A$2:$AI$42,35,0)</f>
        <v>61465</v>
      </c>
      <c r="P37" s="32">
        <f>VLOOKUP($A37,'SP Annual LA Forecasts'!$A$2:$AI$42,35,0)</f>
        <v>6293</v>
      </c>
      <c r="Q37" s="32">
        <f>VLOOKUP($A37,'TD Annual LA Forecasts'!$A$2:$AI$42,35,0)</f>
        <v>27169</v>
      </c>
      <c r="R37" s="33" t="s">
        <v>59</v>
      </c>
      <c r="S37" s="31" t="s">
        <v>59</v>
      </c>
      <c r="T37" s="31"/>
    </row>
    <row r="38" spans="1:20" x14ac:dyDescent="0.25">
      <c r="A38" s="43" t="s">
        <v>43</v>
      </c>
      <c r="B38" s="32">
        <f>VLOOKUP(A38,'CE Annual  LA Forecasts'!$A$2:$AI$42,5,0)</f>
        <v>844</v>
      </c>
      <c r="C38" s="32">
        <f>VLOOKUP($A38,'CR Annual LA Forecasts'!$A$2:$AI$42,5,0)</f>
        <v>1096</v>
      </c>
      <c r="D38" s="32">
        <f>VLOOKUP($A38,'SP Annual LA Forecasts'!$A$2:$AI$42,5,0)</f>
        <v>755</v>
      </c>
      <c r="E38" s="32">
        <f>VLOOKUP($A38,'TD Annual LA Forecasts'!$A$2:$AI$42,5,0)</f>
        <v>881</v>
      </c>
      <c r="F38" s="32">
        <f>VLOOKUP($A38,'CE Annual  LA Forecasts'!$A$2:$AI$42,15,0)</f>
        <v>2203</v>
      </c>
      <c r="G38" s="32">
        <f>VLOOKUP($A38,'CR Annual LA Forecasts'!$A$2:$AI$42,15,0)</f>
        <v>19720</v>
      </c>
      <c r="H38" s="32">
        <f>VLOOKUP($A38,'SP Annual LA Forecasts'!$A$2:$AI$42,15,0)</f>
        <v>1445</v>
      </c>
      <c r="I38" s="32">
        <f>VLOOKUP($A38,'TD Annual LA Forecasts'!$A$2:$AI$42,15,0)</f>
        <v>12111</v>
      </c>
      <c r="J38" s="32">
        <f>VLOOKUP($A38,'CE Annual  LA Forecasts'!$A$2:$AI$42,25,0)</f>
        <v>10017</v>
      </c>
      <c r="K38" s="32">
        <f>VLOOKUP($A38,'CR Annual LA Forecasts'!$A$2:$AI$42,25,0)</f>
        <v>56231</v>
      </c>
      <c r="L38" s="32">
        <f>VLOOKUP($A38,'SP Annual LA Forecasts'!$A$2:$AI$42,25,0)</f>
        <v>3936</v>
      </c>
      <c r="M38" s="32">
        <f>VLOOKUP($A38,'TD Annual LA Forecasts'!$A$2:$AI$42,25,0)</f>
        <v>27240</v>
      </c>
      <c r="N38" s="32">
        <f>VLOOKUP($A38,'CE Annual  LA Forecasts'!$A$2:$AI$42,35,0)</f>
        <v>23540</v>
      </c>
      <c r="O38" s="32">
        <f>VLOOKUP($A38,'CR Annual LA Forecasts'!$A$2:$AI$42,35,0)</f>
        <v>79850</v>
      </c>
      <c r="P38" s="32">
        <f>VLOOKUP($A38,'SP Annual LA Forecasts'!$A$2:$AI$42,35,0)</f>
        <v>6445</v>
      </c>
      <c r="Q38" s="32">
        <f>VLOOKUP($A38,'TD Annual LA Forecasts'!$A$2:$AI$42,35,0)</f>
        <v>28201</v>
      </c>
      <c r="R38" s="33" t="s">
        <v>56</v>
      </c>
      <c r="S38" s="31" t="s">
        <v>56</v>
      </c>
      <c r="T38" s="31"/>
    </row>
    <row r="39" spans="1:20" x14ac:dyDescent="0.25">
      <c r="A39" s="43" t="s">
        <v>44</v>
      </c>
      <c r="B39" s="32">
        <f>VLOOKUP(A39,'CE Annual  LA Forecasts'!$A$2:$AI$42,5,0)</f>
        <v>1662</v>
      </c>
      <c r="C39" s="32">
        <f>VLOOKUP($A39,'CR Annual LA Forecasts'!$A$2:$AI$42,5,0)</f>
        <v>2151</v>
      </c>
      <c r="D39" s="32">
        <f>VLOOKUP($A39,'SP Annual LA Forecasts'!$A$2:$AI$42,5,0)</f>
        <v>1465</v>
      </c>
      <c r="E39" s="32">
        <f>VLOOKUP($A39,'TD Annual LA Forecasts'!$A$2:$AI$42,5,0)</f>
        <v>1745</v>
      </c>
      <c r="F39" s="32">
        <f>VLOOKUP($A39,'CE Annual  LA Forecasts'!$A$2:$AI$42,15,0)</f>
        <v>4256</v>
      </c>
      <c r="G39" s="32">
        <f>VLOOKUP($A39,'CR Annual LA Forecasts'!$A$2:$AI$42,15,0)</f>
        <v>32732</v>
      </c>
      <c r="H39" s="32">
        <f>VLOOKUP($A39,'SP Annual LA Forecasts'!$A$2:$AI$42,15,0)</f>
        <v>2852</v>
      </c>
      <c r="I39" s="32">
        <f>VLOOKUP($A39,'TD Annual LA Forecasts'!$A$2:$AI$42,15,0)</f>
        <v>25915</v>
      </c>
      <c r="J39" s="32">
        <f>VLOOKUP($A39,'CE Annual  LA Forecasts'!$A$2:$AI$42,25,0)</f>
        <v>19795</v>
      </c>
      <c r="K39" s="32">
        <f>VLOOKUP($A39,'CR Annual LA Forecasts'!$A$2:$AI$42,25,0)</f>
        <v>89967</v>
      </c>
      <c r="L39" s="32">
        <f>VLOOKUP($A39,'SP Annual LA Forecasts'!$A$2:$AI$42,25,0)</f>
        <v>7888</v>
      </c>
      <c r="M39" s="32">
        <f>VLOOKUP($A39,'TD Annual LA Forecasts'!$A$2:$AI$42,25,0)</f>
        <v>58769</v>
      </c>
      <c r="N39" s="32">
        <f>VLOOKUP($A39,'CE Annual  LA Forecasts'!$A$2:$AI$42,35,0)</f>
        <v>46236</v>
      </c>
      <c r="O39" s="32">
        <f>VLOOKUP($A39,'CR Annual LA Forecasts'!$A$2:$AI$42,35,0)</f>
        <v>126560</v>
      </c>
      <c r="P39" s="32">
        <f>VLOOKUP($A39,'SP Annual LA Forecasts'!$A$2:$AI$42,35,0)</f>
        <v>12957</v>
      </c>
      <c r="Q39" s="32">
        <f>VLOOKUP($A39,'TD Annual LA Forecasts'!$A$2:$AI$42,35,0)</f>
        <v>60551</v>
      </c>
      <c r="R39" s="33" t="s">
        <v>52</v>
      </c>
      <c r="S39" s="31" t="s">
        <v>52</v>
      </c>
      <c r="T39" s="31"/>
    </row>
    <row r="40" spans="1:20" x14ac:dyDescent="0.25">
      <c r="A40" s="43" t="s">
        <v>46</v>
      </c>
      <c r="B40" s="32">
        <f>VLOOKUP(A40,'CE Annual  LA Forecasts'!$A$2:$AI$42,5,0)</f>
        <v>487</v>
      </c>
      <c r="C40" s="32">
        <f>VLOOKUP($A40,'CR Annual LA Forecasts'!$A$2:$AI$42,5,0)</f>
        <v>669</v>
      </c>
      <c r="D40" s="32">
        <f>VLOOKUP($A40,'SP Annual LA Forecasts'!$A$2:$AI$42,5,0)</f>
        <v>429</v>
      </c>
      <c r="E40" s="32">
        <f>VLOOKUP($A40,'TD Annual LA Forecasts'!$A$2:$AI$42,5,0)</f>
        <v>551</v>
      </c>
      <c r="F40" s="32">
        <f>VLOOKUP($A40,'CE Annual  LA Forecasts'!$A$2:$AI$42,15,0)</f>
        <v>1084</v>
      </c>
      <c r="G40" s="32">
        <f>VLOOKUP($A40,'CR Annual LA Forecasts'!$A$2:$AI$42,15,0)</f>
        <v>7389</v>
      </c>
      <c r="H40" s="32">
        <f>VLOOKUP($A40,'SP Annual LA Forecasts'!$A$2:$AI$42,15,0)</f>
        <v>786</v>
      </c>
      <c r="I40" s="32">
        <f>VLOOKUP($A40,'TD Annual LA Forecasts'!$A$2:$AI$42,15,0)</f>
        <v>7779</v>
      </c>
      <c r="J40" s="32">
        <f>VLOOKUP($A40,'CE Annual  LA Forecasts'!$A$2:$AI$42,25,0)</f>
        <v>4455</v>
      </c>
      <c r="K40" s="32">
        <f>VLOOKUP($A40,'CR Annual LA Forecasts'!$A$2:$AI$42,25,0)</f>
        <v>18047</v>
      </c>
      <c r="L40" s="32">
        <f>VLOOKUP($A40,'SP Annual LA Forecasts'!$A$2:$AI$42,25,0)</f>
        <v>1850</v>
      </c>
      <c r="M40" s="32">
        <f>VLOOKUP($A40,'TD Annual LA Forecasts'!$A$2:$AI$42,25,0)</f>
        <v>17891</v>
      </c>
      <c r="N40" s="32">
        <f>VLOOKUP($A40,'CE Annual  LA Forecasts'!$A$2:$AI$42,35,0)</f>
        <v>9636</v>
      </c>
      <c r="O40" s="32">
        <f>VLOOKUP($A40,'CR Annual LA Forecasts'!$A$2:$AI$42,35,0)</f>
        <v>24028</v>
      </c>
      <c r="P40" s="32">
        <f>VLOOKUP($A40,'SP Annual LA Forecasts'!$A$2:$AI$42,35,0)</f>
        <v>2913</v>
      </c>
      <c r="Q40" s="32">
        <f>VLOOKUP($A40,'TD Annual LA Forecasts'!$A$2:$AI$42,35,0)</f>
        <v>18013</v>
      </c>
      <c r="R40" s="33" t="s">
        <v>60</v>
      </c>
      <c r="S40" s="31" t="s">
        <v>60</v>
      </c>
      <c r="T40" s="31"/>
    </row>
    <row r="41" spans="1:20" x14ac:dyDescent="0.25">
      <c r="A41" s="43" t="s">
        <v>47</v>
      </c>
      <c r="B41" s="32">
        <f>VLOOKUP(A41,'CE Annual  LA Forecasts'!$A$2:$AI$42,5,0)</f>
        <v>852</v>
      </c>
      <c r="C41" s="32">
        <f>VLOOKUP($A41,'CR Annual LA Forecasts'!$A$2:$AI$42,5,0)</f>
        <v>1018</v>
      </c>
      <c r="D41" s="32">
        <f>VLOOKUP($A41,'SP Annual LA Forecasts'!$A$2:$AI$42,5,0)</f>
        <v>757</v>
      </c>
      <c r="E41" s="32">
        <f>VLOOKUP($A41,'TD Annual LA Forecasts'!$A$2:$AI$42,5,0)</f>
        <v>880</v>
      </c>
      <c r="F41" s="32">
        <f>VLOOKUP($A41,'CE Annual  LA Forecasts'!$A$2:$AI$42,15,0)</f>
        <v>2216</v>
      </c>
      <c r="G41" s="32">
        <f>VLOOKUP($A41,'CR Annual LA Forecasts'!$A$2:$AI$42,15,0)</f>
        <v>14681</v>
      </c>
      <c r="H41" s="32">
        <f>VLOOKUP($A41,'SP Annual LA Forecasts'!$A$2:$AI$42,15,0)</f>
        <v>1464</v>
      </c>
      <c r="I41" s="32">
        <f>VLOOKUP($A41,'TD Annual LA Forecasts'!$A$2:$AI$42,15,0)</f>
        <v>12698</v>
      </c>
      <c r="J41" s="32">
        <f>VLOOKUP($A41,'CE Annual  LA Forecasts'!$A$2:$AI$42,25,0)</f>
        <v>10155</v>
      </c>
      <c r="K41" s="32">
        <f>VLOOKUP($A41,'CR Annual LA Forecasts'!$A$2:$AI$42,25,0)</f>
        <v>40804</v>
      </c>
      <c r="L41" s="32">
        <f>VLOOKUP($A41,'SP Annual LA Forecasts'!$A$2:$AI$42,25,0)</f>
        <v>4009</v>
      </c>
      <c r="M41" s="32">
        <f>VLOOKUP($A41,'TD Annual LA Forecasts'!$A$2:$AI$42,25,0)</f>
        <v>28639</v>
      </c>
      <c r="N41" s="32">
        <f>VLOOKUP($A41,'CE Annual  LA Forecasts'!$A$2:$AI$42,35,0)</f>
        <v>23701</v>
      </c>
      <c r="O41" s="32">
        <f>VLOOKUP($A41,'CR Annual LA Forecasts'!$A$2:$AI$42,35,0)</f>
        <v>57618</v>
      </c>
      <c r="P41" s="32">
        <f>VLOOKUP($A41,'SP Annual LA Forecasts'!$A$2:$AI$42,35,0)</f>
        <v>6567</v>
      </c>
      <c r="Q41" s="32">
        <f>VLOOKUP($A41,'TD Annual LA Forecasts'!$A$2:$AI$42,35,0)</f>
        <v>29562</v>
      </c>
      <c r="R41" s="33" t="s">
        <v>57</v>
      </c>
      <c r="S41" s="31" t="s">
        <v>52</v>
      </c>
      <c r="T41" s="31" t="s">
        <v>58</v>
      </c>
    </row>
  </sheetData>
  <autoFilter ref="A2:T41"/>
  <mergeCells count="4">
    <mergeCell ref="B1:E1"/>
    <mergeCell ref="F1:I1"/>
    <mergeCell ref="J1:M1"/>
    <mergeCell ref="N1:Q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M40"/>
  <sheetViews>
    <sheetView workbookViewId="0">
      <selection activeCell="B3" sqref="B3"/>
    </sheetView>
  </sheetViews>
  <sheetFormatPr defaultRowHeight="15" x14ac:dyDescent="0.25"/>
  <cols>
    <col min="1" max="1" width="24" customWidth="1"/>
    <col min="2" max="35" width="10.42578125" customWidth="1"/>
    <col min="36" max="36" width="31" customWidth="1"/>
    <col min="37" max="37" width="69.28515625" bestFit="1" customWidth="1"/>
    <col min="38" max="38" width="49" bestFit="1" customWidth="1"/>
    <col min="39" max="39" width="23.28515625" bestFit="1" customWidth="1"/>
  </cols>
  <sheetData>
    <row r="1" spans="1:39" s="44" customFormat="1" x14ac:dyDescent="0.25">
      <c r="A1" s="29" t="s">
        <v>3</v>
      </c>
      <c r="B1" s="29">
        <v>2017</v>
      </c>
      <c r="C1" s="29">
        <v>2018</v>
      </c>
      <c r="D1" s="29">
        <v>2019</v>
      </c>
      <c r="E1" s="29">
        <v>2020</v>
      </c>
      <c r="F1" s="29">
        <v>2021</v>
      </c>
      <c r="G1" s="29">
        <v>2022</v>
      </c>
      <c r="H1" s="29">
        <v>2023</v>
      </c>
      <c r="I1" s="29">
        <v>2024</v>
      </c>
      <c r="J1" s="29">
        <v>2025</v>
      </c>
      <c r="K1" s="29">
        <v>2026</v>
      </c>
      <c r="L1" s="29">
        <v>2027</v>
      </c>
      <c r="M1" s="29">
        <v>2028</v>
      </c>
      <c r="N1" s="29">
        <v>2029</v>
      </c>
      <c r="O1" s="29">
        <v>2030</v>
      </c>
      <c r="P1" s="29">
        <v>2031</v>
      </c>
      <c r="Q1" s="29">
        <v>2032</v>
      </c>
      <c r="R1" s="29">
        <v>2033</v>
      </c>
      <c r="S1" s="29">
        <v>2034</v>
      </c>
      <c r="T1" s="29">
        <v>2035</v>
      </c>
      <c r="U1" s="29">
        <v>2036</v>
      </c>
      <c r="V1" s="29">
        <v>2037</v>
      </c>
      <c r="W1" s="29">
        <v>2038</v>
      </c>
      <c r="X1" s="29">
        <v>2039</v>
      </c>
      <c r="Y1" s="29">
        <v>2040</v>
      </c>
      <c r="Z1" s="29">
        <v>2041</v>
      </c>
      <c r="AA1" s="29">
        <v>2042</v>
      </c>
      <c r="AB1" s="29">
        <v>2043</v>
      </c>
      <c r="AC1" s="29">
        <v>2044</v>
      </c>
      <c r="AD1" s="29">
        <v>2045</v>
      </c>
      <c r="AE1" s="29">
        <v>2046</v>
      </c>
      <c r="AF1" s="29">
        <v>2047</v>
      </c>
      <c r="AG1" s="29">
        <v>2048</v>
      </c>
      <c r="AH1" s="29">
        <v>2049</v>
      </c>
      <c r="AI1" s="29">
        <v>2050</v>
      </c>
      <c r="AJ1" s="29" t="s">
        <v>3</v>
      </c>
      <c r="AK1" s="28" t="s">
        <v>48</v>
      </c>
      <c r="AL1" s="29" t="s">
        <v>49</v>
      </c>
      <c r="AM1" s="29" t="s">
        <v>50</v>
      </c>
    </row>
    <row r="2" spans="1:39" x14ac:dyDescent="0.25">
      <c r="A2" s="31" t="s">
        <v>5</v>
      </c>
      <c r="B2" s="32">
        <v>953</v>
      </c>
      <c r="C2" s="32">
        <v>1030</v>
      </c>
      <c r="D2" s="32">
        <v>1363</v>
      </c>
      <c r="E2" s="32">
        <v>1698</v>
      </c>
      <c r="F2" s="32">
        <v>2533</v>
      </c>
      <c r="G2" s="32">
        <v>3351</v>
      </c>
      <c r="H2" s="32">
        <v>4192</v>
      </c>
      <c r="I2" s="32">
        <v>5013</v>
      </c>
      <c r="J2" s="32">
        <v>5841</v>
      </c>
      <c r="K2" s="32">
        <v>9907</v>
      </c>
      <c r="L2" s="32">
        <v>13636</v>
      </c>
      <c r="M2" s="32">
        <v>17342</v>
      </c>
      <c r="N2" s="32">
        <v>21047</v>
      </c>
      <c r="O2" s="32">
        <v>24751</v>
      </c>
      <c r="P2" s="32">
        <v>29169</v>
      </c>
      <c r="Q2" s="32">
        <v>33732</v>
      </c>
      <c r="R2" s="32">
        <v>38216</v>
      </c>
      <c r="S2" s="32">
        <v>42775</v>
      </c>
      <c r="T2" s="32">
        <v>47268</v>
      </c>
      <c r="U2" s="32">
        <v>51097</v>
      </c>
      <c r="V2" s="32">
        <v>54986</v>
      </c>
      <c r="W2" s="32">
        <v>58929</v>
      </c>
      <c r="X2" s="32">
        <v>62870</v>
      </c>
      <c r="Y2" s="32">
        <v>66885</v>
      </c>
      <c r="Z2" s="32">
        <v>70952</v>
      </c>
      <c r="AA2" s="32">
        <v>74503</v>
      </c>
      <c r="AB2" s="32">
        <v>78096</v>
      </c>
      <c r="AC2" s="32">
        <v>81602</v>
      </c>
      <c r="AD2" s="32">
        <v>85277</v>
      </c>
      <c r="AE2" s="32">
        <v>86868</v>
      </c>
      <c r="AF2" s="32">
        <v>88461</v>
      </c>
      <c r="AG2" s="32">
        <v>90054</v>
      </c>
      <c r="AH2" s="32">
        <v>91650</v>
      </c>
      <c r="AI2" s="32">
        <v>93246</v>
      </c>
      <c r="AJ2" s="31" t="s">
        <v>5</v>
      </c>
      <c r="AK2" s="33" t="s">
        <v>51</v>
      </c>
      <c r="AL2" s="31" t="s">
        <v>52</v>
      </c>
      <c r="AM2" s="31" t="s">
        <v>53</v>
      </c>
    </row>
    <row r="3" spans="1:39" ht="30" x14ac:dyDescent="0.25">
      <c r="A3" s="31" t="s">
        <v>7</v>
      </c>
      <c r="B3" s="32">
        <v>71</v>
      </c>
      <c r="C3" s="32">
        <v>77</v>
      </c>
      <c r="D3" s="32">
        <v>115</v>
      </c>
      <c r="E3" s="32">
        <v>150</v>
      </c>
      <c r="F3" s="32">
        <v>233</v>
      </c>
      <c r="G3" s="32">
        <v>298</v>
      </c>
      <c r="H3" s="32">
        <v>369</v>
      </c>
      <c r="I3" s="32">
        <v>438</v>
      </c>
      <c r="J3" s="32">
        <v>506</v>
      </c>
      <c r="K3" s="32">
        <v>844</v>
      </c>
      <c r="L3" s="32">
        <v>1127</v>
      </c>
      <c r="M3" s="32">
        <v>1409</v>
      </c>
      <c r="N3" s="32">
        <v>1685</v>
      </c>
      <c r="O3" s="32">
        <v>1955</v>
      </c>
      <c r="P3" s="32">
        <v>2263</v>
      </c>
      <c r="Q3" s="32">
        <v>2598</v>
      </c>
      <c r="R3" s="32">
        <v>2918</v>
      </c>
      <c r="S3" s="32">
        <v>3253</v>
      </c>
      <c r="T3" s="32">
        <v>3574</v>
      </c>
      <c r="U3" s="32">
        <v>3852</v>
      </c>
      <c r="V3" s="32">
        <v>4115</v>
      </c>
      <c r="W3" s="32">
        <v>4377</v>
      </c>
      <c r="X3" s="32">
        <v>4646</v>
      </c>
      <c r="Y3" s="32">
        <v>4922</v>
      </c>
      <c r="Z3" s="32">
        <v>5202</v>
      </c>
      <c r="AA3" s="32">
        <v>5366</v>
      </c>
      <c r="AB3" s="32">
        <v>5571</v>
      </c>
      <c r="AC3" s="32">
        <v>5723</v>
      </c>
      <c r="AD3" s="32">
        <v>5975</v>
      </c>
      <c r="AE3" s="32">
        <v>6082</v>
      </c>
      <c r="AF3" s="32">
        <v>6190</v>
      </c>
      <c r="AG3" s="32">
        <v>6297</v>
      </c>
      <c r="AH3" s="32">
        <v>6405</v>
      </c>
      <c r="AI3" s="32">
        <v>6513</v>
      </c>
      <c r="AJ3" s="31" t="s">
        <v>7</v>
      </c>
      <c r="AK3" s="33" t="s">
        <v>54</v>
      </c>
      <c r="AL3" s="31" t="s">
        <v>55</v>
      </c>
      <c r="AM3" s="31" t="s">
        <v>53</v>
      </c>
    </row>
    <row r="4" spans="1:39" x14ac:dyDescent="0.25">
      <c r="A4" s="31" t="s">
        <v>9</v>
      </c>
      <c r="B4" s="32">
        <v>1368</v>
      </c>
      <c r="C4" s="32">
        <v>1462</v>
      </c>
      <c r="D4" s="32">
        <v>1781</v>
      </c>
      <c r="E4" s="32">
        <v>2144</v>
      </c>
      <c r="F4" s="32">
        <v>3023</v>
      </c>
      <c r="G4" s="32">
        <v>3987</v>
      </c>
      <c r="H4" s="32">
        <v>4925</v>
      </c>
      <c r="I4" s="32">
        <v>5887</v>
      </c>
      <c r="J4" s="32">
        <v>6819</v>
      </c>
      <c r="K4" s="32">
        <v>11610</v>
      </c>
      <c r="L4" s="32">
        <v>16581</v>
      </c>
      <c r="M4" s="32">
        <v>21540</v>
      </c>
      <c r="N4" s="32">
        <v>26505</v>
      </c>
      <c r="O4" s="32">
        <v>31478</v>
      </c>
      <c r="P4" s="32">
        <v>37539</v>
      </c>
      <c r="Q4" s="32">
        <v>43568</v>
      </c>
      <c r="R4" s="32">
        <v>49610</v>
      </c>
      <c r="S4" s="32">
        <v>55641</v>
      </c>
      <c r="T4" s="32">
        <v>61689</v>
      </c>
      <c r="U4" s="32">
        <v>66827</v>
      </c>
      <c r="V4" s="32">
        <v>72102</v>
      </c>
      <c r="W4" s="32">
        <v>77369</v>
      </c>
      <c r="X4" s="32">
        <v>82626</v>
      </c>
      <c r="Y4" s="32">
        <v>87878</v>
      </c>
      <c r="Z4" s="32">
        <v>92763</v>
      </c>
      <c r="AA4" s="32">
        <v>97981</v>
      </c>
      <c r="AB4" s="32">
        <v>103075</v>
      </c>
      <c r="AC4" s="32">
        <v>108329</v>
      </c>
      <c r="AD4" s="32">
        <v>113285</v>
      </c>
      <c r="AE4" s="32">
        <v>115533</v>
      </c>
      <c r="AF4" s="32">
        <v>117787</v>
      </c>
      <c r="AG4" s="32">
        <v>120044</v>
      </c>
      <c r="AH4" s="32">
        <v>122297</v>
      </c>
      <c r="AI4" s="32">
        <v>124561</v>
      </c>
      <c r="AJ4" s="31" t="s">
        <v>9</v>
      </c>
      <c r="AK4" s="33" t="s">
        <v>52</v>
      </c>
      <c r="AL4" s="31" t="s">
        <v>52</v>
      </c>
      <c r="AM4" s="31"/>
    </row>
    <row r="5" spans="1:39" x14ac:dyDescent="0.25">
      <c r="A5" s="31" t="s">
        <v>11</v>
      </c>
      <c r="B5" s="32">
        <v>525</v>
      </c>
      <c r="C5" s="32">
        <v>557</v>
      </c>
      <c r="D5" s="32">
        <v>698</v>
      </c>
      <c r="E5" s="32">
        <v>852</v>
      </c>
      <c r="F5" s="32">
        <v>1208</v>
      </c>
      <c r="G5" s="32">
        <v>1566</v>
      </c>
      <c r="H5" s="32">
        <v>1923</v>
      </c>
      <c r="I5" s="32">
        <v>2282</v>
      </c>
      <c r="J5" s="32">
        <v>2641</v>
      </c>
      <c r="K5" s="32">
        <v>4505</v>
      </c>
      <c r="L5" s="32">
        <v>6504</v>
      </c>
      <c r="M5" s="32">
        <v>8504</v>
      </c>
      <c r="N5" s="32">
        <v>10495</v>
      </c>
      <c r="O5" s="32">
        <v>12481</v>
      </c>
      <c r="P5" s="32">
        <v>14891</v>
      </c>
      <c r="Q5" s="32">
        <v>17269</v>
      </c>
      <c r="R5" s="32">
        <v>19669</v>
      </c>
      <c r="S5" s="32">
        <v>22051</v>
      </c>
      <c r="T5" s="32">
        <v>24454</v>
      </c>
      <c r="U5" s="32">
        <v>26487</v>
      </c>
      <c r="V5" s="32">
        <v>28524</v>
      </c>
      <c r="W5" s="32">
        <v>30536</v>
      </c>
      <c r="X5" s="32">
        <v>32532</v>
      </c>
      <c r="Y5" s="32">
        <v>34484</v>
      </c>
      <c r="Z5" s="32">
        <v>36173</v>
      </c>
      <c r="AA5" s="32">
        <v>37960</v>
      </c>
      <c r="AB5" s="32">
        <v>39800</v>
      </c>
      <c r="AC5" s="32">
        <v>41602</v>
      </c>
      <c r="AD5" s="32">
        <v>43485</v>
      </c>
      <c r="AE5" s="32">
        <v>44340</v>
      </c>
      <c r="AF5" s="32">
        <v>45196</v>
      </c>
      <c r="AG5" s="32">
        <v>46055</v>
      </c>
      <c r="AH5" s="32">
        <v>46912</v>
      </c>
      <c r="AI5" s="32">
        <v>47771</v>
      </c>
      <c r="AJ5" s="31" t="s">
        <v>11</v>
      </c>
      <c r="AK5" s="33" t="s">
        <v>52</v>
      </c>
      <c r="AL5" s="31" t="s">
        <v>52</v>
      </c>
      <c r="AM5" s="31"/>
    </row>
    <row r="6" spans="1:39" x14ac:dyDescent="0.25">
      <c r="A6" s="31" t="s">
        <v>12</v>
      </c>
      <c r="B6" s="32">
        <v>1730</v>
      </c>
      <c r="C6" s="32">
        <v>1865</v>
      </c>
      <c r="D6" s="32">
        <v>2522</v>
      </c>
      <c r="E6" s="32">
        <v>3183</v>
      </c>
      <c r="F6" s="32">
        <v>4771</v>
      </c>
      <c r="G6" s="32">
        <v>6265</v>
      </c>
      <c r="H6" s="32">
        <v>7843</v>
      </c>
      <c r="I6" s="32">
        <v>9357</v>
      </c>
      <c r="J6" s="32">
        <v>10927</v>
      </c>
      <c r="K6" s="32">
        <v>18572</v>
      </c>
      <c r="L6" s="32">
        <v>25548</v>
      </c>
      <c r="M6" s="32">
        <v>32494</v>
      </c>
      <c r="N6" s="32">
        <v>39424</v>
      </c>
      <c r="O6" s="32">
        <v>46323</v>
      </c>
      <c r="P6" s="32">
        <v>54729</v>
      </c>
      <c r="Q6" s="32">
        <v>63025</v>
      </c>
      <c r="R6" s="32">
        <v>71503</v>
      </c>
      <c r="S6" s="32">
        <v>79842</v>
      </c>
      <c r="T6" s="32">
        <v>88299</v>
      </c>
      <c r="U6" s="32">
        <v>95318</v>
      </c>
      <c r="V6" s="32">
        <v>102470</v>
      </c>
      <c r="W6" s="32">
        <v>109626</v>
      </c>
      <c r="X6" s="32">
        <v>116785</v>
      </c>
      <c r="Y6" s="32">
        <v>123958</v>
      </c>
      <c r="Z6" s="32">
        <v>131167</v>
      </c>
      <c r="AA6" s="32">
        <v>138236</v>
      </c>
      <c r="AB6" s="32">
        <v>144572</v>
      </c>
      <c r="AC6" s="32">
        <v>151077</v>
      </c>
      <c r="AD6" s="32">
        <v>157360</v>
      </c>
      <c r="AE6" s="32">
        <v>160290</v>
      </c>
      <c r="AF6" s="32">
        <v>163220</v>
      </c>
      <c r="AG6" s="32">
        <v>166150</v>
      </c>
      <c r="AH6" s="32">
        <v>169082</v>
      </c>
      <c r="AI6" s="32">
        <v>172015</v>
      </c>
      <c r="AJ6" s="31" t="s">
        <v>12</v>
      </c>
      <c r="AK6" s="33" t="s">
        <v>56</v>
      </c>
      <c r="AL6" s="31" t="s">
        <v>56</v>
      </c>
      <c r="AM6" s="31"/>
    </row>
    <row r="7" spans="1:39" x14ac:dyDescent="0.25">
      <c r="A7" s="31" t="s">
        <v>13</v>
      </c>
      <c r="B7" s="32">
        <v>178</v>
      </c>
      <c r="C7" s="32">
        <v>191</v>
      </c>
      <c r="D7" s="32">
        <v>236</v>
      </c>
      <c r="E7" s="32">
        <v>283</v>
      </c>
      <c r="F7" s="32">
        <v>399</v>
      </c>
      <c r="G7" s="32">
        <v>516</v>
      </c>
      <c r="H7" s="32">
        <v>625</v>
      </c>
      <c r="I7" s="32">
        <v>741</v>
      </c>
      <c r="J7" s="32">
        <v>843</v>
      </c>
      <c r="K7" s="32">
        <v>1392</v>
      </c>
      <c r="L7" s="32">
        <v>1956</v>
      </c>
      <c r="M7" s="32">
        <v>2513</v>
      </c>
      <c r="N7" s="32">
        <v>3069</v>
      </c>
      <c r="O7" s="32">
        <v>3622</v>
      </c>
      <c r="P7" s="32">
        <v>4288</v>
      </c>
      <c r="Q7" s="32">
        <v>4964</v>
      </c>
      <c r="R7" s="32">
        <v>5633</v>
      </c>
      <c r="S7" s="32">
        <v>6309</v>
      </c>
      <c r="T7" s="32">
        <v>6980</v>
      </c>
      <c r="U7" s="32">
        <v>7552</v>
      </c>
      <c r="V7" s="32">
        <v>8124</v>
      </c>
      <c r="W7" s="32">
        <v>8702</v>
      </c>
      <c r="X7" s="32">
        <v>9258</v>
      </c>
      <c r="Y7" s="32">
        <v>9800</v>
      </c>
      <c r="Z7" s="32">
        <v>10302</v>
      </c>
      <c r="AA7" s="32">
        <v>10822</v>
      </c>
      <c r="AB7" s="32">
        <v>11358</v>
      </c>
      <c r="AC7" s="32">
        <v>11881</v>
      </c>
      <c r="AD7" s="32">
        <v>12426</v>
      </c>
      <c r="AE7" s="32">
        <v>12675</v>
      </c>
      <c r="AF7" s="32">
        <v>12927</v>
      </c>
      <c r="AG7" s="32">
        <v>13176</v>
      </c>
      <c r="AH7" s="32">
        <v>13426</v>
      </c>
      <c r="AI7" s="32">
        <v>13678</v>
      </c>
      <c r="AJ7" s="31" t="s">
        <v>13</v>
      </c>
      <c r="AK7" s="33" t="s">
        <v>57</v>
      </c>
      <c r="AL7" s="31" t="s">
        <v>52</v>
      </c>
      <c r="AM7" s="31" t="s">
        <v>58</v>
      </c>
    </row>
    <row r="8" spans="1:39" x14ac:dyDescent="0.25">
      <c r="A8" s="31" t="s">
        <v>14</v>
      </c>
      <c r="B8" s="32">
        <v>298</v>
      </c>
      <c r="C8" s="32">
        <v>320</v>
      </c>
      <c r="D8" s="32">
        <v>387</v>
      </c>
      <c r="E8" s="32">
        <v>465</v>
      </c>
      <c r="F8" s="32">
        <v>657</v>
      </c>
      <c r="G8" s="32">
        <v>878</v>
      </c>
      <c r="H8" s="32">
        <v>1094</v>
      </c>
      <c r="I8" s="32">
        <v>1310</v>
      </c>
      <c r="J8" s="32">
        <v>1533</v>
      </c>
      <c r="K8" s="32">
        <v>2638</v>
      </c>
      <c r="L8" s="32">
        <v>3747</v>
      </c>
      <c r="M8" s="32">
        <v>4862</v>
      </c>
      <c r="N8" s="32">
        <v>5987</v>
      </c>
      <c r="O8" s="32">
        <v>7124</v>
      </c>
      <c r="P8" s="32">
        <v>8505</v>
      </c>
      <c r="Q8" s="32">
        <v>9906</v>
      </c>
      <c r="R8" s="32">
        <v>11287</v>
      </c>
      <c r="S8" s="32">
        <v>12677</v>
      </c>
      <c r="T8" s="32">
        <v>14056</v>
      </c>
      <c r="U8" s="32">
        <v>15235</v>
      </c>
      <c r="V8" s="32">
        <v>16445</v>
      </c>
      <c r="W8" s="32">
        <v>17650</v>
      </c>
      <c r="X8" s="32">
        <v>18854</v>
      </c>
      <c r="Y8" s="32">
        <v>20073</v>
      </c>
      <c r="Z8" s="32">
        <v>21288</v>
      </c>
      <c r="AA8" s="32">
        <v>22458</v>
      </c>
      <c r="AB8" s="32">
        <v>23771</v>
      </c>
      <c r="AC8" s="32">
        <v>24996</v>
      </c>
      <c r="AD8" s="32">
        <v>26310</v>
      </c>
      <c r="AE8" s="32">
        <v>26827</v>
      </c>
      <c r="AF8" s="32">
        <v>27341</v>
      </c>
      <c r="AG8" s="32">
        <v>27859</v>
      </c>
      <c r="AH8" s="32">
        <v>28374</v>
      </c>
      <c r="AI8" s="32">
        <v>28891</v>
      </c>
      <c r="AJ8" s="31" t="s">
        <v>14</v>
      </c>
      <c r="AK8" s="33" t="s">
        <v>59</v>
      </c>
      <c r="AL8" s="31" t="s">
        <v>59</v>
      </c>
      <c r="AM8" s="31"/>
    </row>
    <row r="9" spans="1:39" x14ac:dyDescent="0.25">
      <c r="A9" s="31" t="s">
        <v>15</v>
      </c>
      <c r="B9" s="32">
        <v>934</v>
      </c>
      <c r="C9" s="32">
        <v>1003</v>
      </c>
      <c r="D9" s="32">
        <v>1384</v>
      </c>
      <c r="E9" s="32">
        <v>1756</v>
      </c>
      <c r="F9" s="32">
        <v>2646</v>
      </c>
      <c r="G9" s="32">
        <v>3445</v>
      </c>
      <c r="H9" s="32">
        <v>4322</v>
      </c>
      <c r="I9" s="32">
        <v>5143</v>
      </c>
      <c r="J9" s="32">
        <v>6032</v>
      </c>
      <c r="K9" s="32">
        <v>10345</v>
      </c>
      <c r="L9" s="32">
        <v>14266</v>
      </c>
      <c r="M9" s="32">
        <v>18203</v>
      </c>
      <c r="N9" s="32">
        <v>22154</v>
      </c>
      <c r="O9" s="32">
        <v>26096</v>
      </c>
      <c r="P9" s="32">
        <v>30829</v>
      </c>
      <c r="Q9" s="32">
        <v>35659</v>
      </c>
      <c r="R9" s="32">
        <v>40439</v>
      </c>
      <c r="S9" s="32">
        <v>45266</v>
      </c>
      <c r="T9" s="32">
        <v>50061</v>
      </c>
      <c r="U9" s="32">
        <v>54131</v>
      </c>
      <c r="V9" s="32">
        <v>58166</v>
      </c>
      <c r="W9" s="32">
        <v>62261</v>
      </c>
      <c r="X9" s="32">
        <v>66353</v>
      </c>
      <c r="Y9" s="32">
        <v>70525</v>
      </c>
      <c r="Z9" s="32">
        <v>74742</v>
      </c>
      <c r="AA9" s="32">
        <v>78291</v>
      </c>
      <c r="AB9" s="32">
        <v>81932</v>
      </c>
      <c r="AC9" s="32">
        <v>85414</v>
      </c>
      <c r="AD9" s="32">
        <v>89217</v>
      </c>
      <c r="AE9" s="32">
        <v>90857</v>
      </c>
      <c r="AF9" s="32">
        <v>92502</v>
      </c>
      <c r="AG9" s="32">
        <v>94146</v>
      </c>
      <c r="AH9" s="32">
        <v>95791</v>
      </c>
      <c r="AI9" s="32">
        <v>97438</v>
      </c>
      <c r="AJ9" s="31" t="s">
        <v>15</v>
      </c>
      <c r="AK9" s="33" t="s">
        <v>53</v>
      </c>
      <c r="AL9" s="31" t="s">
        <v>53</v>
      </c>
      <c r="AM9" s="31"/>
    </row>
    <row r="10" spans="1:39" x14ac:dyDescent="0.25">
      <c r="A10" s="31" t="s">
        <v>16</v>
      </c>
      <c r="B10" s="32">
        <v>234</v>
      </c>
      <c r="C10" s="32">
        <v>252</v>
      </c>
      <c r="D10" s="32">
        <v>355</v>
      </c>
      <c r="E10" s="32">
        <v>449</v>
      </c>
      <c r="F10" s="32">
        <v>656</v>
      </c>
      <c r="G10" s="32">
        <v>829</v>
      </c>
      <c r="H10" s="32">
        <v>975</v>
      </c>
      <c r="I10" s="32">
        <v>1149</v>
      </c>
      <c r="J10" s="32">
        <v>1275</v>
      </c>
      <c r="K10" s="32">
        <v>2040</v>
      </c>
      <c r="L10" s="32">
        <v>2770</v>
      </c>
      <c r="M10" s="32">
        <v>3485</v>
      </c>
      <c r="N10" s="32">
        <v>4184</v>
      </c>
      <c r="O10" s="32">
        <v>4870</v>
      </c>
      <c r="P10" s="32">
        <v>5652</v>
      </c>
      <c r="Q10" s="32">
        <v>6495</v>
      </c>
      <c r="R10" s="32">
        <v>7303</v>
      </c>
      <c r="S10" s="32">
        <v>8142</v>
      </c>
      <c r="T10" s="32">
        <v>8957</v>
      </c>
      <c r="U10" s="32">
        <v>9640</v>
      </c>
      <c r="V10" s="32">
        <v>10232</v>
      </c>
      <c r="W10" s="32">
        <v>10756</v>
      </c>
      <c r="X10" s="32">
        <v>11333</v>
      </c>
      <c r="Y10" s="32">
        <v>11898</v>
      </c>
      <c r="Z10" s="32">
        <v>12372</v>
      </c>
      <c r="AA10" s="32">
        <v>12823</v>
      </c>
      <c r="AB10" s="32">
        <v>13358</v>
      </c>
      <c r="AC10" s="32">
        <v>13808</v>
      </c>
      <c r="AD10" s="32">
        <v>14420</v>
      </c>
      <c r="AE10" s="32">
        <v>14690</v>
      </c>
      <c r="AF10" s="32">
        <v>14958</v>
      </c>
      <c r="AG10" s="32">
        <v>15228</v>
      </c>
      <c r="AH10" s="32">
        <v>15496</v>
      </c>
      <c r="AI10" s="32">
        <v>15766</v>
      </c>
      <c r="AJ10" s="31" t="s">
        <v>16</v>
      </c>
      <c r="AK10" s="33" t="s">
        <v>60</v>
      </c>
      <c r="AL10" s="31" t="s">
        <v>60</v>
      </c>
      <c r="AM10" s="31"/>
    </row>
    <row r="11" spans="1:39" x14ac:dyDescent="0.25">
      <c r="A11" s="31" t="s">
        <v>17</v>
      </c>
      <c r="B11" s="32">
        <v>1195</v>
      </c>
      <c r="C11" s="32">
        <v>1283</v>
      </c>
      <c r="D11" s="32">
        <v>1711</v>
      </c>
      <c r="E11" s="32">
        <v>2135</v>
      </c>
      <c r="F11" s="32">
        <v>3095</v>
      </c>
      <c r="G11" s="32">
        <v>3995</v>
      </c>
      <c r="H11" s="32">
        <v>4823</v>
      </c>
      <c r="I11" s="32">
        <v>5725</v>
      </c>
      <c r="J11" s="32">
        <v>6528</v>
      </c>
      <c r="K11" s="32">
        <v>10893</v>
      </c>
      <c r="L11" s="32">
        <v>15127</v>
      </c>
      <c r="M11" s="32">
        <v>19374</v>
      </c>
      <c r="N11" s="32">
        <v>23635</v>
      </c>
      <c r="O11" s="32">
        <v>27917</v>
      </c>
      <c r="P11" s="32">
        <v>33121</v>
      </c>
      <c r="Q11" s="32">
        <v>38356</v>
      </c>
      <c r="R11" s="32">
        <v>43598</v>
      </c>
      <c r="S11" s="32">
        <v>48839</v>
      </c>
      <c r="T11" s="32">
        <v>54090</v>
      </c>
      <c r="U11" s="32">
        <v>58482</v>
      </c>
      <c r="V11" s="32">
        <v>62683</v>
      </c>
      <c r="W11" s="32">
        <v>66835</v>
      </c>
      <c r="X11" s="32">
        <v>71023</v>
      </c>
      <c r="Y11" s="32">
        <v>75220</v>
      </c>
      <c r="Z11" s="32">
        <v>79274</v>
      </c>
      <c r="AA11" s="32">
        <v>83252</v>
      </c>
      <c r="AB11" s="32">
        <v>87281</v>
      </c>
      <c r="AC11" s="32">
        <v>91260</v>
      </c>
      <c r="AD11" s="32">
        <v>95349</v>
      </c>
      <c r="AE11" s="32">
        <v>97147</v>
      </c>
      <c r="AF11" s="32">
        <v>98951</v>
      </c>
      <c r="AG11" s="32">
        <v>100754</v>
      </c>
      <c r="AH11" s="32">
        <v>102555</v>
      </c>
      <c r="AI11" s="32">
        <v>104361</v>
      </c>
      <c r="AJ11" s="31" t="s">
        <v>17</v>
      </c>
      <c r="AK11" s="33" t="s">
        <v>61</v>
      </c>
      <c r="AL11" s="31" t="s">
        <v>62</v>
      </c>
      <c r="AM11" s="31" t="s">
        <v>58</v>
      </c>
    </row>
    <row r="12" spans="1:39" x14ac:dyDescent="0.25">
      <c r="A12" s="31" t="s">
        <v>18</v>
      </c>
      <c r="B12" s="32">
        <v>530</v>
      </c>
      <c r="C12" s="32">
        <v>569</v>
      </c>
      <c r="D12" s="32">
        <v>709</v>
      </c>
      <c r="E12" s="32">
        <v>866</v>
      </c>
      <c r="F12" s="32">
        <v>1257</v>
      </c>
      <c r="G12" s="32">
        <v>1666</v>
      </c>
      <c r="H12" s="32">
        <v>2104</v>
      </c>
      <c r="I12" s="32">
        <v>2511</v>
      </c>
      <c r="J12" s="32">
        <v>2975</v>
      </c>
      <c r="K12" s="32">
        <v>5280</v>
      </c>
      <c r="L12" s="32">
        <v>7720</v>
      </c>
      <c r="M12" s="32">
        <v>10189</v>
      </c>
      <c r="N12" s="32">
        <v>12673</v>
      </c>
      <c r="O12" s="32">
        <v>15176</v>
      </c>
      <c r="P12" s="32">
        <v>18187</v>
      </c>
      <c r="Q12" s="32">
        <v>21251</v>
      </c>
      <c r="R12" s="32">
        <v>24225</v>
      </c>
      <c r="S12" s="32">
        <v>27264</v>
      </c>
      <c r="T12" s="32">
        <v>30244</v>
      </c>
      <c r="U12" s="32">
        <v>32824</v>
      </c>
      <c r="V12" s="32">
        <v>35381</v>
      </c>
      <c r="W12" s="32">
        <v>37933</v>
      </c>
      <c r="X12" s="32">
        <v>40485</v>
      </c>
      <c r="Y12" s="32">
        <v>43090</v>
      </c>
      <c r="Z12" s="32">
        <v>45510</v>
      </c>
      <c r="AA12" s="32">
        <v>47840</v>
      </c>
      <c r="AB12" s="32">
        <v>50324</v>
      </c>
      <c r="AC12" s="32">
        <v>52739</v>
      </c>
      <c r="AD12" s="32">
        <v>55227</v>
      </c>
      <c r="AE12" s="32">
        <v>56252</v>
      </c>
      <c r="AF12" s="32">
        <v>57278</v>
      </c>
      <c r="AG12" s="32">
        <v>58304</v>
      </c>
      <c r="AH12" s="32">
        <v>59330</v>
      </c>
      <c r="AI12" s="32">
        <v>60354</v>
      </c>
      <c r="AJ12" s="31" t="s">
        <v>18</v>
      </c>
      <c r="AK12" s="33" t="s">
        <v>56</v>
      </c>
      <c r="AL12" s="31" t="s">
        <v>56</v>
      </c>
      <c r="AM12" s="31"/>
    </row>
    <row r="13" spans="1:39" x14ac:dyDescent="0.25">
      <c r="A13" s="31" t="s">
        <v>19</v>
      </c>
      <c r="B13" s="32">
        <v>449</v>
      </c>
      <c r="C13" s="32">
        <v>483</v>
      </c>
      <c r="D13" s="32">
        <v>657</v>
      </c>
      <c r="E13" s="32">
        <v>825</v>
      </c>
      <c r="F13" s="32">
        <v>1202</v>
      </c>
      <c r="G13" s="32">
        <v>1543</v>
      </c>
      <c r="H13" s="32">
        <v>1851</v>
      </c>
      <c r="I13" s="32">
        <v>2193</v>
      </c>
      <c r="J13" s="32">
        <v>2476</v>
      </c>
      <c r="K13" s="32">
        <v>4065</v>
      </c>
      <c r="L13" s="32">
        <v>5613</v>
      </c>
      <c r="M13" s="32">
        <v>7144</v>
      </c>
      <c r="N13" s="32">
        <v>8665</v>
      </c>
      <c r="O13" s="32">
        <v>10173</v>
      </c>
      <c r="P13" s="32">
        <v>12008</v>
      </c>
      <c r="Q13" s="32">
        <v>13803</v>
      </c>
      <c r="R13" s="32">
        <v>15646</v>
      </c>
      <c r="S13" s="32">
        <v>17456</v>
      </c>
      <c r="T13" s="32">
        <v>19293</v>
      </c>
      <c r="U13" s="32">
        <v>20802</v>
      </c>
      <c r="V13" s="32">
        <v>22245</v>
      </c>
      <c r="W13" s="32">
        <v>23689</v>
      </c>
      <c r="X13" s="32">
        <v>25131</v>
      </c>
      <c r="Y13" s="32">
        <v>26507</v>
      </c>
      <c r="Z13" s="32">
        <v>27697</v>
      </c>
      <c r="AA13" s="32">
        <v>29029</v>
      </c>
      <c r="AB13" s="32">
        <v>30261</v>
      </c>
      <c r="AC13" s="32">
        <v>31578</v>
      </c>
      <c r="AD13" s="32">
        <v>32807</v>
      </c>
      <c r="AE13" s="32">
        <v>33430</v>
      </c>
      <c r="AF13" s="32">
        <v>34049</v>
      </c>
      <c r="AG13" s="32">
        <v>34669</v>
      </c>
      <c r="AH13" s="32">
        <v>35292</v>
      </c>
      <c r="AI13" s="32">
        <v>35913</v>
      </c>
      <c r="AJ13" s="31" t="s">
        <v>19</v>
      </c>
      <c r="AK13" s="33" t="s">
        <v>58</v>
      </c>
      <c r="AL13" s="31" t="s">
        <v>58</v>
      </c>
      <c r="AM13" s="31"/>
    </row>
    <row r="14" spans="1:39" x14ac:dyDescent="0.25">
      <c r="A14" s="31" t="s">
        <v>20</v>
      </c>
      <c r="B14" s="32">
        <v>443</v>
      </c>
      <c r="C14" s="32">
        <v>470</v>
      </c>
      <c r="D14" s="32">
        <v>593</v>
      </c>
      <c r="E14" s="32">
        <v>723</v>
      </c>
      <c r="F14" s="32">
        <v>1018</v>
      </c>
      <c r="G14" s="32">
        <v>1299</v>
      </c>
      <c r="H14" s="32">
        <v>1568</v>
      </c>
      <c r="I14" s="32">
        <v>1851</v>
      </c>
      <c r="J14" s="32">
        <v>2111</v>
      </c>
      <c r="K14" s="32">
        <v>3544</v>
      </c>
      <c r="L14" s="32">
        <v>5089</v>
      </c>
      <c r="M14" s="32">
        <v>6644</v>
      </c>
      <c r="N14" s="32">
        <v>8204</v>
      </c>
      <c r="O14" s="32">
        <v>9768</v>
      </c>
      <c r="P14" s="32">
        <v>11652</v>
      </c>
      <c r="Q14" s="32">
        <v>13567</v>
      </c>
      <c r="R14" s="32">
        <v>15433</v>
      </c>
      <c r="S14" s="32">
        <v>17333</v>
      </c>
      <c r="T14" s="32">
        <v>19201</v>
      </c>
      <c r="U14" s="32">
        <v>20821</v>
      </c>
      <c r="V14" s="32">
        <v>22370</v>
      </c>
      <c r="W14" s="32">
        <v>23913</v>
      </c>
      <c r="X14" s="32">
        <v>25461</v>
      </c>
      <c r="Y14" s="32">
        <v>26986</v>
      </c>
      <c r="Z14" s="32">
        <v>28311</v>
      </c>
      <c r="AA14" s="32">
        <v>29682</v>
      </c>
      <c r="AB14" s="32">
        <v>31065</v>
      </c>
      <c r="AC14" s="32">
        <v>32474</v>
      </c>
      <c r="AD14" s="32">
        <v>33874</v>
      </c>
      <c r="AE14" s="32">
        <v>34552</v>
      </c>
      <c r="AF14" s="32">
        <v>35229</v>
      </c>
      <c r="AG14" s="32">
        <v>35908</v>
      </c>
      <c r="AH14" s="32">
        <v>36587</v>
      </c>
      <c r="AI14" s="32">
        <v>37266</v>
      </c>
      <c r="AJ14" s="31" t="s">
        <v>20</v>
      </c>
      <c r="AK14" s="33" t="s">
        <v>57</v>
      </c>
      <c r="AL14" s="31" t="s">
        <v>52</v>
      </c>
      <c r="AM14" s="31" t="s">
        <v>58</v>
      </c>
    </row>
    <row r="15" spans="1:39" x14ac:dyDescent="0.25">
      <c r="A15" s="31" t="s">
        <v>21</v>
      </c>
      <c r="B15" s="32">
        <v>317</v>
      </c>
      <c r="C15" s="32">
        <v>343</v>
      </c>
      <c r="D15" s="32">
        <v>428</v>
      </c>
      <c r="E15" s="32">
        <v>520</v>
      </c>
      <c r="F15" s="32">
        <v>754</v>
      </c>
      <c r="G15" s="32">
        <v>1013</v>
      </c>
      <c r="H15" s="32">
        <v>1271</v>
      </c>
      <c r="I15" s="32">
        <v>1524</v>
      </c>
      <c r="J15" s="32">
        <v>1791</v>
      </c>
      <c r="K15" s="32">
        <v>3080</v>
      </c>
      <c r="L15" s="32">
        <v>4311</v>
      </c>
      <c r="M15" s="32">
        <v>5542</v>
      </c>
      <c r="N15" s="32">
        <v>6782</v>
      </c>
      <c r="O15" s="32">
        <v>8032</v>
      </c>
      <c r="P15" s="32">
        <v>9555</v>
      </c>
      <c r="Q15" s="32">
        <v>11092</v>
      </c>
      <c r="R15" s="32">
        <v>12622</v>
      </c>
      <c r="S15" s="32">
        <v>14153</v>
      </c>
      <c r="T15" s="32">
        <v>15681</v>
      </c>
      <c r="U15" s="32">
        <v>16977</v>
      </c>
      <c r="V15" s="32">
        <v>18315</v>
      </c>
      <c r="W15" s="32">
        <v>19653</v>
      </c>
      <c r="X15" s="32">
        <v>20990</v>
      </c>
      <c r="Y15" s="32">
        <v>22349</v>
      </c>
      <c r="Z15" s="32">
        <v>23748</v>
      </c>
      <c r="AA15" s="32">
        <v>25080</v>
      </c>
      <c r="AB15" s="32">
        <v>26516</v>
      </c>
      <c r="AC15" s="32">
        <v>27863</v>
      </c>
      <c r="AD15" s="32">
        <v>29297</v>
      </c>
      <c r="AE15" s="32">
        <v>29857</v>
      </c>
      <c r="AF15" s="32">
        <v>30418</v>
      </c>
      <c r="AG15" s="32">
        <v>30978</v>
      </c>
      <c r="AH15" s="32">
        <v>31539</v>
      </c>
      <c r="AI15" s="32">
        <v>32100</v>
      </c>
      <c r="AJ15" s="31" t="s">
        <v>21</v>
      </c>
      <c r="AK15" s="33" t="s">
        <v>59</v>
      </c>
      <c r="AL15" s="31" t="s">
        <v>59</v>
      </c>
      <c r="AM15" s="31"/>
    </row>
    <row r="16" spans="1:39" x14ac:dyDescent="0.25">
      <c r="A16" s="31" t="s">
        <v>22</v>
      </c>
      <c r="B16" s="32">
        <v>21</v>
      </c>
      <c r="C16" s="32">
        <v>22</v>
      </c>
      <c r="D16" s="32">
        <v>31</v>
      </c>
      <c r="E16" s="32">
        <v>40</v>
      </c>
      <c r="F16" s="32">
        <v>56</v>
      </c>
      <c r="G16" s="32">
        <v>69</v>
      </c>
      <c r="H16" s="32">
        <v>77</v>
      </c>
      <c r="I16" s="32">
        <v>90</v>
      </c>
      <c r="J16" s="32">
        <v>97</v>
      </c>
      <c r="K16" s="32">
        <v>149</v>
      </c>
      <c r="L16" s="32">
        <v>206</v>
      </c>
      <c r="M16" s="32">
        <v>261</v>
      </c>
      <c r="N16" s="32">
        <v>314</v>
      </c>
      <c r="O16" s="32">
        <v>364</v>
      </c>
      <c r="P16" s="32">
        <v>418</v>
      </c>
      <c r="Q16" s="32">
        <v>478</v>
      </c>
      <c r="R16" s="32">
        <v>535</v>
      </c>
      <c r="S16" s="32">
        <v>595</v>
      </c>
      <c r="T16" s="32">
        <v>653</v>
      </c>
      <c r="U16" s="32">
        <v>701</v>
      </c>
      <c r="V16" s="32">
        <v>738</v>
      </c>
      <c r="W16" s="32">
        <v>766</v>
      </c>
      <c r="X16" s="32">
        <v>796</v>
      </c>
      <c r="Y16" s="32">
        <v>821</v>
      </c>
      <c r="Z16" s="32">
        <v>829</v>
      </c>
      <c r="AA16" s="32">
        <v>844</v>
      </c>
      <c r="AB16" s="32">
        <v>871</v>
      </c>
      <c r="AC16" s="32">
        <v>887</v>
      </c>
      <c r="AD16" s="32">
        <v>926</v>
      </c>
      <c r="AE16" s="32">
        <v>944</v>
      </c>
      <c r="AF16" s="32">
        <v>963</v>
      </c>
      <c r="AG16" s="32">
        <v>982</v>
      </c>
      <c r="AH16" s="32">
        <v>1000</v>
      </c>
      <c r="AI16" s="32">
        <v>1019</v>
      </c>
      <c r="AJ16" s="31" t="s">
        <v>22</v>
      </c>
      <c r="AK16" s="33" t="s">
        <v>55</v>
      </c>
      <c r="AL16" s="31" t="s">
        <v>55</v>
      </c>
      <c r="AM16" s="31"/>
    </row>
    <row r="17" spans="1:39" x14ac:dyDescent="0.25">
      <c r="A17" s="31" t="s">
        <v>23</v>
      </c>
      <c r="B17" s="32">
        <v>771</v>
      </c>
      <c r="C17" s="32">
        <v>827</v>
      </c>
      <c r="D17" s="32">
        <v>1051</v>
      </c>
      <c r="E17" s="32">
        <v>1301</v>
      </c>
      <c r="F17" s="32">
        <v>1891</v>
      </c>
      <c r="G17" s="32">
        <v>2495</v>
      </c>
      <c r="H17" s="32">
        <v>3136</v>
      </c>
      <c r="I17" s="32">
        <v>3745</v>
      </c>
      <c r="J17" s="32">
        <v>4426</v>
      </c>
      <c r="K17" s="32">
        <v>7765</v>
      </c>
      <c r="L17" s="32">
        <v>11074</v>
      </c>
      <c r="M17" s="32">
        <v>14425</v>
      </c>
      <c r="N17" s="32">
        <v>17812</v>
      </c>
      <c r="O17" s="32">
        <v>21226</v>
      </c>
      <c r="P17" s="32">
        <v>25438</v>
      </c>
      <c r="Q17" s="32">
        <v>29557</v>
      </c>
      <c r="R17" s="32">
        <v>33738</v>
      </c>
      <c r="S17" s="32">
        <v>37868</v>
      </c>
      <c r="T17" s="32">
        <v>42047</v>
      </c>
      <c r="U17" s="32">
        <v>45560</v>
      </c>
      <c r="V17" s="32">
        <v>49119</v>
      </c>
      <c r="W17" s="32">
        <v>52685</v>
      </c>
      <c r="X17" s="32">
        <v>56231</v>
      </c>
      <c r="Y17" s="32">
        <v>59812</v>
      </c>
      <c r="Z17" s="32">
        <v>63317</v>
      </c>
      <c r="AA17" s="32">
        <v>67013</v>
      </c>
      <c r="AB17" s="32">
        <v>70525</v>
      </c>
      <c r="AC17" s="32">
        <v>74240</v>
      </c>
      <c r="AD17" s="32">
        <v>77576</v>
      </c>
      <c r="AE17" s="32">
        <v>79041</v>
      </c>
      <c r="AF17" s="32">
        <v>80506</v>
      </c>
      <c r="AG17" s="32">
        <v>81976</v>
      </c>
      <c r="AH17" s="32">
        <v>83445</v>
      </c>
      <c r="AI17" s="32">
        <v>84915</v>
      </c>
      <c r="AJ17" s="31" t="s">
        <v>23</v>
      </c>
      <c r="AK17" s="33" t="s">
        <v>62</v>
      </c>
      <c r="AL17" s="31" t="s">
        <v>62</v>
      </c>
      <c r="AM17" s="31"/>
    </row>
    <row r="18" spans="1:39" x14ac:dyDescent="0.25">
      <c r="A18" s="31" t="s">
        <v>24</v>
      </c>
      <c r="B18" s="32">
        <v>1141</v>
      </c>
      <c r="C18" s="32">
        <v>1220</v>
      </c>
      <c r="D18" s="32">
        <v>1514</v>
      </c>
      <c r="E18" s="32">
        <v>1841</v>
      </c>
      <c r="F18" s="32">
        <v>2635</v>
      </c>
      <c r="G18" s="32">
        <v>3472</v>
      </c>
      <c r="H18" s="32">
        <v>4326</v>
      </c>
      <c r="I18" s="32">
        <v>5159</v>
      </c>
      <c r="J18" s="32">
        <v>6031</v>
      </c>
      <c r="K18" s="32">
        <v>10368</v>
      </c>
      <c r="L18" s="32">
        <v>14674</v>
      </c>
      <c r="M18" s="32">
        <v>19001</v>
      </c>
      <c r="N18" s="32">
        <v>23356</v>
      </c>
      <c r="O18" s="32">
        <v>27741</v>
      </c>
      <c r="P18" s="32">
        <v>33116</v>
      </c>
      <c r="Q18" s="32">
        <v>38440</v>
      </c>
      <c r="R18" s="32">
        <v>43793</v>
      </c>
      <c r="S18" s="32">
        <v>49127</v>
      </c>
      <c r="T18" s="32">
        <v>54482</v>
      </c>
      <c r="U18" s="32">
        <v>59020</v>
      </c>
      <c r="V18" s="32">
        <v>63656</v>
      </c>
      <c r="W18" s="32">
        <v>68336</v>
      </c>
      <c r="X18" s="32">
        <v>72974</v>
      </c>
      <c r="Y18" s="32">
        <v>77649</v>
      </c>
      <c r="Z18" s="32">
        <v>82239</v>
      </c>
      <c r="AA18" s="32">
        <v>86986</v>
      </c>
      <c r="AB18" s="32">
        <v>91548</v>
      </c>
      <c r="AC18" s="32">
        <v>96316</v>
      </c>
      <c r="AD18" s="32">
        <v>100697</v>
      </c>
      <c r="AE18" s="32">
        <v>102663</v>
      </c>
      <c r="AF18" s="32">
        <v>104634</v>
      </c>
      <c r="AG18" s="32">
        <v>106603</v>
      </c>
      <c r="AH18" s="32">
        <v>108573</v>
      </c>
      <c r="AI18" s="32">
        <v>110549</v>
      </c>
      <c r="AJ18" s="31" t="s">
        <v>24</v>
      </c>
      <c r="AK18" s="33" t="s">
        <v>52</v>
      </c>
      <c r="AL18" s="31" t="s">
        <v>52</v>
      </c>
      <c r="AM18" s="31"/>
    </row>
    <row r="19" spans="1:39" x14ac:dyDescent="0.25">
      <c r="A19" s="31" t="s">
        <v>2</v>
      </c>
      <c r="B19" s="32">
        <v>2402</v>
      </c>
      <c r="C19" s="32">
        <v>2570</v>
      </c>
      <c r="D19" s="32">
        <v>3180</v>
      </c>
      <c r="E19" s="32">
        <v>3863</v>
      </c>
      <c r="F19" s="32">
        <v>5520</v>
      </c>
      <c r="G19" s="32">
        <v>7286</v>
      </c>
      <c r="H19" s="32">
        <v>9058</v>
      </c>
      <c r="I19" s="32">
        <v>10811</v>
      </c>
      <c r="J19" s="32">
        <v>12590</v>
      </c>
      <c r="K19" s="32">
        <v>21832</v>
      </c>
      <c r="L19" s="32">
        <v>32030</v>
      </c>
      <c r="M19" s="32">
        <v>42212</v>
      </c>
      <c r="N19" s="32">
        <v>52378</v>
      </c>
      <c r="O19" s="32">
        <v>62504</v>
      </c>
      <c r="P19" s="32">
        <v>74829</v>
      </c>
      <c r="Q19" s="32">
        <v>86904</v>
      </c>
      <c r="R19" s="32">
        <v>99128</v>
      </c>
      <c r="S19" s="32">
        <v>111236</v>
      </c>
      <c r="T19" s="32">
        <v>123463</v>
      </c>
      <c r="U19" s="32">
        <v>133767</v>
      </c>
      <c r="V19" s="32">
        <v>144183</v>
      </c>
      <c r="W19" s="32">
        <v>154622</v>
      </c>
      <c r="X19" s="32">
        <v>165012</v>
      </c>
      <c r="Y19" s="32">
        <v>175207</v>
      </c>
      <c r="Z19" s="32">
        <v>183730</v>
      </c>
      <c r="AA19" s="32">
        <v>193011</v>
      </c>
      <c r="AB19" s="32">
        <v>202464</v>
      </c>
      <c r="AC19" s="32">
        <v>211831</v>
      </c>
      <c r="AD19" s="32">
        <v>221388</v>
      </c>
      <c r="AE19" s="32">
        <v>225609</v>
      </c>
      <c r="AF19" s="32">
        <v>229832</v>
      </c>
      <c r="AG19" s="32">
        <v>234059</v>
      </c>
      <c r="AH19" s="32">
        <v>238288</v>
      </c>
      <c r="AI19" s="32">
        <v>242525</v>
      </c>
      <c r="AJ19" s="31" t="s">
        <v>2</v>
      </c>
      <c r="AK19" s="33" t="s">
        <v>52</v>
      </c>
      <c r="AL19" s="31" t="s">
        <v>52</v>
      </c>
      <c r="AM19" s="31"/>
    </row>
    <row r="20" spans="1:39" x14ac:dyDescent="0.25">
      <c r="A20" s="31" t="s">
        <v>25</v>
      </c>
      <c r="B20" s="32">
        <v>432</v>
      </c>
      <c r="C20" s="32">
        <v>466</v>
      </c>
      <c r="D20" s="32">
        <v>574</v>
      </c>
      <c r="E20" s="32">
        <v>694</v>
      </c>
      <c r="F20" s="32">
        <v>998</v>
      </c>
      <c r="G20" s="32">
        <v>1342</v>
      </c>
      <c r="H20" s="32">
        <v>1681</v>
      </c>
      <c r="I20" s="32">
        <v>2019</v>
      </c>
      <c r="J20" s="32">
        <v>2366</v>
      </c>
      <c r="K20" s="32">
        <v>4079</v>
      </c>
      <c r="L20" s="32">
        <v>5785</v>
      </c>
      <c r="M20" s="32">
        <v>7483</v>
      </c>
      <c r="N20" s="32">
        <v>9185</v>
      </c>
      <c r="O20" s="32">
        <v>10891</v>
      </c>
      <c r="P20" s="32">
        <v>12961</v>
      </c>
      <c r="Q20" s="32">
        <v>15045</v>
      </c>
      <c r="R20" s="32">
        <v>17123</v>
      </c>
      <c r="S20" s="32">
        <v>19202</v>
      </c>
      <c r="T20" s="32">
        <v>21276</v>
      </c>
      <c r="U20" s="32">
        <v>23037</v>
      </c>
      <c r="V20" s="32">
        <v>24860</v>
      </c>
      <c r="W20" s="32">
        <v>26683</v>
      </c>
      <c r="X20" s="32">
        <v>28504</v>
      </c>
      <c r="Y20" s="32">
        <v>30358</v>
      </c>
      <c r="Z20" s="32">
        <v>32197</v>
      </c>
      <c r="AA20" s="32">
        <v>33956</v>
      </c>
      <c r="AB20" s="32">
        <v>35849</v>
      </c>
      <c r="AC20" s="32">
        <v>37646</v>
      </c>
      <c r="AD20" s="32">
        <v>39539</v>
      </c>
      <c r="AE20" s="32">
        <v>40298</v>
      </c>
      <c r="AF20" s="32">
        <v>41059</v>
      </c>
      <c r="AG20" s="32">
        <v>41818</v>
      </c>
      <c r="AH20" s="32">
        <v>42580</v>
      </c>
      <c r="AI20" s="32">
        <v>43338</v>
      </c>
      <c r="AJ20" s="31" t="s">
        <v>25</v>
      </c>
      <c r="AK20" s="33" t="s">
        <v>59</v>
      </c>
      <c r="AL20" s="31" t="s">
        <v>59</v>
      </c>
      <c r="AM20" s="31"/>
    </row>
    <row r="21" spans="1:39" x14ac:dyDescent="0.25">
      <c r="A21" s="31" t="s">
        <v>26</v>
      </c>
      <c r="B21" s="32">
        <v>926</v>
      </c>
      <c r="C21" s="32">
        <v>994</v>
      </c>
      <c r="D21" s="32">
        <v>1179</v>
      </c>
      <c r="E21" s="32">
        <v>1405</v>
      </c>
      <c r="F21" s="32">
        <v>1973</v>
      </c>
      <c r="G21" s="32">
        <v>2633</v>
      </c>
      <c r="H21" s="32">
        <v>3266</v>
      </c>
      <c r="I21" s="32">
        <v>3912</v>
      </c>
      <c r="J21" s="32">
        <v>4539</v>
      </c>
      <c r="K21" s="32">
        <v>7873</v>
      </c>
      <c r="L21" s="32">
        <v>11801</v>
      </c>
      <c r="M21" s="32">
        <v>15700</v>
      </c>
      <c r="N21" s="32">
        <v>19559</v>
      </c>
      <c r="O21" s="32">
        <v>23382</v>
      </c>
      <c r="P21" s="32">
        <v>27954</v>
      </c>
      <c r="Q21" s="32">
        <v>32566</v>
      </c>
      <c r="R21" s="32">
        <v>37101</v>
      </c>
      <c r="S21" s="32">
        <v>41692</v>
      </c>
      <c r="T21" s="32">
        <v>46227</v>
      </c>
      <c r="U21" s="32">
        <v>50128</v>
      </c>
      <c r="V21" s="32">
        <v>54064</v>
      </c>
      <c r="W21" s="32">
        <v>57989</v>
      </c>
      <c r="X21" s="32">
        <v>61911</v>
      </c>
      <c r="Y21" s="32">
        <v>65910</v>
      </c>
      <c r="Z21" s="32">
        <v>69223</v>
      </c>
      <c r="AA21" s="32">
        <v>72526</v>
      </c>
      <c r="AB21" s="32">
        <v>75944</v>
      </c>
      <c r="AC21" s="32">
        <v>79446</v>
      </c>
      <c r="AD21" s="32">
        <v>82883</v>
      </c>
      <c r="AE21" s="32">
        <v>84468</v>
      </c>
      <c r="AF21" s="32">
        <v>86050</v>
      </c>
      <c r="AG21" s="32">
        <v>87636</v>
      </c>
      <c r="AH21" s="32">
        <v>89221</v>
      </c>
      <c r="AI21" s="32">
        <v>90807</v>
      </c>
      <c r="AJ21" s="31" t="s">
        <v>26</v>
      </c>
      <c r="AK21" s="33" t="s">
        <v>56</v>
      </c>
      <c r="AL21" s="31" t="s">
        <v>56</v>
      </c>
      <c r="AM21" s="31"/>
    </row>
    <row r="22" spans="1:39" ht="30" x14ac:dyDescent="0.25">
      <c r="A22" s="31" t="s">
        <v>27</v>
      </c>
      <c r="B22" s="32">
        <v>60</v>
      </c>
      <c r="C22" s="32">
        <v>64</v>
      </c>
      <c r="D22" s="32">
        <v>93</v>
      </c>
      <c r="E22" s="32">
        <v>120</v>
      </c>
      <c r="F22" s="32">
        <v>178</v>
      </c>
      <c r="G22" s="32">
        <v>231</v>
      </c>
      <c r="H22" s="32">
        <v>277</v>
      </c>
      <c r="I22" s="32">
        <v>329</v>
      </c>
      <c r="J22" s="32">
        <v>372</v>
      </c>
      <c r="K22" s="32">
        <v>609</v>
      </c>
      <c r="L22" s="32">
        <v>842</v>
      </c>
      <c r="M22" s="32">
        <v>1068</v>
      </c>
      <c r="N22" s="32">
        <v>1290</v>
      </c>
      <c r="O22" s="32">
        <v>1508</v>
      </c>
      <c r="P22" s="32">
        <v>1756</v>
      </c>
      <c r="Q22" s="32">
        <v>2022</v>
      </c>
      <c r="R22" s="32">
        <v>2276</v>
      </c>
      <c r="S22" s="32">
        <v>2541</v>
      </c>
      <c r="T22" s="32">
        <v>2797</v>
      </c>
      <c r="U22" s="32">
        <v>3017</v>
      </c>
      <c r="V22" s="32">
        <v>3222</v>
      </c>
      <c r="W22" s="32">
        <v>3373</v>
      </c>
      <c r="X22" s="32">
        <v>3560</v>
      </c>
      <c r="Y22" s="32">
        <v>3750</v>
      </c>
      <c r="Z22" s="32">
        <v>3903</v>
      </c>
      <c r="AA22" s="32">
        <v>4077</v>
      </c>
      <c r="AB22" s="32">
        <v>4265</v>
      </c>
      <c r="AC22" s="32">
        <v>4442</v>
      </c>
      <c r="AD22" s="32">
        <v>4642</v>
      </c>
      <c r="AE22" s="32">
        <v>4729</v>
      </c>
      <c r="AF22" s="32">
        <v>4816</v>
      </c>
      <c r="AG22" s="32">
        <v>4904</v>
      </c>
      <c r="AH22" s="32">
        <v>4991</v>
      </c>
      <c r="AI22" s="32">
        <v>5079</v>
      </c>
      <c r="AJ22" s="31" t="s">
        <v>27</v>
      </c>
      <c r="AK22" s="33" t="s">
        <v>63</v>
      </c>
      <c r="AL22" s="31" t="s">
        <v>55</v>
      </c>
      <c r="AM22" s="31" t="s">
        <v>53</v>
      </c>
    </row>
    <row r="23" spans="1:39" x14ac:dyDescent="0.25">
      <c r="A23" s="31" t="s">
        <v>28</v>
      </c>
      <c r="B23" s="32">
        <v>424</v>
      </c>
      <c r="C23" s="32">
        <v>452</v>
      </c>
      <c r="D23" s="32">
        <v>578</v>
      </c>
      <c r="E23" s="32">
        <v>709</v>
      </c>
      <c r="F23" s="32">
        <v>1029</v>
      </c>
      <c r="G23" s="32">
        <v>1346</v>
      </c>
      <c r="H23" s="32">
        <v>1669</v>
      </c>
      <c r="I23" s="32">
        <v>1985</v>
      </c>
      <c r="J23" s="32">
        <v>2309</v>
      </c>
      <c r="K23" s="32">
        <v>3947</v>
      </c>
      <c r="L23" s="32">
        <v>5533</v>
      </c>
      <c r="M23" s="32">
        <v>7130</v>
      </c>
      <c r="N23" s="32">
        <v>8735</v>
      </c>
      <c r="O23" s="32">
        <v>10353</v>
      </c>
      <c r="P23" s="32">
        <v>12328</v>
      </c>
      <c r="Q23" s="32">
        <v>14297</v>
      </c>
      <c r="R23" s="32">
        <v>16274</v>
      </c>
      <c r="S23" s="32">
        <v>18246</v>
      </c>
      <c r="T23" s="32">
        <v>20223</v>
      </c>
      <c r="U23" s="32">
        <v>21893</v>
      </c>
      <c r="V23" s="32">
        <v>23573</v>
      </c>
      <c r="W23" s="32">
        <v>25259</v>
      </c>
      <c r="X23" s="32">
        <v>26951</v>
      </c>
      <c r="Y23" s="32">
        <v>28664</v>
      </c>
      <c r="Z23" s="32">
        <v>30370</v>
      </c>
      <c r="AA23" s="32">
        <v>32080</v>
      </c>
      <c r="AB23" s="32">
        <v>33735</v>
      </c>
      <c r="AC23" s="32">
        <v>35445</v>
      </c>
      <c r="AD23" s="32">
        <v>37050</v>
      </c>
      <c r="AE23" s="32">
        <v>37764</v>
      </c>
      <c r="AF23" s="32">
        <v>38483</v>
      </c>
      <c r="AG23" s="32">
        <v>39198</v>
      </c>
      <c r="AH23" s="32">
        <v>39918</v>
      </c>
      <c r="AI23" s="32">
        <v>40637</v>
      </c>
      <c r="AJ23" s="31" t="s">
        <v>28</v>
      </c>
      <c r="AK23" s="33" t="s">
        <v>64</v>
      </c>
      <c r="AL23" s="31" t="s">
        <v>60</v>
      </c>
      <c r="AM23" s="31" t="s">
        <v>62</v>
      </c>
    </row>
    <row r="24" spans="1:39" x14ac:dyDescent="0.25">
      <c r="A24" s="31" t="s">
        <v>29</v>
      </c>
      <c r="B24" s="32">
        <v>599</v>
      </c>
      <c r="C24" s="32">
        <v>643</v>
      </c>
      <c r="D24" s="32">
        <v>874</v>
      </c>
      <c r="E24" s="32">
        <v>1094</v>
      </c>
      <c r="F24" s="32">
        <v>1608</v>
      </c>
      <c r="G24" s="32">
        <v>2080</v>
      </c>
      <c r="H24" s="32">
        <v>2535</v>
      </c>
      <c r="I24" s="32">
        <v>3011</v>
      </c>
      <c r="J24" s="32">
        <v>3457</v>
      </c>
      <c r="K24" s="32">
        <v>5787</v>
      </c>
      <c r="L24" s="32">
        <v>7964</v>
      </c>
      <c r="M24" s="32">
        <v>10140</v>
      </c>
      <c r="N24" s="32">
        <v>12322</v>
      </c>
      <c r="O24" s="32">
        <v>14507</v>
      </c>
      <c r="P24" s="32">
        <v>17129</v>
      </c>
      <c r="Q24" s="32">
        <v>19809</v>
      </c>
      <c r="R24" s="32">
        <v>22467</v>
      </c>
      <c r="S24" s="32">
        <v>25145</v>
      </c>
      <c r="T24" s="32">
        <v>27807</v>
      </c>
      <c r="U24" s="32">
        <v>30047</v>
      </c>
      <c r="V24" s="32">
        <v>32199</v>
      </c>
      <c r="W24" s="32">
        <v>34315</v>
      </c>
      <c r="X24" s="32">
        <v>36486</v>
      </c>
      <c r="Y24" s="32">
        <v>38689</v>
      </c>
      <c r="Z24" s="32">
        <v>40878</v>
      </c>
      <c r="AA24" s="32">
        <v>42936</v>
      </c>
      <c r="AB24" s="32">
        <v>45014</v>
      </c>
      <c r="AC24" s="32">
        <v>47062</v>
      </c>
      <c r="AD24" s="32">
        <v>49168</v>
      </c>
      <c r="AE24" s="32">
        <v>50092</v>
      </c>
      <c r="AF24" s="32">
        <v>51011</v>
      </c>
      <c r="AG24" s="32">
        <v>51936</v>
      </c>
      <c r="AH24" s="32">
        <v>52859</v>
      </c>
      <c r="AI24" s="32">
        <v>53784</v>
      </c>
      <c r="AJ24" s="31" t="s">
        <v>29</v>
      </c>
      <c r="AK24" s="33" t="s">
        <v>64</v>
      </c>
      <c r="AL24" s="31" t="s">
        <v>60</v>
      </c>
      <c r="AM24" s="31" t="s">
        <v>62</v>
      </c>
    </row>
    <row r="25" spans="1:39" x14ac:dyDescent="0.25">
      <c r="A25" s="31" t="s">
        <v>30</v>
      </c>
      <c r="B25" s="32">
        <v>503</v>
      </c>
      <c r="C25" s="32">
        <v>541</v>
      </c>
      <c r="D25" s="32">
        <v>672</v>
      </c>
      <c r="E25" s="32">
        <v>817</v>
      </c>
      <c r="F25" s="32">
        <v>1184</v>
      </c>
      <c r="G25" s="32">
        <v>1584</v>
      </c>
      <c r="H25" s="32">
        <v>2001</v>
      </c>
      <c r="I25" s="32">
        <v>2398</v>
      </c>
      <c r="J25" s="32">
        <v>2844</v>
      </c>
      <c r="K25" s="32">
        <v>5072</v>
      </c>
      <c r="L25" s="32">
        <v>7436</v>
      </c>
      <c r="M25" s="32">
        <v>9834</v>
      </c>
      <c r="N25" s="32">
        <v>12262</v>
      </c>
      <c r="O25" s="32">
        <v>14713</v>
      </c>
      <c r="P25" s="32">
        <v>17661</v>
      </c>
      <c r="Q25" s="32">
        <v>20655</v>
      </c>
      <c r="R25" s="32">
        <v>23557</v>
      </c>
      <c r="S25" s="32">
        <v>26515</v>
      </c>
      <c r="T25" s="32">
        <v>29419</v>
      </c>
      <c r="U25" s="32">
        <v>31931</v>
      </c>
      <c r="V25" s="32">
        <v>34445</v>
      </c>
      <c r="W25" s="32">
        <v>36955</v>
      </c>
      <c r="X25" s="32">
        <v>39465</v>
      </c>
      <c r="Y25" s="32">
        <v>42027</v>
      </c>
      <c r="Z25" s="32">
        <v>44444</v>
      </c>
      <c r="AA25" s="32">
        <v>46761</v>
      </c>
      <c r="AB25" s="32">
        <v>49298</v>
      </c>
      <c r="AC25" s="32">
        <v>51720</v>
      </c>
      <c r="AD25" s="32">
        <v>54263</v>
      </c>
      <c r="AE25" s="32">
        <v>55273</v>
      </c>
      <c r="AF25" s="32">
        <v>56284</v>
      </c>
      <c r="AG25" s="32">
        <v>57294</v>
      </c>
      <c r="AH25" s="32">
        <v>58305</v>
      </c>
      <c r="AI25" s="32">
        <v>59318</v>
      </c>
      <c r="AJ25" s="31" t="s">
        <v>30</v>
      </c>
      <c r="AK25" s="33" t="s">
        <v>56</v>
      </c>
      <c r="AL25" s="31" t="s">
        <v>56</v>
      </c>
      <c r="AM25" s="31"/>
    </row>
    <row r="26" spans="1:39" x14ac:dyDescent="0.25">
      <c r="A26" s="31" t="s">
        <v>31</v>
      </c>
      <c r="B26" s="32">
        <v>1293</v>
      </c>
      <c r="C26" s="32">
        <v>1398</v>
      </c>
      <c r="D26" s="32">
        <v>1970</v>
      </c>
      <c r="E26" s="32">
        <v>2522</v>
      </c>
      <c r="F26" s="32">
        <v>3745</v>
      </c>
      <c r="G26" s="32">
        <v>4816</v>
      </c>
      <c r="H26" s="32">
        <v>5809</v>
      </c>
      <c r="I26" s="32">
        <v>6889</v>
      </c>
      <c r="J26" s="32">
        <v>7821</v>
      </c>
      <c r="K26" s="32">
        <v>13013</v>
      </c>
      <c r="L26" s="32">
        <v>18132</v>
      </c>
      <c r="M26" s="32">
        <v>23191</v>
      </c>
      <c r="N26" s="32">
        <v>28183</v>
      </c>
      <c r="O26" s="32">
        <v>33092</v>
      </c>
      <c r="P26" s="32">
        <v>39013</v>
      </c>
      <c r="Q26" s="32">
        <v>44760</v>
      </c>
      <c r="R26" s="32">
        <v>50690</v>
      </c>
      <c r="S26" s="32">
        <v>56498</v>
      </c>
      <c r="T26" s="32">
        <v>62415</v>
      </c>
      <c r="U26" s="32">
        <v>67231</v>
      </c>
      <c r="V26" s="32">
        <v>71808</v>
      </c>
      <c r="W26" s="32">
        <v>76395</v>
      </c>
      <c r="X26" s="32">
        <v>80979</v>
      </c>
      <c r="Y26" s="32">
        <v>85326</v>
      </c>
      <c r="Z26" s="32">
        <v>88854</v>
      </c>
      <c r="AA26" s="32">
        <v>92926</v>
      </c>
      <c r="AB26" s="32">
        <v>96398</v>
      </c>
      <c r="AC26" s="32">
        <v>100334</v>
      </c>
      <c r="AD26" s="32">
        <v>103807</v>
      </c>
      <c r="AE26" s="32">
        <v>105686</v>
      </c>
      <c r="AF26" s="32">
        <v>107566</v>
      </c>
      <c r="AG26" s="32">
        <v>109448</v>
      </c>
      <c r="AH26" s="32">
        <v>111329</v>
      </c>
      <c r="AI26" s="32">
        <v>113211</v>
      </c>
      <c r="AJ26" s="31" t="s">
        <v>31</v>
      </c>
      <c r="AK26" s="33" t="s">
        <v>56</v>
      </c>
      <c r="AL26" s="31" t="s">
        <v>56</v>
      </c>
      <c r="AM26" s="31"/>
    </row>
    <row r="27" spans="1:39" x14ac:dyDescent="0.25">
      <c r="A27" s="31" t="s">
        <v>32</v>
      </c>
      <c r="B27" s="32">
        <v>41</v>
      </c>
      <c r="C27" s="32">
        <v>43</v>
      </c>
      <c r="D27" s="32">
        <v>56</v>
      </c>
      <c r="E27" s="32">
        <v>69</v>
      </c>
      <c r="F27" s="32">
        <v>99</v>
      </c>
      <c r="G27" s="32">
        <v>124</v>
      </c>
      <c r="H27" s="32">
        <v>149</v>
      </c>
      <c r="I27" s="32">
        <v>174</v>
      </c>
      <c r="J27" s="32">
        <v>200</v>
      </c>
      <c r="K27" s="32">
        <v>326</v>
      </c>
      <c r="L27" s="32">
        <v>449</v>
      </c>
      <c r="M27" s="32">
        <v>573</v>
      </c>
      <c r="N27" s="32">
        <v>695</v>
      </c>
      <c r="O27" s="32">
        <v>816</v>
      </c>
      <c r="P27" s="32">
        <v>961</v>
      </c>
      <c r="Q27" s="32">
        <v>1109</v>
      </c>
      <c r="R27" s="32">
        <v>1256</v>
      </c>
      <c r="S27" s="32">
        <v>1404</v>
      </c>
      <c r="T27" s="32">
        <v>1552</v>
      </c>
      <c r="U27" s="32">
        <v>1679</v>
      </c>
      <c r="V27" s="32">
        <v>1800</v>
      </c>
      <c r="W27" s="32">
        <v>1925</v>
      </c>
      <c r="X27" s="32">
        <v>2042</v>
      </c>
      <c r="Y27" s="32">
        <v>2157</v>
      </c>
      <c r="Z27" s="32">
        <v>2269</v>
      </c>
      <c r="AA27" s="32">
        <v>2358</v>
      </c>
      <c r="AB27" s="32">
        <v>2460</v>
      </c>
      <c r="AC27" s="32">
        <v>2547</v>
      </c>
      <c r="AD27" s="32">
        <v>2663</v>
      </c>
      <c r="AE27" s="32">
        <v>2718</v>
      </c>
      <c r="AF27" s="32">
        <v>2773</v>
      </c>
      <c r="AG27" s="32">
        <v>2827</v>
      </c>
      <c r="AH27" s="32">
        <v>2882</v>
      </c>
      <c r="AI27" s="32">
        <v>2937</v>
      </c>
      <c r="AJ27" s="31" t="s">
        <v>32</v>
      </c>
      <c r="AK27" s="33" t="s">
        <v>65</v>
      </c>
      <c r="AL27" s="31" t="s">
        <v>65</v>
      </c>
      <c r="AM27" s="31"/>
    </row>
    <row r="28" spans="1:39" x14ac:dyDescent="0.25">
      <c r="A28" s="31" t="s">
        <v>33</v>
      </c>
      <c r="B28" s="32">
        <v>409</v>
      </c>
      <c r="C28" s="32">
        <v>440</v>
      </c>
      <c r="D28" s="32">
        <v>577</v>
      </c>
      <c r="E28" s="32">
        <v>718</v>
      </c>
      <c r="F28" s="32">
        <v>1056</v>
      </c>
      <c r="G28" s="32">
        <v>1395</v>
      </c>
      <c r="H28" s="32">
        <v>1738</v>
      </c>
      <c r="I28" s="32">
        <v>2078</v>
      </c>
      <c r="J28" s="32">
        <v>2419</v>
      </c>
      <c r="K28" s="32">
        <v>4106</v>
      </c>
      <c r="L28" s="32">
        <v>5679</v>
      </c>
      <c r="M28" s="32">
        <v>7240</v>
      </c>
      <c r="N28" s="32">
        <v>8800</v>
      </c>
      <c r="O28" s="32">
        <v>10358</v>
      </c>
      <c r="P28" s="32">
        <v>12256</v>
      </c>
      <c r="Q28" s="32">
        <v>14140</v>
      </c>
      <c r="R28" s="32">
        <v>16054</v>
      </c>
      <c r="S28" s="32">
        <v>17946</v>
      </c>
      <c r="T28" s="32">
        <v>19856</v>
      </c>
      <c r="U28" s="32">
        <v>21447</v>
      </c>
      <c r="V28" s="32">
        <v>23076</v>
      </c>
      <c r="W28" s="32">
        <v>24705</v>
      </c>
      <c r="X28" s="32">
        <v>26330</v>
      </c>
      <c r="Y28" s="32">
        <v>27964</v>
      </c>
      <c r="Z28" s="32">
        <v>29607</v>
      </c>
      <c r="AA28" s="32">
        <v>31216</v>
      </c>
      <c r="AB28" s="32">
        <v>32794</v>
      </c>
      <c r="AC28" s="32">
        <v>34352</v>
      </c>
      <c r="AD28" s="32">
        <v>35924</v>
      </c>
      <c r="AE28" s="32">
        <v>36605</v>
      </c>
      <c r="AF28" s="32">
        <v>37286</v>
      </c>
      <c r="AG28" s="32">
        <v>37967</v>
      </c>
      <c r="AH28" s="32">
        <v>38648</v>
      </c>
      <c r="AI28" s="32">
        <v>39329</v>
      </c>
      <c r="AJ28" s="31" t="s">
        <v>33</v>
      </c>
      <c r="AK28" s="33" t="s">
        <v>59</v>
      </c>
      <c r="AL28" s="31" t="s">
        <v>59</v>
      </c>
      <c r="AM28" s="31"/>
    </row>
    <row r="29" spans="1:39" x14ac:dyDescent="0.25">
      <c r="A29" s="31" t="s">
        <v>34</v>
      </c>
      <c r="B29" s="32">
        <v>285</v>
      </c>
      <c r="C29" s="32">
        <v>306</v>
      </c>
      <c r="D29" s="32">
        <v>445</v>
      </c>
      <c r="E29" s="32">
        <v>578</v>
      </c>
      <c r="F29" s="32">
        <v>864</v>
      </c>
      <c r="G29" s="32">
        <v>1092</v>
      </c>
      <c r="H29" s="32">
        <v>1305</v>
      </c>
      <c r="I29" s="32">
        <v>1538</v>
      </c>
      <c r="J29" s="32">
        <v>1729</v>
      </c>
      <c r="K29" s="32">
        <v>2848</v>
      </c>
      <c r="L29" s="32">
        <v>3963</v>
      </c>
      <c r="M29" s="32">
        <v>5061</v>
      </c>
      <c r="N29" s="32">
        <v>6135</v>
      </c>
      <c r="O29" s="32">
        <v>7181</v>
      </c>
      <c r="P29" s="32">
        <v>8439</v>
      </c>
      <c r="Q29" s="32">
        <v>9642</v>
      </c>
      <c r="R29" s="32">
        <v>10899</v>
      </c>
      <c r="S29" s="32">
        <v>12124</v>
      </c>
      <c r="T29" s="32">
        <v>13378</v>
      </c>
      <c r="U29" s="32">
        <v>14390</v>
      </c>
      <c r="V29" s="32">
        <v>15323</v>
      </c>
      <c r="W29" s="32">
        <v>16261</v>
      </c>
      <c r="X29" s="32">
        <v>17198</v>
      </c>
      <c r="Y29" s="32">
        <v>18021</v>
      </c>
      <c r="Z29" s="32">
        <v>18571</v>
      </c>
      <c r="AA29" s="32">
        <v>19333</v>
      </c>
      <c r="AB29" s="32">
        <v>19874</v>
      </c>
      <c r="AC29" s="32">
        <v>20590</v>
      </c>
      <c r="AD29" s="32">
        <v>21132</v>
      </c>
      <c r="AE29" s="32">
        <v>21507</v>
      </c>
      <c r="AF29" s="32">
        <v>21880</v>
      </c>
      <c r="AG29" s="32">
        <v>22254</v>
      </c>
      <c r="AH29" s="32">
        <v>22630</v>
      </c>
      <c r="AI29" s="32">
        <v>23006</v>
      </c>
      <c r="AJ29" s="31" t="s">
        <v>34</v>
      </c>
      <c r="AK29" s="33" t="s">
        <v>58</v>
      </c>
      <c r="AL29" s="31" t="s">
        <v>58</v>
      </c>
      <c r="AM29" s="31"/>
    </row>
    <row r="30" spans="1:39" x14ac:dyDescent="0.25">
      <c r="A30" s="31" t="s">
        <v>35</v>
      </c>
      <c r="B30" s="32">
        <v>831</v>
      </c>
      <c r="C30" s="32">
        <v>892</v>
      </c>
      <c r="D30" s="32">
        <v>1160</v>
      </c>
      <c r="E30" s="32">
        <v>1440</v>
      </c>
      <c r="F30" s="32">
        <v>2131</v>
      </c>
      <c r="G30" s="32">
        <v>2818</v>
      </c>
      <c r="H30" s="32">
        <v>3544</v>
      </c>
      <c r="I30" s="32">
        <v>4237</v>
      </c>
      <c r="J30" s="32">
        <v>4986</v>
      </c>
      <c r="K30" s="32">
        <v>8637</v>
      </c>
      <c r="L30" s="32">
        <v>12094</v>
      </c>
      <c r="M30" s="32">
        <v>15578</v>
      </c>
      <c r="N30" s="32">
        <v>19087</v>
      </c>
      <c r="O30" s="32">
        <v>22628</v>
      </c>
      <c r="P30" s="32">
        <v>26956</v>
      </c>
      <c r="Q30" s="32">
        <v>31273</v>
      </c>
      <c r="R30" s="32">
        <v>35605</v>
      </c>
      <c r="S30" s="32">
        <v>39925</v>
      </c>
      <c r="T30" s="32">
        <v>44258</v>
      </c>
      <c r="U30" s="32">
        <v>47917</v>
      </c>
      <c r="V30" s="32">
        <v>51625</v>
      </c>
      <c r="W30" s="32">
        <v>55413</v>
      </c>
      <c r="X30" s="32">
        <v>59148</v>
      </c>
      <c r="Y30" s="32">
        <v>62950</v>
      </c>
      <c r="Z30" s="32">
        <v>66812</v>
      </c>
      <c r="AA30" s="32">
        <v>70550</v>
      </c>
      <c r="AB30" s="32">
        <v>74153</v>
      </c>
      <c r="AC30" s="32">
        <v>77880</v>
      </c>
      <c r="AD30" s="32">
        <v>81378</v>
      </c>
      <c r="AE30" s="32">
        <v>82895</v>
      </c>
      <c r="AF30" s="32">
        <v>84415</v>
      </c>
      <c r="AG30" s="32">
        <v>85932</v>
      </c>
      <c r="AH30" s="32">
        <v>87457</v>
      </c>
      <c r="AI30" s="32">
        <v>88978</v>
      </c>
      <c r="AJ30" s="31" t="s">
        <v>35</v>
      </c>
      <c r="AK30" s="33" t="s">
        <v>53</v>
      </c>
      <c r="AL30" s="31" t="s">
        <v>53</v>
      </c>
      <c r="AM30" s="31"/>
    </row>
    <row r="31" spans="1:39" x14ac:dyDescent="0.25">
      <c r="A31" s="31" t="s">
        <v>36</v>
      </c>
      <c r="B31" s="32">
        <v>304</v>
      </c>
      <c r="C31" s="32">
        <v>325</v>
      </c>
      <c r="D31" s="32">
        <v>428</v>
      </c>
      <c r="E31" s="32">
        <v>532</v>
      </c>
      <c r="F31" s="32">
        <v>767</v>
      </c>
      <c r="G31" s="32">
        <v>991</v>
      </c>
      <c r="H31" s="32">
        <v>1196</v>
      </c>
      <c r="I31" s="32">
        <v>1420</v>
      </c>
      <c r="J31" s="32">
        <v>1607</v>
      </c>
      <c r="K31" s="32">
        <v>2626</v>
      </c>
      <c r="L31" s="32">
        <v>3611</v>
      </c>
      <c r="M31" s="32">
        <v>4583</v>
      </c>
      <c r="N31" s="32">
        <v>5545</v>
      </c>
      <c r="O31" s="32">
        <v>6497</v>
      </c>
      <c r="P31" s="32">
        <v>7658</v>
      </c>
      <c r="Q31" s="32">
        <v>8806</v>
      </c>
      <c r="R31" s="32">
        <v>9981</v>
      </c>
      <c r="S31" s="32">
        <v>11137</v>
      </c>
      <c r="T31" s="32">
        <v>12309</v>
      </c>
      <c r="U31" s="32">
        <v>13279</v>
      </c>
      <c r="V31" s="32">
        <v>14235</v>
      </c>
      <c r="W31" s="32">
        <v>15190</v>
      </c>
      <c r="X31" s="32">
        <v>16147</v>
      </c>
      <c r="Y31" s="32">
        <v>17068</v>
      </c>
      <c r="Z31" s="32">
        <v>17902</v>
      </c>
      <c r="AA31" s="32">
        <v>18794</v>
      </c>
      <c r="AB31" s="32">
        <v>19616</v>
      </c>
      <c r="AC31" s="32">
        <v>20478</v>
      </c>
      <c r="AD31" s="32">
        <v>21304</v>
      </c>
      <c r="AE31" s="32">
        <v>21719</v>
      </c>
      <c r="AF31" s="32">
        <v>22133</v>
      </c>
      <c r="AG31" s="32">
        <v>22547</v>
      </c>
      <c r="AH31" s="32">
        <v>22962</v>
      </c>
      <c r="AI31" s="32">
        <v>23377</v>
      </c>
      <c r="AJ31" s="31" t="s">
        <v>36</v>
      </c>
      <c r="AK31" s="33" t="s">
        <v>58</v>
      </c>
      <c r="AL31" s="31" t="s">
        <v>58</v>
      </c>
      <c r="AM31" s="31"/>
    </row>
    <row r="32" spans="1:39" x14ac:dyDescent="0.25">
      <c r="A32" s="31" t="s">
        <v>37</v>
      </c>
      <c r="B32" s="32">
        <v>421</v>
      </c>
      <c r="C32" s="32">
        <v>450</v>
      </c>
      <c r="D32" s="32">
        <v>590</v>
      </c>
      <c r="E32" s="32">
        <v>728</v>
      </c>
      <c r="F32" s="32">
        <v>1052</v>
      </c>
      <c r="G32" s="32">
        <v>1354</v>
      </c>
      <c r="H32" s="32">
        <v>1647</v>
      </c>
      <c r="I32" s="32">
        <v>1952</v>
      </c>
      <c r="J32" s="32">
        <v>2228</v>
      </c>
      <c r="K32" s="32">
        <v>3654</v>
      </c>
      <c r="L32" s="32">
        <v>5004</v>
      </c>
      <c r="M32" s="32">
        <v>6337</v>
      </c>
      <c r="N32" s="32">
        <v>7651</v>
      </c>
      <c r="O32" s="32">
        <v>8948</v>
      </c>
      <c r="P32" s="32">
        <v>10527</v>
      </c>
      <c r="Q32" s="32">
        <v>12070</v>
      </c>
      <c r="R32" s="32">
        <v>13665</v>
      </c>
      <c r="S32" s="32">
        <v>15223</v>
      </c>
      <c r="T32" s="32">
        <v>16814</v>
      </c>
      <c r="U32" s="32">
        <v>18131</v>
      </c>
      <c r="V32" s="32">
        <v>19461</v>
      </c>
      <c r="W32" s="32">
        <v>20794</v>
      </c>
      <c r="X32" s="32">
        <v>22125</v>
      </c>
      <c r="Y32" s="32">
        <v>23456</v>
      </c>
      <c r="Z32" s="32">
        <v>24719</v>
      </c>
      <c r="AA32" s="32">
        <v>25997</v>
      </c>
      <c r="AB32" s="32">
        <v>27080</v>
      </c>
      <c r="AC32" s="32">
        <v>28249</v>
      </c>
      <c r="AD32" s="32">
        <v>29328</v>
      </c>
      <c r="AE32" s="32">
        <v>29923</v>
      </c>
      <c r="AF32" s="32">
        <v>30518</v>
      </c>
      <c r="AG32" s="32">
        <v>31114</v>
      </c>
      <c r="AH32" s="32">
        <v>31708</v>
      </c>
      <c r="AI32" s="32">
        <v>32306</v>
      </c>
      <c r="AJ32" s="31" t="s">
        <v>37</v>
      </c>
      <c r="AK32" s="33" t="s">
        <v>58</v>
      </c>
      <c r="AL32" s="31" t="s">
        <v>58</v>
      </c>
      <c r="AM32" s="31"/>
    </row>
    <row r="33" spans="1:39" x14ac:dyDescent="0.25">
      <c r="A33" s="31" t="s">
        <v>38</v>
      </c>
      <c r="B33" s="32">
        <v>464</v>
      </c>
      <c r="C33" s="32">
        <v>503</v>
      </c>
      <c r="D33" s="32">
        <v>673</v>
      </c>
      <c r="E33" s="32">
        <v>836</v>
      </c>
      <c r="F33" s="32">
        <v>1218</v>
      </c>
      <c r="G33" s="32">
        <v>1585</v>
      </c>
      <c r="H33" s="32">
        <v>1907</v>
      </c>
      <c r="I33" s="32">
        <v>2272</v>
      </c>
      <c r="J33" s="32">
        <v>2560</v>
      </c>
      <c r="K33" s="32">
        <v>4184</v>
      </c>
      <c r="L33" s="32">
        <v>5721</v>
      </c>
      <c r="M33" s="32">
        <v>7237</v>
      </c>
      <c r="N33" s="32">
        <v>8739</v>
      </c>
      <c r="O33" s="32">
        <v>10231</v>
      </c>
      <c r="P33" s="32">
        <v>11989</v>
      </c>
      <c r="Q33" s="32">
        <v>13836</v>
      </c>
      <c r="R33" s="32">
        <v>15634</v>
      </c>
      <c r="S33" s="32">
        <v>17476</v>
      </c>
      <c r="T33" s="32">
        <v>19281</v>
      </c>
      <c r="U33" s="32">
        <v>20803</v>
      </c>
      <c r="V33" s="32">
        <v>22250</v>
      </c>
      <c r="W33" s="32">
        <v>23630</v>
      </c>
      <c r="X33" s="32">
        <v>25079</v>
      </c>
      <c r="Y33" s="32">
        <v>26537</v>
      </c>
      <c r="Z33" s="32">
        <v>27914</v>
      </c>
      <c r="AA33" s="32">
        <v>29247</v>
      </c>
      <c r="AB33" s="32">
        <v>30634</v>
      </c>
      <c r="AC33" s="32">
        <v>31966</v>
      </c>
      <c r="AD33" s="32">
        <v>33403</v>
      </c>
      <c r="AE33" s="32">
        <v>34028</v>
      </c>
      <c r="AF33" s="32">
        <v>34652</v>
      </c>
      <c r="AG33" s="32">
        <v>35278</v>
      </c>
      <c r="AH33" s="32">
        <v>35906</v>
      </c>
      <c r="AI33" s="32">
        <v>36531</v>
      </c>
      <c r="AJ33" s="31" t="s">
        <v>38</v>
      </c>
      <c r="AK33" s="33" t="s">
        <v>57</v>
      </c>
      <c r="AL33" s="31" t="s">
        <v>52</v>
      </c>
      <c r="AM33" s="31" t="s">
        <v>58</v>
      </c>
    </row>
    <row r="34" spans="1:39" x14ac:dyDescent="0.25">
      <c r="A34" s="31" t="s">
        <v>39</v>
      </c>
      <c r="B34" s="32">
        <v>1467</v>
      </c>
      <c r="C34" s="32">
        <v>1570</v>
      </c>
      <c r="D34" s="32">
        <v>1948</v>
      </c>
      <c r="E34" s="32">
        <v>2371</v>
      </c>
      <c r="F34" s="32">
        <v>3393</v>
      </c>
      <c r="G34" s="32">
        <v>4473</v>
      </c>
      <c r="H34" s="32">
        <v>5587</v>
      </c>
      <c r="I34" s="32">
        <v>6663</v>
      </c>
      <c r="J34" s="32">
        <v>7815</v>
      </c>
      <c r="K34" s="32">
        <v>13677</v>
      </c>
      <c r="L34" s="32">
        <v>20038</v>
      </c>
      <c r="M34" s="32">
        <v>26425</v>
      </c>
      <c r="N34" s="32">
        <v>32822</v>
      </c>
      <c r="O34" s="32">
        <v>39218</v>
      </c>
      <c r="P34" s="32">
        <v>47061</v>
      </c>
      <c r="Q34" s="32">
        <v>54698</v>
      </c>
      <c r="R34" s="32">
        <v>62469</v>
      </c>
      <c r="S34" s="32">
        <v>70126</v>
      </c>
      <c r="T34" s="32">
        <v>77895</v>
      </c>
      <c r="U34" s="32">
        <v>84428</v>
      </c>
      <c r="V34" s="32">
        <v>91047</v>
      </c>
      <c r="W34" s="32">
        <v>97838</v>
      </c>
      <c r="X34" s="32">
        <v>104501</v>
      </c>
      <c r="Y34" s="32">
        <v>111078</v>
      </c>
      <c r="Z34" s="32">
        <v>116857</v>
      </c>
      <c r="AA34" s="32">
        <v>122995</v>
      </c>
      <c r="AB34" s="32">
        <v>129127</v>
      </c>
      <c r="AC34" s="32">
        <v>135311</v>
      </c>
      <c r="AD34" s="32">
        <v>141408</v>
      </c>
      <c r="AE34" s="32">
        <v>144105</v>
      </c>
      <c r="AF34" s="32">
        <v>146803</v>
      </c>
      <c r="AG34" s="32">
        <v>149507</v>
      </c>
      <c r="AH34" s="32">
        <v>152214</v>
      </c>
      <c r="AI34" s="32">
        <v>154918</v>
      </c>
      <c r="AJ34" s="31" t="s">
        <v>39</v>
      </c>
      <c r="AK34" s="33" t="s">
        <v>53</v>
      </c>
      <c r="AL34" s="31" t="s">
        <v>53</v>
      </c>
      <c r="AM34" s="31"/>
    </row>
    <row r="35" spans="1:39" x14ac:dyDescent="0.25">
      <c r="A35" s="31" t="s">
        <v>40</v>
      </c>
      <c r="B35" s="32">
        <v>369</v>
      </c>
      <c r="C35" s="32">
        <v>396</v>
      </c>
      <c r="D35" s="32">
        <v>497</v>
      </c>
      <c r="E35" s="32">
        <v>607</v>
      </c>
      <c r="F35" s="32">
        <v>892</v>
      </c>
      <c r="G35" s="32">
        <v>1191</v>
      </c>
      <c r="H35" s="32">
        <v>1526</v>
      </c>
      <c r="I35" s="32">
        <v>1826</v>
      </c>
      <c r="J35" s="32">
        <v>2193</v>
      </c>
      <c r="K35" s="32">
        <v>3926</v>
      </c>
      <c r="L35" s="32">
        <v>5600</v>
      </c>
      <c r="M35" s="32">
        <v>7314</v>
      </c>
      <c r="N35" s="32">
        <v>9063</v>
      </c>
      <c r="O35" s="32">
        <v>10849</v>
      </c>
      <c r="P35" s="32">
        <v>13017</v>
      </c>
      <c r="Q35" s="32">
        <v>15235</v>
      </c>
      <c r="R35" s="32">
        <v>17383</v>
      </c>
      <c r="S35" s="32">
        <v>19577</v>
      </c>
      <c r="T35" s="32">
        <v>21724</v>
      </c>
      <c r="U35" s="32">
        <v>23587</v>
      </c>
      <c r="V35" s="32">
        <v>25449</v>
      </c>
      <c r="W35" s="32">
        <v>27311</v>
      </c>
      <c r="X35" s="32">
        <v>29173</v>
      </c>
      <c r="Y35" s="32">
        <v>31072</v>
      </c>
      <c r="Z35" s="32">
        <v>33044</v>
      </c>
      <c r="AA35" s="32">
        <v>34887</v>
      </c>
      <c r="AB35" s="32">
        <v>37010</v>
      </c>
      <c r="AC35" s="32">
        <v>38938</v>
      </c>
      <c r="AD35" s="32">
        <v>41059</v>
      </c>
      <c r="AE35" s="32">
        <v>41818</v>
      </c>
      <c r="AF35" s="32">
        <v>42577</v>
      </c>
      <c r="AG35" s="32">
        <v>43338</v>
      </c>
      <c r="AH35" s="32">
        <v>44098</v>
      </c>
      <c r="AI35" s="32">
        <v>44858</v>
      </c>
      <c r="AJ35" s="31" t="s">
        <v>40</v>
      </c>
      <c r="AK35" s="33" t="s">
        <v>56</v>
      </c>
      <c r="AL35" s="31" t="s">
        <v>56</v>
      </c>
      <c r="AM35" s="31"/>
    </row>
    <row r="36" spans="1:39" x14ac:dyDescent="0.25">
      <c r="A36" s="31" t="s">
        <v>41</v>
      </c>
      <c r="B36" s="32">
        <v>583</v>
      </c>
      <c r="C36" s="32">
        <v>630</v>
      </c>
      <c r="D36" s="32">
        <v>769</v>
      </c>
      <c r="E36" s="32">
        <v>930</v>
      </c>
      <c r="F36" s="32">
        <v>1339</v>
      </c>
      <c r="G36" s="32">
        <v>1804</v>
      </c>
      <c r="H36" s="32">
        <v>2271</v>
      </c>
      <c r="I36" s="32">
        <v>2728</v>
      </c>
      <c r="J36" s="32">
        <v>3210</v>
      </c>
      <c r="K36" s="32">
        <v>5574</v>
      </c>
      <c r="L36" s="32">
        <v>7909</v>
      </c>
      <c r="M36" s="32">
        <v>10260</v>
      </c>
      <c r="N36" s="32">
        <v>12639</v>
      </c>
      <c r="O36" s="32">
        <v>15050</v>
      </c>
      <c r="P36" s="32">
        <v>17982</v>
      </c>
      <c r="Q36" s="32">
        <v>20965</v>
      </c>
      <c r="R36" s="32">
        <v>23891</v>
      </c>
      <c r="S36" s="32">
        <v>26841</v>
      </c>
      <c r="T36" s="32">
        <v>29768</v>
      </c>
      <c r="U36" s="32">
        <v>32265</v>
      </c>
      <c r="V36" s="32">
        <v>34834</v>
      </c>
      <c r="W36" s="32">
        <v>37403</v>
      </c>
      <c r="X36" s="32">
        <v>39966</v>
      </c>
      <c r="Y36" s="32">
        <v>42577</v>
      </c>
      <c r="Z36" s="32">
        <v>45233</v>
      </c>
      <c r="AA36" s="32">
        <v>47756</v>
      </c>
      <c r="AB36" s="32">
        <v>50613</v>
      </c>
      <c r="AC36" s="32">
        <v>53245</v>
      </c>
      <c r="AD36" s="32">
        <v>56106</v>
      </c>
      <c r="AE36" s="32">
        <v>57176</v>
      </c>
      <c r="AF36" s="32">
        <v>58247</v>
      </c>
      <c r="AG36" s="32">
        <v>59320</v>
      </c>
      <c r="AH36" s="32">
        <v>60392</v>
      </c>
      <c r="AI36" s="32">
        <v>61465</v>
      </c>
      <c r="AJ36" s="31" t="s">
        <v>41</v>
      </c>
      <c r="AK36" s="33" t="s">
        <v>59</v>
      </c>
      <c r="AL36" s="31" t="s">
        <v>59</v>
      </c>
      <c r="AM36" s="31"/>
    </row>
    <row r="37" spans="1:39" x14ac:dyDescent="0.25">
      <c r="A37" s="31" t="s">
        <v>43</v>
      </c>
      <c r="B37" s="32">
        <v>660</v>
      </c>
      <c r="C37" s="32">
        <v>709</v>
      </c>
      <c r="D37" s="32">
        <v>893</v>
      </c>
      <c r="E37" s="32">
        <v>1096</v>
      </c>
      <c r="F37" s="32">
        <v>1611</v>
      </c>
      <c r="G37" s="32">
        <v>2136</v>
      </c>
      <c r="H37" s="32">
        <v>2726</v>
      </c>
      <c r="I37" s="32">
        <v>3257</v>
      </c>
      <c r="J37" s="32">
        <v>3903</v>
      </c>
      <c r="K37" s="32">
        <v>6996</v>
      </c>
      <c r="L37" s="32">
        <v>10096</v>
      </c>
      <c r="M37" s="32">
        <v>13255</v>
      </c>
      <c r="N37" s="32">
        <v>16461</v>
      </c>
      <c r="O37" s="32">
        <v>19720</v>
      </c>
      <c r="P37" s="32">
        <v>23654</v>
      </c>
      <c r="Q37" s="32">
        <v>27667</v>
      </c>
      <c r="R37" s="32">
        <v>31554</v>
      </c>
      <c r="S37" s="32">
        <v>35534</v>
      </c>
      <c r="T37" s="32">
        <v>39428</v>
      </c>
      <c r="U37" s="32">
        <v>42810</v>
      </c>
      <c r="V37" s="32">
        <v>46151</v>
      </c>
      <c r="W37" s="32">
        <v>49487</v>
      </c>
      <c r="X37" s="32">
        <v>52823</v>
      </c>
      <c r="Y37" s="32">
        <v>56231</v>
      </c>
      <c r="Z37" s="32">
        <v>59594</v>
      </c>
      <c r="AA37" s="32">
        <v>62781</v>
      </c>
      <c r="AB37" s="32">
        <v>66293</v>
      </c>
      <c r="AC37" s="32">
        <v>69591</v>
      </c>
      <c r="AD37" s="32">
        <v>73108</v>
      </c>
      <c r="AE37" s="32">
        <v>74453</v>
      </c>
      <c r="AF37" s="32">
        <v>75804</v>
      </c>
      <c r="AG37" s="32">
        <v>77154</v>
      </c>
      <c r="AH37" s="32">
        <v>78500</v>
      </c>
      <c r="AI37" s="32">
        <v>79850</v>
      </c>
      <c r="AJ37" s="31" t="s">
        <v>43</v>
      </c>
      <c r="AK37" s="33" t="s">
        <v>56</v>
      </c>
      <c r="AL37" s="31" t="s">
        <v>56</v>
      </c>
      <c r="AM37" s="31"/>
    </row>
    <row r="38" spans="1:39" x14ac:dyDescent="0.25">
      <c r="A38" s="31" t="s">
        <v>44</v>
      </c>
      <c r="B38" s="32">
        <v>1263</v>
      </c>
      <c r="C38" s="32">
        <v>1362</v>
      </c>
      <c r="D38" s="32">
        <v>1746</v>
      </c>
      <c r="E38" s="32">
        <v>2151</v>
      </c>
      <c r="F38" s="32">
        <v>3159</v>
      </c>
      <c r="G38" s="32">
        <v>4186</v>
      </c>
      <c r="H38" s="32">
        <v>5240</v>
      </c>
      <c r="I38" s="32">
        <v>6271</v>
      </c>
      <c r="J38" s="32">
        <v>7328</v>
      </c>
      <c r="K38" s="32">
        <v>12556</v>
      </c>
      <c r="L38" s="32">
        <v>17598</v>
      </c>
      <c r="M38" s="32">
        <v>22633</v>
      </c>
      <c r="N38" s="32">
        <v>27679</v>
      </c>
      <c r="O38" s="32">
        <v>32732</v>
      </c>
      <c r="P38" s="32">
        <v>38840</v>
      </c>
      <c r="Q38" s="32">
        <v>45006</v>
      </c>
      <c r="R38" s="32">
        <v>51131</v>
      </c>
      <c r="S38" s="32">
        <v>57297</v>
      </c>
      <c r="T38" s="32">
        <v>63437</v>
      </c>
      <c r="U38" s="32">
        <v>68647</v>
      </c>
      <c r="V38" s="32">
        <v>73946</v>
      </c>
      <c r="W38" s="32">
        <v>79251</v>
      </c>
      <c r="X38" s="32">
        <v>84576</v>
      </c>
      <c r="Y38" s="32">
        <v>89967</v>
      </c>
      <c r="Z38" s="32">
        <v>95240</v>
      </c>
      <c r="AA38" s="32">
        <v>100403</v>
      </c>
      <c r="AB38" s="32">
        <v>105473</v>
      </c>
      <c r="AC38" s="32">
        <v>110626</v>
      </c>
      <c r="AD38" s="32">
        <v>115620</v>
      </c>
      <c r="AE38" s="32">
        <v>117806</v>
      </c>
      <c r="AF38" s="32">
        <v>119991</v>
      </c>
      <c r="AG38" s="32">
        <v>122178</v>
      </c>
      <c r="AH38" s="32">
        <v>124367</v>
      </c>
      <c r="AI38" s="32">
        <v>126560</v>
      </c>
      <c r="AJ38" s="31" t="s">
        <v>44</v>
      </c>
      <c r="AK38" s="33" t="s">
        <v>52</v>
      </c>
      <c r="AL38" s="31" t="s">
        <v>52</v>
      </c>
      <c r="AM38" s="31"/>
    </row>
    <row r="39" spans="1:39" x14ac:dyDescent="0.25">
      <c r="A39" s="31" t="s">
        <v>46</v>
      </c>
      <c r="B39" s="32">
        <v>357</v>
      </c>
      <c r="C39" s="32">
        <v>385</v>
      </c>
      <c r="D39" s="32">
        <v>533</v>
      </c>
      <c r="E39" s="32">
        <v>669</v>
      </c>
      <c r="F39" s="32">
        <v>977</v>
      </c>
      <c r="G39" s="32">
        <v>1249</v>
      </c>
      <c r="H39" s="32">
        <v>1482</v>
      </c>
      <c r="I39" s="32">
        <v>1753</v>
      </c>
      <c r="J39" s="32">
        <v>1952</v>
      </c>
      <c r="K39" s="32">
        <v>3127</v>
      </c>
      <c r="L39" s="32">
        <v>4235</v>
      </c>
      <c r="M39" s="32">
        <v>5314</v>
      </c>
      <c r="N39" s="32">
        <v>6366</v>
      </c>
      <c r="O39" s="32">
        <v>7389</v>
      </c>
      <c r="P39" s="32">
        <v>8545</v>
      </c>
      <c r="Q39" s="32">
        <v>9812</v>
      </c>
      <c r="R39" s="32">
        <v>11013</v>
      </c>
      <c r="S39" s="32">
        <v>12273</v>
      </c>
      <c r="T39" s="32">
        <v>13482</v>
      </c>
      <c r="U39" s="32">
        <v>14511</v>
      </c>
      <c r="V39" s="32">
        <v>15432</v>
      </c>
      <c r="W39" s="32">
        <v>16259</v>
      </c>
      <c r="X39" s="32">
        <v>17161</v>
      </c>
      <c r="Y39" s="32">
        <v>18047</v>
      </c>
      <c r="Z39" s="32">
        <v>18805</v>
      </c>
      <c r="AA39" s="32">
        <v>19503</v>
      </c>
      <c r="AB39" s="32">
        <v>20327</v>
      </c>
      <c r="AC39" s="32">
        <v>21021</v>
      </c>
      <c r="AD39" s="32">
        <v>21962</v>
      </c>
      <c r="AE39" s="32">
        <v>22374</v>
      </c>
      <c r="AF39" s="32">
        <v>22787</v>
      </c>
      <c r="AG39" s="32">
        <v>23201</v>
      </c>
      <c r="AH39" s="32">
        <v>23613</v>
      </c>
      <c r="AI39" s="32">
        <v>24028</v>
      </c>
      <c r="AJ39" s="31" t="s">
        <v>46</v>
      </c>
      <c r="AK39" s="33" t="s">
        <v>60</v>
      </c>
      <c r="AL39" s="31" t="s">
        <v>60</v>
      </c>
      <c r="AM39" s="31"/>
    </row>
    <row r="40" spans="1:39" x14ac:dyDescent="0.25">
      <c r="A40" s="31" t="s">
        <v>47</v>
      </c>
      <c r="B40" s="32">
        <v>656</v>
      </c>
      <c r="C40" s="32">
        <v>704</v>
      </c>
      <c r="D40" s="32">
        <v>850</v>
      </c>
      <c r="E40" s="32">
        <v>1018</v>
      </c>
      <c r="F40" s="32">
        <v>1427</v>
      </c>
      <c r="G40" s="32">
        <v>1904</v>
      </c>
      <c r="H40" s="32">
        <v>2334</v>
      </c>
      <c r="I40" s="32">
        <v>2798</v>
      </c>
      <c r="J40" s="32">
        <v>3211</v>
      </c>
      <c r="K40" s="32">
        <v>5402</v>
      </c>
      <c r="L40" s="32">
        <v>7744</v>
      </c>
      <c r="M40" s="32">
        <v>10066</v>
      </c>
      <c r="N40" s="32">
        <v>12376</v>
      </c>
      <c r="O40" s="32">
        <v>14681</v>
      </c>
      <c r="P40" s="32">
        <v>17472</v>
      </c>
      <c r="Q40" s="32">
        <v>20282</v>
      </c>
      <c r="R40" s="32">
        <v>23081</v>
      </c>
      <c r="S40" s="32">
        <v>25873</v>
      </c>
      <c r="T40" s="32">
        <v>28668</v>
      </c>
      <c r="U40" s="32">
        <v>31036</v>
      </c>
      <c r="V40" s="32">
        <v>33475</v>
      </c>
      <c r="W40" s="32">
        <v>35911</v>
      </c>
      <c r="X40" s="32">
        <v>38342</v>
      </c>
      <c r="Y40" s="32">
        <v>40804</v>
      </c>
      <c r="Z40" s="32">
        <v>43074</v>
      </c>
      <c r="AA40" s="32">
        <v>45318</v>
      </c>
      <c r="AB40" s="32">
        <v>47697</v>
      </c>
      <c r="AC40" s="32">
        <v>50030</v>
      </c>
      <c r="AD40" s="32">
        <v>52417</v>
      </c>
      <c r="AE40" s="32">
        <v>53454</v>
      </c>
      <c r="AF40" s="32">
        <v>54495</v>
      </c>
      <c r="AG40" s="32">
        <v>55535</v>
      </c>
      <c r="AH40" s="32">
        <v>56576</v>
      </c>
      <c r="AI40" s="32">
        <v>57618</v>
      </c>
      <c r="AJ40" s="31" t="s">
        <v>47</v>
      </c>
      <c r="AK40" s="33" t="s">
        <v>57</v>
      </c>
      <c r="AL40" s="31" t="s">
        <v>52</v>
      </c>
      <c r="AM40" s="31" t="s">
        <v>58</v>
      </c>
    </row>
  </sheetData>
  <autoFilter ref="A1:AM4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M40"/>
  <sheetViews>
    <sheetView zoomScaleNormal="100" workbookViewId="0">
      <selection activeCell="B3" sqref="B3"/>
    </sheetView>
  </sheetViews>
  <sheetFormatPr defaultRowHeight="15" x14ac:dyDescent="0.25"/>
  <cols>
    <col min="1" max="1" width="24.140625" customWidth="1"/>
    <col min="2" max="35" width="10.42578125" customWidth="1"/>
    <col min="36" max="36" width="31" customWidth="1"/>
    <col min="37" max="37" width="69.28515625" bestFit="1" customWidth="1"/>
    <col min="38" max="38" width="49" bestFit="1" customWidth="1"/>
    <col min="39" max="39" width="23.28515625" bestFit="1" customWidth="1"/>
  </cols>
  <sheetData>
    <row r="1" spans="1:39" s="30" customFormat="1" x14ac:dyDescent="0.25">
      <c r="A1" s="29" t="s">
        <v>3</v>
      </c>
      <c r="B1" s="27">
        <v>2017</v>
      </c>
      <c r="C1" s="27">
        <v>2018</v>
      </c>
      <c r="D1" s="27">
        <v>2019</v>
      </c>
      <c r="E1" s="27">
        <v>2020</v>
      </c>
      <c r="F1" s="27">
        <v>2021</v>
      </c>
      <c r="G1" s="27">
        <v>2022</v>
      </c>
      <c r="H1" s="27">
        <v>2023</v>
      </c>
      <c r="I1" s="27">
        <v>2024</v>
      </c>
      <c r="J1" s="27">
        <v>2025</v>
      </c>
      <c r="K1" s="27">
        <v>2026</v>
      </c>
      <c r="L1" s="27">
        <v>2027</v>
      </c>
      <c r="M1" s="27">
        <v>2028</v>
      </c>
      <c r="N1" s="27">
        <v>2029</v>
      </c>
      <c r="O1" s="27">
        <v>2030</v>
      </c>
      <c r="P1" s="27">
        <v>2031</v>
      </c>
      <c r="Q1" s="27">
        <v>2032</v>
      </c>
      <c r="R1" s="27">
        <v>2033</v>
      </c>
      <c r="S1" s="27">
        <v>2034</v>
      </c>
      <c r="T1" s="27">
        <v>2035</v>
      </c>
      <c r="U1" s="27">
        <v>2036</v>
      </c>
      <c r="V1" s="27">
        <v>2037</v>
      </c>
      <c r="W1" s="27">
        <v>2038</v>
      </c>
      <c r="X1" s="27">
        <v>2039</v>
      </c>
      <c r="Y1" s="27">
        <v>2040</v>
      </c>
      <c r="Z1" s="27">
        <v>2041</v>
      </c>
      <c r="AA1" s="27">
        <v>2042</v>
      </c>
      <c r="AB1" s="27">
        <v>2043</v>
      </c>
      <c r="AC1" s="27">
        <v>2044</v>
      </c>
      <c r="AD1" s="27">
        <v>2045</v>
      </c>
      <c r="AE1" s="27">
        <v>2046</v>
      </c>
      <c r="AF1" s="27">
        <v>2047</v>
      </c>
      <c r="AG1" s="27">
        <v>2048</v>
      </c>
      <c r="AH1" s="27">
        <v>2049</v>
      </c>
      <c r="AI1" s="27">
        <v>2050</v>
      </c>
      <c r="AJ1" s="29" t="s">
        <v>3</v>
      </c>
      <c r="AK1" s="28" t="s">
        <v>48</v>
      </c>
      <c r="AL1" s="29" t="s">
        <v>49</v>
      </c>
      <c r="AM1" s="29" t="s">
        <v>50</v>
      </c>
    </row>
    <row r="2" spans="1:39" x14ac:dyDescent="0.25">
      <c r="A2" s="31" t="s">
        <v>5</v>
      </c>
      <c r="B2" s="32">
        <v>943</v>
      </c>
      <c r="C2" s="32">
        <v>1023</v>
      </c>
      <c r="D2" s="32">
        <v>1168</v>
      </c>
      <c r="E2" s="32">
        <v>1342</v>
      </c>
      <c r="F2" s="32">
        <v>1834</v>
      </c>
      <c r="G2" s="32">
        <v>2320</v>
      </c>
      <c r="H2" s="32">
        <v>2815</v>
      </c>
      <c r="I2" s="32">
        <v>3295</v>
      </c>
      <c r="J2" s="32">
        <v>3788</v>
      </c>
      <c r="K2" s="32">
        <v>6982</v>
      </c>
      <c r="L2" s="32">
        <v>10141</v>
      </c>
      <c r="M2" s="32">
        <v>13305</v>
      </c>
      <c r="N2" s="32">
        <v>16480</v>
      </c>
      <c r="O2" s="32">
        <v>19650</v>
      </c>
      <c r="P2" s="32">
        <v>22511</v>
      </c>
      <c r="Q2" s="32">
        <v>25352</v>
      </c>
      <c r="R2" s="32">
        <v>28196</v>
      </c>
      <c r="S2" s="32">
        <v>31040</v>
      </c>
      <c r="T2" s="32">
        <v>33883</v>
      </c>
      <c r="U2" s="32">
        <v>35991</v>
      </c>
      <c r="V2" s="32">
        <v>38139</v>
      </c>
      <c r="W2" s="32">
        <v>40289</v>
      </c>
      <c r="X2" s="32">
        <v>42434</v>
      </c>
      <c r="Y2" s="32">
        <v>44584</v>
      </c>
      <c r="Z2" s="32">
        <v>44935</v>
      </c>
      <c r="AA2" s="32">
        <v>45293</v>
      </c>
      <c r="AB2" s="32">
        <v>45647</v>
      </c>
      <c r="AC2" s="32">
        <v>46004</v>
      </c>
      <c r="AD2" s="32">
        <v>46360</v>
      </c>
      <c r="AE2" s="32">
        <v>46280</v>
      </c>
      <c r="AF2" s="32">
        <v>46195</v>
      </c>
      <c r="AG2" s="32">
        <v>46111</v>
      </c>
      <c r="AH2" s="32">
        <v>46028</v>
      </c>
      <c r="AI2" s="32">
        <v>45944</v>
      </c>
      <c r="AJ2" s="31" t="s">
        <v>5</v>
      </c>
      <c r="AK2" s="33" t="s">
        <v>51</v>
      </c>
      <c r="AL2" s="31" t="s">
        <v>52</v>
      </c>
      <c r="AM2" s="31" t="s">
        <v>53</v>
      </c>
    </row>
    <row r="3" spans="1:39" ht="30" x14ac:dyDescent="0.25">
      <c r="A3" s="31" t="s">
        <v>7</v>
      </c>
      <c r="B3" s="32">
        <v>70</v>
      </c>
      <c r="C3" s="32">
        <v>75</v>
      </c>
      <c r="D3" s="32">
        <v>91</v>
      </c>
      <c r="E3" s="32">
        <v>106</v>
      </c>
      <c r="F3" s="32">
        <v>148</v>
      </c>
      <c r="G3" s="32">
        <v>174</v>
      </c>
      <c r="H3" s="32">
        <v>208</v>
      </c>
      <c r="I3" s="32">
        <v>235</v>
      </c>
      <c r="J3" s="32">
        <v>268</v>
      </c>
      <c r="K3" s="32">
        <v>471</v>
      </c>
      <c r="L3" s="32">
        <v>684</v>
      </c>
      <c r="M3" s="32">
        <v>900</v>
      </c>
      <c r="N3" s="32">
        <v>1115</v>
      </c>
      <c r="O3" s="32">
        <v>1330</v>
      </c>
      <c r="P3" s="32">
        <v>1525</v>
      </c>
      <c r="Q3" s="32">
        <v>1722</v>
      </c>
      <c r="R3" s="32">
        <v>1920</v>
      </c>
      <c r="S3" s="32">
        <v>2117</v>
      </c>
      <c r="T3" s="32">
        <v>2316</v>
      </c>
      <c r="U3" s="32">
        <v>2462</v>
      </c>
      <c r="V3" s="32">
        <v>2605</v>
      </c>
      <c r="W3" s="32">
        <v>2748</v>
      </c>
      <c r="X3" s="32">
        <v>2891</v>
      </c>
      <c r="Y3" s="32">
        <v>3033</v>
      </c>
      <c r="Z3" s="32">
        <v>3055</v>
      </c>
      <c r="AA3" s="32">
        <v>3076</v>
      </c>
      <c r="AB3" s="32">
        <v>3095</v>
      </c>
      <c r="AC3" s="32">
        <v>3116</v>
      </c>
      <c r="AD3" s="32">
        <v>3136</v>
      </c>
      <c r="AE3" s="32">
        <v>3128</v>
      </c>
      <c r="AF3" s="32">
        <v>3119</v>
      </c>
      <c r="AG3" s="32">
        <v>3111</v>
      </c>
      <c r="AH3" s="32">
        <v>3102</v>
      </c>
      <c r="AI3" s="32">
        <v>3094</v>
      </c>
      <c r="AJ3" s="31" t="s">
        <v>7</v>
      </c>
      <c r="AK3" s="33" t="s">
        <v>54</v>
      </c>
      <c r="AL3" s="31" t="s">
        <v>55</v>
      </c>
      <c r="AM3" s="31" t="s">
        <v>53</v>
      </c>
    </row>
    <row r="4" spans="1:39" x14ac:dyDescent="0.25">
      <c r="A4" s="31" t="s">
        <v>9</v>
      </c>
      <c r="B4" s="32">
        <v>1352</v>
      </c>
      <c r="C4" s="32">
        <v>1444</v>
      </c>
      <c r="D4" s="32">
        <v>1616</v>
      </c>
      <c r="E4" s="32">
        <v>1810</v>
      </c>
      <c r="F4" s="32">
        <v>2370</v>
      </c>
      <c r="G4" s="32">
        <v>3027</v>
      </c>
      <c r="H4" s="32">
        <v>3646</v>
      </c>
      <c r="I4" s="32">
        <v>4292</v>
      </c>
      <c r="J4" s="32">
        <v>4914</v>
      </c>
      <c r="K4" s="32">
        <v>9118</v>
      </c>
      <c r="L4" s="32">
        <v>13249</v>
      </c>
      <c r="M4" s="32">
        <v>17357</v>
      </c>
      <c r="N4" s="32">
        <v>21470</v>
      </c>
      <c r="O4" s="32">
        <v>25586</v>
      </c>
      <c r="P4" s="32">
        <v>29288</v>
      </c>
      <c r="Q4" s="32">
        <v>32960</v>
      </c>
      <c r="R4" s="32">
        <v>36629</v>
      </c>
      <c r="S4" s="32">
        <v>40302</v>
      </c>
      <c r="T4" s="32">
        <v>43972</v>
      </c>
      <c r="U4" s="32">
        <v>46700</v>
      </c>
      <c r="V4" s="32">
        <v>49478</v>
      </c>
      <c r="W4" s="32">
        <v>52258</v>
      </c>
      <c r="X4" s="32">
        <v>55037</v>
      </c>
      <c r="Y4" s="32">
        <v>57821</v>
      </c>
      <c r="Z4" s="32">
        <v>58278</v>
      </c>
      <c r="AA4" s="32">
        <v>58743</v>
      </c>
      <c r="AB4" s="32">
        <v>59208</v>
      </c>
      <c r="AC4" s="32">
        <v>59672</v>
      </c>
      <c r="AD4" s="32">
        <v>60136</v>
      </c>
      <c r="AE4" s="32">
        <v>60036</v>
      </c>
      <c r="AF4" s="32">
        <v>59931</v>
      </c>
      <c r="AG4" s="32">
        <v>59824</v>
      </c>
      <c r="AH4" s="32">
        <v>59723</v>
      </c>
      <c r="AI4" s="32">
        <v>59619</v>
      </c>
      <c r="AJ4" s="31" t="s">
        <v>9</v>
      </c>
      <c r="AK4" s="33" t="s">
        <v>52</v>
      </c>
      <c r="AL4" s="31" t="s">
        <v>52</v>
      </c>
      <c r="AM4" s="31"/>
    </row>
    <row r="5" spans="1:39" x14ac:dyDescent="0.25">
      <c r="A5" s="31" t="s">
        <v>11</v>
      </c>
      <c r="B5" s="32">
        <v>513</v>
      </c>
      <c r="C5" s="32">
        <v>549</v>
      </c>
      <c r="D5" s="32">
        <v>622</v>
      </c>
      <c r="E5" s="32">
        <v>697</v>
      </c>
      <c r="F5" s="32">
        <v>913</v>
      </c>
      <c r="G5" s="32">
        <v>1132</v>
      </c>
      <c r="H5" s="32">
        <v>1348</v>
      </c>
      <c r="I5" s="32">
        <v>1571</v>
      </c>
      <c r="J5" s="32">
        <v>1786</v>
      </c>
      <c r="K5" s="32">
        <v>3288</v>
      </c>
      <c r="L5" s="32">
        <v>4801</v>
      </c>
      <c r="M5" s="32">
        <v>6310</v>
      </c>
      <c r="N5" s="32">
        <v>7821</v>
      </c>
      <c r="O5" s="32">
        <v>9332</v>
      </c>
      <c r="P5" s="32">
        <v>10682</v>
      </c>
      <c r="Q5" s="32">
        <v>12039</v>
      </c>
      <c r="R5" s="32">
        <v>13394</v>
      </c>
      <c r="S5" s="32">
        <v>14749</v>
      </c>
      <c r="T5" s="32">
        <v>16105</v>
      </c>
      <c r="U5" s="32">
        <v>17114</v>
      </c>
      <c r="V5" s="32">
        <v>18114</v>
      </c>
      <c r="W5" s="32">
        <v>19116</v>
      </c>
      <c r="X5" s="32">
        <v>20119</v>
      </c>
      <c r="Y5" s="32">
        <v>21125</v>
      </c>
      <c r="Z5" s="32">
        <v>21279</v>
      </c>
      <c r="AA5" s="32">
        <v>21434</v>
      </c>
      <c r="AB5" s="32">
        <v>21591</v>
      </c>
      <c r="AC5" s="32">
        <v>21744</v>
      </c>
      <c r="AD5" s="32">
        <v>21900</v>
      </c>
      <c r="AE5" s="32">
        <v>21848</v>
      </c>
      <c r="AF5" s="32">
        <v>21802</v>
      </c>
      <c r="AG5" s="32">
        <v>21750</v>
      </c>
      <c r="AH5" s="32">
        <v>21699</v>
      </c>
      <c r="AI5" s="32">
        <v>21650</v>
      </c>
      <c r="AJ5" s="31" t="s">
        <v>11</v>
      </c>
      <c r="AK5" s="33" t="s">
        <v>52</v>
      </c>
      <c r="AL5" s="31" t="s">
        <v>52</v>
      </c>
      <c r="AM5" s="31"/>
    </row>
    <row r="6" spans="1:39" x14ac:dyDescent="0.25">
      <c r="A6" s="31" t="s">
        <v>12</v>
      </c>
      <c r="B6" s="32">
        <v>1715</v>
      </c>
      <c r="C6" s="32">
        <v>1854</v>
      </c>
      <c r="D6" s="32">
        <v>2144</v>
      </c>
      <c r="E6" s="32">
        <v>2454</v>
      </c>
      <c r="F6" s="32">
        <v>3334</v>
      </c>
      <c r="G6" s="32">
        <v>4171</v>
      </c>
      <c r="H6" s="32">
        <v>5043</v>
      </c>
      <c r="I6" s="32">
        <v>5872</v>
      </c>
      <c r="J6" s="32">
        <v>6711</v>
      </c>
      <c r="K6" s="32">
        <v>12343</v>
      </c>
      <c r="L6" s="32">
        <v>17922</v>
      </c>
      <c r="M6" s="32">
        <v>23487</v>
      </c>
      <c r="N6" s="32">
        <v>29047</v>
      </c>
      <c r="O6" s="32">
        <v>34631</v>
      </c>
      <c r="P6" s="32">
        <v>39660</v>
      </c>
      <c r="Q6" s="32">
        <v>44651</v>
      </c>
      <c r="R6" s="32">
        <v>49639</v>
      </c>
      <c r="S6" s="32">
        <v>54629</v>
      </c>
      <c r="T6" s="32">
        <v>59617</v>
      </c>
      <c r="U6" s="32">
        <v>63313</v>
      </c>
      <c r="V6" s="32">
        <v>67059</v>
      </c>
      <c r="W6" s="32">
        <v>70805</v>
      </c>
      <c r="X6" s="32">
        <v>74547</v>
      </c>
      <c r="Y6" s="32">
        <v>78294</v>
      </c>
      <c r="Z6" s="32">
        <v>78900</v>
      </c>
      <c r="AA6" s="32">
        <v>79512</v>
      </c>
      <c r="AB6" s="32">
        <v>80125</v>
      </c>
      <c r="AC6" s="32">
        <v>80737</v>
      </c>
      <c r="AD6" s="32">
        <v>81350</v>
      </c>
      <c r="AE6" s="32">
        <v>81202</v>
      </c>
      <c r="AF6" s="32">
        <v>81048</v>
      </c>
      <c r="AG6" s="32">
        <v>80897</v>
      </c>
      <c r="AH6" s="32">
        <v>80743</v>
      </c>
      <c r="AI6" s="32">
        <v>80593</v>
      </c>
      <c r="AJ6" s="31" t="s">
        <v>12</v>
      </c>
      <c r="AK6" s="33" t="s">
        <v>56</v>
      </c>
      <c r="AL6" s="31" t="s">
        <v>56</v>
      </c>
      <c r="AM6" s="31"/>
    </row>
    <row r="7" spans="1:39" x14ac:dyDescent="0.25">
      <c r="A7" s="31" t="s">
        <v>13</v>
      </c>
      <c r="B7" s="32">
        <v>176</v>
      </c>
      <c r="C7" s="32">
        <v>188</v>
      </c>
      <c r="D7" s="32">
        <v>213</v>
      </c>
      <c r="E7" s="32">
        <v>243</v>
      </c>
      <c r="F7" s="32">
        <v>325</v>
      </c>
      <c r="G7" s="32">
        <v>406</v>
      </c>
      <c r="H7" s="32">
        <v>483</v>
      </c>
      <c r="I7" s="32">
        <v>564</v>
      </c>
      <c r="J7" s="32">
        <v>642</v>
      </c>
      <c r="K7" s="32">
        <v>1188</v>
      </c>
      <c r="L7" s="32">
        <v>1749</v>
      </c>
      <c r="M7" s="32">
        <v>2317</v>
      </c>
      <c r="N7" s="32">
        <v>2879</v>
      </c>
      <c r="O7" s="32">
        <v>3444</v>
      </c>
      <c r="P7" s="32">
        <v>3948</v>
      </c>
      <c r="Q7" s="32">
        <v>4455</v>
      </c>
      <c r="R7" s="32">
        <v>4964</v>
      </c>
      <c r="S7" s="32">
        <v>5470</v>
      </c>
      <c r="T7" s="32">
        <v>5979</v>
      </c>
      <c r="U7" s="32">
        <v>6357</v>
      </c>
      <c r="V7" s="32">
        <v>6727</v>
      </c>
      <c r="W7" s="32">
        <v>7095</v>
      </c>
      <c r="X7" s="32">
        <v>7465</v>
      </c>
      <c r="Y7" s="32">
        <v>7834</v>
      </c>
      <c r="Z7" s="32">
        <v>7888</v>
      </c>
      <c r="AA7" s="32">
        <v>7941</v>
      </c>
      <c r="AB7" s="32">
        <v>7995</v>
      </c>
      <c r="AC7" s="32">
        <v>8049</v>
      </c>
      <c r="AD7" s="32">
        <v>8102</v>
      </c>
      <c r="AE7" s="32">
        <v>8081</v>
      </c>
      <c r="AF7" s="32">
        <v>8060</v>
      </c>
      <c r="AG7" s="32">
        <v>8038</v>
      </c>
      <c r="AH7" s="32">
        <v>8016</v>
      </c>
      <c r="AI7" s="32">
        <v>7994</v>
      </c>
      <c r="AJ7" s="31" t="s">
        <v>13</v>
      </c>
      <c r="AK7" s="33" t="s">
        <v>57</v>
      </c>
      <c r="AL7" s="31" t="s">
        <v>52</v>
      </c>
      <c r="AM7" s="31" t="s">
        <v>58</v>
      </c>
    </row>
    <row r="8" spans="1:39" x14ac:dyDescent="0.25">
      <c r="A8" s="31" t="s">
        <v>14</v>
      </c>
      <c r="B8" s="32">
        <v>295</v>
      </c>
      <c r="C8" s="32">
        <v>316</v>
      </c>
      <c r="D8" s="32">
        <v>353</v>
      </c>
      <c r="E8" s="32">
        <v>395</v>
      </c>
      <c r="F8" s="32">
        <v>518</v>
      </c>
      <c r="G8" s="32">
        <v>667</v>
      </c>
      <c r="H8" s="32">
        <v>811</v>
      </c>
      <c r="I8" s="32">
        <v>958</v>
      </c>
      <c r="J8" s="32">
        <v>1101</v>
      </c>
      <c r="K8" s="32">
        <v>2033</v>
      </c>
      <c r="L8" s="32">
        <v>2927</v>
      </c>
      <c r="M8" s="32">
        <v>3815</v>
      </c>
      <c r="N8" s="32">
        <v>4702</v>
      </c>
      <c r="O8" s="32">
        <v>5596</v>
      </c>
      <c r="P8" s="32">
        <v>6404</v>
      </c>
      <c r="Q8" s="32">
        <v>7194</v>
      </c>
      <c r="R8" s="32">
        <v>7985</v>
      </c>
      <c r="S8" s="32">
        <v>8777</v>
      </c>
      <c r="T8" s="32">
        <v>9569</v>
      </c>
      <c r="U8" s="32">
        <v>10154</v>
      </c>
      <c r="V8" s="32">
        <v>10761</v>
      </c>
      <c r="W8" s="32">
        <v>11369</v>
      </c>
      <c r="X8" s="32">
        <v>11977</v>
      </c>
      <c r="Y8" s="32">
        <v>12585</v>
      </c>
      <c r="Z8" s="32">
        <v>12689</v>
      </c>
      <c r="AA8" s="32">
        <v>12795</v>
      </c>
      <c r="AB8" s="32">
        <v>12902</v>
      </c>
      <c r="AC8" s="32">
        <v>13009</v>
      </c>
      <c r="AD8" s="32">
        <v>13116</v>
      </c>
      <c r="AE8" s="32">
        <v>13099</v>
      </c>
      <c r="AF8" s="32">
        <v>13082</v>
      </c>
      <c r="AG8" s="32">
        <v>13064</v>
      </c>
      <c r="AH8" s="32">
        <v>13046</v>
      </c>
      <c r="AI8" s="32">
        <v>13030</v>
      </c>
      <c r="AJ8" s="31" t="s">
        <v>14</v>
      </c>
      <c r="AK8" s="33" t="s">
        <v>59</v>
      </c>
      <c r="AL8" s="31" t="s">
        <v>59</v>
      </c>
      <c r="AM8" s="31"/>
    </row>
    <row r="9" spans="1:39" x14ac:dyDescent="0.25">
      <c r="A9" s="31" t="s">
        <v>15</v>
      </c>
      <c r="B9" s="32">
        <v>925</v>
      </c>
      <c r="C9" s="32">
        <v>997</v>
      </c>
      <c r="D9" s="32">
        <v>1154</v>
      </c>
      <c r="E9" s="32">
        <v>1320</v>
      </c>
      <c r="F9" s="32">
        <v>1791</v>
      </c>
      <c r="G9" s="32">
        <v>2201</v>
      </c>
      <c r="H9" s="32">
        <v>2643</v>
      </c>
      <c r="I9" s="32">
        <v>3049</v>
      </c>
      <c r="J9" s="32">
        <v>3489</v>
      </c>
      <c r="K9" s="32">
        <v>6307</v>
      </c>
      <c r="L9" s="32">
        <v>9126</v>
      </c>
      <c r="M9" s="32">
        <v>11961</v>
      </c>
      <c r="N9" s="32">
        <v>14800</v>
      </c>
      <c r="O9" s="32">
        <v>17640</v>
      </c>
      <c r="P9" s="32">
        <v>20201</v>
      </c>
      <c r="Q9" s="32">
        <v>22760</v>
      </c>
      <c r="R9" s="32">
        <v>25319</v>
      </c>
      <c r="S9" s="32">
        <v>27879</v>
      </c>
      <c r="T9" s="32">
        <v>30442</v>
      </c>
      <c r="U9" s="32">
        <v>32345</v>
      </c>
      <c r="V9" s="32">
        <v>34256</v>
      </c>
      <c r="W9" s="32">
        <v>36169</v>
      </c>
      <c r="X9" s="32">
        <v>38083</v>
      </c>
      <c r="Y9" s="32">
        <v>39997</v>
      </c>
      <c r="Z9" s="32">
        <v>40300</v>
      </c>
      <c r="AA9" s="32">
        <v>40607</v>
      </c>
      <c r="AB9" s="32">
        <v>40914</v>
      </c>
      <c r="AC9" s="32">
        <v>41220</v>
      </c>
      <c r="AD9" s="32">
        <v>41524</v>
      </c>
      <c r="AE9" s="32">
        <v>41441</v>
      </c>
      <c r="AF9" s="32">
        <v>41355</v>
      </c>
      <c r="AG9" s="32">
        <v>41271</v>
      </c>
      <c r="AH9" s="32">
        <v>41189</v>
      </c>
      <c r="AI9" s="32">
        <v>41100</v>
      </c>
      <c r="AJ9" s="31" t="s">
        <v>15</v>
      </c>
      <c r="AK9" s="33" t="s">
        <v>53</v>
      </c>
      <c r="AL9" s="31" t="s">
        <v>53</v>
      </c>
      <c r="AM9" s="31"/>
    </row>
    <row r="10" spans="1:39" x14ac:dyDescent="0.25">
      <c r="A10" s="31" t="s">
        <v>16</v>
      </c>
      <c r="B10" s="32">
        <v>231</v>
      </c>
      <c r="C10" s="32">
        <v>248</v>
      </c>
      <c r="D10" s="32">
        <v>313</v>
      </c>
      <c r="E10" s="32">
        <v>368</v>
      </c>
      <c r="F10" s="32">
        <v>517</v>
      </c>
      <c r="G10" s="32">
        <v>603</v>
      </c>
      <c r="H10" s="32">
        <v>707</v>
      </c>
      <c r="I10" s="32">
        <v>803</v>
      </c>
      <c r="J10" s="32">
        <v>907</v>
      </c>
      <c r="K10" s="32">
        <v>1654</v>
      </c>
      <c r="L10" s="32">
        <v>2467</v>
      </c>
      <c r="M10" s="32">
        <v>3301</v>
      </c>
      <c r="N10" s="32">
        <v>4123</v>
      </c>
      <c r="O10" s="32">
        <v>4951</v>
      </c>
      <c r="P10" s="32">
        <v>5683</v>
      </c>
      <c r="Q10" s="32">
        <v>6452</v>
      </c>
      <c r="R10" s="32">
        <v>7219</v>
      </c>
      <c r="S10" s="32">
        <v>7984</v>
      </c>
      <c r="T10" s="32">
        <v>8750</v>
      </c>
      <c r="U10" s="32">
        <v>9326</v>
      </c>
      <c r="V10" s="32">
        <v>9844</v>
      </c>
      <c r="W10" s="32">
        <v>10363</v>
      </c>
      <c r="X10" s="32">
        <v>10883</v>
      </c>
      <c r="Y10" s="32">
        <v>11402</v>
      </c>
      <c r="Z10" s="32">
        <v>11464</v>
      </c>
      <c r="AA10" s="32">
        <v>11520</v>
      </c>
      <c r="AB10" s="32">
        <v>11576</v>
      </c>
      <c r="AC10" s="32">
        <v>11633</v>
      </c>
      <c r="AD10" s="32">
        <v>11688</v>
      </c>
      <c r="AE10" s="32">
        <v>11634</v>
      </c>
      <c r="AF10" s="32">
        <v>11583</v>
      </c>
      <c r="AG10" s="32">
        <v>11535</v>
      </c>
      <c r="AH10" s="32">
        <v>11485</v>
      </c>
      <c r="AI10" s="32">
        <v>11434</v>
      </c>
      <c r="AJ10" s="31" t="s">
        <v>16</v>
      </c>
      <c r="AK10" s="33" t="s">
        <v>60</v>
      </c>
      <c r="AL10" s="31" t="s">
        <v>60</v>
      </c>
      <c r="AM10" s="31"/>
    </row>
    <row r="11" spans="1:39" x14ac:dyDescent="0.25">
      <c r="A11" s="31" t="s">
        <v>17</v>
      </c>
      <c r="B11" s="32">
        <v>1183</v>
      </c>
      <c r="C11" s="32">
        <v>1269</v>
      </c>
      <c r="D11" s="32">
        <v>1512</v>
      </c>
      <c r="E11" s="32">
        <v>1743</v>
      </c>
      <c r="F11" s="32">
        <v>2370</v>
      </c>
      <c r="G11" s="32">
        <v>2858</v>
      </c>
      <c r="H11" s="32">
        <v>3396</v>
      </c>
      <c r="I11" s="32">
        <v>3902</v>
      </c>
      <c r="J11" s="32">
        <v>4436</v>
      </c>
      <c r="K11" s="32">
        <v>8074</v>
      </c>
      <c r="L11" s="32">
        <v>11850</v>
      </c>
      <c r="M11" s="32">
        <v>15674</v>
      </c>
      <c r="N11" s="32">
        <v>19486</v>
      </c>
      <c r="O11" s="32">
        <v>23304</v>
      </c>
      <c r="P11" s="32">
        <v>26709</v>
      </c>
      <c r="Q11" s="32">
        <v>30183</v>
      </c>
      <c r="R11" s="32">
        <v>33657</v>
      </c>
      <c r="S11" s="32">
        <v>37132</v>
      </c>
      <c r="T11" s="32">
        <v>40603</v>
      </c>
      <c r="U11" s="32">
        <v>43197</v>
      </c>
      <c r="V11" s="32">
        <v>45681</v>
      </c>
      <c r="W11" s="32">
        <v>48170</v>
      </c>
      <c r="X11" s="32">
        <v>50661</v>
      </c>
      <c r="Y11" s="32">
        <v>53148</v>
      </c>
      <c r="Z11" s="32">
        <v>53504</v>
      </c>
      <c r="AA11" s="32">
        <v>53848</v>
      </c>
      <c r="AB11" s="32">
        <v>54190</v>
      </c>
      <c r="AC11" s="32">
        <v>54533</v>
      </c>
      <c r="AD11" s="32">
        <v>54876</v>
      </c>
      <c r="AE11" s="32">
        <v>54706</v>
      </c>
      <c r="AF11" s="32">
        <v>54540</v>
      </c>
      <c r="AG11" s="32">
        <v>54380</v>
      </c>
      <c r="AH11" s="32">
        <v>54211</v>
      </c>
      <c r="AI11" s="32">
        <v>54049</v>
      </c>
      <c r="AJ11" s="31" t="s">
        <v>17</v>
      </c>
      <c r="AK11" s="33" t="s">
        <v>61</v>
      </c>
      <c r="AL11" s="31" t="s">
        <v>62</v>
      </c>
      <c r="AM11" s="31" t="s">
        <v>58</v>
      </c>
    </row>
    <row r="12" spans="1:39" x14ac:dyDescent="0.25">
      <c r="A12" s="31" t="s">
        <v>18</v>
      </c>
      <c r="B12" s="32">
        <v>523</v>
      </c>
      <c r="C12" s="32">
        <v>563</v>
      </c>
      <c r="D12" s="32">
        <v>630</v>
      </c>
      <c r="E12" s="32">
        <v>705</v>
      </c>
      <c r="F12" s="32">
        <v>924</v>
      </c>
      <c r="G12" s="32">
        <v>1179</v>
      </c>
      <c r="H12" s="32">
        <v>1424</v>
      </c>
      <c r="I12" s="32">
        <v>1671</v>
      </c>
      <c r="J12" s="32">
        <v>1918</v>
      </c>
      <c r="K12" s="32">
        <v>3529</v>
      </c>
      <c r="L12" s="32">
        <v>5097</v>
      </c>
      <c r="M12" s="32">
        <v>6665</v>
      </c>
      <c r="N12" s="32">
        <v>8230</v>
      </c>
      <c r="O12" s="32">
        <v>9802</v>
      </c>
      <c r="P12" s="32">
        <v>11222</v>
      </c>
      <c r="Q12" s="32">
        <v>12619</v>
      </c>
      <c r="R12" s="32">
        <v>14018</v>
      </c>
      <c r="S12" s="32">
        <v>15414</v>
      </c>
      <c r="T12" s="32">
        <v>16810</v>
      </c>
      <c r="U12" s="32">
        <v>17842</v>
      </c>
      <c r="V12" s="32">
        <v>18907</v>
      </c>
      <c r="W12" s="32">
        <v>19970</v>
      </c>
      <c r="X12" s="32">
        <v>21034</v>
      </c>
      <c r="Y12" s="32">
        <v>22096</v>
      </c>
      <c r="Z12" s="32">
        <v>22274</v>
      </c>
      <c r="AA12" s="32">
        <v>22457</v>
      </c>
      <c r="AB12" s="32">
        <v>22638</v>
      </c>
      <c r="AC12" s="32">
        <v>22820</v>
      </c>
      <c r="AD12" s="32">
        <v>23000</v>
      </c>
      <c r="AE12" s="32">
        <v>22967</v>
      </c>
      <c r="AF12" s="32">
        <v>22930</v>
      </c>
      <c r="AG12" s="32">
        <v>22897</v>
      </c>
      <c r="AH12" s="32">
        <v>22861</v>
      </c>
      <c r="AI12" s="32">
        <v>22826</v>
      </c>
      <c r="AJ12" s="31" t="s">
        <v>18</v>
      </c>
      <c r="AK12" s="33" t="s">
        <v>56</v>
      </c>
      <c r="AL12" s="31" t="s">
        <v>56</v>
      </c>
      <c r="AM12" s="31"/>
    </row>
    <row r="13" spans="1:39" x14ac:dyDescent="0.25">
      <c r="A13" s="31" t="s">
        <v>19</v>
      </c>
      <c r="B13" s="32">
        <v>446</v>
      </c>
      <c r="C13" s="32">
        <v>480</v>
      </c>
      <c r="D13" s="32">
        <v>581</v>
      </c>
      <c r="E13" s="32">
        <v>675</v>
      </c>
      <c r="F13" s="32">
        <v>929</v>
      </c>
      <c r="G13" s="32">
        <v>1124</v>
      </c>
      <c r="H13" s="32">
        <v>1330</v>
      </c>
      <c r="I13" s="32">
        <v>1535</v>
      </c>
      <c r="J13" s="32">
        <v>1745</v>
      </c>
      <c r="K13" s="32">
        <v>3248</v>
      </c>
      <c r="L13" s="32">
        <v>4849</v>
      </c>
      <c r="M13" s="32">
        <v>6452</v>
      </c>
      <c r="N13" s="32">
        <v>8057</v>
      </c>
      <c r="O13" s="32">
        <v>9643</v>
      </c>
      <c r="P13" s="32">
        <v>11052</v>
      </c>
      <c r="Q13" s="32">
        <v>12509</v>
      </c>
      <c r="R13" s="32">
        <v>13965</v>
      </c>
      <c r="S13" s="32">
        <v>15419</v>
      </c>
      <c r="T13" s="32">
        <v>16874</v>
      </c>
      <c r="U13" s="32">
        <v>17961</v>
      </c>
      <c r="V13" s="32">
        <v>18974</v>
      </c>
      <c r="W13" s="32">
        <v>19986</v>
      </c>
      <c r="X13" s="32">
        <v>21001</v>
      </c>
      <c r="Y13" s="32">
        <v>22015</v>
      </c>
      <c r="Z13" s="32">
        <v>22149</v>
      </c>
      <c r="AA13" s="32">
        <v>22273</v>
      </c>
      <c r="AB13" s="32">
        <v>22401</v>
      </c>
      <c r="AC13" s="32">
        <v>22526</v>
      </c>
      <c r="AD13" s="32">
        <v>22653</v>
      </c>
      <c r="AE13" s="32">
        <v>22567</v>
      </c>
      <c r="AF13" s="32">
        <v>22486</v>
      </c>
      <c r="AG13" s="32">
        <v>22403</v>
      </c>
      <c r="AH13" s="32">
        <v>22324</v>
      </c>
      <c r="AI13" s="32">
        <v>22242</v>
      </c>
      <c r="AJ13" s="31" t="s">
        <v>19</v>
      </c>
      <c r="AK13" s="33" t="s">
        <v>58</v>
      </c>
      <c r="AL13" s="31" t="s">
        <v>58</v>
      </c>
      <c r="AM13" s="31"/>
    </row>
    <row r="14" spans="1:39" x14ac:dyDescent="0.25">
      <c r="A14" s="31" t="s">
        <v>20</v>
      </c>
      <c r="B14" s="32">
        <v>437</v>
      </c>
      <c r="C14" s="32">
        <v>465</v>
      </c>
      <c r="D14" s="32">
        <v>532</v>
      </c>
      <c r="E14" s="32">
        <v>603</v>
      </c>
      <c r="F14" s="32">
        <v>786</v>
      </c>
      <c r="G14" s="32">
        <v>948</v>
      </c>
      <c r="H14" s="32">
        <v>1116</v>
      </c>
      <c r="I14" s="32">
        <v>1282</v>
      </c>
      <c r="J14" s="32">
        <v>1450</v>
      </c>
      <c r="K14" s="32">
        <v>2615</v>
      </c>
      <c r="L14" s="32">
        <v>3824</v>
      </c>
      <c r="M14" s="32">
        <v>5035</v>
      </c>
      <c r="N14" s="32">
        <v>6250</v>
      </c>
      <c r="O14" s="32">
        <v>7453</v>
      </c>
      <c r="P14" s="32">
        <v>8528</v>
      </c>
      <c r="Q14" s="32">
        <v>9621</v>
      </c>
      <c r="R14" s="32">
        <v>10711</v>
      </c>
      <c r="S14" s="32">
        <v>11803</v>
      </c>
      <c r="T14" s="32">
        <v>12891</v>
      </c>
      <c r="U14" s="32">
        <v>13704</v>
      </c>
      <c r="V14" s="32">
        <v>14490</v>
      </c>
      <c r="W14" s="32">
        <v>15276</v>
      </c>
      <c r="X14" s="32">
        <v>16063</v>
      </c>
      <c r="Y14" s="32">
        <v>16848</v>
      </c>
      <c r="Z14" s="32">
        <v>16962</v>
      </c>
      <c r="AA14" s="32">
        <v>17075</v>
      </c>
      <c r="AB14" s="32">
        <v>17187</v>
      </c>
      <c r="AC14" s="32">
        <v>17299</v>
      </c>
      <c r="AD14" s="32">
        <v>17412</v>
      </c>
      <c r="AE14" s="32">
        <v>17362</v>
      </c>
      <c r="AF14" s="32">
        <v>17313</v>
      </c>
      <c r="AG14" s="32">
        <v>17265</v>
      </c>
      <c r="AH14" s="32">
        <v>17216</v>
      </c>
      <c r="AI14" s="32">
        <v>17167</v>
      </c>
      <c r="AJ14" s="31" t="s">
        <v>20</v>
      </c>
      <c r="AK14" s="33" t="s">
        <v>57</v>
      </c>
      <c r="AL14" s="31" t="s">
        <v>52</v>
      </c>
      <c r="AM14" s="31" t="s">
        <v>58</v>
      </c>
    </row>
    <row r="15" spans="1:39" x14ac:dyDescent="0.25">
      <c r="A15" s="31" t="s">
        <v>21</v>
      </c>
      <c r="B15" s="32">
        <v>315</v>
      </c>
      <c r="C15" s="32">
        <v>341</v>
      </c>
      <c r="D15" s="32">
        <v>383</v>
      </c>
      <c r="E15" s="32">
        <v>431</v>
      </c>
      <c r="F15" s="32">
        <v>574</v>
      </c>
      <c r="G15" s="32">
        <v>743</v>
      </c>
      <c r="H15" s="32">
        <v>907</v>
      </c>
      <c r="I15" s="32">
        <v>1071</v>
      </c>
      <c r="J15" s="32">
        <v>1235</v>
      </c>
      <c r="K15" s="32">
        <v>2290</v>
      </c>
      <c r="L15" s="32">
        <v>3295</v>
      </c>
      <c r="M15" s="32">
        <v>4295</v>
      </c>
      <c r="N15" s="32">
        <v>5294</v>
      </c>
      <c r="O15" s="32">
        <v>6302</v>
      </c>
      <c r="P15" s="32">
        <v>7214</v>
      </c>
      <c r="Q15" s="32">
        <v>8105</v>
      </c>
      <c r="R15" s="32">
        <v>8996</v>
      </c>
      <c r="S15" s="32">
        <v>9887</v>
      </c>
      <c r="T15" s="32">
        <v>10778</v>
      </c>
      <c r="U15" s="32">
        <v>11436</v>
      </c>
      <c r="V15" s="32">
        <v>12125</v>
      </c>
      <c r="W15" s="32">
        <v>12814</v>
      </c>
      <c r="X15" s="32">
        <v>13502</v>
      </c>
      <c r="Y15" s="32">
        <v>14191</v>
      </c>
      <c r="Z15" s="32">
        <v>14309</v>
      </c>
      <c r="AA15" s="32">
        <v>14432</v>
      </c>
      <c r="AB15" s="32">
        <v>14555</v>
      </c>
      <c r="AC15" s="32">
        <v>14678</v>
      </c>
      <c r="AD15" s="32">
        <v>14799</v>
      </c>
      <c r="AE15" s="32">
        <v>14784</v>
      </c>
      <c r="AF15" s="32">
        <v>14768</v>
      </c>
      <c r="AG15" s="32">
        <v>14748</v>
      </c>
      <c r="AH15" s="32">
        <v>14731</v>
      </c>
      <c r="AI15" s="32">
        <v>14713</v>
      </c>
      <c r="AJ15" s="31" t="s">
        <v>21</v>
      </c>
      <c r="AK15" s="33" t="s">
        <v>59</v>
      </c>
      <c r="AL15" s="31" t="s">
        <v>59</v>
      </c>
      <c r="AM15" s="31"/>
    </row>
    <row r="16" spans="1:39" x14ac:dyDescent="0.25">
      <c r="A16" s="31" t="s">
        <v>22</v>
      </c>
      <c r="B16" s="32">
        <v>20</v>
      </c>
      <c r="C16" s="32">
        <v>22</v>
      </c>
      <c r="D16" s="32">
        <v>28</v>
      </c>
      <c r="E16" s="32">
        <v>33</v>
      </c>
      <c r="F16" s="32">
        <v>46</v>
      </c>
      <c r="G16" s="32">
        <v>51</v>
      </c>
      <c r="H16" s="32">
        <v>59</v>
      </c>
      <c r="I16" s="32">
        <v>65</v>
      </c>
      <c r="J16" s="32">
        <v>73</v>
      </c>
      <c r="K16" s="32">
        <v>131</v>
      </c>
      <c r="L16" s="32">
        <v>200</v>
      </c>
      <c r="M16" s="32">
        <v>272</v>
      </c>
      <c r="N16" s="32">
        <v>343</v>
      </c>
      <c r="O16" s="32">
        <v>414</v>
      </c>
      <c r="P16" s="32">
        <v>475</v>
      </c>
      <c r="Q16" s="32">
        <v>541</v>
      </c>
      <c r="R16" s="32">
        <v>607</v>
      </c>
      <c r="S16" s="32">
        <v>673</v>
      </c>
      <c r="T16" s="32">
        <v>739</v>
      </c>
      <c r="U16" s="32">
        <v>788</v>
      </c>
      <c r="V16" s="32">
        <v>831</v>
      </c>
      <c r="W16" s="32">
        <v>873</v>
      </c>
      <c r="X16" s="32">
        <v>915</v>
      </c>
      <c r="Y16" s="32">
        <v>957</v>
      </c>
      <c r="Z16" s="32">
        <v>961</v>
      </c>
      <c r="AA16" s="32">
        <v>964</v>
      </c>
      <c r="AB16" s="32">
        <v>968</v>
      </c>
      <c r="AC16" s="32">
        <v>971</v>
      </c>
      <c r="AD16" s="32">
        <v>974</v>
      </c>
      <c r="AE16" s="32">
        <v>968</v>
      </c>
      <c r="AF16" s="32">
        <v>963</v>
      </c>
      <c r="AG16" s="32">
        <v>957</v>
      </c>
      <c r="AH16" s="32">
        <v>952</v>
      </c>
      <c r="AI16" s="32">
        <v>947</v>
      </c>
      <c r="AJ16" s="31" t="s">
        <v>22</v>
      </c>
      <c r="AK16" s="33" t="s">
        <v>55</v>
      </c>
      <c r="AL16" s="31" t="s">
        <v>55</v>
      </c>
      <c r="AM16" s="31"/>
    </row>
    <row r="17" spans="1:39" x14ac:dyDescent="0.25">
      <c r="A17" s="31" t="s">
        <v>23</v>
      </c>
      <c r="B17" s="32">
        <v>766</v>
      </c>
      <c r="C17" s="32">
        <v>820</v>
      </c>
      <c r="D17" s="32">
        <v>933</v>
      </c>
      <c r="E17" s="32">
        <v>1047</v>
      </c>
      <c r="F17" s="32">
        <v>1372</v>
      </c>
      <c r="G17" s="32">
        <v>1745</v>
      </c>
      <c r="H17" s="32">
        <v>2105</v>
      </c>
      <c r="I17" s="32">
        <v>2472</v>
      </c>
      <c r="J17" s="32">
        <v>2831</v>
      </c>
      <c r="K17" s="32">
        <v>5263</v>
      </c>
      <c r="L17" s="32">
        <v>7658</v>
      </c>
      <c r="M17" s="32">
        <v>10031</v>
      </c>
      <c r="N17" s="32">
        <v>12411</v>
      </c>
      <c r="O17" s="32">
        <v>14790</v>
      </c>
      <c r="P17" s="32">
        <v>16937</v>
      </c>
      <c r="Q17" s="32">
        <v>19064</v>
      </c>
      <c r="R17" s="32">
        <v>21194</v>
      </c>
      <c r="S17" s="32">
        <v>23323</v>
      </c>
      <c r="T17" s="32">
        <v>25454</v>
      </c>
      <c r="U17" s="32">
        <v>27034</v>
      </c>
      <c r="V17" s="32">
        <v>28641</v>
      </c>
      <c r="W17" s="32">
        <v>30247</v>
      </c>
      <c r="X17" s="32">
        <v>31856</v>
      </c>
      <c r="Y17" s="32">
        <v>33464</v>
      </c>
      <c r="Z17" s="32">
        <v>33724</v>
      </c>
      <c r="AA17" s="32">
        <v>33988</v>
      </c>
      <c r="AB17" s="32">
        <v>34258</v>
      </c>
      <c r="AC17" s="32">
        <v>34521</v>
      </c>
      <c r="AD17" s="32">
        <v>34787</v>
      </c>
      <c r="AE17" s="32">
        <v>34726</v>
      </c>
      <c r="AF17" s="32">
        <v>34663</v>
      </c>
      <c r="AG17" s="32">
        <v>34602</v>
      </c>
      <c r="AH17" s="32">
        <v>34540</v>
      </c>
      <c r="AI17" s="32">
        <v>34473</v>
      </c>
      <c r="AJ17" s="31" t="s">
        <v>23</v>
      </c>
      <c r="AK17" s="33" t="s">
        <v>62</v>
      </c>
      <c r="AL17" s="31" t="s">
        <v>62</v>
      </c>
      <c r="AM17" s="31"/>
    </row>
    <row r="18" spans="1:39" x14ac:dyDescent="0.25">
      <c r="A18" s="31" t="s">
        <v>24</v>
      </c>
      <c r="B18" s="32">
        <v>1130</v>
      </c>
      <c r="C18" s="32">
        <v>1207</v>
      </c>
      <c r="D18" s="32">
        <v>1359</v>
      </c>
      <c r="E18" s="32">
        <v>1524</v>
      </c>
      <c r="F18" s="32">
        <v>1999</v>
      </c>
      <c r="G18" s="32">
        <v>2536</v>
      </c>
      <c r="H18" s="32">
        <v>3054</v>
      </c>
      <c r="I18" s="32">
        <v>3583</v>
      </c>
      <c r="J18" s="32">
        <v>4102</v>
      </c>
      <c r="K18" s="32">
        <v>7572</v>
      </c>
      <c r="L18" s="32">
        <v>10982</v>
      </c>
      <c r="M18" s="32">
        <v>14380</v>
      </c>
      <c r="N18" s="32">
        <v>17782</v>
      </c>
      <c r="O18" s="32">
        <v>21187</v>
      </c>
      <c r="P18" s="32">
        <v>24253</v>
      </c>
      <c r="Q18" s="32">
        <v>27287</v>
      </c>
      <c r="R18" s="32">
        <v>30329</v>
      </c>
      <c r="S18" s="32">
        <v>33368</v>
      </c>
      <c r="T18" s="32">
        <v>36410</v>
      </c>
      <c r="U18" s="32">
        <v>38663</v>
      </c>
      <c r="V18" s="32">
        <v>40969</v>
      </c>
      <c r="W18" s="32">
        <v>43269</v>
      </c>
      <c r="X18" s="32">
        <v>45571</v>
      </c>
      <c r="Y18" s="32">
        <v>47876</v>
      </c>
      <c r="Z18" s="32">
        <v>48254</v>
      </c>
      <c r="AA18" s="32">
        <v>48639</v>
      </c>
      <c r="AB18" s="32">
        <v>49027</v>
      </c>
      <c r="AC18" s="32">
        <v>49410</v>
      </c>
      <c r="AD18" s="32">
        <v>49795</v>
      </c>
      <c r="AE18" s="32">
        <v>49710</v>
      </c>
      <c r="AF18" s="32">
        <v>49627</v>
      </c>
      <c r="AG18" s="32">
        <v>49540</v>
      </c>
      <c r="AH18" s="32">
        <v>49454</v>
      </c>
      <c r="AI18" s="32">
        <v>49368</v>
      </c>
      <c r="AJ18" s="31" t="s">
        <v>24</v>
      </c>
      <c r="AK18" s="33" t="s">
        <v>52</v>
      </c>
      <c r="AL18" s="31" t="s">
        <v>52</v>
      </c>
      <c r="AM18" s="31"/>
    </row>
    <row r="19" spans="1:39" x14ac:dyDescent="0.25">
      <c r="A19" s="31" t="s">
        <v>2</v>
      </c>
      <c r="B19" s="32">
        <v>2372</v>
      </c>
      <c r="C19" s="32">
        <v>2550</v>
      </c>
      <c r="D19" s="32">
        <v>2869</v>
      </c>
      <c r="E19" s="32">
        <v>3216</v>
      </c>
      <c r="F19" s="32">
        <v>4233</v>
      </c>
      <c r="G19" s="32">
        <v>5409</v>
      </c>
      <c r="H19" s="32">
        <v>6526</v>
      </c>
      <c r="I19" s="32">
        <v>7703</v>
      </c>
      <c r="J19" s="32">
        <v>8816</v>
      </c>
      <c r="K19" s="32">
        <v>16525</v>
      </c>
      <c r="L19" s="32">
        <v>24137</v>
      </c>
      <c r="M19" s="32">
        <v>31716</v>
      </c>
      <c r="N19" s="32">
        <v>39300</v>
      </c>
      <c r="O19" s="32">
        <v>46888</v>
      </c>
      <c r="P19" s="32">
        <v>53698</v>
      </c>
      <c r="Q19" s="32">
        <v>60475</v>
      </c>
      <c r="R19" s="32">
        <v>67255</v>
      </c>
      <c r="S19" s="32">
        <v>74043</v>
      </c>
      <c r="T19" s="32">
        <v>80831</v>
      </c>
      <c r="U19" s="32">
        <v>85863</v>
      </c>
      <c r="V19" s="32">
        <v>90950</v>
      </c>
      <c r="W19" s="32">
        <v>96044</v>
      </c>
      <c r="X19" s="32">
        <v>101129</v>
      </c>
      <c r="Y19" s="32">
        <v>106218</v>
      </c>
      <c r="Z19" s="32">
        <v>107046</v>
      </c>
      <c r="AA19" s="32">
        <v>107868</v>
      </c>
      <c r="AB19" s="32">
        <v>108689</v>
      </c>
      <c r="AC19" s="32">
        <v>109518</v>
      </c>
      <c r="AD19" s="32">
        <v>110343</v>
      </c>
      <c r="AE19" s="32">
        <v>110133</v>
      </c>
      <c r="AF19" s="32">
        <v>109920</v>
      </c>
      <c r="AG19" s="32">
        <v>109704</v>
      </c>
      <c r="AH19" s="32">
        <v>109492</v>
      </c>
      <c r="AI19" s="32">
        <v>109274</v>
      </c>
      <c r="AJ19" s="31" t="s">
        <v>2</v>
      </c>
      <c r="AK19" s="33" t="s">
        <v>52</v>
      </c>
      <c r="AL19" s="31" t="s">
        <v>52</v>
      </c>
      <c r="AM19" s="31"/>
    </row>
    <row r="20" spans="1:39" x14ac:dyDescent="0.25">
      <c r="A20" s="31" t="s">
        <v>25</v>
      </c>
      <c r="B20" s="32">
        <v>430</v>
      </c>
      <c r="C20" s="32">
        <v>464</v>
      </c>
      <c r="D20" s="32">
        <v>517</v>
      </c>
      <c r="E20" s="32">
        <v>579</v>
      </c>
      <c r="F20" s="32">
        <v>767</v>
      </c>
      <c r="G20" s="32">
        <v>999</v>
      </c>
      <c r="H20" s="32">
        <v>1220</v>
      </c>
      <c r="I20" s="32">
        <v>1446</v>
      </c>
      <c r="J20" s="32">
        <v>1667</v>
      </c>
      <c r="K20" s="32">
        <v>3093</v>
      </c>
      <c r="L20" s="32">
        <v>4450</v>
      </c>
      <c r="M20" s="32">
        <v>5800</v>
      </c>
      <c r="N20" s="32">
        <v>7148</v>
      </c>
      <c r="O20" s="32">
        <v>8508</v>
      </c>
      <c r="P20" s="32">
        <v>9740</v>
      </c>
      <c r="Q20" s="32">
        <v>10941</v>
      </c>
      <c r="R20" s="32">
        <v>12140</v>
      </c>
      <c r="S20" s="32">
        <v>13341</v>
      </c>
      <c r="T20" s="32">
        <v>14542</v>
      </c>
      <c r="U20" s="32">
        <v>15428</v>
      </c>
      <c r="V20" s="32">
        <v>16358</v>
      </c>
      <c r="W20" s="32">
        <v>17289</v>
      </c>
      <c r="X20" s="32">
        <v>18218</v>
      </c>
      <c r="Y20" s="32">
        <v>19150</v>
      </c>
      <c r="Z20" s="32">
        <v>19312</v>
      </c>
      <c r="AA20" s="32">
        <v>19477</v>
      </c>
      <c r="AB20" s="32">
        <v>19644</v>
      </c>
      <c r="AC20" s="32">
        <v>19812</v>
      </c>
      <c r="AD20" s="32">
        <v>19977</v>
      </c>
      <c r="AE20" s="32">
        <v>19959</v>
      </c>
      <c r="AF20" s="32">
        <v>19934</v>
      </c>
      <c r="AG20" s="32">
        <v>19912</v>
      </c>
      <c r="AH20" s="32">
        <v>19888</v>
      </c>
      <c r="AI20" s="32">
        <v>19866</v>
      </c>
      <c r="AJ20" s="31" t="s">
        <v>25</v>
      </c>
      <c r="AK20" s="33" t="s">
        <v>59</v>
      </c>
      <c r="AL20" s="31" t="s">
        <v>59</v>
      </c>
      <c r="AM20" s="31"/>
    </row>
    <row r="21" spans="1:39" x14ac:dyDescent="0.25">
      <c r="A21" s="31" t="s">
        <v>26</v>
      </c>
      <c r="B21" s="32">
        <v>916</v>
      </c>
      <c r="C21" s="32">
        <v>988</v>
      </c>
      <c r="D21" s="32">
        <v>1086</v>
      </c>
      <c r="E21" s="32">
        <v>1214</v>
      </c>
      <c r="F21" s="32">
        <v>1595</v>
      </c>
      <c r="G21" s="32">
        <v>2065</v>
      </c>
      <c r="H21" s="32">
        <v>2504</v>
      </c>
      <c r="I21" s="32">
        <v>2965</v>
      </c>
      <c r="J21" s="32">
        <v>3424</v>
      </c>
      <c r="K21" s="32">
        <v>6390</v>
      </c>
      <c r="L21" s="32">
        <v>9289</v>
      </c>
      <c r="M21" s="32">
        <v>12191</v>
      </c>
      <c r="N21" s="32">
        <v>15088</v>
      </c>
      <c r="O21" s="32">
        <v>17999</v>
      </c>
      <c r="P21" s="32">
        <v>20612</v>
      </c>
      <c r="Q21" s="32">
        <v>23198</v>
      </c>
      <c r="R21" s="32">
        <v>25777</v>
      </c>
      <c r="S21" s="32">
        <v>28362</v>
      </c>
      <c r="T21" s="32">
        <v>30946</v>
      </c>
      <c r="U21" s="32">
        <v>32855</v>
      </c>
      <c r="V21" s="32">
        <v>34811</v>
      </c>
      <c r="W21" s="32">
        <v>36764</v>
      </c>
      <c r="X21" s="32">
        <v>38713</v>
      </c>
      <c r="Y21" s="32">
        <v>40663</v>
      </c>
      <c r="Z21" s="32">
        <v>40987</v>
      </c>
      <c r="AA21" s="32">
        <v>41310</v>
      </c>
      <c r="AB21" s="32">
        <v>41638</v>
      </c>
      <c r="AC21" s="32">
        <v>41965</v>
      </c>
      <c r="AD21" s="32">
        <v>42291</v>
      </c>
      <c r="AE21" s="32">
        <v>42224</v>
      </c>
      <c r="AF21" s="32">
        <v>42151</v>
      </c>
      <c r="AG21" s="32">
        <v>42078</v>
      </c>
      <c r="AH21" s="32">
        <v>42010</v>
      </c>
      <c r="AI21" s="32">
        <v>41934</v>
      </c>
      <c r="AJ21" s="31" t="s">
        <v>26</v>
      </c>
      <c r="AK21" s="33" t="s">
        <v>56</v>
      </c>
      <c r="AL21" s="31" t="s">
        <v>56</v>
      </c>
      <c r="AM21" s="31"/>
    </row>
    <row r="22" spans="1:39" ht="30" x14ac:dyDescent="0.25">
      <c r="A22" s="31" t="s">
        <v>27</v>
      </c>
      <c r="B22" s="32">
        <v>59</v>
      </c>
      <c r="C22" s="32">
        <v>64</v>
      </c>
      <c r="D22" s="32">
        <v>82</v>
      </c>
      <c r="E22" s="32">
        <v>94</v>
      </c>
      <c r="F22" s="32">
        <v>127</v>
      </c>
      <c r="G22" s="32">
        <v>156</v>
      </c>
      <c r="H22" s="32">
        <v>186</v>
      </c>
      <c r="I22" s="32">
        <v>217</v>
      </c>
      <c r="J22" s="32">
        <v>247</v>
      </c>
      <c r="K22" s="32">
        <v>477</v>
      </c>
      <c r="L22" s="32">
        <v>712</v>
      </c>
      <c r="M22" s="32">
        <v>945</v>
      </c>
      <c r="N22" s="32">
        <v>1177</v>
      </c>
      <c r="O22" s="32">
        <v>1409</v>
      </c>
      <c r="P22" s="32">
        <v>1617</v>
      </c>
      <c r="Q22" s="32">
        <v>1831</v>
      </c>
      <c r="R22" s="32">
        <v>2045</v>
      </c>
      <c r="S22" s="32">
        <v>2258</v>
      </c>
      <c r="T22" s="32">
        <v>2471</v>
      </c>
      <c r="U22" s="32">
        <v>2630</v>
      </c>
      <c r="V22" s="32">
        <v>2781</v>
      </c>
      <c r="W22" s="32">
        <v>2931</v>
      </c>
      <c r="X22" s="32">
        <v>3081</v>
      </c>
      <c r="Y22" s="32">
        <v>3232</v>
      </c>
      <c r="Z22" s="32">
        <v>3252</v>
      </c>
      <c r="AA22" s="32">
        <v>3271</v>
      </c>
      <c r="AB22" s="32">
        <v>3291</v>
      </c>
      <c r="AC22" s="32">
        <v>3310</v>
      </c>
      <c r="AD22" s="32">
        <v>3330</v>
      </c>
      <c r="AE22" s="32">
        <v>3318</v>
      </c>
      <c r="AF22" s="32">
        <v>3306</v>
      </c>
      <c r="AG22" s="32">
        <v>3296</v>
      </c>
      <c r="AH22" s="32">
        <v>3284</v>
      </c>
      <c r="AI22" s="32">
        <v>3273</v>
      </c>
      <c r="AJ22" s="31" t="s">
        <v>27</v>
      </c>
      <c r="AK22" s="33" t="s">
        <v>63</v>
      </c>
      <c r="AL22" s="31" t="s">
        <v>55</v>
      </c>
      <c r="AM22" s="31" t="s">
        <v>53</v>
      </c>
    </row>
    <row r="23" spans="1:39" x14ac:dyDescent="0.25">
      <c r="A23" s="31" t="s">
        <v>28</v>
      </c>
      <c r="B23" s="32">
        <v>416</v>
      </c>
      <c r="C23" s="32">
        <v>446</v>
      </c>
      <c r="D23" s="32">
        <v>509</v>
      </c>
      <c r="E23" s="32">
        <v>577</v>
      </c>
      <c r="F23" s="32">
        <v>765</v>
      </c>
      <c r="G23" s="32">
        <v>955</v>
      </c>
      <c r="H23" s="32">
        <v>1146</v>
      </c>
      <c r="I23" s="32">
        <v>1333</v>
      </c>
      <c r="J23" s="32">
        <v>1524</v>
      </c>
      <c r="K23" s="32">
        <v>2788</v>
      </c>
      <c r="L23" s="32">
        <v>4046</v>
      </c>
      <c r="M23" s="32">
        <v>5304</v>
      </c>
      <c r="N23" s="32">
        <v>6563</v>
      </c>
      <c r="O23" s="32">
        <v>7823</v>
      </c>
      <c r="P23" s="32">
        <v>8956</v>
      </c>
      <c r="Q23" s="32">
        <v>10086</v>
      </c>
      <c r="R23" s="32">
        <v>11216</v>
      </c>
      <c r="S23" s="32">
        <v>12347</v>
      </c>
      <c r="T23" s="32">
        <v>13480</v>
      </c>
      <c r="U23" s="32">
        <v>14320</v>
      </c>
      <c r="V23" s="32">
        <v>15165</v>
      </c>
      <c r="W23" s="32">
        <v>16015</v>
      </c>
      <c r="X23" s="32">
        <v>16860</v>
      </c>
      <c r="Y23" s="32">
        <v>17708</v>
      </c>
      <c r="Z23" s="32">
        <v>17845</v>
      </c>
      <c r="AA23" s="32">
        <v>17980</v>
      </c>
      <c r="AB23" s="32">
        <v>18116</v>
      </c>
      <c r="AC23" s="32">
        <v>18253</v>
      </c>
      <c r="AD23" s="32">
        <v>18390</v>
      </c>
      <c r="AE23" s="32">
        <v>18353</v>
      </c>
      <c r="AF23" s="32">
        <v>18317</v>
      </c>
      <c r="AG23" s="32">
        <v>18281</v>
      </c>
      <c r="AH23" s="32">
        <v>18246</v>
      </c>
      <c r="AI23" s="32">
        <v>18209</v>
      </c>
      <c r="AJ23" s="31" t="s">
        <v>28</v>
      </c>
      <c r="AK23" s="33" t="s">
        <v>64</v>
      </c>
      <c r="AL23" s="31" t="s">
        <v>60</v>
      </c>
      <c r="AM23" s="31" t="s">
        <v>62</v>
      </c>
    </row>
    <row r="24" spans="1:39" x14ac:dyDescent="0.25">
      <c r="A24" s="31" t="s">
        <v>29</v>
      </c>
      <c r="B24" s="32">
        <v>592</v>
      </c>
      <c r="C24" s="32">
        <v>634</v>
      </c>
      <c r="D24" s="32">
        <v>758</v>
      </c>
      <c r="E24" s="32">
        <v>873</v>
      </c>
      <c r="F24" s="32">
        <v>1197</v>
      </c>
      <c r="G24" s="32">
        <v>1449</v>
      </c>
      <c r="H24" s="32">
        <v>1724</v>
      </c>
      <c r="I24" s="32">
        <v>1982</v>
      </c>
      <c r="J24" s="32">
        <v>2258</v>
      </c>
      <c r="K24" s="32">
        <v>4103</v>
      </c>
      <c r="L24" s="32">
        <v>6004</v>
      </c>
      <c r="M24" s="32">
        <v>7923</v>
      </c>
      <c r="N24" s="32">
        <v>9837</v>
      </c>
      <c r="O24" s="32">
        <v>11753</v>
      </c>
      <c r="P24" s="32">
        <v>13470</v>
      </c>
      <c r="Q24" s="32">
        <v>15216</v>
      </c>
      <c r="R24" s="32">
        <v>16962</v>
      </c>
      <c r="S24" s="32">
        <v>18706</v>
      </c>
      <c r="T24" s="32">
        <v>20451</v>
      </c>
      <c r="U24" s="32">
        <v>21754</v>
      </c>
      <c r="V24" s="32">
        <v>23010</v>
      </c>
      <c r="W24" s="32">
        <v>24271</v>
      </c>
      <c r="X24" s="32">
        <v>25530</v>
      </c>
      <c r="Y24" s="32">
        <v>26792</v>
      </c>
      <c r="Z24" s="32">
        <v>26976</v>
      </c>
      <c r="AA24" s="32">
        <v>27154</v>
      </c>
      <c r="AB24" s="32">
        <v>27335</v>
      </c>
      <c r="AC24" s="32">
        <v>27516</v>
      </c>
      <c r="AD24" s="32">
        <v>27693</v>
      </c>
      <c r="AE24" s="32">
        <v>27614</v>
      </c>
      <c r="AF24" s="32">
        <v>27535</v>
      </c>
      <c r="AG24" s="32">
        <v>27460</v>
      </c>
      <c r="AH24" s="32">
        <v>27378</v>
      </c>
      <c r="AI24" s="32">
        <v>27304</v>
      </c>
      <c r="AJ24" s="31" t="s">
        <v>29</v>
      </c>
      <c r="AK24" s="33" t="s">
        <v>64</v>
      </c>
      <c r="AL24" s="31" t="s">
        <v>60</v>
      </c>
      <c r="AM24" s="31" t="s">
        <v>62</v>
      </c>
    </row>
    <row r="25" spans="1:39" x14ac:dyDescent="0.25">
      <c r="A25" s="31" t="s">
        <v>30</v>
      </c>
      <c r="B25" s="32">
        <v>500</v>
      </c>
      <c r="C25" s="32">
        <v>538</v>
      </c>
      <c r="D25" s="32">
        <v>600</v>
      </c>
      <c r="E25" s="32">
        <v>669</v>
      </c>
      <c r="F25" s="32">
        <v>878</v>
      </c>
      <c r="G25" s="32">
        <v>1128</v>
      </c>
      <c r="H25" s="32">
        <v>1368</v>
      </c>
      <c r="I25" s="32">
        <v>1612</v>
      </c>
      <c r="J25" s="32">
        <v>1851</v>
      </c>
      <c r="K25" s="32">
        <v>3418</v>
      </c>
      <c r="L25" s="32">
        <v>4935</v>
      </c>
      <c r="M25" s="32">
        <v>6452</v>
      </c>
      <c r="N25" s="32">
        <v>7971</v>
      </c>
      <c r="O25" s="32">
        <v>9497</v>
      </c>
      <c r="P25" s="32">
        <v>10875</v>
      </c>
      <c r="Q25" s="32">
        <v>12222</v>
      </c>
      <c r="R25" s="32">
        <v>13574</v>
      </c>
      <c r="S25" s="32">
        <v>14923</v>
      </c>
      <c r="T25" s="32">
        <v>16274</v>
      </c>
      <c r="U25" s="32">
        <v>17271</v>
      </c>
      <c r="V25" s="32">
        <v>18308</v>
      </c>
      <c r="W25" s="32">
        <v>19341</v>
      </c>
      <c r="X25" s="32">
        <v>20375</v>
      </c>
      <c r="Y25" s="32">
        <v>21408</v>
      </c>
      <c r="Z25" s="32">
        <v>21584</v>
      </c>
      <c r="AA25" s="32">
        <v>21763</v>
      </c>
      <c r="AB25" s="32">
        <v>21944</v>
      </c>
      <c r="AC25" s="32">
        <v>22125</v>
      </c>
      <c r="AD25" s="32">
        <v>22303</v>
      </c>
      <c r="AE25" s="32">
        <v>22275</v>
      </c>
      <c r="AF25" s="32">
        <v>22244</v>
      </c>
      <c r="AG25" s="32">
        <v>22213</v>
      </c>
      <c r="AH25" s="32">
        <v>22181</v>
      </c>
      <c r="AI25" s="32">
        <v>22150</v>
      </c>
      <c r="AJ25" s="31" t="s">
        <v>30</v>
      </c>
      <c r="AK25" s="33" t="s">
        <v>56</v>
      </c>
      <c r="AL25" s="31" t="s">
        <v>56</v>
      </c>
      <c r="AM25" s="31"/>
    </row>
    <row r="26" spans="1:39" x14ac:dyDescent="0.25">
      <c r="A26" s="31" t="s">
        <v>31</v>
      </c>
      <c r="B26" s="32">
        <v>1285</v>
      </c>
      <c r="C26" s="32">
        <v>1386</v>
      </c>
      <c r="D26" s="32">
        <v>1717</v>
      </c>
      <c r="E26" s="32">
        <v>2011</v>
      </c>
      <c r="F26" s="32">
        <v>2795</v>
      </c>
      <c r="G26" s="32">
        <v>3370</v>
      </c>
      <c r="H26" s="32">
        <v>3990</v>
      </c>
      <c r="I26" s="32">
        <v>4599</v>
      </c>
      <c r="J26" s="32">
        <v>5228</v>
      </c>
      <c r="K26" s="32">
        <v>9791</v>
      </c>
      <c r="L26" s="32">
        <v>14725</v>
      </c>
      <c r="M26" s="32">
        <v>19669</v>
      </c>
      <c r="N26" s="32">
        <v>24626</v>
      </c>
      <c r="O26" s="32">
        <v>29500</v>
      </c>
      <c r="P26" s="32">
        <v>33824</v>
      </c>
      <c r="Q26" s="32">
        <v>38317</v>
      </c>
      <c r="R26" s="32">
        <v>42806</v>
      </c>
      <c r="S26" s="32">
        <v>47289</v>
      </c>
      <c r="T26" s="32">
        <v>51766</v>
      </c>
      <c r="U26" s="32">
        <v>55115</v>
      </c>
      <c r="V26" s="32">
        <v>58217</v>
      </c>
      <c r="W26" s="32">
        <v>61317</v>
      </c>
      <c r="X26" s="32">
        <v>64417</v>
      </c>
      <c r="Y26" s="32">
        <v>67520</v>
      </c>
      <c r="Z26" s="32">
        <v>67919</v>
      </c>
      <c r="AA26" s="32">
        <v>68296</v>
      </c>
      <c r="AB26" s="32">
        <v>68667</v>
      </c>
      <c r="AC26" s="32">
        <v>69045</v>
      </c>
      <c r="AD26" s="32">
        <v>69419</v>
      </c>
      <c r="AE26" s="32">
        <v>69143</v>
      </c>
      <c r="AF26" s="32">
        <v>68884</v>
      </c>
      <c r="AG26" s="32">
        <v>68627</v>
      </c>
      <c r="AH26" s="32">
        <v>68368</v>
      </c>
      <c r="AI26" s="32">
        <v>68109</v>
      </c>
      <c r="AJ26" s="31" t="s">
        <v>31</v>
      </c>
      <c r="AK26" s="33" t="s">
        <v>56</v>
      </c>
      <c r="AL26" s="31" t="s">
        <v>56</v>
      </c>
      <c r="AM26" s="31"/>
    </row>
    <row r="27" spans="1:39" x14ac:dyDescent="0.25">
      <c r="A27" s="31" t="s">
        <v>32</v>
      </c>
      <c r="B27" s="32">
        <v>39</v>
      </c>
      <c r="C27" s="32">
        <v>42</v>
      </c>
      <c r="D27" s="32">
        <v>48</v>
      </c>
      <c r="E27" s="32">
        <v>54</v>
      </c>
      <c r="F27" s="32">
        <v>71</v>
      </c>
      <c r="G27" s="32">
        <v>83</v>
      </c>
      <c r="H27" s="32">
        <v>97</v>
      </c>
      <c r="I27" s="32">
        <v>109</v>
      </c>
      <c r="J27" s="32">
        <v>123</v>
      </c>
      <c r="K27" s="32">
        <v>213</v>
      </c>
      <c r="L27" s="32">
        <v>311</v>
      </c>
      <c r="M27" s="32">
        <v>412</v>
      </c>
      <c r="N27" s="32">
        <v>510</v>
      </c>
      <c r="O27" s="32">
        <v>610</v>
      </c>
      <c r="P27" s="32">
        <v>698</v>
      </c>
      <c r="Q27" s="32">
        <v>789</v>
      </c>
      <c r="R27" s="32">
        <v>879</v>
      </c>
      <c r="S27" s="32">
        <v>968</v>
      </c>
      <c r="T27" s="32">
        <v>1059</v>
      </c>
      <c r="U27" s="32">
        <v>1126</v>
      </c>
      <c r="V27" s="32">
        <v>1190</v>
      </c>
      <c r="W27" s="32">
        <v>1254</v>
      </c>
      <c r="X27" s="32">
        <v>1319</v>
      </c>
      <c r="Y27" s="32">
        <v>1382</v>
      </c>
      <c r="Z27" s="32">
        <v>1391</v>
      </c>
      <c r="AA27" s="32">
        <v>1399</v>
      </c>
      <c r="AB27" s="32">
        <v>1408</v>
      </c>
      <c r="AC27" s="32">
        <v>1417</v>
      </c>
      <c r="AD27" s="32">
        <v>1425</v>
      </c>
      <c r="AE27" s="32">
        <v>1421</v>
      </c>
      <c r="AF27" s="32">
        <v>1416</v>
      </c>
      <c r="AG27" s="32">
        <v>1411</v>
      </c>
      <c r="AH27" s="32">
        <v>1407</v>
      </c>
      <c r="AI27" s="32">
        <v>1403</v>
      </c>
      <c r="AJ27" s="31" t="s">
        <v>32</v>
      </c>
      <c r="AK27" s="33" t="s">
        <v>65</v>
      </c>
      <c r="AL27" s="31" t="s">
        <v>65</v>
      </c>
      <c r="AM27" s="31"/>
    </row>
    <row r="28" spans="1:39" x14ac:dyDescent="0.25">
      <c r="A28" s="31" t="s">
        <v>33</v>
      </c>
      <c r="B28" s="32">
        <v>405</v>
      </c>
      <c r="C28" s="32">
        <v>439</v>
      </c>
      <c r="D28" s="32">
        <v>505</v>
      </c>
      <c r="E28" s="32">
        <v>575</v>
      </c>
      <c r="F28" s="32">
        <v>775</v>
      </c>
      <c r="G28" s="32">
        <v>982</v>
      </c>
      <c r="H28" s="32">
        <v>1188</v>
      </c>
      <c r="I28" s="32">
        <v>1389</v>
      </c>
      <c r="J28" s="32">
        <v>1592</v>
      </c>
      <c r="K28" s="32">
        <v>2944</v>
      </c>
      <c r="L28" s="32">
        <v>4270</v>
      </c>
      <c r="M28" s="32">
        <v>5594</v>
      </c>
      <c r="N28" s="32">
        <v>6917</v>
      </c>
      <c r="O28" s="32">
        <v>8245</v>
      </c>
      <c r="P28" s="32">
        <v>9441</v>
      </c>
      <c r="Q28" s="32">
        <v>10626</v>
      </c>
      <c r="R28" s="32">
        <v>11809</v>
      </c>
      <c r="S28" s="32">
        <v>12995</v>
      </c>
      <c r="T28" s="32">
        <v>14178</v>
      </c>
      <c r="U28" s="32">
        <v>15056</v>
      </c>
      <c r="V28" s="32">
        <v>15950</v>
      </c>
      <c r="W28" s="32">
        <v>16842</v>
      </c>
      <c r="X28" s="32">
        <v>17735</v>
      </c>
      <c r="Y28" s="32">
        <v>18628</v>
      </c>
      <c r="Z28" s="32">
        <v>18773</v>
      </c>
      <c r="AA28" s="32">
        <v>18920</v>
      </c>
      <c r="AB28" s="32">
        <v>19070</v>
      </c>
      <c r="AC28" s="32">
        <v>19218</v>
      </c>
      <c r="AD28" s="32">
        <v>19366</v>
      </c>
      <c r="AE28" s="32">
        <v>19332</v>
      </c>
      <c r="AF28" s="32">
        <v>19298</v>
      </c>
      <c r="AG28" s="32">
        <v>19263</v>
      </c>
      <c r="AH28" s="32">
        <v>19229</v>
      </c>
      <c r="AI28" s="32">
        <v>19194</v>
      </c>
      <c r="AJ28" s="31" t="s">
        <v>33</v>
      </c>
      <c r="AK28" s="33" t="s">
        <v>59</v>
      </c>
      <c r="AL28" s="31" t="s">
        <v>59</v>
      </c>
      <c r="AM28" s="31"/>
    </row>
    <row r="29" spans="1:39" x14ac:dyDescent="0.25">
      <c r="A29" s="31" t="s">
        <v>34</v>
      </c>
      <c r="B29" s="32">
        <v>283</v>
      </c>
      <c r="C29" s="32">
        <v>306</v>
      </c>
      <c r="D29" s="32">
        <v>386</v>
      </c>
      <c r="E29" s="32">
        <v>455</v>
      </c>
      <c r="F29" s="32">
        <v>643</v>
      </c>
      <c r="G29" s="32">
        <v>762</v>
      </c>
      <c r="H29" s="32">
        <v>891</v>
      </c>
      <c r="I29" s="32">
        <v>1020</v>
      </c>
      <c r="J29" s="32">
        <v>1158</v>
      </c>
      <c r="K29" s="32">
        <v>2190</v>
      </c>
      <c r="L29" s="32">
        <v>3365</v>
      </c>
      <c r="M29" s="32">
        <v>4546</v>
      </c>
      <c r="N29" s="32">
        <v>5732</v>
      </c>
      <c r="O29" s="32">
        <v>6883</v>
      </c>
      <c r="P29" s="32">
        <v>7895</v>
      </c>
      <c r="Q29" s="32">
        <v>8970</v>
      </c>
      <c r="R29" s="32">
        <v>10044</v>
      </c>
      <c r="S29" s="32">
        <v>11114</v>
      </c>
      <c r="T29" s="32">
        <v>12183</v>
      </c>
      <c r="U29" s="32">
        <v>12988</v>
      </c>
      <c r="V29" s="32">
        <v>13699</v>
      </c>
      <c r="W29" s="32">
        <v>14413</v>
      </c>
      <c r="X29" s="32">
        <v>15125</v>
      </c>
      <c r="Y29" s="32">
        <v>15838</v>
      </c>
      <c r="Z29" s="32">
        <v>15916</v>
      </c>
      <c r="AA29" s="32">
        <v>15987</v>
      </c>
      <c r="AB29" s="32">
        <v>16057</v>
      </c>
      <c r="AC29" s="32">
        <v>16127</v>
      </c>
      <c r="AD29" s="32">
        <v>16199</v>
      </c>
      <c r="AE29" s="32">
        <v>16117</v>
      </c>
      <c r="AF29" s="32">
        <v>16042</v>
      </c>
      <c r="AG29" s="32">
        <v>15967</v>
      </c>
      <c r="AH29" s="32">
        <v>15892</v>
      </c>
      <c r="AI29" s="32">
        <v>15816</v>
      </c>
      <c r="AJ29" s="31" t="s">
        <v>34</v>
      </c>
      <c r="AK29" s="33" t="s">
        <v>58</v>
      </c>
      <c r="AL29" s="31" t="s">
        <v>58</v>
      </c>
      <c r="AM29" s="31"/>
    </row>
    <row r="30" spans="1:39" x14ac:dyDescent="0.25">
      <c r="A30" s="31" t="s">
        <v>35</v>
      </c>
      <c r="B30" s="32">
        <v>819</v>
      </c>
      <c r="C30" s="32">
        <v>885</v>
      </c>
      <c r="D30" s="32">
        <v>1007</v>
      </c>
      <c r="E30" s="32">
        <v>1143</v>
      </c>
      <c r="F30" s="32">
        <v>1542</v>
      </c>
      <c r="G30" s="32">
        <v>1955</v>
      </c>
      <c r="H30" s="32">
        <v>2366</v>
      </c>
      <c r="I30" s="32">
        <v>2773</v>
      </c>
      <c r="J30" s="32">
        <v>3183</v>
      </c>
      <c r="K30" s="32">
        <v>5887</v>
      </c>
      <c r="L30" s="32">
        <v>8554</v>
      </c>
      <c r="M30" s="32">
        <v>11216</v>
      </c>
      <c r="N30" s="32">
        <v>13886</v>
      </c>
      <c r="O30" s="32">
        <v>16552</v>
      </c>
      <c r="P30" s="32">
        <v>18962</v>
      </c>
      <c r="Q30" s="32">
        <v>21346</v>
      </c>
      <c r="R30" s="32">
        <v>23731</v>
      </c>
      <c r="S30" s="32">
        <v>26123</v>
      </c>
      <c r="T30" s="32">
        <v>28511</v>
      </c>
      <c r="U30" s="32">
        <v>30282</v>
      </c>
      <c r="V30" s="32">
        <v>32088</v>
      </c>
      <c r="W30" s="32">
        <v>33893</v>
      </c>
      <c r="X30" s="32">
        <v>35701</v>
      </c>
      <c r="Y30" s="32">
        <v>37509</v>
      </c>
      <c r="Z30" s="32">
        <v>37807</v>
      </c>
      <c r="AA30" s="32">
        <v>38105</v>
      </c>
      <c r="AB30" s="32">
        <v>38406</v>
      </c>
      <c r="AC30" s="32">
        <v>38704</v>
      </c>
      <c r="AD30" s="32">
        <v>39005</v>
      </c>
      <c r="AE30" s="32">
        <v>38940</v>
      </c>
      <c r="AF30" s="32">
        <v>38869</v>
      </c>
      <c r="AG30" s="32">
        <v>38802</v>
      </c>
      <c r="AH30" s="32">
        <v>38736</v>
      </c>
      <c r="AI30" s="32">
        <v>38667</v>
      </c>
      <c r="AJ30" s="31" t="s">
        <v>35</v>
      </c>
      <c r="AK30" s="33" t="s">
        <v>53</v>
      </c>
      <c r="AL30" s="31" t="s">
        <v>53</v>
      </c>
      <c r="AM30" s="31"/>
    </row>
    <row r="31" spans="1:39" x14ac:dyDescent="0.25">
      <c r="A31" s="31" t="s">
        <v>36</v>
      </c>
      <c r="B31" s="32">
        <v>301</v>
      </c>
      <c r="C31" s="32">
        <v>323</v>
      </c>
      <c r="D31" s="32">
        <v>380</v>
      </c>
      <c r="E31" s="32">
        <v>439</v>
      </c>
      <c r="F31" s="32">
        <v>598</v>
      </c>
      <c r="G31" s="32">
        <v>736</v>
      </c>
      <c r="H31" s="32">
        <v>876</v>
      </c>
      <c r="I31" s="32">
        <v>1016</v>
      </c>
      <c r="J31" s="32">
        <v>1159</v>
      </c>
      <c r="K31" s="32">
        <v>2145</v>
      </c>
      <c r="L31" s="32">
        <v>3173</v>
      </c>
      <c r="M31" s="32">
        <v>4202</v>
      </c>
      <c r="N31" s="32">
        <v>5231</v>
      </c>
      <c r="O31" s="32">
        <v>6252</v>
      </c>
      <c r="P31" s="32">
        <v>7164</v>
      </c>
      <c r="Q31" s="32">
        <v>8093</v>
      </c>
      <c r="R31" s="32">
        <v>9023</v>
      </c>
      <c r="S31" s="32">
        <v>9954</v>
      </c>
      <c r="T31" s="32">
        <v>10881</v>
      </c>
      <c r="U31" s="32">
        <v>11574</v>
      </c>
      <c r="V31" s="32">
        <v>12235</v>
      </c>
      <c r="W31" s="32">
        <v>12899</v>
      </c>
      <c r="X31" s="32">
        <v>13561</v>
      </c>
      <c r="Y31" s="32">
        <v>14223</v>
      </c>
      <c r="Z31" s="32">
        <v>14317</v>
      </c>
      <c r="AA31" s="32">
        <v>14408</v>
      </c>
      <c r="AB31" s="32">
        <v>14499</v>
      </c>
      <c r="AC31" s="32">
        <v>14589</v>
      </c>
      <c r="AD31" s="32">
        <v>14679</v>
      </c>
      <c r="AE31" s="32">
        <v>14633</v>
      </c>
      <c r="AF31" s="32">
        <v>14589</v>
      </c>
      <c r="AG31" s="32">
        <v>14543</v>
      </c>
      <c r="AH31" s="32">
        <v>14499</v>
      </c>
      <c r="AI31" s="32">
        <v>14454</v>
      </c>
      <c r="AJ31" s="31" t="s">
        <v>36</v>
      </c>
      <c r="AK31" s="33" t="s">
        <v>58</v>
      </c>
      <c r="AL31" s="31" t="s">
        <v>58</v>
      </c>
      <c r="AM31" s="31"/>
    </row>
    <row r="32" spans="1:39" x14ac:dyDescent="0.25">
      <c r="A32" s="31" t="s">
        <v>37</v>
      </c>
      <c r="B32" s="32">
        <v>417</v>
      </c>
      <c r="C32" s="32">
        <v>443</v>
      </c>
      <c r="D32" s="32">
        <v>512</v>
      </c>
      <c r="E32" s="32">
        <v>582</v>
      </c>
      <c r="F32" s="32">
        <v>776</v>
      </c>
      <c r="G32" s="32">
        <v>940</v>
      </c>
      <c r="H32" s="32">
        <v>1118</v>
      </c>
      <c r="I32" s="32">
        <v>1284</v>
      </c>
      <c r="J32" s="32">
        <v>1454</v>
      </c>
      <c r="K32" s="32">
        <v>2620</v>
      </c>
      <c r="L32" s="32">
        <v>3802</v>
      </c>
      <c r="M32" s="32">
        <v>4984</v>
      </c>
      <c r="N32" s="32">
        <v>6167</v>
      </c>
      <c r="O32" s="32">
        <v>7348</v>
      </c>
      <c r="P32" s="32">
        <v>8411</v>
      </c>
      <c r="Q32" s="32">
        <v>9478</v>
      </c>
      <c r="R32" s="32">
        <v>10545</v>
      </c>
      <c r="S32" s="32">
        <v>11609</v>
      </c>
      <c r="T32" s="32">
        <v>12675</v>
      </c>
      <c r="U32" s="32">
        <v>13468</v>
      </c>
      <c r="V32" s="32">
        <v>14252</v>
      </c>
      <c r="W32" s="32">
        <v>15034</v>
      </c>
      <c r="X32" s="32">
        <v>15819</v>
      </c>
      <c r="Y32" s="32">
        <v>16600</v>
      </c>
      <c r="Z32" s="32">
        <v>16722</v>
      </c>
      <c r="AA32" s="32">
        <v>16841</v>
      </c>
      <c r="AB32" s="32">
        <v>16962</v>
      </c>
      <c r="AC32" s="32">
        <v>17081</v>
      </c>
      <c r="AD32" s="32">
        <v>17199</v>
      </c>
      <c r="AE32" s="32">
        <v>17161</v>
      </c>
      <c r="AF32" s="32">
        <v>17120</v>
      </c>
      <c r="AG32" s="32">
        <v>17078</v>
      </c>
      <c r="AH32" s="32">
        <v>17039</v>
      </c>
      <c r="AI32" s="32">
        <v>16999</v>
      </c>
      <c r="AJ32" s="31" t="s">
        <v>37</v>
      </c>
      <c r="AK32" s="33" t="s">
        <v>58</v>
      </c>
      <c r="AL32" s="31" t="s">
        <v>58</v>
      </c>
      <c r="AM32" s="31"/>
    </row>
    <row r="33" spans="1:39" x14ac:dyDescent="0.25">
      <c r="A33" s="31" t="s">
        <v>38</v>
      </c>
      <c r="B33" s="32">
        <v>460</v>
      </c>
      <c r="C33" s="32">
        <v>498</v>
      </c>
      <c r="D33" s="32">
        <v>599</v>
      </c>
      <c r="E33" s="32">
        <v>697</v>
      </c>
      <c r="F33" s="32">
        <v>971</v>
      </c>
      <c r="G33" s="32">
        <v>1195</v>
      </c>
      <c r="H33" s="32">
        <v>1426</v>
      </c>
      <c r="I33" s="32">
        <v>1655</v>
      </c>
      <c r="J33" s="32">
        <v>1887</v>
      </c>
      <c r="K33" s="32">
        <v>3500</v>
      </c>
      <c r="L33" s="32">
        <v>5167</v>
      </c>
      <c r="M33" s="32">
        <v>6849</v>
      </c>
      <c r="N33" s="32">
        <v>8526</v>
      </c>
      <c r="O33" s="32">
        <v>10206</v>
      </c>
      <c r="P33" s="32">
        <v>11706</v>
      </c>
      <c r="Q33" s="32">
        <v>13243</v>
      </c>
      <c r="R33" s="32">
        <v>14779</v>
      </c>
      <c r="S33" s="32">
        <v>16315</v>
      </c>
      <c r="T33" s="32">
        <v>17851</v>
      </c>
      <c r="U33" s="32">
        <v>18998</v>
      </c>
      <c r="V33" s="32">
        <v>20090</v>
      </c>
      <c r="W33" s="32">
        <v>21180</v>
      </c>
      <c r="X33" s="32">
        <v>22275</v>
      </c>
      <c r="Y33" s="32">
        <v>23368</v>
      </c>
      <c r="Z33" s="32">
        <v>23521</v>
      </c>
      <c r="AA33" s="32">
        <v>23668</v>
      </c>
      <c r="AB33" s="32">
        <v>23815</v>
      </c>
      <c r="AC33" s="32">
        <v>23961</v>
      </c>
      <c r="AD33" s="32">
        <v>24108</v>
      </c>
      <c r="AE33" s="32">
        <v>24029</v>
      </c>
      <c r="AF33" s="32">
        <v>23952</v>
      </c>
      <c r="AG33" s="32">
        <v>23875</v>
      </c>
      <c r="AH33" s="32">
        <v>23801</v>
      </c>
      <c r="AI33" s="32">
        <v>23725</v>
      </c>
      <c r="AJ33" s="31" t="s">
        <v>38</v>
      </c>
      <c r="AK33" s="33" t="s">
        <v>57</v>
      </c>
      <c r="AL33" s="31" t="s">
        <v>52</v>
      </c>
      <c r="AM33" s="31" t="s">
        <v>58</v>
      </c>
    </row>
    <row r="34" spans="1:39" x14ac:dyDescent="0.25">
      <c r="A34" s="31" t="s">
        <v>39</v>
      </c>
      <c r="B34" s="32">
        <v>1448</v>
      </c>
      <c r="C34" s="32">
        <v>1549</v>
      </c>
      <c r="D34" s="32">
        <v>1737</v>
      </c>
      <c r="E34" s="32">
        <v>1942</v>
      </c>
      <c r="F34" s="32">
        <v>2538</v>
      </c>
      <c r="G34" s="32">
        <v>3221</v>
      </c>
      <c r="H34" s="32">
        <v>3878</v>
      </c>
      <c r="I34" s="32">
        <v>4553</v>
      </c>
      <c r="J34" s="32">
        <v>5214</v>
      </c>
      <c r="K34" s="32">
        <v>9636</v>
      </c>
      <c r="L34" s="32">
        <v>14011</v>
      </c>
      <c r="M34" s="32">
        <v>18379</v>
      </c>
      <c r="N34" s="32">
        <v>22749</v>
      </c>
      <c r="O34" s="32">
        <v>27120</v>
      </c>
      <c r="P34" s="32">
        <v>31052</v>
      </c>
      <c r="Q34" s="32">
        <v>34945</v>
      </c>
      <c r="R34" s="32">
        <v>38842</v>
      </c>
      <c r="S34" s="32">
        <v>42736</v>
      </c>
      <c r="T34" s="32">
        <v>46632</v>
      </c>
      <c r="U34" s="32">
        <v>49520</v>
      </c>
      <c r="V34" s="32">
        <v>52472</v>
      </c>
      <c r="W34" s="32">
        <v>55421</v>
      </c>
      <c r="X34" s="32">
        <v>58368</v>
      </c>
      <c r="Y34" s="32">
        <v>61314</v>
      </c>
      <c r="Z34" s="32">
        <v>61803</v>
      </c>
      <c r="AA34" s="32">
        <v>62290</v>
      </c>
      <c r="AB34" s="32">
        <v>62785</v>
      </c>
      <c r="AC34" s="32">
        <v>63277</v>
      </c>
      <c r="AD34" s="32">
        <v>63768</v>
      </c>
      <c r="AE34" s="32">
        <v>63662</v>
      </c>
      <c r="AF34" s="32">
        <v>63547</v>
      </c>
      <c r="AG34" s="32">
        <v>63440</v>
      </c>
      <c r="AH34" s="32">
        <v>63329</v>
      </c>
      <c r="AI34" s="32">
        <v>63217</v>
      </c>
      <c r="AJ34" s="31" t="s">
        <v>39</v>
      </c>
      <c r="AK34" s="33" t="s">
        <v>53</v>
      </c>
      <c r="AL34" s="31" t="s">
        <v>53</v>
      </c>
      <c r="AM34" s="31"/>
    </row>
    <row r="35" spans="1:39" x14ac:dyDescent="0.25">
      <c r="A35" s="31" t="s">
        <v>40</v>
      </c>
      <c r="B35" s="32">
        <v>363</v>
      </c>
      <c r="C35" s="32">
        <v>393</v>
      </c>
      <c r="D35" s="32">
        <v>439</v>
      </c>
      <c r="E35" s="32">
        <v>490</v>
      </c>
      <c r="F35" s="32">
        <v>645</v>
      </c>
      <c r="G35" s="32">
        <v>831</v>
      </c>
      <c r="H35" s="32">
        <v>1010</v>
      </c>
      <c r="I35" s="32">
        <v>1191</v>
      </c>
      <c r="J35" s="32">
        <v>1367</v>
      </c>
      <c r="K35" s="32">
        <v>2520</v>
      </c>
      <c r="L35" s="32">
        <v>3627</v>
      </c>
      <c r="M35" s="32">
        <v>4733</v>
      </c>
      <c r="N35" s="32">
        <v>5836</v>
      </c>
      <c r="O35" s="32">
        <v>6951</v>
      </c>
      <c r="P35" s="32">
        <v>7958</v>
      </c>
      <c r="Q35" s="32">
        <v>8942</v>
      </c>
      <c r="R35" s="32">
        <v>9923</v>
      </c>
      <c r="S35" s="32">
        <v>10907</v>
      </c>
      <c r="T35" s="32">
        <v>11888</v>
      </c>
      <c r="U35" s="32">
        <v>12614</v>
      </c>
      <c r="V35" s="32">
        <v>13376</v>
      </c>
      <c r="W35" s="32">
        <v>14134</v>
      </c>
      <c r="X35" s="32">
        <v>14893</v>
      </c>
      <c r="Y35" s="32">
        <v>15652</v>
      </c>
      <c r="Z35" s="32">
        <v>15783</v>
      </c>
      <c r="AA35" s="32">
        <v>15917</v>
      </c>
      <c r="AB35" s="32">
        <v>16052</v>
      </c>
      <c r="AC35" s="32">
        <v>16190</v>
      </c>
      <c r="AD35" s="32">
        <v>16323</v>
      </c>
      <c r="AE35" s="32">
        <v>16306</v>
      </c>
      <c r="AF35" s="32">
        <v>16286</v>
      </c>
      <c r="AG35" s="32">
        <v>16267</v>
      </c>
      <c r="AH35" s="32">
        <v>16246</v>
      </c>
      <c r="AI35" s="32">
        <v>16228</v>
      </c>
      <c r="AJ35" s="31" t="s">
        <v>40</v>
      </c>
      <c r="AK35" s="33" t="s">
        <v>56</v>
      </c>
      <c r="AL35" s="31" t="s">
        <v>56</v>
      </c>
      <c r="AM35" s="31"/>
    </row>
    <row r="36" spans="1:39" x14ac:dyDescent="0.25">
      <c r="A36" s="31" t="s">
        <v>41</v>
      </c>
      <c r="B36" s="32">
        <v>579</v>
      </c>
      <c r="C36" s="32">
        <v>625</v>
      </c>
      <c r="D36" s="32">
        <v>699</v>
      </c>
      <c r="E36" s="32">
        <v>785</v>
      </c>
      <c r="F36" s="32">
        <v>1043</v>
      </c>
      <c r="G36" s="32">
        <v>1359</v>
      </c>
      <c r="H36" s="32">
        <v>1660</v>
      </c>
      <c r="I36" s="32">
        <v>1969</v>
      </c>
      <c r="J36" s="32">
        <v>2272</v>
      </c>
      <c r="K36" s="32">
        <v>4224</v>
      </c>
      <c r="L36" s="32">
        <v>6079</v>
      </c>
      <c r="M36" s="32">
        <v>7928</v>
      </c>
      <c r="N36" s="32">
        <v>9772</v>
      </c>
      <c r="O36" s="32">
        <v>11635</v>
      </c>
      <c r="P36" s="32">
        <v>13320</v>
      </c>
      <c r="Q36" s="32">
        <v>14963</v>
      </c>
      <c r="R36" s="32">
        <v>16606</v>
      </c>
      <c r="S36" s="32">
        <v>18248</v>
      </c>
      <c r="T36" s="32">
        <v>19892</v>
      </c>
      <c r="U36" s="32">
        <v>21105</v>
      </c>
      <c r="V36" s="32">
        <v>22378</v>
      </c>
      <c r="W36" s="32">
        <v>23649</v>
      </c>
      <c r="X36" s="32">
        <v>24922</v>
      </c>
      <c r="Y36" s="32">
        <v>26194</v>
      </c>
      <c r="Z36" s="32">
        <v>26415</v>
      </c>
      <c r="AA36" s="32">
        <v>26641</v>
      </c>
      <c r="AB36" s="32">
        <v>26871</v>
      </c>
      <c r="AC36" s="32">
        <v>27097</v>
      </c>
      <c r="AD36" s="32">
        <v>27325</v>
      </c>
      <c r="AE36" s="32">
        <v>27297</v>
      </c>
      <c r="AF36" s="32">
        <v>27264</v>
      </c>
      <c r="AG36" s="32">
        <v>27233</v>
      </c>
      <c r="AH36" s="32">
        <v>27201</v>
      </c>
      <c r="AI36" s="32">
        <v>27169</v>
      </c>
      <c r="AJ36" s="31" t="s">
        <v>41</v>
      </c>
      <c r="AK36" s="33" t="s">
        <v>59</v>
      </c>
      <c r="AL36" s="31" t="s">
        <v>59</v>
      </c>
      <c r="AM36" s="31"/>
    </row>
    <row r="37" spans="1:39" x14ac:dyDescent="0.25">
      <c r="A37" s="31" t="s">
        <v>43</v>
      </c>
      <c r="B37" s="32">
        <v>656</v>
      </c>
      <c r="C37" s="32">
        <v>704</v>
      </c>
      <c r="D37" s="32">
        <v>788</v>
      </c>
      <c r="E37" s="32">
        <v>881</v>
      </c>
      <c r="F37" s="32">
        <v>1153</v>
      </c>
      <c r="G37" s="32">
        <v>1475</v>
      </c>
      <c r="H37" s="32">
        <v>1783</v>
      </c>
      <c r="I37" s="32">
        <v>2097</v>
      </c>
      <c r="J37" s="32">
        <v>2401</v>
      </c>
      <c r="K37" s="32">
        <v>4411</v>
      </c>
      <c r="L37" s="32">
        <v>6338</v>
      </c>
      <c r="M37" s="32">
        <v>8261</v>
      </c>
      <c r="N37" s="32">
        <v>10178</v>
      </c>
      <c r="O37" s="32">
        <v>12111</v>
      </c>
      <c r="P37" s="32">
        <v>13859</v>
      </c>
      <c r="Q37" s="32">
        <v>15571</v>
      </c>
      <c r="R37" s="32">
        <v>17286</v>
      </c>
      <c r="S37" s="32">
        <v>18998</v>
      </c>
      <c r="T37" s="32">
        <v>20711</v>
      </c>
      <c r="U37" s="32">
        <v>21975</v>
      </c>
      <c r="V37" s="32">
        <v>23293</v>
      </c>
      <c r="W37" s="32">
        <v>24607</v>
      </c>
      <c r="X37" s="32">
        <v>25925</v>
      </c>
      <c r="Y37" s="32">
        <v>27240</v>
      </c>
      <c r="Z37" s="32">
        <v>27466</v>
      </c>
      <c r="AA37" s="32">
        <v>27697</v>
      </c>
      <c r="AB37" s="32">
        <v>27927</v>
      </c>
      <c r="AC37" s="32">
        <v>28156</v>
      </c>
      <c r="AD37" s="32">
        <v>28388</v>
      </c>
      <c r="AE37" s="32">
        <v>28353</v>
      </c>
      <c r="AF37" s="32">
        <v>28316</v>
      </c>
      <c r="AG37" s="32">
        <v>28278</v>
      </c>
      <c r="AH37" s="32">
        <v>28240</v>
      </c>
      <c r="AI37" s="32">
        <v>28201</v>
      </c>
      <c r="AJ37" s="31" t="s">
        <v>43</v>
      </c>
      <c r="AK37" s="33" t="s">
        <v>56</v>
      </c>
      <c r="AL37" s="31" t="s">
        <v>56</v>
      </c>
      <c r="AM37" s="31"/>
    </row>
    <row r="38" spans="1:39" x14ac:dyDescent="0.25">
      <c r="A38" s="31" t="s">
        <v>44</v>
      </c>
      <c r="B38" s="32">
        <v>1250</v>
      </c>
      <c r="C38" s="32">
        <v>1348</v>
      </c>
      <c r="D38" s="32">
        <v>1540</v>
      </c>
      <c r="E38" s="32">
        <v>1745</v>
      </c>
      <c r="F38" s="32">
        <v>2351</v>
      </c>
      <c r="G38" s="32">
        <v>3005</v>
      </c>
      <c r="H38" s="32">
        <v>3646</v>
      </c>
      <c r="I38" s="32">
        <v>4290</v>
      </c>
      <c r="J38" s="32">
        <v>4927</v>
      </c>
      <c r="K38" s="32">
        <v>9188</v>
      </c>
      <c r="L38" s="32">
        <v>13375</v>
      </c>
      <c r="M38" s="32">
        <v>17552</v>
      </c>
      <c r="N38" s="32">
        <v>21736</v>
      </c>
      <c r="O38" s="32">
        <v>25915</v>
      </c>
      <c r="P38" s="32">
        <v>29690</v>
      </c>
      <c r="Q38" s="32">
        <v>33432</v>
      </c>
      <c r="R38" s="32">
        <v>37178</v>
      </c>
      <c r="S38" s="32">
        <v>40927</v>
      </c>
      <c r="T38" s="32">
        <v>44678</v>
      </c>
      <c r="U38" s="32">
        <v>47457</v>
      </c>
      <c r="V38" s="32">
        <v>50288</v>
      </c>
      <c r="W38" s="32">
        <v>53114</v>
      </c>
      <c r="X38" s="32">
        <v>55940</v>
      </c>
      <c r="Y38" s="32">
        <v>58769</v>
      </c>
      <c r="Z38" s="32">
        <v>59232</v>
      </c>
      <c r="AA38" s="32">
        <v>59701</v>
      </c>
      <c r="AB38" s="32">
        <v>60169</v>
      </c>
      <c r="AC38" s="32">
        <v>60635</v>
      </c>
      <c r="AD38" s="32">
        <v>61103</v>
      </c>
      <c r="AE38" s="32">
        <v>60995</v>
      </c>
      <c r="AF38" s="32">
        <v>60883</v>
      </c>
      <c r="AG38" s="32">
        <v>60771</v>
      </c>
      <c r="AH38" s="32">
        <v>60664</v>
      </c>
      <c r="AI38" s="32">
        <v>60551</v>
      </c>
      <c r="AJ38" s="31" t="s">
        <v>44</v>
      </c>
      <c r="AK38" s="33" t="s">
        <v>52</v>
      </c>
      <c r="AL38" s="31" t="s">
        <v>52</v>
      </c>
      <c r="AM38" s="31"/>
    </row>
    <row r="39" spans="1:39" x14ac:dyDescent="0.25">
      <c r="A39" s="31" t="s">
        <v>46</v>
      </c>
      <c r="B39" s="32">
        <v>352</v>
      </c>
      <c r="C39" s="32">
        <v>381</v>
      </c>
      <c r="D39" s="32">
        <v>471</v>
      </c>
      <c r="E39" s="32">
        <v>551</v>
      </c>
      <c r="F39" s="32">
        <v>775</v>
      </c>
      <c r="G39" s="32">
        <v>925</v>
      </c>
      <c r="H39" s="32">
        <v>1092</v>
      </c>
      <c r="I39" s="32">
        <v>1251</v>
      </c>
      <c r="J39" s="32">
        <v>1421</v>
      </c>
      <c r="K39" s="32">
        <v>2616</v>
      </c>
      <c r="L39" s="32">
        <v>3894</v>
      </c>
      <c r="M39" s="32">
        <v>5196</v>
      </c>
      <c r="N39" s="32">
        <v>6487</v>
      </c>
      <c r="O39" s="32">
        <v>7779</v>
      </c>
      <c r="P39" s="32">
        <v>8929</v>
      </c>
      <c r="Q39" s="32">
        <v>10125</v>
      </c>
      <c r="R39" s="32">
        <v>11319</v>
      </c>
      <c r="S39" s="32">
        <v>12515</v>
      </c>
      <c r="T39" s="32">
        <v>13709</v>
      </c>
      <c r="U39" s="32">
        <v>14602</v>
      </c>
      <c r="V39" s="32">
        <v>15425</v>
      </c>
      <c r="W39" s="32">
        <v>16246</v>
      </c>
      <c r="X39" s="32">
        <v>17069</v>
      </c>
      <c r="Y39" s="32">
        <v>17891</v>
      </c>
      <c r="Z39" s="32">
        <v>17995</v>
      </c>
      <c r="AA39" s="32">
        <v>18092</v>
      </c>
      <c r="AB39" s="32">
        <v>18187</v>
      </c>
      <c r="AC39" s="32">
        <v>18282</v>
      </c>
      <c r="AD39" s="32">
        <v>18378</v>
      </c>
      <c r="AE39" s="32">
        <v>18301</v>
      </c>
      <c r="AF39" s="32">
        <v>18231</v>
      </c>
      <c r="AG39" s="32">
        <v>18158</v>
      </c>
      <c r="AH39" s="32">
        <v>18087</v>
      </c>
      <c r="AI39" s="32">
        <v>18013</v>
      </c>
      <c r="AJ39" s="31" t="s">
        <v>46</v>
      </c>
      <c r="AK39" s="33" t="s">
        <v>60</v>
      </c>
      <c r="AL39" s="31" t="s">
        <v>60</v>
      </c>
      <c r="AM39" s="31"/>
    </row>
    <row r="40" spans="1:39" x14ac:dyDescent="0.25">
      <c r="A40" s="31" t="s">
        <v>47</v>
      </c>
      <c r="B40" s="32">
        <v>650</v>
      </c>
      <c r="C40" s="32">
        <v>699</v>
      </c>
      <c r="D40" s="32">
        <v>782</v>
      </c>
      <c r="E40" s="32">
        <v>880</v>
      </c>
      <c r="F40" s="32">
        <v>1163</v>
      </c>
      <c r="G40" s="32">
        <v>1494</v>
      </c>
      <c r="H40" s="32">
        <v>1811</v>
      </c>
      <c r="I40" s="32">
        <v>2138</v>
      </c>
      <c r="J40" s="32">
        <v>2462</v>
      </c>
      <c r="K40" s="32">
        <v>4560</v>
      </c>
      <c r="L40" s="32">
        <v>6599</v>
      </c>
      <c r="M40" s="32">
        <v>8630</v>
      </c>
      <c r="N40" s="32">
        <v>10659</v>
      </c>
      <c r="O40" s="32">
        <v>12698</v>
      </c>
      <c r="P40" s="32">
        <v>14537</v>
      </c>
      <c r="Q40" s="32">
        <v>16351</v>
      </c>
      <c r="R40" s="32">
        <v>18164</v>
      </c>
      <c r="S40" s="32">
        <v>19977</v>
      </c>
      <c r="T40" s="32">
        <v>21792</v>
      </c>
      <c r="U40" s="32">
        <v>23133</v>
      </c>
      <c r="V40" s="32">
        <v>24509</v>
      </c>
      <c r="W40" s="32">
        <v>25886</v>
      </c>
      <c r="X40" s="32">
        <v>27262</v>
      </c>
      <c r="Y40" s="32">
        <v>28639</v>
      </c>
      <c r="Z40" s="32">
        <v>28867</v>
      </c>
      <c r="AA40" s="32">
        <v>29101</v>
      </c>
      <c r="AB40" s="32">
        <v>29334</v>
      </c>
      <c r="AC40" s="32">
        <v>29566</v>
      </c>
      <c r="AD40" s="32">
        <v>29800</v>
      </c>
      <c r="AE40" s="32">
        <v>29753</v>
      </c>
      <c r="AF40" s="32">
        <v>29707</v>
      </c>
      <c r="AG40" s="32">
        <v>29656</v>
      </c>
      <c r="AH40" s="32">
        <v>29611</v>
      </c>
      <c r="AI40" s="32">
        <v>29562</v>
      </c>
      <c r="AJ40" s="31" t="s">
        <v>47</v>
      </c>
      <c r="AK40" s="33" t="s">
        <v>57</v>
      </c>
      <c r="AL40" s="31" t="s">
        <v>52</v>
      </c>
      <c r="AM40" s="31" t="s">
        <v>58</v>
      </c>
    </row>
  </sheetData>
  <autoFilter ref="A1:AM4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M40"/>
  <sheetViews>
    <sheetView workbookViewId="0">
      <selection activeCell="B3" sqref="B3"/>
    </sheetView>
  </sheetViews>
  <sheetFormatPr defaultRowHeight="15" x14ac:dyDescent="0.25"/>
  <cols>
    <col min="1" max="1" width="26.7109375" customWidth="1"/>
    <col min="2" max="35" width="10.42578125" customWidth="1"/>
    <col min="36" max="36" width="31" customWidth="1"/>
    <col min="37" max="37" width="69.28515625" bestFit="1" customWidth="1"/>
    <col min="38" max="38" width="49" bestFit="1" customWidth="1"/>
    <col min="39" max="39" width="23.28515625" bestFit="1" customWidth="1"/>
  </cols>
  <sheetData>
    <row r="1" spans="1:39" s="30" customFormat="1" x14ac:dyDescent="0.25">
      <c r="A1" s="29" t="s">
        <v>3</v>
      </c>
      <c r="B1" s="27">
        <v>2017</v>
      </c>
      <c r="C1" s="27">
        <v>2018</v>
      </c>
      <c r="D1" s="27">
        <v>2019</v>
      </c>
      <c r="E1" s="27">
        <v>2020</v>
      </c>
      <c r="F1" s="27">
        <v>2021</v>
      </c>
      <c r="G1" s="27">
        <v>2022</v>
      </c>
      <c r="H1" s="27">
        <v>2023</v>
      </c>
      <c r="I1" s="27">
        <v>2024</v>
      </c>
      <c r="J1" s="27">
        <v>2025</v>
      </c>
      <c r="K1" s="27">
        <v>2026</v>
      </c>
      <c r="L1" s="27">
        <v>2027</v>
      </c>
      <c r="M1" s="27">
        <v>2028</v>
      </c>
      <c r="N1" s="27">
        <v>2029</v>
      </c>
      <c r="O1" s="27">
        <v>2030</v>
      </c>
      <c r="P1" s="27">
        <v>2031</v>
      </c>
      <c r="Q1" s="27">
        <v>2032</v>
      </c>
      <c r="R1" s="27">
        <v>2033</v>
      </c>
      <c r="S1" s="27">
        <v>2034</v>
      </c>
      <c r="T1" s="27">
        <v>2035</v>
      </c>
      <c r="U1" s="27">
        <v>2036</v>
      </c>
      <c r="V1" s="27">
        <v>2037</v>
      </c>
      <c r="W1" s="27">
        <v>2038</v>
      </c>
      <c r="X1" s="27">
        <v>2039</v>
      </c>
      <c r="Y1" s="27">
        <v>2040</v>
      </c>
      <c r="Z1" s="27">
        <v>2041</v>
      </c>
      <c r="AA1" s="27">
        <v>2042</v>
      </c>
      <c r="AB1" s="27">
        <v>2043</v>
      </c>
      <c r="AC1" s="27">
        <v>2044</v>
      </c>
      <c r="AD1" s="27">
        <v>2045</v>
      </c>
      <c r="AE1" s="27">
        <v>2046</v>
      </c>
      <c r="AF1" s="27">
        <v>2047</v>
      </c>
      <c r="AG1" s="27">
        <v>2048</v>
      </c>
      <c r="AH1" s="27">
        <v>2049</v>
      </c>
      <c r="AI1" s="27">
        <v>2050</v>
      </c>
      <c r="AJ1" s="29" t="s">
        <v>3</v>
      </c>
      <c r="AK1" s="28" t="s">
        <v>48</v>
      </c>
      <c r="AL1" s="29" t="s">
        <v>49</v>
      </c>
      <c r="AM1" s="29" t="s">
        <v>50</v>
      </c>
    </row>
    <row r="2" spans="1:39" x14ac:dyDescent="0.25">
      <c r="A2" s="31" t="s">
        <v>5</v>
      </c>
      <c r="B2" s="32">
        <v>943</v>
      </c>
      <c r="C2" s="32">
        <v>1023</v>
      </c>
      <c r="D2" s="32">
        <v>1070</v>
      </c>
      <c r="E2" s="32">
        <v>1109</v>
      </c>
      <c r="F2" s="32">
        <v>1176</v>
      </c>
      <c r="G2" s="32">
        <v>1244</v>
      </c>
      <c r="H2" s="32">
        <v>1310</v>
      </c>
      <c r="I2" s="32">
        <v>1365</v>
      </c>
      <c r="J2" s="32">
        <v>1431</v>
      </c>
      <c r="K2" s="32">
        <v>1577</v>
      </c>
      <c r="L2" s="32">
        <v>1715</v>
      </c>
      <c r="M2" s="32">
        <v>1862</v>
      </c>
      <c r="N2" s="32">
        <v>2015</v>
      </c>
      <c r="O2" s="32">
        <v>2166</v>
      </c>
      <c r="P2" s="32">
        <v>2593</v>
      </c>
      <c r="Q2" s="32">
        <v>3019</v>
      </c>
      <c r="R2" s="32">
        <v>3444</v>
      </c>
      <c r="S2" s="32">
        <v>3868</v>
      </c>
      <c r="T2" s="32">
        <v>4289</v>
      </c>
      <c r="U2" s="32">
        <v>4631</v>
      </c>
      <c r="V2" s="32">
        <v>4970</v>
      </c>
      <c r="W2" s="32">
        <v>5309</v>
      </c>
      <c r="X2" s="32">
        <v>5645</v>
      </c>
      <c r="Y2" s="32">
        <v>5986</v>
      </c>
      <c r="Z2" s="32">
        <v>6346</v>
      </c>
      <c r="AA2" s="32">
        <v>6708</v>
      </c>
      <c r="AB2" s="32">
        <v>7070</v>
      </c>
      <c r="AC2" s="32">
        <v>7434</v>
      </c>
      <c r="AD2" s="32">
        <v>7794</v>
      </c>
      <c r="AE2" s="32">
        <v>8200</v>
      </c>
      <c r="AF2" s="32">
        <v>8605</v>
      </c>
      <c r="AG2" s="32">
        <v>9012</v>
      </c>
      <c r="AH2" s="32">
        <v>9418</v>
      </c>
      <c r="AI2" s="32">
        <v>9826</v>
      </c>
      <c r="AJ2" s="31" t="s">
        <v>5</v>
      </c>
      <c r="AK2" s="33" t="s">
        <v>51</v>
      </c>
      <c r="AL2" s="31" t="s">
        <v>52</v>
      </c>
      <c r="AM2" s="31" t="s">
        <v>53</v>
      </c>
    </row>
    <row r="3" spans="1:39" ht="30" x14ac:dyDescent="0.25">
      <c r="A3" s="31" t="s">
        <v>7</v>
      </c>
      <c r="B3" s="32">
        <v>70</v>
      </c>
      <c r="C3" s="32">
        <v>75</v>
      </c>
      <c r="D3" s="32">
        <v>79</v>
      </c>
      <c r="E3" s="32">
        <v>82</v>
      </c>
      <c r="F3" s="32">
        <v>87</v>
      </c>
      <c r="G3" s="32">
        <v>91</v>
      </c>
      <c r="H3" s="32">
        <v>95</v>
      </c>
      <c r="I3" s="32">
        <v>100</v>
      </c>
      <c r="J3" s="32">
        <v>106</v>
      </c>
      <c r="K3" s="32">
        <v>115</v>
      </c>
      <c r="L3" s="32">
        <v>126</v>
      </c>
      <c r="M3" s="32">
        <v>135</v>
      </c>
      <c r="N3" s="32">
        <v>142</v>
      </c>
      <c r="O3" s="32">
        <v>151</v>
      </c>
      <c r="P3" s="32">
        <v>173</v>
      </c>
      <c r="Q3" s="32">
        <v>197</v>
      </c>
      <c r="R3" s="32">
        <v>221</v>
      </c>
      <c r="S3" s="32">
        <v>245</v>
      </c>
      <c r="T3" s="32">
        <v>269</v>
      </c>
      <c r="U3" s="32">
        <v>290</v>
      </c>
      <c r="V3" s="32">
        <v>309</v>
      </c>
      <c r="W3" s="32">
        <v>329</v>
      </c>
      <c r="X3" s="32">
        <v>347</v>
      </c>
      <c r="Y3" s="32">
        <v>368</v>
      </c>
      <c r="Z3" s="32">
        <v>389</v>
      </c>
      <c r="AA3" s="32">
        <v>411</v>
      </c>
      <c r="AB3" s="32">
        <v>431</v>
      </c>
      <c r="AC3" s="32">
        <v>451</v>
      </c>
      <c r="AD3" s="32">
        <v>472</v>
      </c>
      <c r="AE3" s="32">
        <v>495</v>
      </c>
      <c r="AF3" s="32">
        <v>518</v>
      </c>
      <c r="AG3" s="32">
        <v>543</v>
      </c>
      <c r="AH3" s="32">
        <v>565</v>
      </c>
      <c r="AI3" s="32">
        <v>588</v>
      </c>
      <c r="AJ3" s="31" t="s">
        <v>7</v>
      </c>
      <c r="AK3" s="33" t="s">
        <v>54</v>
      </c>
      <c r="AL3" s="31" t="s">
        <v>55</v>
      </c>
      <c r="AM3" s="31" t="s">
        <v>53</v>
      </c>
    </row>
    <row r="4" spans="1:39" x14ac:dyDescent="0.25">
      <c r="A4" s="31" t="s">
        <v>9</v>
      </c>
      <c r="B4" s="32">
        <v>1352</v>
      </c>
      <c r="C4" s="32">
        <v>1444</v>
      </c>
      <c r="D4" s="32">
        <v>1506</v>
      </c>
      <c r="E4" s="32">
        <v>1557</v>
      </c>
      <c r="F4" s="32">
        <v>1641</v>
      </c>
      <c r="G4" s="32">
        <v>1728</v>
      </c>
      <c r="H4" s="32">
        <v>1814</v>
      </c>
      <c r="I4" s="32">
        <v>1887</v>
      </c>
      <c r="J4" s="32">
        <v>1971</v>
      </c>
      <c r="K4" s="32">
        <v>2152</v>
      </c>
      <c r="L4" s="32">
        <v>2340</v>
      </c>
      <c r="M4" s="32">
        <v>2529</v>
      </c>
      <c r="N4" s="32">
        <v>2738</v>
      </c>
      <c r="O4" s="32">
        <v>2932</v>
      </c>
      <c r="P4" s="32">
        <v>3492</v>
      </c>
      <c r="Q4" s="32">
        <v>4044</v>
      </c>
      <c r="R4" s="32">
        <v>4599</v>
      </c>
      <c r="S4" s="32">
        <v>5149</v>
      </c>
      <c r="T4" s="32">
        <v>5700</v>
      </c>
      <c r="U4" s="32">
        <v>6134</v>
      </c>
      <c r="V4" s="32">
        <v>6584</v>
      </c>
      <c r="W4" s="32">
        <v>7026</v>
      </c>
      <c r="X4" s="32">
        <v>7470</v>
      </c>
      <c r="Y4" s="32">
        <v>7905</v>
      </c>
      <c r="Z4" s="32">
        <v>8374</v>
      </c>
      <c r="AA4" s="32">
        <v>8852</v>
      </c>
      <c r="AB4" s="32">
        <v>9321</v>
      </c>
      <c r="AC4" s="32">
        <v>9795</v>
      </c>
      <c r="AD4" s="32">
        <v>10271</v>
      </c>
      <c r="AE4" s="32">
        <v>10796</v>
      </c>
      <c r="AF4" s="32">
        <v>11327</v>
      </c>
      <c r="AG4" s="32">
        <v>11855</v>
      </c>
      <c r="AH4" s="32">
        <v>12385</v>
      </c>
      <c r="AI4" s="32">
        <v>12916</v>
      </c>
      <c r="AJ4" s="31" t="s">
        <v>9</v>
      </c>
      <c r="AK4" s="33" t="s">
        <v>52</v>
      </c>
      <c r="AL4" s="31" t="s">
        <v>52</v>
      </c>
      <c r="AM4" s="31"/>
    </row>
    <row r="5" spans="1:39" x14ac:dyDescent="0.25">
      <c r="A5" s="31" t="s">
        <v>11</v>
      </c>
      <c r="B5" s="32">
        <v>513</v>
      </c>
      <c r="C5" s="32">
        <v>549</v>
      </c>
      <c r="D5" s="32">
        <v>572</v>
      </c>
      <c r="E5" s="32">
        <v>592</v>
      </c>
      <c r="F5" s="32">
        <v>622</v>
      </c>
      <c r="G5" s="32">
        <v>650</v>
      </c>
      <c r="H5" s="32">
        <v>682</v>
      </c>
      <c r="I5" s="32">
        <v>713</v>
      </c>
      <c r="J5" s="32">
        <v>741</v>
      </c>
      <c r="K5" s="32">
        <v>806</v>
      </c>
      <c r="L5" s="32">
        <v>870</v>
      </c>
      <c r="M5" s="32">
        <v>938</v>
      </c>
      <c r="N5" s="32">
        <v>1004</v>
      </c>
      <c r="O5" s="32">
        <v>1068</v>
      </c>
      <c r="P5" s="32">
        <v>1254</v>
      </c>
      <c r="Q5" s="32">
        <v>1436</v>
      </c>
      <c r="R5" s="32">
        <v>1620</v>
      </c>
      <c r="S5" s="32">
        <v>1803</v>
      </c>
      <c r="T5" s="32">
        <v>1984</v>
      </c>
      <c r="U5" s="32">
        <v>2134</v>
      </c>
      <c r="V5" s="32">
        <v>2282</v>
      </c>
      <c r="W5" s="32">
        <v>2426</v>
      </c>
      <c r="X5" s="32">
        <v>2577</v>
      </c>
      <c r="Y5" s="32">
        <v>2723</v>
      </c>
      <c r="Z5" s="32">
        <v>2881</v>
      </c>
      <c r="AA5" s="32">
        <v>3039</v>
      </c>
      <c r="AB5" s="32">
        <v>3194</v>
      </c>
      <c r="AC5" s="32">
        <v>3351</v>
      </c>
      <c r="AD5" s="32">
        <v>3513</v>
      </c>
      <c r="AE5" s="32">
        <v>3686</v>
      </c>
      <c r="AF5" s="32">
        <v>3861</v>
      </c>
      <c r="AG5" s="32">
        <v>4037</v>
      </c>
      <c r="AH5" s="32">
        <v>4212</v>
      </c>
      <c r="AI5" s="32">
        <v>4390</v>
      </c>
      <c r="AJ5" s="31" t="s">
        <v>11</v>
      </c>
      <c r="AK5" s="33" t="s">
        <v>52</v>
      </c>
      <c r="AL5" s="31" t="s">
        <v>52</v>
      </c>
      <c r="AM5" s="31"/>
    </row>
    <row r="6" spans="1:39" x14ac:dyDescent="0.25">
      <c r="A6" s="31" t="s">
        <v>12</v>
      </c>
      <c r="B6" s="32">
        <v>1715</v>
      </c>
      <c r="C6" s="32">
        <v>1854</v>
      </c>
      <c r="D6" s="32">
        <v>1925</v>
      </c>
      <c r="E6" s="32">
        <v>2013</v>
      </c>
      <c r="F6" s="32">
        <v>2131</v>
      </c>
      <c r="G6" s="32">
        <v>2250</v>
      </c>
      <c r="H6" s="32">
        <v>2353</v>
      </c>
      <c r="I6" s="32">
        <v>2468</v>
      </c>
      <c r="J6" s="32">
        <v>2585</v>
      </c>
      <c r="K6" s="32">
        <v>2835</v>
      </c>
      <c r="L6" s="32">
        <v>3094</v>
      </c>
      <c r="M6" s="32">
        <v>3356</v>
      </c>
      <c r="N6" s="32">
        <v>3616</v>
      </c>
      <c r="O6" s="32">
        <v>3875</v>
      </c>
      <c r="P6" s="32">
        <v>4607</v>
      </c>
      <c r="Q6" s="32">
        <v>5334</v>
      </c>
      <c r="R6" s="32">
        <v>6067</v>
      </c>
      <c r="S6" s="32">
        <v>6797</v>
      </c>
      <c r="T6" s="32">
        <v>7526</v>
      </c>
      <c r="U6" s="32">
        <v>8115</v>
      </c>
      <c r="V6" s="32">
        <v>8698</v>
      </c>
      <c r="W6" s="32">
        <v>9282</v>
      </c>
      <c r="X6" s="32">
        <v>9864</v>
      </c>
      <c r="Y6" s="32">
        <v>10445</v>
      </c>
      <c r="Z6" s="32">
        <v>11068</v>
      </c>
      <c r="AA6" s="32">
        <v>11692</v>
      </c>
      <c r="AB6" s="32">
        <v>12313</v>
      </c>
      <c r="AC6" s="32">
        <v>12936</v>
      </c>
      <c r="AD6" s="32">
        <v>13562</v>
      </c>
      <c r="AE6" s="32">
        <v>14259</v>
      </c>
      <c r="AF6" s="32">
        <v>14957</v>
      </c>
      <c r="AG6" s="32">
        <v>15657</v>
      </c>
      <c r="AH6" s="32">
        <v>16357</v>
      </c>
      <c r="AI6" s="32">
        <v>17060</v>
      </c>
      <c r="AJ6" s="31" t="s">
        <v>12</v>
      </c>
      <c r="AK6" s="33" t="s">
        <v>56</v>
      </c>
      <c r="AL6" s="31" t="s">
        <v>56</v>
      </c>
      <c r="AM6" s="31"/>
    </row>
    <row r="7" spans="1:39" x14ac:dyDescent="0.25">
      <c r="A7" s="31" t="s">
        <v>13</v>
      </c>
      <c r="B7" s="32">
        <v>176</v>
      </c>
      <c r="C7" s="32">
        <v>188</v>
      </c>
      <c r="D7" s="32">
        <v>197</v>
      </c>
      <c r="E7" s="32">
        <v>205</v>
      </c>
      <c r="F7" s="32">
        <v>215</v>
      </c>
      <c r="G7" s="32">
        <v>226</v>
      </c>
      <c r="H7" s="32">
        <v>235</v>
      </c>
      <c r="I7" s="32">
        <v>248</v>
      </c>
      <c r="J7" s="32">
        <v>257</v>
      </c>
      <c r="K7" s="32">
        <v>281</v>
      </c>
      <c r="L7" s="32">
        <v>303</v>
      </c>
      <c r="M7" s="32">
        <v>325</v>
      </c>
      <c r="N7" s="32">
        <v>348</v>
      </c>
      <c r="O7" s="32">
        <v>372</v>
      </c>
      <c r="P7" s="32">
        <v>436</v>
      </c>
      <c r="Q7" s="32">
        <v>499</v>
      </c>
      <c r="R7" s="32">
        <v>564</v>
      </c>
      <c r="S7" s="32">
        <v>627</v>
      </c>
      <c r="T7" s="32">
        <v>692</v>
      </c>
      <c r="U7" s="32">
        <v>743</v>
      </c>
      <c r="V7" s="32">
        <v>795</v>
      </c>
      <c r="W7" s="32">
        <v>847</v>
      </c>
      <c r="X7" s="32">
        <v>897</v>
      </c>
      <c r="Y7" s="32">
        <v>948</v>
      </c>
      <c r="Z7" s="32">
        <v>1005</v>
      </c>
      <c r="AA7" s="32">
        <v>1058</v>
      </c>
      <c r="AB7" s="32">
        <v>1114</v>
      </c>
      <c r="AC7" s="32">
        <v>1168</v>
      </c>
      <c r="AD7" s="32">
        <v>1223</v>
      </c>
      <c r="AE7" s="32">
        <v>1285</v>
      </c>
      <c r="AF7" s="32">
        <v>1345</v>
      </c>
      <c r="AG7" s="32">
        <v>1405</v>
      </c>
      <c r="AH7" s="32">
        <v>1466</v>
      </c>
      <c r="AI7" s="32">
        <v>1527</v>
      </c>
      <c r="AJ7" s="31" t="s">
        <v>13</v>
      </c>
      <c r="AK7" s="33" t="s">
        <v>57</v>
      </c>
      <c r="AL7" s="31" t="s">
        <v>52</v>
      </c>
      <c r="AM7" s="31" t="s">
        <v>58</v>
      </c>
    </row>
    <row r="8" spans="1:39" x14ac:dyDescent="0.25">
      <c r="A8" s="31" t="s">
        <v>14</v>
      </c>
      <c r="B8" s="32">
        <v>295</v>
      </c>
      <c r="C8" s="32">
        <v>316</v>
      </c>
      <c r="D8" s="32">
        <v>327</v>
      </c>
      <c r="E8" s="32">
        <v>343</v>
      </c>
      <c r="F8" s="32">
        <v>362</v>
      </c>
      <c r="G8" s="32">
        <v>381</v>
      </c>
      <c r="H8" s="32">
        <v>396</v>
      </c>
      <c r="I8" s="32">
        <v>416</v>
      </c>
      <c r="J8" s="32">
        <v>435</v>
      </c>
      <c r="K8" s="32">
        <v>476</v>
      </c>
      <c r="L8" s="32">
        <v>521</v>
      </c>
      <c r="M8" s="32">
        <v>569</v>
      </c>
      <c r="N8" s="32">
        <v>613</v>
      </c>
      <c r="O8" s="32">
        <v>661</v>
      </c>
      <c r="P8" s="32">
        <v>787</v>
      </c>
      <c r="Q8" s="32">
        <v>919</v>
      </c>
      <c r="R8" s="32">
        <v>1047</v>
      </c>
      <c r="S8" s="32">
        <v>1176</v>
      </c>
      <c r="T8" s="32">
        <v>1303</v>
      </c>
      <c r="U8" s="32">
        <v>1405</v>
      </c>
      <c r="V8" s="32">
        <v>1508</v>
      </c>
      <c r="W8" s="32">
        <v>1608</v>
      </c>
      <c r="X8" s="32">
        <v>1713</v>
      </c>
      <c r="Y8" s="32">
        <v>1814</v>
      </c>
      <c r="Z8" s="32">
        <v>1923</v>
      </c>
      <c r="AA8" s="32">
        <v>2032</v>
      </c>
      <c r="AB8" s="32">
        <v>2141</v>
      </c>
      <c r="AC8" s="32">
        <v>2251</v>
      </c>
      <c r="AD8" s="32">
        <v>2359</v>
      </c>
      <c r="AE8" s="32">
        <v>2482</v>
      </c>
      <c r="AF8" s="32">
        <v>2605</v>
      </c>
      <c r="AG8" s="32">
        <v>2729</v>
      </c>
      <c r="AH8" s="32">
        <v>2852</v>
      </c>
      <c r="AI8" s="32">
        <v>2974</v>
      </c>
      <c r="AJ8" s="31" t="s">
        <v>14</v>
      </c>
      <c r="AK8" s="33" t="s">
        <v>59</v>
      </c>
      <c r="AL8" s="31" t="s">
        <v>59</v>
      </c>
      <c r="AM8" s="31"/>
    </row>
    <row r="9" spans="1:39" x14ac:dyDescent="0.25">
      <c r="A9" s="31" t="s">
        <v>15</v>
      </c>
      <c r="B9" s="32">
        <v>925</v>
      </c>
      <c r="C9" s="32">
        <v>997</v>
      </c>
      <c r="D9" s="32">
        <v>1038</v>
      </c>
      <c r="E9" s="32">
        <v>1076</v>
      </c>
      <c r="F9" s="32">
        <v>1137</v>
      </c>
      <c r="G9" s="32">
        <v>1196</v>
      </c>
      <c r="H9" s="32">
        <v>1256</v>
      </c>
      <c r="I9" s="32">
        <v>1312</v>
      </c>
      <c r="J9" s="32">
        <v>1373</v>
      </c>
      <c r="K9" s="32">
        <v>1501</v>
      </c>
      <c r="L9" s="32">
        <v>1633</v>
      </c>
      <c r="M9" s="32">
        <v>1761</v>
      </c>
      <c r="N9" s="32">
        <v>1885</v>
      </c>
      <c r="O9" s="32">
        <v>2016</v>
      </c>
      <c r="P9" s="32">
        <v>2377</v>
      </c>
      <c r="Q9" s="32">
        <v>2738</v>
      </c>
      <c r="R9" s="32">
        <v>3100</v>
      </c>
      <c r="S9" s="32">
        <v>3463</v>
      </c>
      <c r="T9" s="32">
        <v>3824</v>
      </c>
      <c r="U9" s="32">
        <v>4117</v>
      </c>
      <c r="V9" s="32">
        <v>4408</v>
      </c>
      <c r="W9" s="32">
        <v>4696</v>
      </c>
      <c r="X9" s="32">
        <v>4985</v>
      </c>
      <c r="Y9" s="32">
        <v>5277</v>
      </c>
      <c r="Z9" s="32">
        <v>5588</v>
      </c>
      <c r="AA9" s="32">
        <v>5899</v>
      </c>
      <c r="AB9" s="32">
        <v>6207</v>
      </c>
      <c r="AC9" s="32">
        <v>6518</v>
      </c>
      <c r="AD9" s="32">
        <v>6831</v>
      </c>
      <c r="AE9" s="32">
        <v>7176</v>
      </c>
      <c r="AF9" s="32">
        <v>7523</v>
      </c>
      <c r="AG9" s="32">
        <v>7872</v>
      </c>
      <c r="AH9" s="32">
        <v>8219</v>
      </c>
      <c r="AI9" s="32">
        <v>8566</v>
      </c>
      <c r="AJ9" s="31" t="s">
        <v>15</v>
      </c>
      <c r="AK9" s="33" t="s">
        <v>53</v>
      </c>
      <c r="AL9" s="31" t="s">
        <v>53</v>
      </c>
      <c r="AM9" s="31"/>
    </row>
    <row r="10" spans="1:39" x14ac:dyDescent="0.25">
      <c r="A10" s="31" t="s">
        <v>16</v>
      </c>
      <c r="B10" s="32">
        <v>231</v>
      </c>
      <c r="C10" s="32">
        <v>248</v>
      </c>
      <c r="D10" s="32">
        <v>259</v>
      </c>
      <c r="E10" s="32">
        <v>282</v>
      </c>
      <c r="F10" s="32">
        <v>295</v>
      </c>
      <c r="G10" s="32">
        <v>310</v>
      </c>
      <c r="H10" s="32">
        <v>324</v>
      </c>
      <c r="I10" s="32">
        <v>352</v>
      </c>
      <c r="J10" s="32">
        <v>365</v>
      </c>
      <c r="K10" s="32">
        <v>399</v>
      </c>
      <c r="L10" s="32">
        <v>435</v>
      </c>
      <c r="M10" s="32">
        <v>464</v>
      </c>
      <c r="N10" s="32">
        <v>477</v>
      </c>
      <c r="O10" s="32">
        <v>505</v>
      </c>
      <c r="P10" s="32">
        <v>564</v>
      </c>
      <c r="Q10" s="32">
        <v>631</v>
      </c>
      <c r="R10" s="32">
        <v>700</v>
      </c>
      <c r="S10" s="32">
        <v>768</v>
      </c>
      <c r="T10" s="32">
        <v>835</v>
      </c>
      <c r="U10" s="32">
        <v>896</v>
      </c>
      <c r="V10" s="32">
        <v>952</v>
      </c>
      <c r="W10" s="32">
        <v>1007</v>
      </c>
      <c r="X10" s="32">
        <v>1063</v>
      </c>
      <c r="Y10" s="32">
        <v>1123</v>
      </c>
      <c r="Z10" s="32">
        <v>1183</v>
      </c>
      <c r="AA10" s="32">
        <v>1243</v>
      </c>
      <c r="AB10" s="32">
        <v>1302</v>
      </c>
      <c r="AC10" s="32">
        <v>1360</v>
      </c>
      <c r="AD10" s="32">
        <v>1420</v>
      </c>
      <c r="AE10" s="32">
        <v>1488</v>
      </c>
      <c r="AF10" s="32">
        <v>1551</v>
      </c>
      <c r="AG10" s="32">
        <v>1618</v>
      </c>
      <c r="AH10" s="32">
        <v>1681</v>
      </c>
      <c r="AI10" s="32">
        <v>1746</v>
      </c>
      <c r="AJ10" s="31" t="s">
        <v>16</v>
      </c>
      <c r="AK10" s="33" t="s">
        <v>60</v>
      </c>
      <c r="AL10" s="31" t="s">
        <v>60</v>
      </c>
      <c r="AM10" s="31"/>
    </row>
    <row r="11" spans="1:39" x14ac:dyDescent="0.25">
      <c r="A11" s="31" t="s">
        <v>17</v>
      </c>
      <c r="B11" s="32">
        <v>1183</v>
      </c>
      <c r="C11" s="32">
        <v>1269</v>
      </c>
      <c r="D11" s="32">
        <v>1324</v>
      </c>
      <c r="E11" s="32">
        <v>1402</v>
      </c>
      <c r="F11" s="32">
        <v>1477</v>
      </c>
      <c r="G11" s="32">
        <v>1546</v>
      </c>
      <c r="H11" s="32">
        <v>1619</v>
      </c>
      <c r="I11" s="32">
        <v>1723</v>
      </c>
      <c r="J11" s="32">
        <v>1793</v>
      </c>
      <c r="K11" s="32">
        <v>1961</v>
      </c>
      <c r="L11" s="32">
        <v>2132</v>
      </c>
      <c r="M11" s="32">
        <v>2289</v>
      </c>
      <c r="N11" s="32">
        <v>2408</v>
      </c>
      <c r="O11" s="32">
        <v>2563</v>
      </c>
      <c r="P11" s="32">
        <v>2951</v>
      </c>
      <c r="Q11" s="32">
        <v>3360</v>
      </c>
      <c r="R11" s="32">
        <v>3770</v>
      </c>
      <c r="S11" s="32">
        <v>4180</v>
      </c>
      <c r="T11" s="32">
        <v>4591</v>
      </c>
      <c r="U11" s="32">
        <v>4930</v>
      </c>
      <c r="V11" s="32">
        <v>5261</v>
      </c>
      <c r="W11" s="32">
        <v>5590</v>
      </c>
      <c r="X11" s="32">
        <v>5922</v>
      </c>
      <c r="Y11" s="32">
        <v>6264</v>
      </c>
      <c r="Z11" s="32">
        <v>6622</v>
      </c>
      <c r="AA11" s="32">
        <v>6973</v>
      </c>
      <c r="AB11" s="32">
        <v>7327</v>
      </c>
      <c r="AC11" s="32">
        <v>7677</v>
      </c>
      <c r="AD11" s="32">
        <v>8036</v>
      </c>
      <c r="AE11" s="32">
        <v>8431</v>
      </c>
      <c r="AF11" s="32">
        <v>8819</v>
      </c>
      <c r="AG11" s="32">
        <v>9216</v>
      </c>
      <c r="AH11" s="32">
        <v>9605</v>
      </c>
      <c r="AI11" s="32">
        <v>9997</v>
      </c>
      <c r="AJ11" s="31" t="s">
        <v>17</v>
      </c>
      <c r="AK11" s="33" t="s">
        <v>61</v>
      </c>
      <c r="AL11" s="31" t="s">
        <v>62</v>
      </c>
      <c r="AM11" s="31" t="s">
        <v>58</v>
      </c>
    </row>
    <row r="12" spans="1:39" x14ac:dyDescent="0.25">
      <c r="A12" s="31" t="s">
        <v>18</v>
      </c>
      <c r="B12" s="32">
        <v>523</v>
      </c>
      <c r="C12" s="32">
        <v>563</v>
      </c>
      <c r="D12" s="32">
        <v>580</v>
      </c>
      <c r="E12" s="32">
        <v>605</v>
      </c>
      <c r="F12" s="32">
        <v>640</v>
      </c>
      <c r="G12" s="32">
        <v>672</v>
      </c>
      <c r="H12" s="32">
        <v>699</v>
      </c>
      <c r="I12" s="32">
        <v>732</v>
      </c>
      <c r="J12" s="32">
        <v>767</v>
      </c>
      <c r="K12" s="32">
        <v>836</v>
      </c>
      <c r="L12" s="32">
        <v>909</v>
      </c>
      <c r="M12" s="32">
        <v>992</v>
      </c>
      <c r="N12" s="32">
        <v>1069</v>
      </c>
      <c r="O12" s="32">
        <v>1149</v>
      </c>
      <c r="P12" s="32">
        <v>1366</v>
      </c>
      <c r="Q12" s="32">
        <v>1591</v>
      </c>
      <c r="R12" s="32">
        <v>1808</v>
      </c>
      <c r="S12" s="32">
        <v>2027</v>
      </c>
      <c r="T12" s="32">
        <v>2246</v>
      </c>
      <c r="U12" s="32">
        <v>2419</v>
      </c>
      <c r="V12" s="32">
        <v>2592</v>
      </c>
      <c r="W12" s="32">
        <v>2771</v>
      </c>
      <c r="X12" s="32">
        <v>2947</v>
      </c>
      <c r="Y12" s="32">
        <v>3123</v>
      </c>
      <c r="Z12" s="32">
        <v>3310</v>
      </c>
      <c r="AA12" s="32">
        <v>3497</v>
      </c>
      <c r="AB12" s="32">
        <v>3685</v>
      </c>
      <c r="AC12" s="32">
        <v>3872</v>
      </c>
      <c r="AD12" s="32">
        <v>4060</v>
      </c>
      <c r="AE12" s="32">
        <v>4269</v>
      </c>
      <c r="AF12" s="32">
        <v>4481</v>
      </c>
      <c r="AG12" s="32">
        <v>4692</v>
      </c>
      <c r="AH12" s="32">
        <v>4901</v>
      </c>
      <c r="AI12" s="32">
        <v>5111</v>
      </c>
      <c r="AJ12" s="31" t="s">
        <v>18</v>
      </c>
      <c r="AK12" s="33" t="s">
        <v>56</v>
      </c>
      <c r="AL12" s="31" t="s">
        <v>56</v>
      </c>
      <c r="AM12" s="31"/>
    </row>
    <row r="13" spans="1:39" x14ac:dyDescent="0.25">
      <c r="A13" s="31" t="s">
        <v>19</v>
      </c>
      <c r="B13" s="32">
        <v>446</v>
      </c>
      <c r="C13" s="32">
        <v>480</v>
      </c>
      <c r="D13" s="32">
        <v>513</v>
      </c>
      <c r="E13" s="32">
        <v>534</v>
      </c>
      <c r="F13" s="32">
        <v>562</v>
      </c>
      <c r="G13" s="32">
        <v>589</v>
      </c>
      <c r="H13" s="32">
        <v>633</v>
      </c>
      <c r="I13" s="32">
        <v>661</v>
      </c>
      <c r="J13" s="32">
        <v>688</v>
      </c>
      <c r="K13" s="32">
        <v>762</v>
      </c>
      <c r="L13" s="32">
        <v>821</v>
      </c>
      <c r="M13" s="32">
        <v>866</v>
      </c>
      <c r="N13" s="32">
        <v>922</v>
      </c>
      <c r="O13" s="32">
        <v>969</v>
      </c>
      <c r="P13" s="32">
        <v>1126</v>
      </c>
      <c r="Q13" s="32">
        <v>1271</v>
      </c>
      <c r="R13" s="32">
        <v>1426</v>
      </c>
      <c r="S13" s="32">
        <v>1578</v>
      </c>
      <c r="T13" s="32">
        <v>1733</v>
      </c>
      <c r="U13" s="32">
        <v>1860</v>
      </c>
      <c r="V13" s="32">
        <v>1986</v>
      </c>
      <c r="W13" s="32">
        <v>2109</v>
      </c>
      <c r="X13" s="32">
        <v>2233</v>
      </c>
      <c r="Y13" s="32">
        <v>2360</v>
      </c>
      <c r="Z13" s="32">
        <v>2492</v>
      </c>
      <c r="AA13" s="32">
        <v>2625</v>
      </c>
      <c r="AB13" s="32">
        <v>2756</v>
      </c>
      <c r="AC13" s="32">
        <v>2891</v>
      </c>
      <c r="AD13" s="32">
        <v>3021</v>
      </c>
      <c r="AE13" s="32">
        <v>3172</v>
      </c>
      <c r="AF13" s="32">
        <v>3317</v>
      </c>
      <c r="AG13" s="32">
        <v>3458</v>
      </c>
      <c r="AH13" s="32">
        <v>3605</v>
      </c>
      <c r="AI13" s="32">
        <v>3749</v>
      </c>
      <c r="AJ13" s="31" t="s">
        <v>19</v>
      </c>
      <c r="AK13" s="33" t="s">
        <v>58</v>
      </c>
      <c r="AL13" s="31" t="s">
        <v>58</v>
      </c>
      <c r="AM13" s="31"/>
    </row>
    <row r="14" spans="1:39" x14ac:dyDescent="0.25">
      <c r="A14" s="31" t="s">
        <v>20</v>
      </c>
      <c r="B14" s="32">
        <v>437</v>
      </c>
      <c r="C14" s="32">
        <v>465</v>
      </c>
      <c r="D14" s="32">
        <v>483</v>
      </c>
      <c r="E14" s="32">
        <v>503</v>
      </c>
      <c r="F14" s="32">
        <v>527</v>
      </c>
      <c r="G14" s="32">
        <v>550</v>
      </c>
      <c r="H14" s="32">
        <v>577</v>
      </c>
      <c r="I14" s="32">
        <v>601</v>
      </c>
      <c r="J14" s="32">
        <v>626</v>
      </c>
      <c r="K14" s="32">
        <v>682</v>
      </c>
      <c r="L14" s="32">
        <v>733</v>
      </c>
      <c r="M14" s="32">
        <v>778</v>
      </c>
      <c r="N14" s="32">
        <v>828</v>
      </c>
      <c r="O14" s="32">
        <v>871</v>
      </c>
      <c r="P14" s="32">
        <v>1007</v>
      </c>
      <c r="Q14" s="32">
        <v>1136</v>
      </c>
      <c r="R14" s="32">
        <v>1270</v>
      </c>
      <c r="S14" s="32">
        <v>1405</v>
      </c>
      <c r="T14" s="32">
        <v>1539</v>
      </c>
      <c r="U14" s="32">
        <v>1647</v>
      </c>
      <c r="V14" s="32">
        <v>1756</v>
      </c>
      <c r="W14" s="32">
        <v>1864</v>
      </c>
      <c r="X14" s="32">
        <v>1969</v>
      </c>
      <c r="Y14" s="32">
        <v>2079</v>
      </c>
      <c r="Z14" s="32">
        <v>2198</v>
      </c>
      <c r="AA14" s="32">
        <v>2312</v>
      </c>
      <c r="AB14" s="32">
        <v>2425</v>
      </c>
      <c r="AC14" s="32">
        <v>2542</v>
      </c>
      <c r="AD14" s="32">
        <v>2657</v>
      </c>
      <c r="AE14" s="32">
        <v>2787</v>
      </c>
      <c r="AF14" s="32">
        <v>2914</v>
      </c>
      <c r="AG14" s="32">
        <v>3041</v>
      </c>
      <c r="AH14" s="32">
        <v>3169</v>
      </c>
      <c r="AI14" s="32">
        <v>3297</v>
      </c>
      <c r="AJ14" s="31" t="s">
        <v>20</v>
      </c>
      <c r="AK14" s="33" t="s">
        <v>57</v>
      </c>
      <c r="AL14" s="31" t="s">
        <v>52</v>
      </c>
      <c r="AM14" s="31" t="s">
        <v>58</v>
      </c>
    </row>
    <row r="15" spans="1:39" x14ac:dyDescent="0.25">
      <c r="A15" s="31" t="s">
        <v>21</v>
      </c>
      <c r="B15" s="32">
        <v>315</v>
      </c>
      <c r="C15" s="32">
        <v>341</v>
      </c>
      <c r="D15" s="32">
        <v>352</v>
      </c>
      <c r="E15" s="32">
        <v>368</v>
      </c>
      <c r="F15" s="32">
        <v>392</v>
      </c>
      <c r="G15" s="32">
        <v>413</v>
      </c>
      <c r="H15" s="32">
        <v>430</v>
      </c>
      <c r="I15" s="32">
        <v>453</v>
      </c>
      <c r="J15" s="32">
        <v>475</v>
      </c>
      <c r="K15" s="32">
        <v>520</v>
      </c>
      <c r="L15" s="32">
        <v>570</v>
      </c>
      <c r="M15" s="32">
        <v>626</v>
      </c>
      <c r="N15" s="32">
        <v>677</v>
      </c>
      <c r="O15" s="32">
        <v>732</v>
      </c>
      <c r="P15" s="32">
        <v>877</v>
      </c>
      <c r="Q15" s="32">
        <v>1028</v>
      </c>
      <c r="R15" s="32">
        <v>1175</v>
      </c>
      <c r="S15" s="32">
        <v>1322</v>
      </c>
      <c r="T15" s="32">
        <v>1469</v>
      </c>
      <c r="U15" s="32">
        <v>1586</v>
      </c>
      <c r="V15" s="32">
        <v>1704</v>
      </c>
      <c r="W15" s="32">
        <v>1821</v>
      </c>
      <c r="X15" s="32">
        <v>1938</v>
      </c>
      <c r="Y15" s="32">
        <v>2055</v>
      </c>
      <c r="Z15" s="32">
        <v>2179</v>
      </c>
      <c r="AA15" s="32">
        <v>2306</v>
      </c>
      <c r="AB15" s="32">
        <v>2431</v>
      </c>
      <c r="AC15" s="32">
        <v>2556</v>
      </c>
      <c r="AD15" s="32">
        <v>2682</v>
      </c>
      <c r="AE15" s="32">
        <v>2823</v>
      </c>
      <c r="AF15" s="32">
        <v>2962</v>
      </c>
      <c r="AG15" s="32">
        <v>3105</v>
      </c>
      <c r="AH15" s="32">
        <v>3247</v>
      </c>
      <c r="AI15" s="32">
        <v>3388</v>
      </c>
      <c r="AJ15" s="31" t="s">
        <v>21</v>
      </c>
      <c r="AK15" s="33" t="s">
        <v>59</v>
      </c>
      <c r="AL15" s="31" t="s">
        <v>59</v>
      </c>
      <c r="AM15" s="31"/>
    </row>
    <row r="16" spans="1:39" x14ac:dyDescent="0.25">
      <c r="A16" s="31" t="s">
        <v>22</v>
      </c>
      <c r="B16" s="32">
        <v>20</v>
      </c>
      <c r="C16" s="32">
        <v>22</v>
      </c>
      <c r="D16" s="32">
        <v>23</v>
      </c>
      <c r="E16" s="32">
        <v>25</v>
      </c>
      <c r="F16" s="32">
        <v>26</v>
      </c>
      <c r="G16" s="32">
        <v>27</v>
      </c>
      <c r="H16" s="32">
        <v>28</v>
      </c>
      <c r="I16" s="32">
        <v>31</v>
      </c>
      <c r="J16" s="32">
        <v>32</v>
      </c>
      <c r="K16" s="32">
        <v>34</v>
      </c>
      <c r="L16" s="32">
        <v>37</v>
      </c>
      <c r="M16" s="32">
        <v>39</v>
      </c>
      <c r="N16" s="32">
        <v>39</v>
      </c>
      <c r="O16" s="32">
        <v>41</v>
      </c>
      <c r="P16" s="32">
        <v>43</v>
      </c>
      <c r="Q16" s="32">
        <v>47</v>
      </c>
      <c r="R16" s="32">
        <v>51</v>
      </c>
      <c r="S16" s="32">
        <v>54</v>
      </c>
      <c r="T16" s="32">
        <v>58</v>
      </c>
      <c r="U16" s="32">
        <v>62</v>
      </c>
      <c r="V16" s="32">
        <v>65</v>
      </c>
      <c r="W16" s="32">
        <v>68</v>
      </c>
      <c r="X16" s="32">
        <v>71</v>
      </c>
      <c r="Y16" s="32">
        <v>75</v>
      </c>
      <c r="Z16" s="32">
        <v>78</v>
      </c>
      <c r="AA16" s="32">
        <v>82</v>
      </c>
      <c r="AB16" s="32">
        <v>85</v>
      </c>
      <c r="AC16" s="32">
        <v>88</v>
      </c>
      <c r="AD16" s="32">
        <v>92</v>
      </c>
      <c r="AE16" s="32">
        <v>95</v>
      </c>
      <c r="AF16" s="32">
        <v>99</v>
      </c>
      <c r="AG16" s="32">
        <v>102</v>
      </c>
      <c r="AH16" s="32">
        <v>106</v>
      </c>
      <c r="AI16" s="32">
        <v>109</v>
      </c>
      <c r="AJ16" s="31" t="s">
        <v>22</v>
      </c>
      <c r="AK16" s="33" t="s">
        <v>55</v>
      </c>
      <c r="AL16" s="31" t="s">
        <v>55</v>
      </c>
      <c r="AM16" s="31"/>
    </row>
    <row r="17" spans="1:39" x14ac:dyDescent="0.25">
      <c r="A17" s="31" t="s">
        <v>23</v>
      </c>
      <c r="B17" s="32">
        <v>766</v>
      </c>
      <c r="C17" s="32">
        <v>820</v>
      </c>
      <c r="D17" s="32">
        <v>853</v>
      </c>
      <c r="E17" s="32">
        <v>885</v>
      </c>
      <c r="F17" s="32">
        <v>934</v>
      </c>
      <c r="G17" s="32">
        <v>984</v>
      </c>
      <c r="H17" s="32">
        <v>1032</v>
      </c>
      <c r="I17" s="32">
        <v>1078</v>
      </c>
      <c r="J17" s="32">
        <v>1127</v>
      </c>
      <c r="K17" s="32">
        <v>1230</v>
      </c>
      <c r="L17" s="32">
        <v>1342</v>
      </c>
      <c r="M17" s="32">
        <v>1445</v>
      </c>
      <c r="N17" s="32">
        <v>1566</v>
      </c>
      <c r="O17" s="32">
        <v>1673</v>
      </c>
      <c r="P17" s="32">
        <v>1993</v>
      </c>
      <c r="Q17" s="32">
        <v>2306</v>
      </c>
      <c r="R17" s="32">
        <v>2623</v>
      </c>
      <c r="S17" s="32">
        <v>2937</v>
      </c>
      <c r="T17" s="32">
        <v>3257</v>
      </c>
      <c r="U17" s="32">
        <v>3504</v>
      </c>
      <c r="V17" s="32">
        <v>3757</v>
      </c>
      <c r="W17" s="32">
        <v>4012</v>
      </c>
      <c r="X17" s="32">
        <v>4262</v>
      </c>
      <c r="Y17" s="32">
        <v>4515</v>
      </c>
      <c r="Z17" s="32">
        <v>4781</v>
      </c>
      <c r="AA17" s="32">
        <v>5056</v>
      </c>
      <c r="AB17" s="32">
        <v>5324</v>
      </c>
      <c r="AC17" s="32">
        <v>5593</v>
      </c>
      <c r="AD17" s="32">
        <v>5865</v>
      </c>
      <c r="AE17" s="32">
        <v>6163</v>
      </c>
      <c r="AF17" s="32">
        <v>6470</v>
      </c>
      <c r="AG17" s="32">
        <v>6770</v>
      </c>
      <c r="AH17" s="32">
        <v>7073</v>
      </c>
      <c r="AI17" s="32">
        <v>7374</v>
      </c>
      <c r="AJ17" s="31" t="s">
        <v>23</v>
      </c>
      <c r="AK17" s="33" t="s">
        <v>62</v>
      </c>
      <c r="AL17" s="31" t="s">
        <v>62</v>
      </c>
      <c r="AM17" s="31"/>
    </row>
    <row r="18" spans="1:39" x14ac:dyDescent="0.25">
      <c r="A18" s="31" t="s">
        <v>24</v>
      </c>
      <c r="B18" s="32">
        <v>1130</v>
      </c>
      <c r="C18" s="32">
        <v>1207</v>
      </c>
      <c r="D18" s="32">
        <v>1258</v>
      </c>
      <c r="E18" s="32">
        <v>1303</v>
      </c>
      <c r="F18" s="32">
        <v>1372</v>
      </c>
      <c r="G18" s="32">
        <v>1444</v>
      </c>
      <c r="H18" s="32">
        <v>1514</v>
      </c>
      <c r="I18" s="32">
        <v>1574</v>
      </c>
      <c r="J18" s="32">
        <v>1645</v>
      </c>
      <c r="K18" s="32">
        <v>1798</v>
      </c>
      <c r="L18" s="32">
        <v>1951</v>
      </c>
      <c r="M18" s="32">
        <v>2111</v>
      </c>
      <c r="N18" s="32">
        <v>2279</v>
      </c>
      <c r="O18" s="32">
        <v>2439</v>
      </c>
      <c r="P18" s="32">
        <v>2903</v>
      </c>
      <c r="Q18" s="32">
        <v>3359</v>
      </c>
      <c r="R18" s="32">
        <v>3817</v>
      </c>
      <c r="S18" s="32">
        <v>4269</v>
      </c>
      <c r="T18" s="32">
        <v>4725</v>
      </c>
      <c r="U18" s="32">
        <v>5088</v>
      </c>
      <c r="V18" s="32">
        <v>5456</v>
      </c>
      <c r="W18" s="32">
        <v>5820</v>
      </c>
      <c r="X18" s="32">
        <v>6184</v>
      </c>
      <c r="Y18" s="32">
        <v>6548</v>
      </c>
      <c r="Z18" s="32">
        <v>6935</v>
      </c>
      <c r="AA18" s="32">
        <v>7326</v>
      </c>
      <c r="AB18" s="32">
        <v>7719</v>
      </c>
      <c r="AC18" s="32">
        <v>8106</v>
      </c>
      <c r="AD18" s="32">
        <v>8499</v>
      </c>
      <c r="AE18" s="32">
        <v>8934</v>
      </c>
      <c r="AF18" s="32">
        <v>9374</v>
      </c>
      <c r="AG18" s="32">
        <v>9808</v>
      </c>
      <c r="AH18" s="32">
        <v>10247</v>
      </c>
      <c r="AI18" s="32">
        <v>10684</v>
      </c>
      <c r="AJ18" s="31" t="s">
        <v>24</v>
      </c>
      <c r="AK18" s="33" t="s">
        <v>52</v>
      </c>
      <c r="AL18" s="31" t="s">
        <v>52</v>
      </c>
      <c r="AM18" s="31"/>
    </row>
    <row r="19" spans="1:39" x14ac:dyDescent="0.25">
      <c r="A19" s="31" t="s">
        <v>2</v>
      </c>
      <c r="B19" s="32">
        <v>2372</v>
      </c>
      <c r="C19" s="32">
        <v>2550</v>
      </c>
      <c r="D19" s="32">
        <v>2652</v>
      </c>
      <c r="E19" s="32">
        <v>2747</v>
      </c>
      <c r="F19" s="32">
        <v>2898</v>
      </c>
      <c r="G19" s="32">
        <v>3057</v>
      </c>
      <c r="H19" s="32">
        <v>3208</v>
      </c>
      <c r="I19" s="32">
        <v>3342</v>
      </c>
      <c r="J19" s="32">
        <v>3490</v>
      </c>
      <c r="K19" s="32">
        <v>3823</v>
      </c>
      <c r="L19" s="32">
        <v>4160</v>
      </c>
      <c r="M19" s="32">
        <v>4493</v>
      </c>
      <c r="N19" s="32">
        <v>4867</v>
      </c>
      <c r="O19" s="32">
        <v>5205</v>
      </c>
      <c r="P19" s="32">
        <v>6210</v>
      </c>
      <c r="Q19" s="32">
        <v>7201</v>
      </c>
      <c r="R19" s="32">
        <v>8191</v>
      </c>
      <c r="S19" s="32">
        <v>9181</v>
      </c>
      <c r="T19" s="32">
        <v>10172</v>
      </c>
      <c r="U19" s="32">
        <v>10954</v>
      </c>
      <c r="V19" s="32">
        <v>11751</v>
      </c>
      <c r="W19" s="32">
        <v>12551</v>
      </c>
      <c r="X19" s="32">
        <v>13348</v>
      </c>
      <c r="Y19" s="32">
        <v>14129</v>
      </c>
      <c r="Z19" s="32">
        <v>14975</v>
      </c>
      <c r="AA19" s="32">
        <v>15825</v>
      </c>
      <c r="AB19" s="32">
        <v>16673</v>
      </c>
      <c r="AC19" s="32">
        <v>17521</v>
      </c>
      <c r="AD19" s="32">
        <v>18370</v>
      </c>
      <c r="AE19" s="32">
        <v>19320</v>
      </c>
      <c r="AF19" s="32">
        <v>20265</v>
      </c>
      <c r="AG19" s="32">
        <v>21208</v>
      </c>
      <c r="AH19" s="32">
        <v>22157</v>
      </c>
      <c r="AI19" s="32">
        <v>23106</v>
      </c>
      <c r="AJ19" s="31" t="s">
        <v>2</v>
      </c>
      <c r="AK19" s="33" t="s">
        <v>52</v>
      </c>
      <c r="AL19" s="31" t="s">
        <v>52</v>
      </c>
      <c r="AM19" s="31"/>
    </row>
    <row r="20" spans="1:39" x14ac:dyDescent="0.25">
      <c r="A20" s="31" t="s">
        <v>25</v>
      </c>
      <c r="B20" s="32">
        <v>430</v>
      </c>
      <c r="C20" s="32">
        <v>464</v>
      </c>
      <c r="D20" s="32">
        <v>479</v>
      </c>
      <c r="E20" s="32">
        <v>499</v>
      </c>
      <c r="F20" s="32">
        <v>529</v>
      </c>
      <c r="G20" s="32">
        <v>560</v>
      </c>
      <c r="H20" s="32">
        <v>582</v>
      </c>
      <c r="I20" s="32">
        <v>612</v>
      </c>
      <c r="J20" s="32">
        <v>642</v>
      </c>
      <c r="K20" s="32">
        <v>702</v>
      </c>
      <c r="L20" s="32">
        <v>769</v>
      </c>
      <c r="M20" s="32">
        <v>845</v>
      </c>
      <c r="N20" s="32">
        <v>915</v>
      </c>
      <c r="O20" s="32">
        <v>992</v>
      </c>
      <c r="P20" s="32">
        <v>1188</v>
      </c>
      <c r="Q20" s="32">
        <v>1394</v>
      </c>
      <c r="R20" s="32">
        <v>1597</v>
      </c>
      <c r="S20" s="32">
        <v>1796</v>
      </c>
      <c r="T20" s="32">
        <v>1996</v>
      </c>
      <c r="U20" s="32">
        <v>2155</v>
      </c>
      <c r="V20" s="32">
        <v>2315</v>
      </c>
      <c r="W20" s="32">
        <v>2474</v>
      </c>
      <c r="X20" s="32">
        <v>2634</v>
      </c>
      <c r="Y20" s="32">
        <v>2793</v>
      </c>
      <c r="Z20" s="32">
        <v>2963</v>
      </c>
      <c r="AA20" s="32">
        <v>3134</v>
      </c>
      <c r="AB20" s="32">
        <v>3305</v>
      </c>
      <c r="AC20" s="32">
        <v>3476</v>
      </c>
      <c r="AD20" s="32">
        <v>3646</v>
      </c>
      <c r="AE20" s="32">
        <v>3837</v>
      </c>
      <c r="AF20" s="32">
        <v>4030</v>
      </c>
      <c r="AG20" s="32">
        <v>4221</v>
      </c>
      <c r="AH20" s="32">
        <v>4415</v>
      </c>
      <c r="AI20" s="32">
        <v>4608</v>
      </c>
      <c r="AJ20" s="31" t="s">
        <v>25</v>
      </c>
      <c r="AK20" s="33" t="s">
        <v>59</v>
      </c>
      <c r="AL20" s="31" t="s">
        <v>59</v>
      </c>
      <c r="AM20" s="31"/>
    </row>
    <row r="21" spans="1:39" x14ac:dyDescent="0.25">
      <c r="A21" s="31" t="s">
        <v>26</v>
      </c>
      <c r="B21" s="32">
        <v>916</v>
      </c>
      <c r="C21" s="32">
        <v>988</v>
      </c>
      <c r="D21" s="32">
        <v>1015</v>
      </c>
      <c r="E21" s="32">
        <v>1060</v>
      </c>
      <c r="F21" s="32">
        <v>1120</v>
      </c>
      <c r="G21" s="32">
        <v>1183</v>
      </c>
      <c r="H21" s="32">
        <v>1226</v>
      </c>
      <c r="I21" s="32">
        <v>1287</v>
      </c>
      <c r="J21" s="32">
        <v>1346</v>
      </c>
      <c r="K21" s="32">
        <v>1465</v>
      </c>
      <c r="L21" s="32">
        <v>1601</v>
      </c>
      <c r="M21" s="32">
        <v>1754</v>
      </c>
      <c r="N21" s="32">
        <v>1884</v>
      </c>
      <c r="O21" s="32">
        <v>2041</v>
      </c>
      <c r="P21" s="32">
        <v>2433</v>
      </c>
      <c r="Q21" s="32">
        <v>2846</v>
      </c>
      <c r="R21" s="32">
        <v>3246</v>
      </c>
      <c r="S21" s="32">
        <v>3645</v>
      </c>
      <c r="T21" s="32">
        <v>4046</v>
      </c>
      <c r="U21" s="32">
        <v>4358</v>
      </c>
      <c r="V21" s="32">
        <v>4684</v>
      </c>
      <c r="W21" s="32">
        <v>5008</v>
      </c>
      <c r="X21" s="32">
        <v>5332</v>
      </c>
      <c r="Y21" s="32">
        <v>5656</v>
      </c>
      <c r="Z21" s="32">
        <v>5998</v>
      </c>
      <c r="AA21" s="32">
        <v>6344</v>
      </c>
      <c r="AB21" s="32">
        <v>6685</v>
      </c>
      <c r="AC21" s="32">
        <v>7031</v>
      </c>
      <c r="AD21" s="32">
        <v>7373</v>
      </c>
      <c r="AE21" s="32">
        <v>7758</v>
      </c>
      <c r="AF21" s="32">
        <v>8141</v>
      </c>
      <c r="AG21" s="32">
        <v>8524</v>
      </c>
      <c r="AH21" s="32">
        <v>8910</v>
      </c>
      <c r="AI21" s="32">
        <v>9295</v>
      </c>
      <c r="AJ21" s="31" t="s">
        <v>26</v>
      </c>
      <c r="AK21" s="33" t="s">
        <v>56</v>
      </c>
      <c r="AL21" s="31" t="s">
        <v>56</v>
      </c>
      <c r="AM21" s="31"/>
    </row>
    <row r="22" spans="1:39" ht="30" x14ac:dyDescent="0.25">
      <c r="A22" s="31" t="s">
        <v>27</v>
      </c>
      <c r="B22" s="32">
        <v>59</v>
      </c>
      <c r="C22" s="32">
        <v>64</v>
      </c>
      <c r="D22" s="32">
        <v>66</v>
      </c>
      <c r="E22" s="32">
        <v>72</v>
      </c>
      <c r="F22" s="32">
        <v>76</v>
      </c>
      <c r="G22" s="32">
        <v>80</v>
      </c>
      <c r="H22" s="32">
        <v>83</v>
      </c>
      <c r="I22" s="32">
        <v>91</v>
      </c>
      <c r="J22" s="32">
        <v>95</v>
      </c>
      <c r="K22" s="32">
        <v>105</v>
      </c>
      <c r="L22" s="32">
        <v>117</v>
      </c>
      <c r="M22" s="32">
        <v>125</v>
      </c>
      <c r="N22" s="32">
        <v>132</v>
      </c>
      <c r="O22" s="32">
        <v>140</v>
      </c>
      <c r="P22" s="32">
        <v>161</v>
      </c>
      <c r="Q22" s="32">
        <v>184</v>
      </c>
      <c r="R22" s="32">
        <v>207</v>
      </c>
      <c r="S22" s="32">
        <v>232</v>
      </c>
      <c r="T22" s="32">
        <v>255</v>
      </c>
      <c r="U22" s="32">
        <v>274</v>
      </c>
      <c r="V22" s="32">
        <v>293</v>
      </c>
      <c r="W22" s="32">
        <v>312</v>
      </c>
      <c r="X22" s="32">
        <v>332</v>
      </c>
      <c r="Y22" s="32">
        <v>351</v>
      </c>
      <c r="Z22" s="32">
        <v>372</v>
      </c>
      <c r="AA22" s="32">
        <v>392</v>
      </c>
      <c r="AB22" s="32">
        <v>412</v>
      </c>
      <c r="AC22" s="32">
        <v>432</v>
      </c>
      <c r="AD22" s="32">
        <v>453</v>
      </c>
      <c r="AE22" s="32">
        <v>475</v>
      </c>
      <c r="AF22" s="32">
        <v>497</v>
      </c>
      <c r="AG22" s="32">
        <v>521</v>
      </c>
      <c r="AH22" s="32">
        <v>542</v>
      </c>
      <c r="AI22" s="32">
        <v>565</v>
      </c>
      <c r="AJ22" s="31" t="s">
        <v>27</v>
      </c>
      <c r="AK22" s="33" t="s">
        <v>63</v>
      </c>
      <c r="AL22" s="31" t="s">
        <v>55</v>
      </c>
      <c r="AM22" s="31" t="s">
        <v>53</v>
      </c>
    </row>
    <row r="23" spans="1:39" x14ac:dyDescent="0.25">
      <c r="A23" s="31" t="s">
        <v>28</v>
      </c>
      <c r="B23" s="32">
        <v>416</v>
      </c>
      <c r="C23" s="32">
        <v>446</v>
      </c>
      <c r="D23" s="32">
        <v>465</v>
      </c>
      <c r="E23" s="32">
        <v>484</v>
      </c>
      <c r="F23" s="32">
        <v>509</v>
      </c>
      <c r="G23" s="32">
        <v>535</v>
      </c>
      <c r="H23" s="32">
        <v>562</v>
      </c>
      <c r="I23" s="32">
        <v>588</v>
      </c>
      <c r="J23" s="32">
        <v>615</v>
      </c>
      <c r="K23" s="32">
        <v>671</v>
      </c>
      <c r="L23" s="32">
        <v>727</v>
      </c>
      <c r="M23" s="32">
        <v>786</v>
      </c>
      <c r="N23" s="32">
        <v>845</v>
      </c>
      <c r="O23" s="32">
        <v>901</v>
      </c>
      <c r="P23" s="32">
        <v>1062</v>
      </c>
      <c r="Q23" s="32">
        <v>1224</v>
      </c>
      <c r="R23" s="32">
        <v>1385</v>
      </c>
      <c r="S23" s="32">
        <v>1547</v>
      </c>
      <c r="T23" s="32">
        <v>1709</v>
      </c>
      <c r="U23" s="32">
        <v>1840</v>
      </c>
      <c r="V23" s="32">
        <v>1969</v>
      </c>
      <c r="W23" s="32">
        <v>2100</v>
      </c>
      <c r="X23" s="32">
        <v>2230</v>
      </c>
      <c r="Y23" s="32">
        <v>2359</v>
      </c>
      <c r="Z23" s="32">
        <v>2497</v>
      </c>
      <c r="AA23" s="32">
        <v>2636</v>
      </c>
      <c r="AB23" s="32">
        <v>2775</v>
      </c>
      <c r="AC23" s="32">
        <v>2913</v>
      </c>
      <c r="AD23" s="32">
        <v>3053</v>
      </c>
      <c r="AE23" s="32">
        <v>3208</v>
      </c>
      <c r="AF23" s="32">
        <v>3364</v>
      </c>
      <c r="AG23" s="32">
        <v>3519</v>
      </c>
      <c r="AH23" s="32">
        <v>3674</v>
      </c>
      <c r="AI23" s="32">
        <v>3829</v>
      </c>
      <c r="AJ23" s="31" t="s">
        <v>28</v>
      </c>
      <c r="AK23" s="33" t="s">
        <v>64</v>
      </c>
      <c r="AL23" s="31" t="s">
        <v>60</v>
      </c>
      <c r="AM23" s="31" t="s">
        <v>62</v>
      </c>
    </row>
    <row r="24" spans="1:39" x14ac:dyDescent="0.25">
      <c r="A24" s="31" t="s">
        <v>29</v>
      </c>
      <c r="B24" s="32">
        <v>592</v>
      </c>
      <c r="C24" s="32">
        <v>634</v>
      </c>
      <c r="D24" s="32">
        <v>663</v>
      </c>
      <c r="E24" s="32">
        <v>704</v>
      </c>
      <c r="F24" s="32">
        <v>740</v>
      </c>
      <c r="G24" s="32">
        <v>777</v>
      </c>
      <c r="H24" s="32">
        <v>814</v>
      </c>
      <c r="I24" s="32">
        <v>865</v>
      </c>
      <c r="J24" s="32">
        <v>902</v>
      </c>
      <c r="K24" s="32">
        <v>987</v>
      </c>
      <c r="L24" s="32">
        <v>1076</v>
      </c>
      <c r="M24" s="32">
        <v>1157</v>
      </c>
      <c r="N24" s="32">
        <v>1220</v>
      </c>
      <c r="O24" s="32">
        <v>1300</v>
      </c>
      <c r="P24" s="32">
        <v>1505</v>
      </c>
      <c r="Q24" s="32">
        <v>1719</v>
      </c>
      <c r="R24" s="32">
        <v>1931</v>
      </c>
      <c r="S24" s="32">
        <v>2146</v>
      </c>
      <c r="T24" s="32">
        <v>2361</v>
      </c>
      <c r="U24" s="32">
        <v>2539</v>
      </c>
      <c r="V24" s="32">
        <v>2710</v>
      </c>
      <c r="W24" s="32">
        <v>2881</v>
      </c>
      <c r="X24" s="32">
        <v>3056</v>
      </c>
      <c r="Y24" s="32">
        <v>3234</v>
      </c>
      <c r="Z24" s="32">
        <v>3419</v>
      </c>
      <c r="AA24" s="32">
        <v>3604</v>
      </c>
      <c r="AB24" s="32">
        <v>3788</v>
      </c>
      <c r="AC24" s="32">
        <v>3971</v>
      </c>
      <c r="AD24" s="32">
        <v>4157</v>
      </c>
      <c r="AE24" s="32">
        <v>4363</v>
      </c>
      <c r="AF24" s="32">
        <v>4569</v>
      </c>
      <c r="AG24" s="32">
        <v>4773</v>
      </c>
      <c r="AH24" s="32">
        <v>4979</v>
      </c>
      <c r="AI24" s="32">
        <v>5184</v>
      </c>
      <c r="AJ24" s="31" t="s">
        <v>29</v>
      </c>
      <c r="AK24" s="33" t="s">
        <v>64</v>
      </c>
      <c r="AL24" s="31" t="s">
        <v>60</v>
      </c>
      <c r="AM24" s="31" t="s">
        <v>62</v>
      </c>
    </row>
    <row r="25" spans="1:39" x14ac:dyDescent="0.25">
      <c r="A25" s="31" t="s">
        <v>30</v>
      </c>
      <c r="B25" s="32">
        <v>500</v>
      </c>
      <c r="C25" s="32">
        <v>538</v>
      </c>
      <c r="D25" s="32">
        <v>552</v>
      </c>
      <c r="E25" s="32">
        <v>577</v>
      </c>
      <c r="F25" s="32">
        <v>611</v>
      </c>
      <c r="G25" s="32">
        <v>643</v>
      </c>
      <c r="H25" s="32">
        <v>667</v>
      </c>
      <c r="I25" s="32">
        <v>701</v>
      </c>
      <c r="J25" s="32">
        <v>732</v>
      </c>
      <c r="K25" s="32">
        <v>800</v>
      </c>
      <c r="L25" s="32">
        <v>874</v>
      </c>
      <c r="M25" s="32">
        <v>956</v>
      </c>
      <c r="N25" s="32">
        <v>1030</v>
      </c>
      <c r="O25" s="32">
        <v>1111</v>
      </c>
      <c r="P25" s="32">
        <v>1324</v>
      </c>
      <c r="Q25" s="32">
        <v>1546</v>
      </c>
      <c r="R25" s="32">
        <v>1761</v>
      </c>
      <c r="S25" s="32">
        <v>1977</v>
      </c>
      <c r="T25" s="32">
        <v>2193</v>
      </c>
      <c r="U25" s="32">
        <v>2365</v>
      </c>
      <c r="V25" s="32">
        <v>2539</v>
      </c>
      <c r="W25" s="32">
        <v>2711</v>
      </c>
      <c r="X25" s="32">
        <v>2885</v>
      </c>
      <c r="Y25" s="32">
        <v>3060</v>
      </c>
      <c r="Z25" s="32">
        <v>3247</v>
      </c>
      <c r="AA25" s="32">
        <v>3433</v>
      </c>
      <c r="AB25" s="32">
        <v>3618</v>
      </c>
      <c r="AC25" s="32">
        <v>3804</v>
      </c>
      <c r="AD25" s="32">
        <v>3989</v>
      </c>
      <c r="AE25" s="32">
        <v>4198</v>
      </c>
      <c r="AF25" s="32">
        <v>4403</v>
      </c>
      <c r="AG25" s="32">
        <v>4613</v>
      </c>
      <c r="AH25" s="32">
        <v>4823</v>
      </c>
      <c r="AI25" s="32">
        <v>5030</v>
      </c>
      <c r="AJ25" s="31" t="s">
        <v>30</v>
      </c>
      <c r="AK25" s="33" t="s">
        <v>56</v>
      </c>
      <c r="AL25" s="31" t="s">
        <v>56</v>
      </c>
      <c r="AM25" s="31"/>
    </row>
    <row r="26" spans="1:39" x14ac:dyDescent="0.25">
      <c r="A26" s="31" t="s">
        <v>31</v>
      </c>
      <c r="B26" s="32">
        <v>1285</v>
      </c>
      <c r="C26" s="32">
        <v>1386</v>
      </c>
      <c r="D26" s="32">
        <v>1494</v>
      </c>
      <c r="E26" s="32">
        <v>1557</v>
      </c>
      <c r="F26" s="32">
        <v>1639</v>
      </c>
      <c r="G26" s="32">
        <v>1719</v>
      </c>
      <c r="H26" s="32">
        <v>1857</v>
      </c>
      <c r="I26" s="32">
        <v>1941</v>
      </c>
      <c r="J26" s="32">
        <v>2023</v>
      </c>
      <c r="K26" s="32">
        <v>2246</v>
      </c>
      <c r="L26" s="32">
        <v>2422</v>
      </c>
      <c r="M26" s="32">
        <v>2542</v>
      </c>
      <c r="N26" s="32">
        <v>2715</v>
      </c>
      <c r="O26" s="32">
        <v>2841</v>
      </c>
      <c r="P26" s="32">
        <v>3314</v>
      </c>
      <c r="Q26" s="32">
        <v>3736</v>
      </c>
      <c r="R26" s="32">
        <v>4192</v>
      </c>
      <c r="S26" s="32">
        <v>4648</v>
      </c>
      <c r="T26" s="32">
        <v>5106</v>
      </c>
      <c r="U26" s="32">
        <v>5482</v>
      </c>
      <c r="V26" s="32">
        <v>5851</v>
      </c>
      <c r="W26" s="32">
        <v>6225</v>
      </c>
      <c r="X26" s="32">
        <v>6589</v>
      </c>
      <c r="Y26" s="32">
        <v>6962</v>
      </c>
      <c r="Z26" s="32">
        <v>7361</v>
      </c>
      <c r="AA26" s="32">
        <v>7754</v>
      </c>
      <c r="AB26" s="32">
        <v>8146</v>
      </c>
      <c r="AC26" s="32">
        <v>8536</v>
      </c>
      <c r="AD26" s="32">
        <v>8929</v>
      </c>
      <c r="AE26" s="32">
        <v>9367</v>
      </c>
      <c r="AF26" s="32">
        <v>9794</v>
      </c>
      <c r="AG26" s="32">
        <v>10223</v>
      </c>
      <c r="AH26" s="32">
        <v>10648</v>
      </c>
      <c r="AI26" s="32">
        <v>11079</v>
      </c>
      <c r="AJ26" s="31" t="s">
        <v>31</v>
      </c>
      <c r="AK26" s="33" t="s">
        <v>56</v>
      </c>
      <c r="AL26" s="31" t="s">
        <v>56</v>
      </c>
      <c r="AM26" s="31"/>
    </row>
    <row r="27" spans="1:39" x14ac:dyDescent="0.25">
      <c r="A27" s="31" t="s">
        <v>32</v>
      </c>
      <c r="B27" s="32">
        <v>39</v>
      </c>
      <c r="C27" s="32">
        <v>42</v>
      </c>
      <c r="D27" s="32">
        <v>44</v>
      </c>
      <c r="E27" s="32">
        <v>45</v>
      </c>
      <c r="F27" s="32">
        <v>47</v>
      </c>
      <c r="G27" s="32">
        <v>48</v>
      </c>
      <c r="H27" s="32">
        <v>50</v>
      </c>
      <c r="I27" s="32">
        <v>53</v>
      </c>
      <c r="J27" s="32">
        <v>55</v>
      </c>
      <c r="K27" s="32">
        <v>58</v>
      </c>
      <c r="L27" s="32">
        <v>63</v>
      </c>
      <c r="M27" s="32">
        <v>67</v>
      </c>
      <c r="N27" s="32">
        <v>70</v>
      </c>
      <c r="O27" s="32">
        <v>73</v>
      </c>
      <c r="P27" s="32">
        <v>83</v>
      </c>
      <c r="Q27" s="32">
        <v>93</v>
      </c>
      <c r="R27" s="32">
        <v>102</v>
      </c>
      <c r="S27" s="32">
        <v>112</v>
      </c>
      <c r="T27" s="32">
        <v>122</v>
      </c>
      <c r="U27" s="32">
        <v>131</v>
      </c>
      <c r="V27" s="32">
        <v>138</v>
      </c>
      <c r="W27" s="32">
        <v>147</v>
      </c>
      <c r="X27" s="32">
        <v>154</v>
      </c>
      <c r="Y27" s="32">
        <v>162</v>
      </c>
      <c r="Z27" s="32">
        <v>170</v>
      </c>
      <c r="AA27" s="32">
        <v>179</v>
      </c>
      <c r="AB27" s="32">
        <v>187</v>
      </c>
      <c r="AC27" s="32">
        <v>196</v>
      </c>
      <c r="AD27" s="32">
        <v>204</v>
      </c>
      <c r="AE27" s="32">
        <v>213</v>
      </c>
      <c r="AF27" s="32">
        <v>224</v>
      </c>
      <c r="AG27" s="32">
        <v>233</v>
      </c>
      <c r="AH27" s="32">
        <v>242</v>
      </c>
      <c r="AI27" s="32">
        <v>251</v>
      </c>
      <c r="AJ27" s="31" t="s">
        <v>32</v>
      </c>
      <c r="AK27" s="33" t="s">
        <v>65</v>
      </c>
      <c r="AL27" s="31" t="s">
        <v>65</v>
      </c>
      <c r="AM27" s="31"/>
    </row>
    <row r="28" spans="1:39" x14ac:dyDescent="0.25">
      <c r="A28" s="31" t="s">
        <v>33</v>
      </c>
      <c r="B28" s="32">
        <v>405</v>
      </c>
      <c r="C28" s="32">
        <v>439</v>
      </c>
      <c r="D28" s="32">
        <v>457</v>
      </c>
      <c r="E28" s="32">
        <v>477</v>
      </c>
      <c r="F28" s="32">
        <v>505</v>
      </c>
      <c r="G28" s="32">
        <v>533</v>
      </c>
      <c r="H28" s="32">
        <v>559</v>
      </c>
      <c r="I28" s="32">
        <v>588</v>
      </c>
      <c r="J28" s="32">
        <v>616</v>
      </c>
      <c r="K28" s="32">
        <v>675</v>
      </c>
      <c r="L28" s="32">
        <v>737</v>
      </c>
      <c r="M28" s="32">
        <v>801</v>
      </c>
      <c r="N28" s="32">
        <v>863</v>
      </c>
      <c r="O28" s="32">
        <v>928</v>
      </c>
      <c r="P28" s="32">
        <v>1103</v>
      </c>
      <c r="Q28" s="32">
        <v>1281</v>
      </c>
      <c r="R28" s="32">
        <v>1457</v>
      </c>
      <c r="S28" s="32">
        <v>1635</v>
      </c>
      <c r="T28" s="32">
        <v>1811</v>
      </c>
      <c r="U28" s="32">
        <v>1955</v>
      </c>
      <c r="V28" s="32">
        <v>2096</v>
      </c>
      <c r="W28" s="32">
        <v>2237</v>
      </c>
      <c r="X28" s="32">
        <v>2378</v>
      </c>
      <c r="Y28" s="32">
        <v>2518</v>
      </c>
      <c r="Z28" s="32">
        <v>2669</v>
      </c>
      <c r="AA28" s="32">
        <v>2820</v>
      </c>
      <c r="AB28" s="32">
        <v>2971</v>
      </c>
      <c r="AC28" s="32">
        <v>3123</v>
      </c>
      <c r="AD28" s="32">
        <v>3274</v>
      </c>
      <c r="AE28" s="32">
        <v>3443</v>
      </c>
      <c r="AF28" s="32">
        <v>3612</v>
      </c>
      <c r="AG28" s="32">
        <v>3783</v>
      </c>
      <c r="AH28" s="32">
        <v>3951</v>
      </c>
      <c r="AI28" s="32">
        <v>4122</v>
      </c>
      <c r="AJ28" s="31" t="s">
        <v>33</v>
      </c>
      <c r="AK28" s="33" t="s">
        <v>59</v>
      </c>
      <c r="AL28" s="31" t="s">
        <v>59</v>
      </c>
      <c r="AM28" s="31"/>
    </row>
    <row r="29" spans="1:39" x14ac:dyDescent="0.25">
      <c r="A29" s="31" t="s">
        <v>34</v>
      </c>
      <c r="B29" s="32">
        <v>283</v>
      </c>
      <c r="C29" s="32">
        <v>306</v>
      </c>
      <c r="D29" s="32">
        <v>331</v>
      </c>
      <c r="E29" s="32">
        <v>344</v>
      </c>
      <c r="F29" s="32">
        <v>361</v>
      </c>
      <c r="G29" s="32">
        <v>376</v>
      </c>
      <c r="H29" s="32">
        <v>410</v>
      </c>
      <c r="I29" s="32">
        <v>426</v>
      </c>
      <c r="J29" s="32">
        <v>443</v>
      </c>
      <c r="K29" s="32">
        <v>493</v>
      </c>
      <c r="L29" s="32">
        <v>527</v>
      </c>
      <c r="M29" s="32">
        <v>545</v>
      </c>
      <c r="N29" s="32">
        <v>579</v>
      </c>
      <c r="O29" s="32">
        <v>599</v>
      </c>
      <c r="P29" s="32">
        <v>690</v>
      </c>
      <c r="Q29" s="32">
        <v>765</v>
      </c>
      <c r="R29" s="32">
        <v>849</v>
      </c>
      <c r="S29" s="32">
        <v>934</v>
      </c>
      <c r="T29" s="32">
        <v>1019</v>
      </c>
      <c r="U29" s="32">
        <v>1090</v>
      </c>
      <c r="V29" s="32">
        <v>1159</v>
      </c>
      <c r="W29" s="32">
        <v>1229</v>
      </c>
      <c r="X29" s="32">
        <v>1297</v>
      </c>
      <c r="Y29" s="32">
        <v>1368</v>
      </c>
      <c r="Z29" s="32">
        <v>1444</v>
      </c>
      <c r="AA29" s="32">
        <v>1517</v>
      </c>
      <c r="AB29" s="32">
        <v>1591</v>
      </c>
      <c r="AC29" s="32">
        <v>1662</v>
      </c>
      <c r="AD29" s="32">
        <v>1737</v>
      </c>
      <c r="AE29" s="32">
        <v>1817</v>
      </c>
      <c r="AF29" s="32">
        <v>1895</v>
      </c>
      <c r="AG29" s="32">
        <v>1973</v>
      </c>
      <c r="AH29" s="32">
        <v>2052</v>
      </c>
      <c r="AI29" s="32">
        <v>2130</v>
      </c>
      <c r="AJ29" s="31" t="s">
        <v>34</v>
      </c>
      <c r="AK29" s="33" t="s">
        <v>58</v>
      </c>
      <c r="AL29" s="31" t="s">
        <v>58</v>
      </c>
      <c r="AM29" s="31"/>
    </row>
    <row r="30" spans="1:39" x14ac:dyDescent="0.25">
      <c r="A30" s="31" t="s">
        <v>35</v>
      </c>
      <c r="B30" s="32">
        <v>819</v>
      </c>
      <c r="C30" s="32">
        <v>885</v>
      </c>
      <c r="D30" s="32">
        <v>925</v>
      </c>
      <c r="E30" s="32">
        <v>959</v>
      </c>
      <c r="F30" s="32">
        <v>1012</v>
      </c>
      <c r="G30" s="32">
        <v>1070</v>
      </c>
      <c r="H30" s="32">
        <v>1125</v>
      </c>
      <c r="I30" s="32">
        <v>1174</v>
      </c>
      <c r="J30" s="32">
        <v>1227</v>
      </c>
      <c r="K30" s="32">
        <v>1348</v>
      </c>
      <c r="L30" s="32">
        <v>1467</v>
      </c>
      <c r="M30" s="32">
        <v>1590</v>
      </c>
      <c r="N30" s="32">
        <v>1723</v>
      </c>
      <c r="O30" s="32">
        <v>1844</v>
      </c>
      <c r="P30" s="32">
        <v>2207</v>
      </c>
      <c r="Q30" s="32">
        <v>2565</v>
      </c>
      <c r="R30" s="32">
        <v>2923</v>
      </c>
      <c r="S30" s="32">
        <v>3281</v>
      </c>
      <c r="T30" s="32">
        <v>3635</v>
      </c>
      <c r="U30" s="32">
        <v>3920</v>
      </c>
      <c r="V30" s="32">
        <v>4205</v>
      </c>
      <c r="W30" s="32">
        <v>4494</v>
      </c>
      <c r="X30" s="32">
        <v>4777</v>
      </c>
      <c r="Y30" s="32">
        <v>5062</v>
      </c>
      <c r="Z30" s="32">
        <v>5363</v>
      </c>
      <c r="AA30" s="32">
        <v>5670</v>
      </c>
      <c r="AB30" s="32">
        <v>5975</v>
      </c>
      <c r="AC30" s="32">
        <v>6282</v>
      </c>
      <c r="AD30" s="32">
        <v>6585</v>
      </c>
      <c r="AE30" s="32">
        <v>6927</v>
      </c>
      <c r="AF30" s="32">
        <v>7269</v>
      </c>
      <c r="AG30" s="32">
        <v>7611</v>
      </c>
      <c r="AH30" s="32">
        <v>7953</v>
      </c>
      <c r="AI30" s="32">
        <v>8297</v>
      </c>
      <c r="AJ30" s="31" t="s">
        <v>35</v>
      </c>
      <c r="AK30" s="33" t="s">
        <v>53</v>
      </c>
      <c r="AL30" s="31" t="s">
        <v>53</v>
      </c>
      <c r="AM30" s="31"/>
    </row>
    <row r="31" spans="1:39" x14ac:dyDescent="0.25">
      <c r="A31" s="31" t="s">
        <v>36</v>
      </c>
      <c r="B31" s="32">
        <v>301</v>
      </c>
      <c r="C31" s="32">
        <v>323</v>
      </c>
      <c r="D31" s="32">
        <v>341</v>
      </c>
      <c r="E31" s="32">
        <v>356</v>
      </c>
      <c r="F31" s="32">
        <v>375</v>
      </c>
      <c r="G31" s="32">
        <v>394</v>
      </c>
      <c r="H31" s="32">
        <v>417</v>
      </c>
      <c r="I31" s="32">
        <v>437</v>
      </c>
      <c r="J31" s="32">
        <v>454</v>
      </c>
      <c r="K31" s="32">
        <v>500</v>
      </c>
      <c r="L31" s="32">
        <v>541</v>
      </c>
      <c r="M31" s="32">
        <v>578</v>
      </c>
      <c r="N31" s="32">
        <v>616</v>
      </c>
      <c r="O31" s="32">
        <v>653</v>
      </c>
      <c r="P31" s="32">
        <v>764</v>
      </c>
      <c r="Q31" s="32">
        <v>871</v>
      </c>
      <c r="R31" s="32">
        <v>981</v>
      </c>
      <c r="S31" s="32">
        <v>1091</v>
      </c>
      <c r="T31" s="32">
        <v>1202</v>
      </c>
      <c r="U31" s="32">
        <v>1291</v>
      </c>
      <c r="V31" s="32">
        <v>1378</v>
      </c>
      <c r="W31" s="32">
        <v>1468</v>
      </c>
      <c r="X31" s="32">
        <v>1555</v>
      </c>
      <c r="Y31" s="32">
        <v>1644</v>
      </c>
      <c r="Z31" s="32">
        <v>1739</v>
      </c>
      <c r="AA31" s="32">
        <v>1831</v>
      </c>
      <c r="AB31" s="32">
        <v>1926</v>
      </c>
      <c r="AC31" s="32">
        <v>2021</v>
      </c>
      <c r="AD31" s="32">
        <v>2114</v>
      </c>
      <c r="AE31" s="32">
        <v>2219</v>
      </c>
      <c r="AF31" s="32">
        <v>2322</v>
      </c>
      <c r="AG31" s="32">
        <v>2426</v>
      </c>
      <c r="AH31" s="32">
        <v>2530</v>
      </c>
      <c r="AI31" s="32">
        <v>2634</v>
      </c>
      <c r="AJ31" s="31" t="s">
        <v>36</v>
      </c>
      <c r="AK31" s="33" t="s">
        <v>58</v>
      </c>
      <c r="AL31" s="31" t="s">
        <v>58</v>
      </c>
      <c r="AM31" s="31"/>
    </row>
    <row r="32" spans="1:39" x14ac:dyDescent="0.25">
      <c r="A32" s="31" t="s">
        <v>37</v>
      </c>
      <c r="B32" s="32">
        <v>417</v>
      </c>
      <c r="C32" s="32">
        <v>443</v>
      </c>
      <c r="D32" s="32">
        <v>462</v>
      </c>
      <c r="E32" s="32">
        <v>483</v>
      </c>
      <c r="F32" s="32">
        <v>506</v>
      </c>
      <c r="G32" s="32">
        <v>530</v>
      </c>
      <c r="H32" s="32">
        <v>556</v>
      </c>
      <c r="I32" s="32">
        <v>581</v>
      </c>
      <c r="J32" s="32">
        <v>605</v>
      </c>
      <c r="K32" s="32">
        <v>661</v>
      </c>
      <c r="L32" s="32">
        <v>714</v>
      </c>
      <c r="M32" s="32">
        <v>763</v>
      </c>
      <c r="N32" s="32">
        <v>814</v>
      </c>
      <c r="O32" s="32">
        <v>864</v>
      </c>
      <c r="P32" s="32">
        <v>1007</v>
      </c>
      <c r="Q32" s="32">
        <v>1145</v>
      </c>
      <c r="R32" s="32">
        <v>1290</v>
      </c>
      <c r="S32" s="32">
        <v>1433</v>
      </c>
      <c r="T32" s="32">
        <v>1577</v>
      </c>
      <c r="U32" s="32">
        <v>1691</v>
      </c>
      <c r="V32" s="32">
        <v>1808</v>
      </c>
      <c r="W32" s="32">
        <v>1921</v>
      </c>
      <c r="X32" s="32">
        <v>2035</v>
      </c>
      <c r="Y32" s="32">
        <v>2151</v>
      </c>
      <c r="Z32" s="32">
        <v>2274</v>
      </c>
      <c r="AA32" s="32">
        <v>2397</v>
      </c>
      <c r="AB32" s="32">
        <v>2521</v>
      </c>
      <c r="AC32" s="32">
        <v>2642</v>
      </c>
      <c r="AD32" s="32">
        <v>2766</v>
      </c>
      <c r="AE32" s="32">
        <v>2902</v>
      </c>
      <c r="AF32" s="32">
        <v>3039</v>
      </c>
      <c r="AG32" s="32">
        <v>3174</v>
      </c>
      <c r="AH32" s="32">
        <v>3311</v>
      </c>
      <c r="AI32" s="32">
        <v>3447</v>
      </c>
      <c r="AJ32" s="31" t="s">
        <v>37</v>
      </c>
      <c r="AK32" s="33" t="s">
        <v>58</v>
      </c>
      <c r="AL32" s="31" t="s">
        <v>58</v>
      </c>
      <c r="AM32" s="31"/>
    </row>
    <row r="33" spans="1:39" x14ac:dyDescent="0.25">
      <c r="A33" s="31" t="s">
        <v>38</v>
      </c>
      <c r="B33" s="32">
        <v>460</v>
      </c>
      <c r="C33" s="32">
        <v>498</v>
      </c>
      <c r="D33" s="32">
        <v>522</v>
      </c>
      <c r="E33" s="32">
        <v>555</v>
      </c>
      <c r="F33" s="32">
        <v>588</v>
      </c>
      <c r="G33" s="32">
        <v>618</v>
      </c>
      <c r="H33" s="32">
        <v>649</v>
      </c>
      <c r="I33" s="32">
        <v>695</v>
      </c>
      <c r="J33" s="32">
        <v>726</v>
      </c>
      <c r="K33" s="32">
        <v>797</v>
      </c>
      <c r="L33" s="32">
        <v>871</v>
      </c>
      <c r="M33" s="32">
        <v>936</v>
      </c>
      <c r="N33" s="32">
        <v>989</v>
      </c>
      <c r="O33" s="32">
        <v>1055</v>
      </c>
      <c r="P33" s="32">
        <v>1228</v>
      </c>
      <c r="Q33" s="32">
        <v>1408</v>
      </c>
      <c r="R33" s="32">
        <v>1585</v>
      </c>
      <c r="S33" s="32">
        <v>1766</v>
      </c>
      <c r="T33" s="32">
        <v>1947</v>
      </c>
      <c r="U33" s="32">
        <v>2092</v>
      </c>
      <c r="V33" s="32">
        <v>2237</v>
      </c>
      <c r="W33" s="32">
        <v>2382</v>
      </c>
      <c r="X33" s="32">
        <v>2529</v>
      </c>
      <c r="Y33" s="32">
        <v>2679</v>
      </c>
      <c r="Z33" s="32">
        <v>2833</v>
      </c>
      <c r="AA33" s="32">
        <v>2987</v>
      </c>
      <c r="AB33" s="32">
        <v>3142</v>
      </c>
      <c r="AC33" s="32">
        <v>3296</v>
      </c>
      <c r="AD33" s="32">
        <v>3447</v>
      </c>
      <c r="AE33" s="32">
        <v>3622</v>
      </c>
      <c r="AF33" s="32">
        <v>3791</v>
      </c>
      <c r="AG33" s="32">
        <v>3961</v>
      </c>
      <c r="AH33" s="32">
        <v>4132</v>
      </c>
      <c r="AI33" s="32">
        <v>4302</v>
      </c>
      <c r="AJ33" s="31" t="s">
        <v>38</v>
      </c>
      <c r="AK33" s="33" t="s">
        <v>57</v>
      </c>
      <c r="AL33" s="31" t="s">
        <v>52</v>
      </c>
      <c r="AM33" s="31" t="s">
        <v>58</v>
      </c>
    </row>
    <row r="34" spans="1:39" x14ac:dyDescent="0.25">
      <c r="A34" s="31" t="s">
        <v>39</v>
      </c>
      <c r="B34" s="32">
        <v>1448</v>
      </c>
      <c r="C34" s="32">
        <v>1549</v>
      </c>
      <c r="D34" s="32">
        <v>1613</v>
      </c>
      <c r="E34" s="32">
        <v>1663</v>
      </c>
      <c r="F34" s="32">
        <v>1753</v>
      </c>
      <c r="G34" s="32">
        <v>1843</v>
      </c>
      <c r="H34" s="32">
        <v>1937</v>
      </c>
      <c r="I34" s="32">
        <v>2007</v>
      </c>
      <c r="J34" s="32">
        <v>2097</v>
      </c>
      <c r="K34" s="32">
        <v>2297</v>
      </c>
      <c r="L34" s="32">
        <v>2483</v>
      </c>
      <c r="M34" s="32">
        <v>2682</v>
      </c>
      <c r="N34" s="32">
        <v>2901</v>
      </c>
      <c r="O34" s="32">
        <v>3100</v>
      </c>
      <c r="P34" s="32">
        <v>3694</v>
      </c>
      <c r="Q34" s="32">
        <v>4271</v>
      </c>
      <c r="R34" s="32">
        <v>4853</v>
      </c>
      <c r="S34" s="32">
        <v>5432</v>
      </c>
      <c r="T34" s="32">
        <v>6011</v>
      </c>
      <c r="U34" s="32">
        <v>6474</v>
      </c>
      <c r="V34" s="32">
        <v>6940</v>
      </c>
      <c r="W34" s="32">
        <v>7410</v>
      </c>
      <c r="X34" s="32">
        <v>7874</v>
      </c>
      <c r="Y34" s="32">
        <v>8335</v>
      </c>
      <c r="Z34" s="32">
        <v>8831</v>
      </c>
      <c r="AA34" s="32">
        <v>9332</v>
      </c>
      <c r="AB34" s="32">
        <v>9832</v>
      </c>
      <c r="AC34" s="32">
        <v>10329</v>
      </c>
      <c r="AD34" s="32">
        <v>10825</v>
      </c>
      <c r="AE34" s="32">
        <v>11382</v>
      </c>
      <c r="AF34" s="32">
        <v>11942</v>
      </c>
      <c r="AG34" s="32">
        <v>12497</v>
      </c>
      <c r="AH34" s="32">
        <v>13053</v>
      </c>
      <c r="AI34" s="32">
        <v>13613</v>
      </c>
      <c r="AJ34" s="31" t="s">
        <v>39</v>
      </c>
      <c r="AK34" s="33" t="s">
        <v>53</v>
      </c>
      <c r="AL34" s="31" t="s">
        <v>53</v>
      </c>
      <c r="AM34" s="31"/>
    </row>
    <row r="35" spans="1:39" x14ac:dyDescent="0.25">
      <c r="A35" s="31" t="s">
        <v>40</v>
      </c>
      <c r="B35" s="32">
        <v>363</v>
      </c>
      <c r="C35" s="32">
        <v>393</v>
      </c>
      <c r="D35" s="32">
        <v>404</v>
      </c>
      <c r="E35" s="32">
        <v>422</v>
      </c>
      <c r="F35" s="32">
        <v>446</v>
      </c>
      <c r="G35" s="32">
        <v>472</v>
      </c>
      <c r="H35" s="32">
        <v>490</v>
      </c>
      <c r="I35" s="32">
        <v>513</v>
      </c>
      <c r="J35" s="32">
        <v>539</v>
      </c>
      <c r="K35" s="32">
        <v>587</v>
      </c>
      <c r="L35" s="32">
        <v>640</v>
      </c>
      <c r="M35" s="32">
        <v>703</v>
      </c>
      <c r="N35" s="32">
        <v>758</v>
      </c>
      <c r="O35" s="32">
        <v>820</v>
      </c>
      <c r="P35" s="32">
        <v>979</v>
      </c>
      <c r="Q35" s="32">
        <v>1145</v>
      </c>
      <c r="R35" s="32">
        <v>1305</v>
      </c>
      <c r="S35" s="32">
        <v>1465</v>
      </c>
      <c r="T35" s="32">
        <v>1627</v>
      </c>
      <c r="U35" s="32">
        <v>1753</v>
      </c>
      <c r="V35" s="32">
        <v>1885</v>
      </c>
      <c r="W35" s="32">
        <v>2013</v>
      </c>
      <c r="X35" s="32">
        <v>2143</v>
      </c>
      <c r="Y35" s="32">
        <v>2273</v>
      </c>
      <c r="Z35" s="32">
        <v>2409</v>
      </c>
      <c r="AA35" s="32">
        <v>2548</v>
      </c>
      <c r="AB35" s="32">
        <v>2686</v>
      </c>
      <c r="AC35" s="32">
        <v>2824</v>
      </c>
      <c r="AD35" s="32">
        <v>2963</v>
      </c>
      <c r="AE35" s="32">
        <v>3117</v>
      </c>
      <c r="AF35" s="32">
        <v>3272</v>
      </c>
      <c r="AG35" s="32">
        <v>3427</v>
      </c>
      <c r="AH35" s="32">
        <v>3584</v>
      </c>
      <c r="AI35" s="32">
        <v>3741</v>
      </c>
      <c r="AJ35" s="31" t="s">
        <v>40</v>
      </c>
      <c r="AK35" s="33" t="s">
        <v>56</v>
      </c>
      <c r="AL35" s="31" t="s">
        <v>56</v>
      </c>
      <c r="AM35" s="31"/>
    </row>
    <row r="36" spans="1:39" x14ac:dyDescent="0.25">
      <c r="A36" s="31" t="s">
        <v>41</v>
      </c>
      <c r="B36" s="32">
        <v>579</v>
      </c>
      <c r="C36" s="32">
        <v>625</v>
      </c>
      <c r="D36" s="32">
        <v>646</v>
      </c>
      <c r="E36" s="32">
        <v>677</v>
      </c>
      <c r="F36" s="32">
        <v>717</v>
      </c>
      <c r="G36" s="32">
        <v>759</v>
      </c>
      <c r="H36" s="32">
        <v>791</v>
      </c>
      <c r="I36" s="32">
        <v>831</v>
      </c>
      <c r="J36" s="32">
        <v>873</v>
      </c>
      <c r="K36" s="32">
        <v>956</v>
      </c>
      <c r="L36" s="32">
        <v>1048</v>
      </c>
      <c r="M36" s="32">
        <v>1151</v>
      </c>
      <c r="N36" s="32">
        <v>1245</v>
      </c>
      <c r="O36" s="32">
        <v>1349</v>
      </c>
      <c r="P36" s="32">
        <v>1619</v>
      </c>
      <c r="Q36" s="32">
        <v>1901</v>
      </c>
      <c r="R36" s="32">
        <v>2175</v>
      </c>
      <c r="S36" s="32">
        <v>2448</v>
      </c>
      <c r="T36" s="32">
        <v>2721</v>
      </c>
      <c r="U36" s="32">
        <v>2938</v>
      </c>
      <c r="V36" s="32">
        <v>3157</v>
      </c>
      <c r="W36" s="32">
        <v>3374</v>
      </c>
      <c r="X36" s="32">
        <v>3596</v>
      </c>
      <c r="Y36" s="32">
        <v>3813</v>
      </c>
      <c r="Z36" s="32">
        <v>4044</v>
      </c>
      <c r="AA36" s="32">
        <v>4277</v>
      </c>
      <c r="AB36" s="32">
        <v>4512</v>
      </c>
      <c r="AC36" s="32">
        <v>4748</v>
      </c>
      <c r="AD36" s="32">
        <v>4978</v>
      </c>
      <c r="AE36" s="32">
        <v>5239</v>
      </c>
      <c r="AF36" s="32">
        <v>5503</v>
      </c>
      <c r="AG36" s="32">
        <v>5766</v>
      </c>
      <c r="AH36" s="32">
        <v>6029</v>
      </c>
      <c r="AI36" s="32">
        <v>6293</v>
      </c>
      <c r="AJ36" s="31" t="s">
        <v>41</v>
      </c>
      <c r="AK36" s="33" t="s">
        <v>59</v>
      </c>
      <c r="AL36" s="31" t="s">
        <v>59</v>
      </c>
      <c r="AM36" s="31"/>
    </row>
    <row r="37" spans="1:39" x14ac:dyDescent="0.25">
      <c r="A37" s="31" t="s">
        <v>43</v>
      </c>
      <c r="B37" s="32">
        <v>656</v>
      </c>
      <c r="C37" s="32">
        <v>704</v>
      </c>
      <c r="D37" s="32">
        <v>724</v>
      </c>
      <c r="E37" s="32">
        <v>755</v>
      </c>
      <c r="F37" s="32">
        <v>798</v>
      </c>
      <c r="G37" s="32">
        <v>842</v>
      </c>
      <c r="H37" s="32">
        <v>873</v>
      </c>
      <c r="I37" s="32">
        <v>914</v>
      </c>
      <c r="J37" s="32">
        <v>958</v>
      </c>
      <c r="K37" s="32">
        <v>1046</v>
      </c>
      <c r="L37" s="32">
        <v>1138</v>
      </c>
      <c r="M37" s="32">
        <v>1246</v>
      </c>
      <c r="N37" s="32">
        <v>1342</v>
      </c>
      <c r="O37" s="32">
        <v>1445</v>
      </c>
      <c r="P37" s="32">
        <v>1720</v>
      </c>
      <c r="Q37" s="32">
        <v>2004</v>
      </c>
      <c r="R37" s="32">
        <v>2279</v>
      </c>
      <c r="S37" s="32">
        <v>2553</v>
      </c>
      <c r="T37" s="32">
        <v>2829</v>
      </c>
      <c r="U37" s="32">
        <v>3051</v>
      </c>
      <c r="V37" s="32">
        <v>3272</v>
      </c>
      <c r="W37" s="32">
        <v>3492</v>
      </c>
      <c r="X37" s="32">
        <v>3715</v>
      </c>
      <c r="Y37" s="32">
        <v>3936</v>
      </c>
      <c r="Z37" s="32">
        <v>4169</v>
      </c>
      <c r="AA37" s="32">
        <v>4407</v>
      </c>
      <c r="AB37" s="32">
        <v>4642</v>
      </c>
      <c r="AC37" s="32">
        <v>4879</v>
      </c>
      <c r="AD37" s="32">
        <v>5117</v>
      </c>
      <c r="AE37" s="32">
        <v>5382</v>
      </c>
      <c r="AF37" s="32">
        <v>5645</v>
      </c>
      <c r="AG37" s="32">
        <v>5911</v>
      </c>
      <c r="AH37" s="32">
        <v>6180</v>
      </c>
      <c r="AI37" s="32">
        <v>6445</v>
      </c>
      <c r="AJ37" s="31" t="s">
        <v>43</v>
      </c>
      <c r="AK37" s="33" t="s">
        <v>56</v>
      </c>
      <c r="AL37" s="31" t="s">
        <v>56</v>
      </c>
      <c r="AM37" s="31"/>
    </row>
    <row r="38" spans="1:39" x14ac:dyDescent="0.25">
      <c r="A38" s="31" t="s">
        <v>44</v>
      </c>
      <c r="B38" s="32">
        <v>1250</v>
      </c>
      <c r="C38" s="32">
        <v>1348</v>
      </c>
      <c r="D38" s="32">
        <v>1412</v>
      </c>
      <c r="E38" s="32">
        <v>1465</v>
      </c>
      <c r="F38" s="32">
        <v>1551</v>
      </c>
      <c r="G38" s="32">
        <v>1639</v>
      </c>
      <c r="H38" s="32">
        <v>1725</v>
      </c>
      <c r="I38" s="32">
        <v>1799</v>
      </c>
      <c r="J38" s="32">
        <v>1885</v>
      </c>
      <c r="K38" s="32">
        <v>2075</v>
      </c>
      <c r="L38" s="32">
        <v>2259</v>
      </c>
      <c r="M38" s="32">
        <v>2450</v>
      </c>
      <c r="N38" s="32">
        <v>2661</v>
      </c>
      <c r="O38" s="32">
        <v>2852</v>
      </c>
      <c r="P38" s="32">
        <v>3419</v>
      </c>
      <c r="Q38" s="32">
        <v>3977</v>
      </c>
      <c r="R38" s="32">
        <v>4539</v>
      </c>
      <c r="S38" s="32">
        <v>5098</v>
      </c>
      <c r="T38" s="32">
        <v>5656</v>
      </c>
      <c r="U38" s="32">
        <v>6101</v>
      </c>
      <c r="V38" s="32">
        <v>6549</v>
      </c>
      <c r="W38" s="32">
        <v>6999</v>
      </c>
      <c r="X38" s="32">
        <v>7443</v>
      </c>
      <c r="Y38" s="32">
        <v>7888</v>
      </c>
      <c r="Z38" s="32">
        <v>8364</v>
      </c>
      <c r="AA38" s="32">
        <v>8844</v>
      </c>
      <c r="AB38" s="32">
        <v>9321</v>
      </c>
      <c r="AC38" s="32">
        <v>9800</v>
      </c>
      <c r="AD38" s="32">
        <v>10278</v>
      </c>
      <c r="AE38" s="32">
        <v>10814</v>
      </c>
      <c r="AF38" s="32">
        <v>11349</v>
      </c>
      <c r="AG38" s="32">
        <v>11881</v>
      </c>
      <c r="AH38" s="32">
        <v>12419</v>
      </c>
      <c r="AI38" s="32">
        <v>12957</v>
      </c>
      <c r="AJ38" s="31" t="s">
        <v>44</v>
      </c>
      <c r="AK38" s="33" t="s">
        <v>52</v>
      </c>
      <c r="AL38" s="31" t="s">
        <v>52</v>
      </c>
      <c r="AM38" s="31"/>
    </row>
    <row r="39" spans="1:39" x14ac:dyDescent="0.25">
      <c r="A39" s="31" t="s">
        <v>46</v>
      </c>
      <c r="B39" s="32">
        <v>352</v>
      </c>
      <c r="C39" s="32">
        <v>381</v>
      </c>
      <c r="D39" s="32">
        <v>398</v>
      </c>
      <c r="E39" s="32">
        <v>429</v>
      </c>
      <c r="F39" s="32">
        <v>452</v>
      </c>
      <c r="G39" s="32">
        <v>474</v>
      </c>
      <c r="H39" s="32">
        <v>496</v>
      </c>
      <c r="I39" s="32">
        <v>534</v>
      </c>
      <c r="J39" s="32">
        <v>558</v>
      </c>
      <c r="K39" s="32">
        <v>608</v>
      </c>
      <c r="L39" s="32">
        <v>665</v>
      </c>
      <c r="M39" s="32">
        <v>713</v>
      </c>
      <c r="N39" s="32">
        <v>740</v>
      </c>
      <c r="O39" s="32">
        <v>786</v>
      </c>
      <c r="P39" s="32">
        <v>894</v>
      </c>
      <c r="Q39" s="32">
        <v>1010</v>
      </c>
      <c r="R39" s="32">
        <v>1126</v>
      </c>
      <c r="S39" s="32">
        <v>1244</v>
      </c>
      <c r="T39" s="32">
        <v>1363</v>
      </c>
      <c r="U39" s="32">
        <v>1462</v>
      </c>
      <c r="V39" s="32">
        <v>1557</v>
      </c>
      <c r="W39" s="32">
        <v>1652</v>
      </c>
      <c r="X39" s="32">
        <v>1749</v>
      </c>
      <c r="Y39" s="32">
        <v>1850</v>
      </c>
      <c r="Z39" s="32">
        <v>1953</v>
      </c>
      <c r="AA39" s="32">
        <v>2055</v>
      </c>
      <c r="AB39" s="32">
        <v>2156</v>
      </c>
      <c r="AC39" s="32">
        <v>2257</v>
      </c>
      <c r="AD39" s="32">
        <v>2357</v>
      </c>
      <c r="AE39" s="32">
        <v>2471</v>
      </c>
      <c r="AF39" s="32">
        <v>2580</v>
      </c>
      <c r="AG39" s="32">
        <v>2695</v>
      </c>
      <c r="AH39" s="32">
        <v>2804</v>
      </c>
      <c r="AI39" s="32">
        <v>2913</v>
      </c>
      <c r="AJ39" s="31" t="s">
        <v>46</v>
      </c>
      <c r="AK39" s="33" t="s">
        <v>60</v>
      </c>
      <c r="AL39" s="31" t="s">
        <v>60</v>
      </c>
      <c r="AM39" s="31"/>
    </row>
    <row r="40" spans="1:39" x14ac:dyDescent="0.25">
      <c r="A40" s="31" t="s">
        <v>47</v>
      </c>
      <c r="B40" s="32">
        <v>650</v>
      </c>
      <c r="C40" s="32">
        <v>699</v>
      </c>
      <c r="D40" s="32">
        <v>726</v>
      </c>
      <c r="E40" s="32">
        <v>757</v>
      </c>
      <c r="F40" s="32">
        <v>802</v>
      </c>
      <c r="G40" s="32">
        <v>844</v>
      </c>
      <c r="H40" s="32">
        <v>884</v>
      </c>
      <c r="I40" s="32">
        <v>926</v>
      </c>
      <c r="J40" s="32">
        <v>969</v>
      </c>
      <c r="K40" s="32">
        <v>1060</v>
      </c>
      <c r="L40" s="32">
        <v>1154</v>
      </c>
      <c r="M40" s="32">
        <v>1263</v>
      </c>
      <c r="N40" s="32">
        <v>1359</v>
      </c>
      <c r="O40" s="32">
        <v>1464</v>
      </c>
      <c r="P40" s="32">
        <v>1741</v>
      </c>
      <c r="Q40" s="32">
        <v>2031</v>
      </c>
      <c r="R40" s="32">
        <v>2314</v>
      </c>
      <c r="S40" s="32">
        <v>2596</v>
      </c>
      <c r="T40" s="32">
        <v>2878</v>
      </c>
      <c r="U40" s="32">
        <v>3104</v>
      </c>
      <c r="V40" s="32">
        <v>3331</v>
      </c>
      <c r="W40" s="32">
        <v>3555</v>
      </c>
      <c r="X40" s="32">
        <v>3784</v>
      </c>
      <c r="Y40" s="32">
        <v>4009</v>
      </c>
      <c r="Z40" s="32">
        <v>4248</v>
      </c>
      <c r="AA40" s="32">
        <v>4490</v>
      </c>
      <c r="AB40" s="32">
        <v>4731</v>
      </c>
      <c r="AC40" s="32">
        <v>4971</v>
      </c>
      <c r="AD40" s="32">
        <v>5215</v>
      </c>
      <c r="AE40" s="32">
        <v>5484</v>
      </c>
      <c r="AF40" s="32">
        <v>5755</v>
      </c>
      <c r="AG40" s="32">
        <v>6026</v>
      </c>
      <c r="AH40" s="32">
        <v>6296</v>
      </c>
      <c r="AI40" s="32">
        <v>6567</v>
      </c>
      <c r="AJ40" s="31" t="s">
        <v>47</v>
      </c>
      <c r="AK40" s="33" t="s">
        <v>57</v>
      </c>
      <c r="AL40" s="31" t="s">
        <v>52</v>
      </c>
      <c r="AM40" s="31" t="s">
        <v>58</v>
      </c>
    </row>
  </sheetData>
  <autoFilter ref="A1:AM4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M40"/>
  <sheetViews>
    <sheetView workbookViewId="0">
      <selection activeCell="B3" sqref="B3"/>
    </sheetView>
  </sheetViews>
  <sheetFormatPr defaultRowHeight="15" x14ac:dyDescent="0.25"/>
  <cols>
    <col min="1" max="1" width="21.85546875" customWidth="1"/>
    <col min="2" max="35" width="10.42578125" customWidth="1"/>
    <col min="36" max="36" width="31" customWidth="1"/>
    <col min="37" max="37" width="69.28515625" bestFit="1" customWidth="1"/>
    <col min="38" max="38" width="49" bestFit="1" customWidth="1"/>
    <col min="39" max="39" width="23.28515625" bestFit="1" customWidth="1"/>
  </cols>
  <sheetData>
    <row r="1" spans="1:39" s="30" customFormat="1" x14ac:dyDescent="0.25">
      <c r="A1" s="27" t="s">
        <v>3</v>
      </c>
      <c r="B1" s="27">
        <v>2017</v>
      </c>
      <c r="C1" s="27">
        <v>2018</v>
      </c>
      <c r="D1" s="27">
        <v>2019</v>
      </c>
      <c r="E1" s="27">
        <v>2020</v>
      </c>
      <c r="F1" s="27">
        <v>2021</v>
      </c>
      <c r="G1" s="27">
        <v>2022</v>
      </c>
      <c r="H1" s="27">
        <v>2023</v>
      </c>
      <c r="I1" s="27">
        <v>2024</v>
      </c>
      <c r="J1" s="27">
        <v>2025</v>
      </c>
      <c r="K1" s="27">
        <v>2026</v>
      </c>
      <c r="L1" s="27">
        <v>2027</v>
      </c>
      <c r="M1" s="27">
        <v>2028</v>
      </c>
      <c r="N1" s="27">
        <v>2029</v>
      </c>
      <c r="O1" s="27">
        <v>2030</v>
      </c>
      <c r="P1" s="27">
        <v>2031</v>
      </c>
      <c r="Q1" s="27">
        <v>2032</v>
      </c>
      <c r="R1" s="27">
        <v>2033</v>
      </c>
      <c r="S1" s="27">
        <v>2034</v>
      </c>
      <c r="T1" s="27">
        <v>2035</v>
      </c>
      <c r="U1" s="27">
        <v>2036</v>
      </c>
      <c r="V1" s="27">
        <v>2037</v>
      </c>
      <c r="W1" s="27">
        <v>2038</v>
      </c>
      <c r="X1" s="27">
        <v>2039</v>
      </c>
      <c r="Y1" s="27">
        <v>2040</v>
      </c>
      <c r="Z1" s="27">
        <v>2041</v>
      </c>
      <c r="AA1" s="27">
        <v>2042</v>
      </c>
      <c r="AB1" s="27">
        <v>2043</v>
      </c>
      <c r="AC1" s="27">
        <v>2044</v>
      </c>
      <c r="AD1" s="27">
        <v>2045</v>
      </c>
      <c r="AE1" s="27">
        <v>2046</v>
      </c>
      <c r="AF1" s="27">
        <v>2047</v>
      </c>
      <c r="AG1" s="27">
        <v>2048</v>
      </c>
      <c r="AH1" s="27">
        <v>2049</v>
      </c>
      <c r="AI1" s="27">
        <v>2050</v>
      </c>
      <c r="AJ1" s="27" t="s">
        <v>3</v>
      </c>
      <c r="AK1" s="28" t="s">
        <v>48</v>
      </c>
      <c r="AL1" s="29" t="s">
        <v>49</v>
      </c>
      <c r="AM1" s="29" t="s">
        <v>50</v>
      </c>
    </row>
    <row r="2" spans="1:39" x14ac:dyDescent="0.25">
      <c r="A2" s="31" t="s">
        <v>5</v>
      </c>
      <c r="B2" s="32">
        <v>943</v>
      </c>
      <c r="C2" s="32">
        <v>1023</v>
      </c>
      <c r="D2" s="32">
        <v>1130</v>
      </c>
      <c r="E2" s="32">
        <v>1264</v>
      </c>
      <c r="F2" s="32">
        <v>1337</v>
      </c>
      <c r="G2" s="32">
        <v>1425</v>
      </c>
      <c r="H2" s="32">
        <v>1512</v>
      </c>
      <c r="I2" s="32">
        <v>1593</v>
      </c>
      <c r="J2" s="32">
        <v>1677</v>
      </c>
      <c r="K2" s="32">
        <v>1979</v>
      </c>
      <c r="L2" s="32">
        <v>2285</v>
      </c>
      <c r="M2" s="32">
        <v>2592</v>
      </c>
      <c r="N2" s="32">
        <v>2894</v>
      </c>
      <c r="O2" s="32">
        <v>3195</v>
      </c>
      <c r="P2" s="32">
        <v>4443</v>
      </c>
      <c r="Q2" s="32">
        <v>5695</v>
      </c>
      <c r="R2" s="32">
        <v>6945</v>
      </c>
      <c r="S2" s="32">
        <v>8188</v>
      </c>
      <c r="T2" s="32">
        <v>9437</v>
      </c>
      <c r="U2" s="32">
        <v>10531</v>
      </c>
      <c r="V2" s="32">
        <v>11627</v>
      </c>
      <c r="W2" s="32">
        <v>12722</v>
      </c>
      <c r="X2" s="32">
        <v>13815</v>
      </c>
      <c r="Y2" s="32">
        <v>14914</v>
      </c>
      <c r="Z2" s="32">
        <v>16855</v>
      </c>
      <c r="AA2" s="32">
        <v>18839</v>
      </c>
      <c r="AB2" s="32">
        <v>20820</v>
      </c>
      <c r="AC2" s="32">
        <v>22800</v>
      </c>
      <c r="AD2" s="32">
        <v>24783</v>
      </c>
      <c r="AE2" s="32">
        <v>26802</v>
      </c>
      <c r="AF2" s="32">
        <v>28825</v>
      </c>
      <c r="AG2" s="32">
        <v>30854</v>
      </c>
      <c r="AH2" s="32">
        <v>32880</v>
      </c>
      <c r="AI2" s="32">
        <v>34911</v>
      </c>
      <c r="AJ2" s="31" t="s">
        <v>5</v>
      </c>
      <c r="AK2" s="33" t="s">
        <v>51</v>
      </c>
      <c r="AL2" s="31" t="s">
        <v>52</v>
      </c>
      <c r="AM2" s="31" t="s">
        <v>53</v>
      </c>
    </row>
    <row r="3" spans="1:39" x14ac:dyDescent="0.25">
      <c r="A3" s="31" t="s">
        <v>7</v>
      </c>
      <c r="B3" s="32">
        <v>70</v>
      </c>
      <c r="C3" s="32">
        <v>75</v>
      </c>
      <c r="D3" s="32">
        <v>84</v>
      </c>
      <c r="E3" s="32">
        <v>94</v>
      </c>
      <c r="F3" s="32">
        <v>100</v>
      </c>
      <c r="G3" s="32">
        <v>106</v>
      </c>
      <c r="H3" s="32">
        <v>113</v>
      </c>
      <c r="I3" s="32">
        <v>119</v>
      </c>
      <c r="J3" s="32">
        <v>125</v>
      </c>
      <c r="K3" s="32">
        <v>144</v>
      </c>
      <c r="L3" s="32">
        <v>160</v>
      </c>
      <c r="M3" s="32">
        <v>177</v>
      </c>
      <c r="N3" s="32">
        <v>195</v>
      </c>
      <c r="O3" s="32">
        <v>212</v>
      </c>
      <c r="P3" s="32">
        <v>285</v>
      </c>
      <c r="Q3" s="32">
        <v>358</v>
      </c>
      <c r="R3" s="32">
        <v>431</v>
      </c>
      <c r="S3" s="32">
        <v>503</v>
      </c>
      <c r="T3" s="32">
        <v>576</v>
      </c>
      <c r="U3" s="32">
        <v>640</v>
      </c>
      <c r="V3" s="32">
        <v>704</v>
      </c>
      <c r="W3" s="32">
        <v>770</v>
      </c>
      <c r="X3" s="32">
        <v>834</v>
      </c>
      <c r="Y3" s="32">
        <v>900</v>
      </c>
      <c r="Z3" s="32">
        <v>1015</v>
      </c>
      <c r="AA3" s="32">
        <v>1129</v>
      </c>
      <c r="AB3" s="32">
        <v>1242</v>
      </c>
      <c r="AC3" s="32">
        <v>1355</v>
      </c>
      <c r="AD3" s="32">
        <v>1468</v>
      </c>
      <c r="AE3" s="32">
        <v>1584</v>
      </c>
      <c r="AF3" s="32">
        <v>1700</v>
      </c>
      <c r="AG3" s="32">
        <v>1815</v>
      </c>
      <c r="AH3" s="32">
        <v>1932</v>
      </c>
      <c r="AI3" s="32">
        <v>2047</v>
      </c>
      <c r="AJ3" s="31" t="s">
        <v>7</v>
      </c>
      <c r="AK3" s="33" t="s">
        <v>54</v>
      </c>
      <c r="AL3" s="31" t="s">
        <v>55</v>
      </c>
      <c r="AM3" s="31" t="s">
        <v>53</v>
      </c>
    </row>
    <row r="4" spans="1:39" x14ac:dyDescent="0.25">
      <c r="A4" s="31" t="s">
        <v>9</v>
      </c>
      <c r="B4" s="32">
        <v>1352</v>
      </c>
      <c r="C4" s="32">
        <v>1444</v>
      </c>
      <c r="D4" s="32">
        <v>1583</v>
      </c>
      <c r="E4" s="32">
        <v>1758</v>
      </c>
      <c r="F4" s="32">
        <v>1865</v>
      </c>
      <c r="G4" s="32">
        <v>1989</v>
      </c>
      <c r="H4" s="32">
        <v>2111</v>
      </c>
      <c r="I4" s="32">
        <v>2231</v>
      </c>
      <c r="J4" s="32">
        <v>2348</v>
      </c>
      <c r="K4" s="32">
        <v>2766</v>
      </c>
      <c r="L4" s="32">
        <v>3196</v>
      </c>
      <c r="M4" s="32">
        <v>3623</v>
      </c>
      <c r="N4" s="32">
        <v>4032</v>
      </c>
      <c r="O4" s="32">
        <v>4462</v>
      </c>
      <c r="P4" s="32">
        <v>6114</v>
      </c>
      <c r="Q4" s="32">
        <v>7775</v>
      </c>
      <c r="R4" s="32">
        <v>9436</v>
      </c>
      <c r="S4" s="32">
        <v>11105</v>
      </c>
      <c r="T4" s="32">
        <v>12762</v>
      </c>
      <c r="U4" s="32">
        <v>14235</v>
      </c>
      <c r="V4" s="32">
        <v>15707</v>
      </c>
      <c r="W4" s="32">
        <v>17186</v>
      </c>
      <c r="X4" s="32">
        <v>18662</v>
      </c>
      <c r="Y4" s="32">
        <v>20128</v>
      </c>
      <c r="Z4" s="32">
        <v>22732</v>
      </c>
      <c r="AA4" s="32">
        <v>25383</v>
      </c>
      <c r="AB4" s="32">
        <v>28032</v>
      </c>
      <c r="AC4" s="32">
        <v>30682</v>
      </c>
      <c r="AD4" s="32">
        <v>33341</v>
      </c>
      <c r="AE4" s="32">
        <v>36069</v>
      </c>
      <c r="AF4" s="32">
        <v>38814</v>
      </c>
      <c r="AG4" s="32">
        <v>41555</v>
      </c>
      <c r="AH4" s="32">
        <v>44301</v>
      </c>
      <c r="AI4" s="32">
        <v>47050</v>
      </c>
      <c r="AJ4" s="31" t="s">
        <v>9</v>
      </c>
      <c r="AK4" s="33" t="s">
        <v>52</v>
      </c>
      <c r="AL4" s="31" t="s">
        <v>52</v>
      </c>
      <c r="AM4" s="31"/>
    </row>
    <row r="5" spans="1:39" x14ac:dyDescent="0.25">
      <c r="A5" s="31" t="s">
        <v>11</v>
      </c>
      <c r="B5" s="32">
        <v>513</v>
      </c>
      <c r="C5" s="32">
        <v>549</v>
      </c>
      <c r="D5" s="32">
        <v>600</v>
      </c>
      <c r="E5" s="32">
        <v>664</v>
      </c>
      <c r="F5" s="32">
        <v>712</v>
      </c>
      <c r="G5" s="32">
        <v>758</v>
      </c>
      <c r="H5" s="32">
        <v>802</v>
      </c>
      <c r="I5" s="32">
        <v>850</v>
      </c>
      <c r="J5" s="32">
        <v>893</v>
      </c>
      <c r="K5" s="32">
        <v>1041</v>
      </c>
      <c r="L5" s="32">
        <v>1185</v>
      </c>
      <c r="M5" s="32">
        <v>1330</v>
      </c>
      <c r="N5" s="32">
        <v>1475</v>
      </c>
      <c r="O5" s="32">
        <v>1622</v>
      </c>
      <c r="P5" s="32">
        <v>2183</v>
      </c>
      <c r="Q5" s="32">
        <v>2743</v>
      </c>
      <c r="R5" s="32">
        <v>3307</v>
      </c>
      <c r="S5" s="32">
        <v>3869</v>
      </c>
      <c r="T5" s="32">
        <v>4432</v>
      </c>
      <c r="U5" s="32">
        <v>4935</v>
      </c>
      <c r="V5" s="32">
        <v>5439</v>
      </c>
      <c r="W5" s="32">
        <v>5942</v>
      </c>
      <c r="X5" s="32">
        <v>6447</v>
      </c>
      <c r="Y5" s="32">
        <v>6952</v>
      </c>
      <c r="Z5" s="32">
        <v>7842</v>
      </c>
      <c r="AA5" s="32">
        <v>8733</v>
      </c>
      <c r="AB5" s="32">
        <v>9623</v>
      </c>
      <c r="AC5" s="32">
        <v>10514</v>
      </c>
      <c r="AD5" s="32">
        <v>11408</v>
      </c>
      <c r="AE5" s="32">
        <v>12331</v>
      </c>
      <c r="AF5" s="32">
        <v>13259</v>
      </c>
      <c r="AG5" s="32">
        <v>14185</v>
      </c>
      <c r="AH5" s="32">
        <v>15113</v>
      </c>
      <c r="AI5" s="32">
        <v>16043</v>
      </c>
      <c r="AJ5" s="31" t="s">
        <v>11</v>
      </c>
      <c r="AK5" s="33" t="s">
        <v>52</v>
      </c>
      <c r="AL5" s="31" t="s">
        <v>52</v>
      </c>
      <c r="AM5" s="31"/>
    </row>
    <row r="6" spans="1:39" x14ac:dyDescent="0.25">
      <c r="A6" s="31" t="s">
        <v>12</v>
      </c>
      <c r="B6" s="32">
        <v>1715</v>
      </c>
      <c r="C6" s="32">
        <v>1854</v>
      </c>
      <c r="D6" s="32">
        <v>2051</v>
      </c>
      <c r="E6" s="32">
        <v>2275</v>
      </c>
      <c r="F6" s="32">
        <v>2435</v>
      </c>
      <c r="G6" s="32">
        <v>2594</v>
      </c>
      <c r="H6" s="32">
        <v>2749</v>
      </c>
      <c r="I6" s="32">
        <v>2906</v>
      </c>
      <c r="J6" s="32">
        <v>3067</v>
      </c>
      <c r="K6" s="32">
        <v>3601</v>
      </c>
      <c r="L6" s="32">
        <v>4139</v>
      </c>
      <c r="M6" s="32">
        <v>4681</v>
      </c>
      <c r="N6" s="32">
        <v>5217</v>
      </c>
      <c r="O6" s="32">
        <v>5754</v>
      </c>
      <c r="P6" s="32">
        <v>7917</v>
      </c>
      <c r="Q6" s="32">
        <v>10091</v>
      </c>
      <c r="R6" s="32">
        <v>12259</v>
      </c>
      <c r="S6" s="32">
        <v>14425</v>
      </c>
      <c r="T6" s="32">
        <v>16592</v>
      </c>
      <c r="U6" s="32">
        <v>18503</v>
      </c>
      <c r="V6" s="32">
        <v>20413</v>
      </c>
      <c r="W6" s="32">
        <v>22329</v>
      </c>
      <c r="X6" s="32">
        <v>24246</v>
      </c>
      <c r="Y6" s="32">
        <v>26163</v>
      </c>
      <c r="Z6" s="32">
        <v>29556</v>
      </c>
      <c r="AA6" s="32">
        <v>33013</v>
      </c>
      <c r="AB6" s="32">
        <v>36476</v>
      </c>
      <c r="AC6" s="32">
        <v>39930</v>
      </c>
      <c r="AD6" s="32">
        <v>43388</v>
      </c>
      <c r="AE6" s="32">
        <v>46919</v>
      </c>
      <c r="AF6" s="32">
        <v>50467</v>
      </c>
      <c r="AG6" s="32">
        <v>54014</v>
      </c>
      <c r="AH6" s="32">
        <v>57561</v>
      </c>
      <c r="AI6" s="32">
        <v>61108</v>
      </c>
      <c r="AJ6" s="31" t="s">
        <v>12</v>
      </c>
      <c r="AK6" s="33" t="s">
        <v>56</v>
      </c>
      <c r="AL6" s="31" t="s">
        <v>56</v>
      </c>
      <c r="AM6" s="31"/>
    </row>
    <row r="7" spans="1:39" x14ac:dyDescent="0.25">
      <c r="A7" s="31" t="s">
        <v>13</v>
      </c>
      <c r="B7" s="32">
        <v>176</v>
      </c>
      <c r="C7" s="32">
        <v>188</v>
      </c>
      <c r="D7" s="32">
        <v>207</v>
      </c>
      <c r="E7" s="32">
        <v>231</v>
      </c>
      <c r="F7" s="32">
        <v>245</v>
      </c>
      <c r="G7" s="32">
        <v>262</v>
      </c>
      <c r="H7" s="32">
        <v>276</v>
      </c>
      <c r="I7" s="32">
        <v>292</v>
      </c>
      <c r="J7" s="32">
        <v>308</v>
      </c>
      <c r="K7" s="32">
        <v>357</v>
      </c>
      <c r="L7" s="32">
        <v>407</v>
      </c>
      <c r="M7" s="32">
        <v>457</v>
      </c>
      <c r="N7" s="32">
        <v>506</v>
      </c>
      <c r="O7" s="32">
        <v>555</v>
      </c>
      <c r="P7" s="32">
        <v>750</v>
      </c>
      <c r="Q7" s="32">
        <v>944</v>
      </c>
      <c r="R7" s="32">
        <v>1139</v>
      </c>
      <c r="S7" s="32">
        <v>1332</v>
      </c>
      <c r="T7" s="32">
        <v>1526</v>
      </c>
      <c r="U7" s="32">
        <v>1699</v>
      </c>
      <c r="V7" s="32">
        <v>1872</v>
      </c>
      <c r="W7" s="32">
        <v>2044</v>
      </c>
      <c r="X7" s="32">
        <v>2218</v>
      </c>
      <c r="Y7" s="32">
        <v>2390</v>
      </c>
      <c r="Z7" s="32">
        <v>2699</v>
      </c>
      <c r="AA7" s="32">
        <v>3000</v>
      </c>
      <c r="AB7" s="32">
        <v>3302</v>
      </c>
      <c r="AC7" s="32">
        <v>3605</v>
      </c>
      <c r="AD7" s="32">
        <v>3907</v>
      </c>
      <c r="AE7" s="32">
        <v>4219</v>
      </c>
      <c r="AF7" s="32">
        <v>4530</v>
      </c>
      <c r="AG7" s="32">
        <v>4843</v>
      </c>
      <c r="AH7" s="32">
        <v>5154</v>
      </c>
      <c r="AI7" s="32">
        <v>5467</v>
      </c>
      <c r="AJ7" s="31" t="s">
        <v>13</v>
      </c>
      <c r="AK7" s="33" t="s">
        <v>57</v>
      </c>
      <c r="AL7" s="31" t="s">
        <v>52</v>
      </c>
      <c r="AM7" s="31" t="s">
        <v>58</v>
      </c>
    </row>
    <row r="8" spans="1:39" x14ac:dyDescent="0.25">
      <c r="A8" s="31" t="s">
        <v>14</v>
      </c>
      <c r="B8" s="32">
        <v>295</v>
      </c>
      <c r="C8" s="32">
        <v>316</v>
      </c>
      <c r="D8" s="32">
        <v>347</v>
      </c>
      <c r="E8" s="32">
        <v>383</v>
      </c>
      <c r="F8" s="32">
        <v>411</v>
      </c>
      <c r="G8" s="32">
        <v>438</v>
      </c>
      <c r="H8" s="32">
        <v>464</v>
      </c>
      <c r="I8" s="32">
        <v>492</v>
      </c>
      <c r="J8" s="32">
        <v>520</v>
      </c>
      <c r="K8" s="32">
        <v>618</v>
      </c>
      <c r="L8" s="32">
        <v>718</v>
      </c>
      <c r="M8" s="32">
        <v>814</v>
      </c>
      <c r="N8" s="32">
        <v>912</v>
      </c>
      <c r="O8" s="32">
        <v>1009</v>
      </c>
      <c r="P8" s="32">
        <v>1390</v>
      </c>
      <c r="Q8" s="32">
        <v>1776</v>
      </c>
      <c r="R8" s="32">
        <v>2160</v>
      </c>
      <c r="S8" s="32">
        <v>2543</v>
      </c>
      <c r="T8" s="32">
        <v>2925</v>
      </c>
      <c r="U8" s="32">
        <v>3265</v>
      </c>
      <c r="V8" s="32">
        <v>3605</v>
      </c>
      <c r="W8" s="32">
        <v>3943</v>
      </c>
      <c r="X8" s="32">
        <v>4280</v>
      </c>
      <c r="Y8" s="32">
        <v>4620</v>
      </c>
      <c r="Z8" s="32">
        <v>5217</v>
      </c>
      <c r="AA8" s="32">
        <v>5835</v>
      </c>
      <c r="AB8" s="32">
        <v>6453</v>
      </c>
      <c r="AC8" s="32">
        <v>7070</v>
      </c>
      <c r="AD8" s="32">
        <v>7685</v>
      </c>
      <c r="AE8" s="32">
        <v>8320</v>
      </c>
      <c r="AF8" s="32">
        <v>8958</v>
      </c>
      <c r="AG8" s="32">
        <v>9594</v>
      </c>
      <c r="AH8" s="32">
        <v>10232</v>
      </c>
      <c r="AI8" s="32">
        <v>10869</v>
      </c>
      <c r="AJ8" s="31" t="s">
        <v>14</v>
      </c>
      <c r="AK8" s="33" t="s">
        <v>59</v>
      </c>
      <c r="AL8" s="31" t="s">
        <v>59</v>
      </c>
      <c r="AM8" s="31"/>
    </row>
    <row r="9" spans="1:39" x14ac:dyDescent="0.25">
      <c r="A9" s="31" t="s">
        <v>15</v>
      </c>
      <c r="B9" s="32">
        <v>925</v>
      </c>
      <c r="C9" s="32">
        <v>997</v>
      </c>
      <c r="D9" s="32">
        <v>1097</v>
      </c>
      <c r="E9" s="32">
        <v>1221</v>
      </c>
      <c r="F9" s="32">
        <v>1296</v>
      </c>
      <c r="G9" s="32">
        <v>1382</v>
      </c>
      <c r="H9" s="32">
        <v>1465</v>
      </c>
      <c r="I9" s="32">
        <v>1542</v>
      </c>
      <c r="J9" s="32">
        <v>1626</v>
      </c>
      <c r="K9" s="32">
        <v>1895</v>
      </c>
      <c r="L9" s="32">
        <v>2162</v>
      </c>
      <c r="M9" s="32">
        <v>2430</v>
      </c>
      <c r="N9" s="32">
        <v>2702</v>
      </c>
      <c r="O9" s="32">
        <v>2969</v>
      </c>
      <c r="P9" s="32">
        <v>4052</v>
      </c>
      <c r="Q9" s="32">
        <v>5136</v>
      </c>
      <c r="R9" s="32">
        <v>6219</v>
      </c>
      <c r="S9" s="32">
        <v>7303</v>
      </c>
      <c r="T9" s="32">
        <v>8387</v>
      </c>
      <c r="U9" s="32">
        <v>9342</v>
      </c>
      <c r="V9" s="32">
        <v>10301</v>
      </c>
      <c r="W9" s="32">
        <v>11262</v>
      </c>
      <c r="X9" s="32">
        <v>12223</v>
      </c>
      <c r="Y9" s="32">
        <v>13187</v>
      </c>
      <c r="Z9" s="32">
        <v>14891</v>
      </c>
      <c r="AA9" s="32">
        <v>16613</v>
      </c>
      <c r="AB9" s="32">
        <v>18339</v>
      </c>
      <c r="AC9" s="32">
        <v>20059</v>
      </c>
      <c r="AD9" s="32">
        <v>21783</v>
      </c>
      <c r="AE9" s="32">
        <v>23549</v>
      </c>
      <c r="AF9" s="32">
        <v>25319</v>
      </c>
      <c r="AG9" s="32">
        <v>27090</v>
      </c>
      <c r="AH9" s="32">
        <v>28863</v>
      </c>
      <c r="AI9" s="32">
        <v>30636</v>
      </c>
      <c r="AJ9" s="31" t="s">
        <v>15</v>
      </c>
      <c r="AK9" s="33" t="s">
        <v>53</v>
      </c>
      <c r="AL9" s="31" t="s">
        <v>53</v>
      </c>
      <c r="AM9" s="31"/>
    </row>
    <row r="10" spans="1:39" x14ac:dyDescent="0.25">
      <c r="A10" s="31" t="s">
        <v>16</v>
      </c>
      <c r="B10" s="32">
        <v>231</v>
      </c>
      <c r="C10" s="32">
        <v>248</v>
      </c>
      <c r="D10" s="32">
        <v>287</v>
      </c>
      <c r="E10" s="32">
        <v>320</v>
      </c>
      <c r="F10" s="32">
        <v>356</v>
      </c>
      <c r="G10" s="32">
        <v>375</v>
      </c>
      <c r="H10" s="32">
        <v>395</v>
      </c>
      <c r="I10" s="32">
        <v>423</v>
      </c>
      <c r="J10" s="32">
        <v>443</v>
      </c>
      <c r="K10" s="32">
        <v>500</v>
      </c>
      <c r="L10" s="32">
        <v>541</v>
      </c>
      <c r="M10" s="32">
        <v>585</v>
      </c>
      <c r="N10" s="32">
        <v>640</v>
      </c>
      <c r="O10" s="32">
        <v>686</v>
      </c>
      <c r="P10" s="32">
        <v>902</v>
      </c>
      <c r="Q10" s="32">
        <v>1113</v>
      </c>
      <c r="R10" s="32">
        <v>1321</v>
      </c>
      <c r="S10" s="32">
        <v>1532</v>
      </c>
      <c r="T10" s="32">
        <v>1745</v>
      </c>
      <c r="U10" s="32">
        <v>1933</v>
      </c>
      <c r="V10" s="32">
        <v>2120</v>
      </c>
      <c r="W10" s="32">
        <v>2309</v>
      </c>
      <c r="X10" s="32">
        <v>2496</v>
      </c>
      <c r="Y10" s="32">
        <v>2688</v>
      </c>
      <c r="Z10" s="32">
        <v>3031</v>
      </c>
      <c r="AA10" s="32">
        <v>3325</v>
      </c>
      <c r="AB10" s="32">
        <v>3618</v>
      </c>
      <c r="AC10" s="32">
        <v>3914</v>
      </c>
      <c r="AD10" s="32">
        <v>4211</v>
      </c>
      <c r="AE10" s="32">
        <v>4516</v>
      </c>
      <c r="AF10" s="32">
        <v>4813</v>
      </c>
      <c r="AG10" s="32">
        <v>5109</v>
      </c>
      <c r="AH10" s="32">
        <v>5407</v>
      </c>
      <c r="AI10" s="32">
        <v>5705</v>
      </c>
      <c r="AJ10" s="31" t="s">
        <v>16</v>
      </c>
      <c r="AK10" s="33" t="s">
        <v>60</v>
      </c>
      <c r="AL10" s="31" t="s">
        <v>60</v>
      </c>
      <c r="AM10" s="31"/>
    </row>
    <row r="11" spans="1:39" x14ac:dyDescent="0.25">
      <c r="A11" s="31" t="s">
        <v>17</v>
      </c>
      <c r="B11" s="32">
        <v>1183</v>
      </c>
      <c r="C11" s="32">
        <v>1269</v>
      </c>
      <c r="D11" s="32">
        <v>1430</v>
      </c>
      <c r="E11" s="32">
        <v>1585</v>
      </c>
      <c r="F11" s="32">
        <v>1724</v>
      </c>
      <c r="G11" s="32">
        <v>1831</v>
      </c>
      <c r="H11" s="32">
        <v>1929</v>
      </c>
      <c r="I11" s="32">
        <v>2053</v>
      </c>
      <c r="J11" s="32">
        <v>2158</v>
      </c>
      <c r="K11" s="32">
        <v>2476</v>
      </c>
      <c r="L11" s="32">
        <v>2766</v>
      </c>
      <c r="M11" s="32">
        <v>3060</v>
      </c>
      <c r="N11" s="32">
        <v>3382</v>
      </c>
      <c r="O11" s="32">
        <v>3682</v>
      </c>
      <c r="P11" s="32">
        <v>4942</v>
      </c>
      <c r="Q11" s="32">
        <v>6187</v>
      </c>
      <c r="R11" s="32">
        <v>7430</v>
      </c>
      <c r="S11" s="32">
        <v>8678</v>
      </c>
      <c r="T11" s="32">
        <v>9933</v>
      </c>
      <c r="U11" s="32">
        <v>11045</v>
      </c>
      <c r="V11" s="32">
        <v>12157</v>
      </c>
      <c r="W11" s="32">
        <v>13271</v>
      </c>
      <c r="X11" s="32">
        <v>14378</v>
      </c>
      <c r="Y11" s="32">
        <v>15503</v>
      </c>
      <c r="Z11" s="32">
        <v>17495</v>
      </c>
      <c r="AA11" s="32">
        <v>19398</v>
      </c>
      <c r="AB11" s="32">
        <v>21308</v>
      </c>
      <c r="AC11" s="32">
        <v>23217</v>
      </c>
      <c r="AD11" s="32">
        <v>25131</v>
      </c>
      <c r="AE11" s="32">
        <v>27100</v>
      </c>
      <c r="AF11" s="32">
        <v>29056</v>
      </c>
      <c r="AG11" s="32">
        <v>31011</v>
      </c>
      <c r="AH11" s="32">
        <v>32972</v>
      </c>
      <c r="AI11" s="32">
        <v>34930</v>
      </c>
      <c r="AJ11" s="31" t="s">
        <v>17</v>
      </c>
      <c r="AK11" s="33" t="s">
        <v>61</v>
      </c>
      <c r="AL11" s="31" t="s">
        <v>62</v>
      </c>
      <c r="AM11" s="31" t="s">
        <v>58</v>
      </c>
    </row>
    <row r="12" spans="1:39" x14ac:dyDescent="0.25">
      <c r="A12" s="31" t="s">
        <v>18</v>
      </c>
      <c r="B12" s="32">
        <v>523</v>
      </c>
      <c r="C12" s="32">
        <v>563</v>
      </c>
      <c r="D12" s="32">
        <v>614</v>
      </c>
      <c r="E12" s="32">
        <v>677</v>
      </c>
      <c r="F12" s="32">
        <v>724</v>
      </c>
      <c r="G12" s="32">
        <v>773</v>
      </c>
      <c r="H12" s="32">
        <v>817</v>
      </c>
      <c r="I12" s="32">
        <v>863</v>
      </c>
      <c r="J12" s="32">
        <v>912</v>
      </c>
      <c r="K12" s="32">
        <v>1082</v>
      </c>
      <c r="L12" s="32">
        <v>1250</v>
      </c>
      <c r="M12" s="32">
        <v>1413</v>
      </c>
      <c r="N12" s="32">
        <v>1580</v>
      </c>
      <c r="O12" s="32">
        <v>1746</v>
      </c>
      <c r="P12" s="32">
        <v>2400</v>
      </c>
      <c r="Q12" s="32">
        <v>3057</v>
      </c>
      <c r="R12" s="32">
        <v>3717</v>
      </c>
      <c r="S12" s="32">
        <v>4378</v>
      </c>
      <c r="T12" s="32">
        <v>5034</v>
      </c>
      <c r="U12" s="32">
        <v>5616</v>
      </c>
      <c r="V12" s="32">
        <v>6200</v>
      </c>
      <c r="W12" s="32">
        <v>6781</v>
      </c>
      <c r="X12" s="32">
        <v>7361</v>
      </c>
      <c r="Y12" s="32">
        <v>7938</v>
      </c>
      <c r="Z12" s="32">
        <v>8967</v>
      </c>
      <c r="AA12" s="32">
        <v>10012</v>
      </c>
      <c r="AB12" s="32">
        <v>11057</v>
      </c>
      <c r="AC12" s="32">
        <v>12099</v>
      </c>
      <c r="AD12" s="32">
        <v>13143</v>
      </c>
      <c r="AE12" s="32">
        <v>14216</v>
      </c>
      <c r="AF12" s="32">
        <v>15292</v>
      </c>
      <c r="AG12" s="32">
        <v>16367</v>
      </c>
      <c r="AH12" s="32">
        <v>17445</v>
      </c>
      <c r="AI12" s="32">
        <v>18519</v>
      </c>
      <c r="AJ12" s="31" t="s">
        <v>18</v>
      </c>
      <c r="AK12" s="33" t="s">
        <v>56</v>
      </c>
      <c r="AL12" s="31" t="s">
        <v>56</v>
      </c>
      <c r="AM12" s="31"/>
    </row>
    <row r="13" spans="1:39" x14ac:dyDescent="0.25">
      <c r="A13" s="31" t="s">
        <v>19</v>
      </c>
      <c r="B13" s="32">
        <v>446</v>
      </c>
      <c r="C13" s="32">
        <v>480</v>
      </c>
      <c r="D13" s="32">
        <v>546</v>
      </c>
      <c r="E13" s="32">
        <v>622</v>
      </c>
      <c r="F13" s="32">
        <v>664</v>
      </c>
      <c r="G13" s="32">
        <v>703</v>
      </c>
      <c r="H13" s="32">
        <v>754</v>
      </c>
      <c r="I13" s="32">
        <v>794</v>
      </c>
      <c r="J13" s="32">
        <v>834</v>
      </c>
      <c r="K13" s="32">
        <v>944</v>
      </c>
      <c r="L13" s="32">
        <v>1053</v>
      </c>
      <c r="M13" s="32">
        <v>1173</v>
      </c>
      <c r="N13" s="32">
        <v>1286</v>
      </c>
      <c r="O13" s="32">
        <v>1399</v>
      </c>
      <c r="P13" s="32">
        <v>1876</v>
      </c>
      <c r="Q13" s="32">
        <v>2343</v>
      </c>
      <c r="R13" s="32">
        <v>2810</v>
      </c>
      <c r="S13" s="32">
        <v>3278</v>
      </c>
      <c r="T13" s="32">
        <v>3749</v>
      </c>
      <c r="U13" s="32">
        <v>4164</v>
      </c>
      <c r="V13" s="32">
        <v>4580</v>
      </c>
      <c r="W13" s="32">
        <v>4999</v>
      </c>
      <c r="X13" s="32">
        <v>5422</v>
      </c>
      <c r="Y13" s="32">
        <v>5842</v>
      </c>
      <c r="Z13" s="32">
        <v>6589</v>
      </c>
      <c r="AA13" s="32">
        <v>7279</v>
      </c>
      <c r="AB13" s="32">
        <v>7967</v>
      </c>
      <c r="AC13" s="32">
        <v>8660</v>
      </c>
      <c r="AD13" s="32">
        <v>9351</v>
      </c>
      <c r="AE13" s="32">
        <v>10067</v>
      </c>
      <c r="AF13" s="32">
        <v>10770</v>
      </c>
      <c r="AG13" s="32">
        <v>11474</v>
      </c>
      <c r="AH13" s="32">
        <v>12178</v>
      </c>
      <c r="AI13" s="32">
        <v>12883</v>
      </c>
      <c r="AJ13" s="31" t="s">
        <v>19</v>
      </c>
      <c r="AK13" s="33" t="s">
        <v>58</v>
      </c>
      <c r="AL13" s="31" t="s">
        <v>58</v>
      </c>
      <c r="AM13" s="31"/>
    </row>
    <row r="14" spans="1:39" x14ac:dyDescent="0.25">
      <c r="A14" s="31" t="s">
        <v>20</v>
      </c>
      <c r="B14" s="32">
        <v>437</v>
      </c>
      <c r="C14" s="32">
        <v>465</v>
      </c>
      <c r="D14" s="32">
        <v>511</v>
      </c>
      <c r="E14" s="32">
        <v>569</v>
      </c>
      <c r="F14" s="32">
        <v>611</v>
      </c>
      <c r="G14" s="32">
        <v>649</v>
      </c>
      <c r="H14" s="32">
        <v>691</v>
      </c>
      <c r="I14" s="32">
        <v>729</v>
      </c>
      <c r="J14" s="32">
        <v>767</v>
      </c>
      <c r="K14" s="32">
        <v>878</v>
      </c>
      <c r="L14" s="32">
        <v>988</v>
      </c>
      <c r="M14" s="32">
        <v>1103</v>
      </c>
      <c r="N14" s="32">
        <v>1215</v>
      </c>
      <c r="O14" s="32">
        <v>1324</v>
      </c>
      <c r="P14" s="32">
        <v>1750</v>
      </c>
      <c r="Q14" s="32">
        <v>2170</v>
      </c>
      <c r="R14" s="32">
        <v>2589</v>
      </c>
      <c r="S14" s="32">
        <v>3010</v>
      </c>
      <c r="T14" s="32">
        <v>3433</v>
      </c>
      <c r="U14" s="32">
        <v>3815</v>
      </c>
      <c r="V14" s="32">
        <v>4197</v>
      </c>
      <c r="W14" s="32">
        <v>4580</v>
      </c>
      <c r="X14" s="32">
        <v>4964</v>
      </c>
      <c r="Y14" s="32">
        <v>5350</v>
      </c>
      <c r="Z14" s="32">
        <v>6025</v>
      </c>
      <c r="AA14" s="32">
        <v>6686</v>
      </c>
      <c r="AB14" s="32">
        <v>7345</v>
      </c>
      <c r="AC14" s="32">
        <v>8003</v>
      </c>
      <c r="AD14" s="32">
        <v>8663</v>
      </c>
      <c r="AE14" s="32">
        <v>9357</v>
      </c>
      <c r="AF14" s="32">
        <v>10043</v>
      </c>
      <c r="AG14" s="32">
        <v>10734</v>
      </c>
      <c r="AH14" s="32">
        <v>11422</v>
      </c>
      <c r="AI14" s="32">
        <v>12115</v>
      </c>
      <c r="AJ14" s="31" t="s">
        <v>20</v>
      </c>
      <c r="AK14" s="33" t="s">
        <v>57</v>
      </c>
      <c r="AL14" s="31" t="s">
        <v>52</v>
      </c>
      <c r="AM14" s="31" t="s">
        <v>58</v>
      </c>
    </row>
    <row r="15" spans="1:39" x14ac:dyDescent="0.25">
      <c r="A15" s="31" t="s">
        <v>21</v>
      </c>
      <c r="B15" s="32">
        <v>315</v>
      </c>
      <c r="C15" s="32">
        <v>341</v>
      </c>
      <c r="D15" s="32">
        <v>375</v>
      </c>
      <c r="E15" s="32">
        <v>413</v>
      </c>
      <c r="F15" s="32">
        <v>443</v>
      </c>
      <c r="G15" s="32">
        <v>473</v>
      </c>
      <c r="H15" s="32">
        <v>500</v>
      </c>
      <c r="I15" s="32">
        <v>530</v>
      </c>
      <c r="J15" s="32">
        <v>561</v>
      </c>
      <c r="K15" s="32">
        <v>671</v>
      </c>
      <c r="L15" s="32">
        <v>781</v>
      </c>
      <c r="M15" s="32">
        <v>886</v>
      </c>
      <c r="N15" s="32">
        <v>996</v>
      </c>
      <c r="O15" s="32">
        <v>1105</v>
      </c>
      <c r="P15" s="32">
        <v>1536</v>
      </c>
      <c r="Q15" s="32">
        <v>1974</v>
      </c>
      <c r="R15" s="32">
        <v>2409</v>
      </c>
      <c r="S15" s="32">
        <v>2844</v>
      </c>
      <c r="T15" s="32">
        <v>3278</v>
      </c>
      <c r="U15" s="32">
        <v>3661</v>
      </c>
      <c r="V15" s="32">
        <v>4044</v>
      </c>
      <c r="W15" s="32">
        <v>4423</v>
      </c>
      <c r="X15" s="32">
        <v>4806</v>
      </c>
      <c r="Y15" s="32">
        <v>5187</v>
      </c>
      <c r="Z15" s="32">
        <v>5861</v>
      </c>
      <c r="AA15" s="32">
        <v>6563</v>
      </c>
      <c r="AB15" s="32">
        <v>7265</v>
      </c>
      <c r="AC15" s="32">
        <v>7966</v>
      </c>
      <c r="AD15" s="32">
        <v>8667</v>
      </c>
      <c r="AE15" s="32">
        <v>9381</v>
      </c>
      <c r="AF15" s="32">
        <v>10103</v>
      </c>
      <c r="AG15" s="32">
        <v>10822</v>
      </c>
      <c r="AH15" s="32">
        <v>11543</v>
      </c>
      <c r="AI15" s="32">
        <v>12264</v>
      </c>
      <c r="AJ15" s="31" t="s">
        <v>21</v>
      </c>
      <c r="AK15" s="33" t="s">
        <v>59</v>
      </c>
      <c r="AL15" s="31" t="s">
        <v>59</v>
      </c>
      <c r="AM15" s="31"/>
    </row>
    <row r="16" spans="1:39" x14ac:dyDescent="0.25">
      <c r="A16" s="31" t="s">
        <v>22</v>
      </c>
      <c r="B16" s="32">
        <v>20</v>
      </c>
      <c r="C16" s="32">
        <v>22</v>
      </c>
      <c r="D16" s="32">
        <v>25</v>
      </c>
      <c r="E16" s="32">
        <v>28</v>
      </c>
      <c r="F16" s="32">
        <v>32</v>
      </c>
      <c r="G16" s="32">
        <v>33</v>
      </c>
      <c r="H16" s="32">
        <v>35</v>
      </c>
      <c r="I16" s="32">
        <v>38</v>
      </c>
      <c r="J16" s="32">
        <v>40</v>
      </c>
      <c r="K16" s="32">
        <v>43</v>
      </c>
      <c r="L16" s="32">
        <v>45</v>
      </c>
      <c r="M16" s="32">
        <v>48</v>
      </c>
      <c r="N16" s="32">
        <v>52</v>
      </c>
      <c r="O16" s="32">
        <v>54</v>
      </c>
      <c r="P16" s="32">
        <v>68</v>
      </c>
      <c r="Q16" s="32">
        <v>80</v>
      </c>
      <c r="R16" s="32">
        <v>93</v>
      </c>
      <c r="S16" s="32">
        <v>105</v>
      </c>
      <c r="T16" s="32">
        <v>118</v>
      </c>
      <c r="U16" s="32">
        <v>130</v>
      </c>
      <c r="V16" s="32">
        <v>142</v>
      </c>
      <c r="W16" s="32">
        <v>154</v>
      </c>
      <c r="X16" s="32">
        <v>165</v>
      </c>
      <c r="Y16" s="32">
        <v>178</v>
      </c>
      <c r="Z16" s="32">
        <v>200</v>
      </c>
      <c r="AA16" s="32">
        <v>216</v>
      </c>
      <c r="AB16" s="32">
        <v>232</v>
      </c>
      <c r="AC16" s="32">
        <v>248</v>
      </c>
      <c r="AD16" s="32">
        <v>265</v>
      </c>
      <c r="AE16" s="32">
        <v>282</v>
      </c>
      <c r="AF16" s="32">
        <v>299</v>
      </c>
      <c r="AG16" s="32">
        <v>315</v>
      </c>
      <c r="AH16" s="32">
        <v>332</v>
      </c>
      <c r="AI16" s="32">
        <v>349</v>
      </c>
      <c r="AJ16" s="31" t="s">
        <v>22</v>
      </c>
      <c r="AK16" s="33" t="s">
        <v>55</v>
      </c>
      <c r="AL16" s="31" t="s">
        <v>55</v>
      </c>
      <c r="AM16" s="31"/>
    </row>
    <row r="17" spans="1:39" x14ac:dyDescent="0.25">
      <c r="A17" s="31" t="s">
        <v>23</v>
      </c>
      <c r="B17" s="32">
        <v>766</v>
      </c>
      <c r="C17" s="32">
        <v>820</v>
      </c>
      <c r="D17" s="32">
        <v>901</v>
      </c>
      <c r="E17" s="32">
        <v>999</v>
      </c>
      <c r="F17" s="32">
        <v>1064</v>
      </c>
      <c r="G17" s="32">
        <v>1134</v>
      </c>
      <c r="H17" s="32">
        <v>1203</v>
      </c>
      <c r="I17" s="32">
        <v>1272</v>
      </c>
      <c r="J17" s="32">
        <v>1341</v>
      </c>
      <c r="K17" s="32">
        <v>1577</v>
      </c>
      <c r="L17" s="32">
        <v>1818</v>
      </c>
      <c r="M17" s="32">
        <v>2058</v>
      </c>
      <c r="N17" s="32">
        <v>2294</v>
      </c>
      <c r="O17" s="32">
        <v>2533</v>
      </c>
      <c r="P17" s="32">
        <v>3473</v>
      </c>
      <c r="Q17" s="32">
        <v>4421</v>
      </c>
      <c r="R17" s="32">
        <v>5369</v>
      </c>
      <c r="S17" s="32">
        <v>6317</v>
      </c>
      <c r="T17" s="32">
        <v>7262</v>
      </c>
      <c r="U17" s="32">
        <v>8100</v>
      </c>
      <c r="V17" s="32">
        <v>8940</v>
      </c>
      <c r="W17" s="32">
        <v>9776</v>
      </c>
      <c r="X17" s="32">
        <v>10615</v>
      </c>
      <c r="Y17" s="32">
        <v>11453</v>
      </c>
      <c r="Z17" s="32">
        <v>12934</v>
      </c>
      <c r="AA17" s="32">
        <v>14442</v>
      </c>
      <c r="AB17" s="32">
        <v>15948</v>
      </c>
      <c r="AC17" s="32">
        <v>17454</v>
      </c>
      <c r="AD17" s="32">
        <v>18963</v>
      </c>
      <c r="AE17" s="32">
        <v>20510</v>
      </c>
      <c r="AF17" s="32">
        <v>22065</v>
      </c>
      <c r="AG17" s="32">
        <v>23619</v>
      </c>
      <c r="AH17" s="32">
        <v>25177</v>
      </c>
      <c r="AI17" s="32">
        <v>26735</v>
      </c>
      <c r="AJ17" s="31" t="s">
        <v>23</v>
      </c>
      <c r="AK17" s="33" t="s">
        <v>62</v>
      </c>
      <c r="AL17" s="31" t="s">
        <v>62</v>
      </c>
      <c r="AM17" s="31"/>
    </row>
    <row r="18" spans="1:39" x14ac:dyDescent="0.25">
      <c r="A18" s="31" t="s">
        <v>24</v>
      </c>
      <c r="B18" s="32">
        <v>1130</v>
      </c>
      <c r="C18" s="32">
        <v>1207</v>
      </c>
      <c r="D18" s="32">
        <v>1323</v>
      </c>
      <c r="E18" s="32">
        <v>1467</v>
      </c>
      <c r="F18" s="32">
        <v>1559</v>
      </c>
      <c r="G18" s="32">
        <v>1661</v>
      </c>
      <c r="H18" s="32">
        <v>1764</v>
      </c>
      <c r="I18" s="32">
        <v>1859</v>
      </c>
      <c r="J18" s="32">
        <v>1960</v>
      </c>
      <c r="K18" s="32">
        <v>2305</v>
      </c>
      <c r="L18" s="32">
        <v>2659</v>
      </c>
      <c r="M18" s="32">
        <v>3012</v>
      </c>
      <c r="N18" s="32">
        <v>3355</v>
      </c>
      <c r="O18" s="32">
        <v>3706</v>
      </c>
      <c r="P18" s="32">
        <v>5073</v>
      </c>
      <c r="Q18" s="32">
        <v>6444</v>
      </c>
      <c r="R18" s="32">
        <v>7816</v>
      </c>
      <c r="S18" s="32">
        <v>9189</v>
      </c>
      <c r="T18" s="32">
        <v>10558</v>
      </c>
      <c r="U18" s="32">
        <v>11778</v>
      </c>
      <c r="V18" s="32">
        <v>12997</v>
      </c>
      <c r="W18" s="32">
        <v>14210</v>
      </c>
      <c r="X18" s="32">
        <v>15433</v>
      </c>
      <c r="Y18" s="32">
        <v>16646</v>
      </c>
      <c r="Z18" s="32">
        <v>18798</v>
      </c>
      <c r="AA18" s="32">
        <v>20999</v>
      </c>
      <c r="AB18" s="32">
        <v>23191</v>
      </c>
      <c r="AC18" s="32">
        <v>25387</v>
      </c>
      <c r="AD18" s="32">
        <v>27585</v>
      </c>
      <c r="AE18" s="32">
        <v>29850</v>
      </c>
      <c r="AF18" s="32">
        <v>32121</v>
      </c>
      <c r="AG18" s="32">
        <v>34397</v>
      </c>
      <c r="AH18" s="32">
        <v>36669</v>
      </c>
      <c r="AI18" s="32">
        <v>38945</v>
      </c>
      <c r="AJ18" s="31" t="s">
        <v>24</v>
      </c>
      <c r="AK18" s="33" t="s">
        <v>52</v>
      </c>
      <c r="AL18" s="31" t="s">
        <v>52</v>
      </c>
      <c r="AM18" s="31"/>
    </row>
    <row r="19" spans="1:39" x14ac:dyDescent="0.25">
      <c r="A19" s="31" t="s">
        <v>2</v>
      </c>
      <c r="B19" s="32">
        <v>2372</v>
      </c>
      <c r="C19" s="32">
        <v>2550</v>
      </c>
      <c r="D19" s="32">
        <v>2794</v>
      </c>
      <c r="E19" s="32">
        <v>3107</v>
      </c>
      <c r="F19" s="32">
        <v>3301</v>
      </c>
      <c r="G19" s="32">
        <v>3515</v>
      </c>
      <c r="H19" s="32">
        <v>3733</v>
      </c>
      <c r="I19" s="32">
        <v>3942</v>
      </c>
      <c r="J19" s="32">
        <v>4155</v>
      </c>
      <c r="K19" s="32">
        <v>4886</v>
      </c>
      <c r="L19" s="32">
        <v>5643</v>
      </c>
      <c r="M19" s="32">
        <v>6395</v>
      </c>
      <c r="N19" s="32">
        <v>7121</v>
      </c>
      <c r="O19" s="32">
        <v>7869</v>
      </c>
      <c r="P19" s="32">
        <v>10830</v>
      </c>
      <c r="Q19" s="32">
        <v>13796</v>
      </c>
      <c r="R19" s="32">
        <v>16764</v>
      </c>
      <c r="S19" s="32">
        <v>19737</v>
      </c>
      <c r="T19" s="32">
        <v>22706</v>
      </c>
      <c r="U19" s="32">
        <v>25326</v>
      </c>
      <c r="V19" s="32">
        <v>27956</v>
      </c>
      <c r="W19" s="32">
        <v>30578</v>
      </c>
      <c r="X19" s="32">
        <v>33203</v>
      </c>
      <c r="Y19" s="32">
        <v>35821</v>
      </c>
      <c r="Z19" s="32">
        <v>40456</v>
      </c>
      <c r="AA19" s="32">
        <v>45131</v>
      </c>
      <c r="AB19" s="32">
        <v>49797</v>
      </c>
      <c r="AC19" s="32">
        <v>54473</v>
      </c>
      <c r="AD19" s="32">
        <v>59153</v>
      </c>
      <c r="AE19" s="32">
        <v>63950</v>
      </c>
      <c r="AF19" s="32">
        <v>68764</v>
      </c>
      <c r="AG19" s="32">
        <v>73577</v>
      </c>
      <c r="AH19" s="32">
        <v>78399</v>
      </c>
      <c r="AI19" s="32">
        <v>83221</v>
      </c>
      <c r="AJ19" s="31" t="s">
        <v>2</v>
      </c>
      <c r="AK19" s="33" t="s">
        <v>52</v>
      </c>
      <c r="AL19" s="31" t="s">
        <v>52</v>
      </c>
      <c r="AM19" s="31"/>
    </row>
    <row r="20" spans="1:39" x14ac:dyDescent="0.25">
      <c r="A20" s="31" t="s">
        <v>25</v>
      </c>
      <c r="B20" s="32">
        <v>430</v>
      </c>
      <c r="C20" s="32">
        <v>464</v>
      </c>
      <c r="D20" s="32">
        <v>508</v>
      </c>
      <c r="E20" s="32">
        <v>559</v>
      </c>
      <c r="F20" s="32">
        <v>599</v>
      </c>
      <c r="G20" s="32">
        <v>640</v>
      </c>
      <c r="H20" s="32">
        <v>675</v>
      </c>
      <c r="I20" s="32">
        <v>716</v>
      </c>
      <c r="J20" s="32">
        <v>757</v>
      </c>
      <c r="K20" s="32">
        <v>909</v>
      </c>
      <c r="L20" s="32">
        <v>1060</v>
      </c>
      <c r="M20" s="32">
        <v>1204</v>
      </c>
      <c r="N20" s="32">
        <v>1353</v>
      </c>
      <c r="O20" s="32">
        <v>1503</v>
      </c>
      <c r="P20" s="32">
        <v>2091</v>
      </c>
      <c r="Q20" s="32">
        <v>2686</v>
      </c>
      <c r="R20" s="32">
        <v>3280</v>
      </c>
      <c r="S20" s="32">
        <v>3873</v>
      </c>
      <c r="T20" s="32">
        <v>4463</v>
      </c>
      <c r="U20" s="32">
        <v>4985</v>
      </c>
      <c r="V20" s="32">
        <v>5507</v>
      </c>
      <c r="W20" s="32">
        <v>6026</v>
      </c>
      <c r="X20" s="32">
        <v>6544</v>
      </c>
      <c r="Y20" s="32">
        <v>7064</v>
      </c>
      <c r="Z20" s="32">
        <v>7982</v>
      </c>
      <c r="AA20" s="32">
        <v>8939</v>
      </c>
      <c r="AB20" s="32">
        <v>9893</v>
      </c>
      <c r="AC20" s="32">
        <v>10847</v>
      </c>
      <c r="AD20" s="32">
        <v>11802</v>
      </c>
      <c r="AE20" s="32">
        <v>12775</v>
      </c>
      <c r="AF20" s="32">
        <v>13757</v>
      </c>
      <c r="AG20" s="32">
        <v>14739</v>
      </c>
      <c r="AH20" s="32">
        <v>15720</v>
      </c>
      <c r="AI20" s="32">
        <v>16702</v>
      </c>
      <c r="AJ20" s="31" t="s">
        <v>25</v>
      </c>
      <c r="AK20" s="33" t="s">
        <v>59</v>
      </c>
      <c r="AL20" s="31" t="s">
        <v>59</v>
      </c>
      <c r="AM20" s="31"/>
    </row>
    <row r="21" spans="1:39" x14ac:dyDescent="0.25">
      <c r="A21" s="31" t="s">
        <v>26</v>
      </c>
      <c r="B21" s="32">
        <v>916</v>
      </c>
      <c r="C21" s="32">
        <v>988</v>
      </c>
      <c r="D21" s="32">
        <v>1081</v>
      </c>
      <c r="E21" s="32">
        <v>1187</v>
      </c>
      <c r="F21" s="32">
        <v>1266</v>
      </c>
      <c r="G21" s="32">
        <v>1353</v>
      </c>
      <c r="H21" s="32">
        <v>1429</v>
      </c>
      <c r="I21" s="32">
        <v>1510</v>
      </c>
      <c r="J21" s="32">
        <v>1594</v>
      </c>
      <c r="K21" s="32">
        <v>1908</v>
      </c>
      <c r="L21" s="32">
        <v>2212</v>
      </c>
      <c r="M21" s="32">
        <v>2496</v>
      </c>
      <c r="N21" s="32">
        <v>2801</v>
      </c>
      <c r="O21" s="32">
        <v>3101</v>
      </c>
      <c r="P21" s="32">
        <v>4294</v>
      </c>
      <c r="Q21" s="32">
        <v>5490</v>
      </c>
      <c r="R21" s="32">
        <v>6696</v>
      </c>
      <c r="S21" s="32">
        <v>7897</v>
      </c>
      <c r="T21" s="32">
        <v>9097</v>
      </c>
      <c r="U21" s="32">
        <v>10161</v>
      </c>
      <c r="V21" s="32">
        <v>11217</v>
      </c>
      <c r="W21" s="32">
        <v>12270</v>
      </c>
      <c r="X21" s="32">
        <v>13319</v>
      </c>
      <c r="Y21" s="32">
        <v>14369</v>
      </c>
      <c r="Z21" s="32">
        <v>16230</v>
      </c>
      <c r="AA21" s="32">
        <v>18098</v>
      </c>
      <c r="AB21" s="32">
        <v>19967</v>
      </c>
      <c r="AC21" s="32">
        <v>21836</v>
      </c>
      <c r="AD21" s="32">
        <v>23704</v>
      </c>
      <c r="AE21" s="32">
        <v>25620</v>
      </c>
      <c r="AF21" s="32">
        <v>27538</v>
      </c>
      <c r="AG21" s="32">
        <v>29452</v>
      </c>
      <c r="AH21" s="32">
        <v>31370</v>
      </c>
      <c r="AI21" s="32">
        <v>33289</v>
      </c>
      <c r="AJ21" s="31" t="s">
        <v>26</v>
      </c>
      <c r="AK21" s="33" t="s">
        <v>56</v>
      </c>
      <c r="AL21" s="31" t="s">
        <v>56</v>
      </c>
      <c r="AM21" s="31"/>
    </row>
    <row r="22" spans="1:39" ht="30" x14ac:dyDescent="0.25">
      <c r="A22" s="31" t="s">
        <v>27</v>
      </c>
      <c r="B22" s="32">
        <v>59</v>
      </c>
      <c r="C22" s="32">
        <v>64</v>
      </c>
      <c r="D22" s="32">
        <v>74</v>
      </c>
      <c r="E22" s="32">
        <v>82</v>
      </c>
      <c r="F22" s="32">
        <v>91</v>
      </c>
      <c r="G22" s="32">
        <v>97</v>
      </c>
      <c r="H22" s="32">
        <v>102</v>
      </c>
      <c r="I22" s="32">
        <v>111</v>
      </c>
      <c r="J22" s="32">
        <v>116</v>
      </c>
      <c r="K22" s="32">
        <v>134</v>
      </c>
      <c r="L22" s="32">
        <v>149</v>
      </c>
      <c r="M22" s="32">
        <v>164</v>
      </c>
      <c r="N22" s="32">
        <v>181</v>
      </c>
      <c r="O22" s="32">
        <v>197</v>
      </c>
      <c r="P22" s="32">
        <v>268</v>
      </c>
      <c r="Q22" s="32">
        <v>338</v>
      </c>
      <c r="R22" s="32">
        <v>409</v>
      </c>
      <c r="S22" s="32">
        <v>480</v>
      </c>
      <c r="T22" s="32">
        <v>551</v>
      </c>
      <c r="U22" s="32">
        <v>613</v>
      </c>
      <c r="V22" s="32">
        <v>675</v>
      </c>
      <c r="W22" s="32">
        <v>738</v>
      </c>
      <c r="X22" s="32">
        <v>800</v>
      </c>
      <c r="Y22" s="32">
        <v>862</v>
      </c>
      <c r="Z22" s="32">
        <v>973</v>
      </c>
      <c r="AA22" s="32">
        <v>1076</v>
      </c>
      <c r="AB22" s="32">
        <v>1180</v>
      </c>
      <c r="AC22" s="32">
        <v>1284</v>
      </c>
      <c r="AD22" s="32">
        <v>1387</v>
      </c>
      <c r="AE22" s="32">
        <v>1493</v>
      </c>
      <c r="AF22" s="32">
        <v>1598</v>
      </c>
      <c r="AG22" s="32">
        <v>1702</v>
      </c>
      <c r="AH22" s="32">
        <v>1806</v>
      </c>
      <c r="AI22" s="32">
        <v>1911</v>
      </c>
      <c r="AJ22" s="31" t="s">
        <v>27</v>
      </c>
      <c r="AK22" s="33" t="s">
        <v>63</v>
      </c>
      <c r="AL22" s="31" t="s">
        <v>55</v>
      </c>
      <c r="AM22" s="31" t="s">
        <v>53</v>
      </c>
    </row>
    <row r="23" spans="1:39" x14ac:dyDescent="0.25">
      <c r="A23" s="31" t="s">
        <v>28</v>
      </c>
      <c r="B23" s="32">
        <v>416</v>
      </c>
      <c r="C23" s="32">
        <v>446</v>
      </c>
      <c r="D23" s="32">
        <v>492</v>
      </c>
      <c r="E23" s="32">
        <v>545</v>
      </c>
      <c r="F23" s="32">
        <v>585</v>
      </c>
      <c r="G23" s="32">
        <v>620</v>
      </c>
      <c r="H23" s="32">
        <v>660</v>
      </c>
      <c r="I23" s="32">
        <v>696</v>
      </c>
      <c r="J23" s="32">
        <v>734</v>
      </c>
      <c r="K23" s="32">
        <v>854</v>
      </c>
      <c r="L23" s="32">
        <v>979</v>
      </c>
      <c r="M23" s="32">
        <v>1100</v>
      </c>
      <c r="N23" s="32">
        <v>1223</v>
      </c>
      <c r="O23" s="32">
        <v>1346</v>
      </c>
      <c r="P23" s="32">
        <v>1833</v>
      </c>
      <c r="Q23" s="32">
        <v>2321</v>
      </c>
      <c r="R23" s="32">
        <v>2810</v>
      </c>
      <c r="S23" s="32">
        <v>3298</v>
      </c>
      <c r="T23" s="32">
        <v>3788</v>
      </c>
      <c r="U23" s="32">
        <v>4221</v>
      </c>
      <c r="V23" s="32">
        <v>4653</v>
      </c>
      <c r="W23" s="32">
        <v>5088</v>
      </c>
      <c r="X23" s="32">
        <v>5522</v>
      </c>
      <c r="Y23" s="32">
        <v>5957</v>
      </c>
      <c r="Z23" s="32">
        <v>6725</v>
      </c>
      <c r="AA23" s="32">
        <v>7502</v>
      </c>
      <c r="AB23" s="32">
        <v>8278</v>
      </c>
      <c r="AC23" s="32">
        <v>9052</v>
      </c>
      <c r="AD23" s="32">
        <v>9826</v>
      </c>
      <c r="AE23" s="32">
        <v>10627</v>
      </c>
      <c r="AF23" s="32">
        <v>11426</v>
      </c>
      <c r="AG23" s="32">
        <v>12229</v>
      </c>
      <c r="AH23" s="32">
        <v>13031</v>
      </c>
      <c r="AI23" s="32">
        <v>13833</v>
      </c>
      <c r="AJ23" s="31" t="s">
        <v>28</v>
      </c>
      <c r="AK23" s="33" t="s">
        <v>64</v>
      </c>
      <c r="AL23" s="31" t="s">
        <v>60</v>
      </c>
      <c r="AM23" s="31" t="s">
        <v>62</v>
      </c>
    </row>
    <row r="24" spans="1:39" x14ac:dyDescent="0.25">
      <c r="A24" s="31" t="s">
        <v>29</v>
      </c>
      <c r="B24" s="32">
        <v>592</v>
      </c>
      <c r="C24" s="32">
        <v>634</v>
      </c>
      <c r="D24" s="32">
        <v>716</v>
      </c>
      <c r="E24" s="32">
        <v>796</v>
      </c>
      <c r="F24" s="32">
        <v>863</v>
      </c>
      <c r="G24" s="32">
        <v>915</v>
      </c>
      <c r="H24" s="32">
        <v>970</v>
      </c>
      <c r="I24" s="32">
        <v>1027</v>
      </c>
      <c r="J24" s="32">
        <v>1082</v>
      </c>
      <c r="K24" s="32">
        <v>1243</v>
      </c>
      <c r="L24" s="32">
        <v>1393</v>
      </c>
      <c r="M24" s="32">
        <v>1543</v>
      </c>
      <c r="N24" s="32">
        <v>1711</v>
      </c>
      <c r="O24" s="32">
        <v>1861</v>
      </c>
      <c r="P24" s="32">
        <v>2515</v>
      </c>
      <c r="Q24" s="32">
        <v>3163</v>
      </c>
      <c r="R24" s="32">
        <v>3809</v>
      </c>
      <c r="S24" s="32">
        <v>4456</v>
      </c>
      <c r="T24" s="32">
        <v>5105</v>
      </c>
      <c r="U24" s="32">
        <v>5683</v>
      </c>
      <c r="V24" s="32">
        <v>6254</v>
      </c>
      <c r="W24" s="32">
        <v>6829</v>
      </c>
      <c r="X24" s="32">
        <v>7403</v>
      </c>
      <c r="Y24" s="32">
        <v>7986</v>
      </c>
      <c r="Z24" s="32">
        <v>9015</v>
      </c>
      <c r="AA24" s="32">
        <v>10008</v>
      </c>
      <c r="AB24" s="32">
        <v>11001</v>
      </c>
      <c r="AC24" s="32">
        <v>11996</v>
      </c>
      <c r="AD24" s="32">
        <v>12992</v>
      </c>
      <c r="AE24" s="32">
        <v>14015</v>
      </c>
      <c r="AF24" s="32">
        <v>15031</v>
      </c>
      <c r="AG24" s="32">
        <v>16045</v>
      </c>
      <c r="AH24" s="32">
        <v>17068</v>
      </c>
      <c r="AI24" s="32">
        <v>18086</v>
      </c>
      <c r="AJ24" s="31" t="s">
        <v>29</v>
      </c>
      <c r="AK24" s="33" t="s">
        <v>64</v>
      </c>
      <c r="AL24" s="31" t="s">
        <v>60</v>
      </c>
      <c r="AM24" s="31" t="s">
        <v>62</v>
      </c>
    </row>
    <row r="25" spans="1:39" x14ac:dyDescent="0.25">
      <c r="A25" s="31" t="s">
        <v>30</v>
      </c>
      <c r="B25" s="32">
        <v>500</v>
      </c>
      <c r="C25" s="32">
        <v>538</v>
      </c>
      <c r="D25" s="32">
        <v>587</v>
      </c>
      <c r="E25" s="32">
        <v>644</v>
      </c>
      <c r="F25" s="32">
        <v>691</v>
      </c>
      <c r="G25" s="32">
        <v>737</v>
      </c>
      <c r="H25" s="32">
        <v>776</v>
      </c>
      <c r="I25" s="32">
        <v>823</v>
      </c>
      <c r="J25" s="32">
        <v>868</v>
      </c>
      <c r="K25" s="32">
        <v>1035</v>
      </c>
      <c r="L25" s="32">
        <v>1199</v>
      </c>
      <c r="M25" s="32">
        <v>1359</v>
      </c>
      <c r="N25" s="32">
        <v>1523</v>
      </c>
      <c r="O25" s="32">
        <v>1686</v>
      </c>
      <c r="P25" s="32">
        <v>2326</v>
      </c>
      <c r="Q25" s="32">
        <v>2975</v>
      </c>
      <c r="R25" s="32">
        <v>3627</v>
      </c>
      <c r="S25" s="32">
        <v>4274</v>
      </c>
      <c r="T25" s="32">
        <v>4921</v>
      </c>
      <c r="U25" s="32">
        <v>5495</v>
      </c>
      <c r="V25" s="32">
        <v>6069</v>
      </c>
      <c r="W25" s="32">
        <v>6638</v>
      </c>
      <c r="X25" s="32">
        <v>7209</v>
      </c>
      <c r="Y25" s="32">
        <v>7777</v>
      </c>
      <c r="Z25" s="32">
        <v>8786</v>
      </c>
      <c r="AA25" s="32">
        <v>9817</v>
      </c>
      <c r="AB25" s="32">
        <v>10849</v>
      </c>
      <c r="AC25" s="32">
        <v>11880</v>
      </c>
      <c r="AD25" s="32">
        <v>12910</v>
      </c>
      <c r="AE25" s="32">
        <v>13966</v>
      </c>
      <c r="AF25" s="32">
        <v>15026</v>
      </c>
      <c r="AG25" s="32">
        <v>16087</v>
      </c>
      <c r="AH25" s="32">
        <v>17148</v>
      </c>
      <c r="AI25" s="32">
        <v>18209</v>
      </c>
      <c r="AJ25" s="31" t="s">
        <v>30</v>
      </c>
      <c r="AK25" s="33" t="s">
        <v>56</v>
      </c>
      <c r="AL25" s="31" t="s">
        <v>56</v>
      </c>
      <c r="AM25" s="31"/>
    </row>
    <row r="26" spans="1:39" x14ac:dyDescent="0.25">
      <c r="A26" s="31" t="s">
        <v>31</v>
      </c>
      <c r="B26" s="32">
        <v>1285</v>
      </c>
      <c r="C26" s="32">
        <v>1386</v>
      </c>
      <c r="D26" s="32">
        <v>1592</v>
      </c>
      <c r="E26" s="32">
        <v>1824</v>
      </c>
      <c r="F26" s="32">
        <v>1944</v>
      </c>
      <c r="G26" s="32">
        <v>2060</v>
      </c>
      <c r="H26" s="32">
        <v>2208</v>
      </c>
      <c r="I26" s="32">
        <v>2323</v>
      </c>
      <c r="J26" s="32">
        <v>2444</v>
      </c>
      <c r="K26" s="32">
        <v>2743</v>
      </c>
      <c r="L26" s="32">
        <v>3054</v>
      </c>
      <c r="M26" s="32">
        <v>3403</v>
      </c>
      <c r="N26" s="32">
        <v>3719</v>
      </c>
      <c r="O26" s="32">
        <v>4041</v>
      </c>
      <c r="P26" s="32">
        <v>5446</v>
      </c>
      <c r="Q26" s="32">
        <v>6814</v>
      </c>
      <c r="R26" s="32">
        <v>8184</v>
      </c>
      <c r="S26" s="32">
        <v>9558</v>
      </c>
      <c r="T26" s="32">
        <v>10939</v>
      </c>
      <c r="U26" s="32">
        <v>12154</v>
      </c>
      <c r="V26" s="32">
        <v>13369</v>
      </c>
      <c r="W26" s="32">
        <v>14599</v>
      </c>
      <c r="X26" s="32">
        <v>15830</v>
      </c>
      <c r="Y26" s="32">
        <v>17059</v>
      </c>
      <c r="Z26" s="32">
        <v>19250</v>
      </c>
      <c r="AA26" s="32">
        <v>21248</v>
      </c>
      <c r="AB26" s="32">
        <v>23247</v>
      </c>
      <c r="AC26" s="32">
        <v>25254</v>
      </c>
      <c r="AD26" s="32">
        <v>27259</v>
      </c>
      <c r="AE26" s="32">
        <v>29325</v>
      </c>
      <c r="AF26" s="32">
        <v>31346</v>
      </c>
      <c r="AG26" s="32">
        <v>33370</v>
      </c>
      <c r="AH26" s="32">
        <v>35398</v>
      </c>
      <c r="AI26" s="32">
        <v>37426</v>
      </c>
      <c r="AJ26" s="31" t="s">
        <v>31</v>
      </c>
      <c r="AK26" s="33" t="s">
        <v>56</v>
      </c>
      <c r="AL26" s="31" t="s">
        <v>56</v>
      </c>
      <c r="AM26" s="31"/>
    </row>
    <row r="27" spans="1:39" x14ac:dyDescent="0.25">
      <c r="A27" s="31" t="s">
        <v>32</v>
      </c>
      <c r="B27" s="32">
        <v>39</v>
      </c>
      <c r="C27" s="32">
        <v>42</v>
      </c>
      <c r="D27" s="32">
        <v>45</v>
      </c>
      <c r="E27" s="32">
        <v>50</v>
      </c>
      <c r="F27" s="32">
        <v>54</v>
      </c>
      <c r="G27" s="32">
        <v>58</v>
      </c>
      <c r="H27" s="32">
        <v>60</v>
      </c>
      <c r="I27" s="32">
        <v>64</v>
      </c>
      <c r="J27" s="32">
        <v>67</v>
      </c>
      <c r="K27" s="32">
        <v>75</v>
      </c>
      <c r="L27" s="32">
        <v>84</v>
      </c>
      <c r="M27" s="32">
        <v>93</v>
      </c>
      <c r="N27" s="32">
        <v>102</v>
      </c>
      <c r="O27" s="32">
        <v>111</v>
      </c>
      <c r="P27" s="32">
        <v>142</v>
      </c>
      <c r="Q27" s="32">
        <v>174</v>
      </c>
      <c r="R27" s="32">
        <v>206</v>
      </c>
      <c r="S27" s="32">
        <v>237</v>
      </c>
      <c r="T27" s="32">
        <v>268</v>
      </c>
      <c r="U27" s="32">
        <v>298</v>
      </c>
      <c r="V27" s="32">
        <v>328</v>
      </c>
      <c r="W27" s="32">
        <v>356</v>
      </c>
      <c r="X27" s="32">
        <v>385</v>
      </c>
      <c r="Y27" s="32">
        <v>415</v>
      </c>
      <c r="Z27" s="32">
        <v>467</v>
      </c>
      <c r="AA27" s="32">
        <v>518</v>
      </c>
      <c r="AB27" s="32">
        <v>568</v>
      </c>
      <c r="AC27" s="32">
        <v>618</v>
      </c>
      <c r="AD27" s="32">
        <v>670</v>
      </c>
      <c r="AE27" s="32">
        <v>724</v>
      </c>
      <c r="AF27" s="32">
        <v>777</v>
      </c>
      <c r="AG27" s="32">
        <v>830</v>
      </c>
      <c r="AH27" s="32">
        <v>884</v>
      </c>
      <c r="AI27" s="32">
        <v>938</v>
      </c>
      <c r="AJ27" s="31" t="s">
        <v>32</v>
      </c>
      <c r="AK27" s="33" t="s">
        <v>65</v>
      </c>
      <c r="AL27" s="31" t="s">
        <v>65</v>
      </c>
      <c r="AM27" s="31"/>
    </row>
    <row r="28" spans="1:39" x14ac:dyDescent="0.25">
      <c r="A28" s="31" t="s">
        <v>33</v>
      </c>
      <c r="B28" s="32">
        <v>405</v>
      </c>
      <c r="C28" s="32">
        <v>439</v>
      </c>
      <c r="D28" s="32">
        <v>486</v>
      </c>
      <c r="E28" s="32">
        <v>540</v>
      </c>
      <c r="F28" s="32">
        <v>579</v>
      </c>
      <c r="G28" s="32">
        <v>617</v>
      </c>
      <c r="H28" s="32">
        <v>654</v>
      </c>
      <c r="I28" s="32">
        <v>691</v>
      </c>
      <c r="J28" s="32">
        <v>730</v>
      </c>
      <c r="K28" s="32">
        <v>860</v>
      </c>
      <c r="L28" s="32">
        <v>990</v>
      </c>
      <c r="M28" s="32">
        <v>1120</v>
      </c>
      <c r="N28" s="32">
        <v>1250</v>
      </c>
      <c r="O28" s="32">
        <v>1381</v>
      </c>
      <c r="P28" s="32">
        <v>1905</v>
      </c>
      <c r="Q28" s="32">
        <v>2433</v>
      </c>
      <c r="R28" s="32">
        <v>2958</v>
      </c>
      <c r="S28" s="32">
        <v>3484</v>
      </c>
      <c r="T28" s="32">
        <v>4008</v>
      </c>
      <c r="U28" s="32">
        <v>4471</v>
      </c>
      <c r="V28" s="32">
        <v>4934</v>
      </c>
      <c r="W28" s="32">
        <v>5395</v>
      </c>
      <c r="X28" s="32">
        <v>5859</v>
      </c>
      <c r="Y28" s="32">
        <v>6323</v>
      </c>
      <c r="Z28" s="32">
        <v>7143</v>
      </c>
      <c r="AA28" s="32">
        <v>7981</v>
      </c>
      <c r="AB28" s="32">
        <v>8818</v>
      </c>
      <c r="AC28" s="32">
        <v>9655</v>
      </c>
      <c r="AD28" s="32">
        <v>10491</v>
      </c>
      <c r="AE28" s="32">
        <v>11347</v>
      </c>
      <c r="AF28" s="32">
        <v>12205</v>
      </c>
      <c r="AG28" s="32">
        <v>13063</v>
      </c>
      <c r="AH28" s="32">
        <v>13922</v>
      </c>
      <c r="AI28" s="32">
        <v>14781</v>
      </c>
      <c r="AJ28" s="31" t="s">
        <v>33</v>
      </c>
      <c r="AK28" s="33" t="s">
        <v>59</v>
      </c>
      <c r="AL28" s="31" t="s">
        <v>59</v>
      </c>
      <c r="AM28" s="31"/>
    </row>
    <row r="29" spans="1:39" x14ac:dyDescent="0.25">
      <c r="A29" s="31" t="s">
        <v>34</v>
      </c>
      <c r="B29" s="32">
        <v>283</v>
      </c>
      <c r="C29" s="32">
        <v>306</v>
      </c>
      <c r="D29" s="32">
        <v>352</v>
      </c>
      <c r="E29" s="32">
        <v>406</v>
      </c>
      <c r="F29" s="32">
        <v>432</v>
      </c>
      <c r="G29" s="32">
        <v>455</v>
      </c>
      <c r="H29" s="32">
        <v>489</v>
      </c>
      <c r="I29" s="32">
        <v>515</v>
      </c>
      <c r="J29" s="32">
        <v>540</v>
      </c>
      <c r="K29" s="32">
        <v>594</v>
      </c>
      <c r="L29" s="32">
        <v>651</v>
      </c>
      <c r="M29" s="32">
        <v>719</v>
      </c>
      <c r="N29" s="32">
        <v>778</v>
      </c>
      <c r="O29" s="32">
        <v>837</v>
      </c>
      <c r="P29" s="32">
        <v>1109</v>
      </c>
      <c r="Q29" s="32">
        <v>1365</v>
      </c>
      <c r="R29" s="32">
        <v>1623</v>
      </c>
      <c r="S29" s="32">
        <v>1883</v>
      </c>
      <c r="T29" s="32">
        <v>2145</v>
      </c>
      <c r="U29" s="32">
        <v>2377</v>
      </c>
      <c r="V29" s="32">
        <v>2607</v>
      </c>
      <c r="W29" s="32">
        <v>2843</v>
      </c>
      <c r="X29" s="32">
        <v>3079</v>
      </c>
      <c r="Y29" s="32">
        <v>3315</v>
      </c>
      <c r="Z29" s="32">
        <v>3737</v>
      </c>
      <c r="AA29" s="32">
        <v>4093</v>
      </c>
      <c r="AB29" s="32">
        <v>4450</v>
      </c>
      <c r="AC29" s="32">
        <v>4808</v>
      </c>
      <c r="AD29" s="32">
        <v>5167</v>
      </c>
      <c r="AE29" s="32">
        <v>5539</v>
      </c>
      <c r="AF29" s="32">
        <v>5898</v>
      </c>
      <c r="AG29" s="32">
        <v>6257</v>
      </c>
      <c r="AH29" s="32">
        <v>6617</v>
      </c>
      <c r="AI29" s="32">
        <v>6978</v>
      </c>
      <c r="AJ29" s="31" t="s">
        <v>34</v>
      </c>
      <c r="AK29" s="33" t="s">
        <v>58</v>
      </c>
      <c r="AL29" s="31" t="s">
        <v>58</v>
      </c>
      <c r="AM29" s="31"/>
    </row>
    <row r="30" spans="1:39" x14ac:dyDescent="0.25">
      <c r="A30" s="31" t="s">
        <v>35</v>
      </c>
      <c r="B30" s="32">
        <v>819</v>
      </c>
      <c r="C30" s="32">
        <v>885</v>
      </c>
      <c r="D30" s="32">
        <v>975</v>
      </c>
      <c r="E30" s="32">
        <v>1086</v>
      </c>
      <c r="F30" s="32">
        <v>1151</v>
      </c>
      <c r="G30" s="32">
        <v>1227</v>
      </c>
      <c r="H30" s="32">
        <v>1305</v>
      </c>
      <c r="I30" s="32">
        <v>1373</v>
      </c>
      <c r="J30" s="32">
        <v>1448</v>
      </c>
      <c r="K30" s="32">
        <v>1706</v>
      </c>
      <c r="L30" s="32">
        <v>1971</v>
      </c>
      <c r="M30" s="32">
        <v>2234</v>
      </c>
      <c r="N30" s="32">
        <v>2491</v>
      </c>
      <c r="O30" s="32">
        <v>2754</v>
      </c>
      <c r="P30" s="32">
        <v>3809</v>
      </c>
      <c r="Q30" s="32">
        <v>4867</v>
      </c>
      <c r="R30" s="32">
        <v>5928</v>
      </c>
      <c r="S30" s="32">
        <v>6986</v>
      </c>
      <c r="T30" s="32">
        <v>8044</v>
      </c>
      <c r="U30" s="32">
        <v>8975</v>
      </c>
      <c r="V30" s="32">
        <v>9908</v>
      </c>
      <c r="W30" s="32">
        <v>10841</v>
      </c>
      <c r="X30" s="32">
        <v>11773</v>
      </c>
      <c r="Y30" s="32">
        <v>12703</v>
      </c>
      <c r="Z30" s="32">
        <v>14358</v>
      </c>
      <c r="AA30" s="32">
        <v>16041</v>
      </c>
      <c r="AB30" s="32">
        <v>17730</v>
      </c>
      <c r="AC30" s="32">
        <v>19413</v>
      </c>
      <c r="AD30" s="32">
        <v>21101</v>
      </c>
      <c r="AE30" s="32">
        <v>22821</v>
      </c>
      <c r="AF30" s="32">
        <v>24553</v>
      </c>
      <c r="AG30" s="32">
        <v>26284</v>
      </c>
      <c r="AH30" s="32">
        <v>28015</v>
      </c>
      <c r="AI30" s="32">
        <v>29750</v>
      </c>
      <c r="AJ30" s="31" t="s">
        <v>35</v>
      </c>
      <c r="AK30" s="33" t="s">
        <v>53</v>
      </c>
      <c r="AL30" s="31" t="s">
        <v>53</v>
      </c>
      <c r="AM30" s="31"/>
    </row>
    <row r="31" spans="1:39" x14ac:dyDescent="0.25">
      <c r="A31" s="31" t="s">
        <v>36</v>
      </c>
      <c r="B31" s="32">
        <v>301</v>
      </c>
      <c r="C31" s="32">
        <v>323</v>
      </c>
      <c r="D31" s="32">
        <v>362</v>
      </c>
      <c r="E31" s="32">
        <v>408</v>
      </c>
      <c r="F31" s="32">
        <v>437</v>
      </c>
      <c r="G31" s="32">
        <v>464</v>
      </c>
      <c r="H31" s="32">
        <v>493</v>
      </c>
      <c r="I31" s="32">
        <v>521</v>
      </c>
      <c r="J31" s="32">
        <v>550</v>
      </c>
      <c r="K31" s="32">
        <v>632</v>
      </c>
      <c r="L31" s="32">
        <v>711</v>
      </c>
      <c r="M31" s="32">
        <v>796</v>
      </c>
      <c r="N31" s="32">
        <v>878</v>
      </c>
      <c r="O31" s="32">
        <v>960</v>
      </c>
      <c r="P31" s="32">
        <v>1296</v>
      </c>
      <c r="Q31" s="32">
        <v>1627</v>
      </c>
      <c r="R31" s="32">
        <v>1959</v>
      </c>
      <c r="S31" s="32">
        <v>2290</v>
      </c>
      <c r="T31" s="32">
        <v>2623</v>
      </c>
      <c r="U31" s="32">
        <v>2918</v>
      </c>
      <c r="V31" s="32">
        <v>3213</v>
      </c>
      <c r="W31" s="32">
        <v>3509</v>
      </c>
      <c r="X31" s="32">
        <v>3805</v>
      </c>
      <c r="Y31" s="32">
        <v>4103</v>
      </c>
      <c r="Z31" s="32">
        <v>4630</v>
      </c>
      <c r="AA31" s="32">
        <v>5133</v>
      </c>
      <c r="AB31" s="32">
        <v>5638</v>
      </c>
      <c r="AC31" s="32">
        <v>6145</v>
      </c>
      <c r="AD31" s="32">
        <v>6652</v>
      </c>
      <c r="AE31" s="32">
        <v>7173</v>
      </c>
      <c r="AF31" s="32">
        <v>7691</v>
      </c>
      <c r="AG31" s="32">
        <v>8208</v>
      </c>
      <c r="AH31" s="32">
        <v>8726</v>
      </c>
      <c r="AI31" s="32">
        <v>9245</v>
      </c>
      <c r="AJ31" s="31" t="s">
        <v>36</v>
      </c>
      <c r="AK31" s="33" t="s">
        <v>58</v>
      </c>
      <c r="AL31" s="31" t="s">
        <v>58</v>
      </c>
      <c r="AM31" s="31"/>
    </row>
    <row r="32" spans="1:39" x14ac:dyDescent="0.25">
      <c r="A32" s="31" t="s">
        <v>37</v>
      </c>
      <c r="B32" s="32">
        <v>417</v>
      </c>
      <c r="C32" s="32">
        <v>443</v>
      </c>
      <c r="D32" s="32">
        <v>490</v>
      </c>
      <c r="E32" s="32">
        <v>543</v>
      </c>
      <c r="F32" s="32">
        <v>585</v>
      </c>
      <c r="G32" s="32">
        <v>620</v>
      </c>
      <c r="H32" s="32">
        <v>659</v>
      </c>
      <c r="I32" s="32">
        <v>698</v>
      </c>
      <c r="J32" s="32">
        <v>734</v>
      </c>
      <c r="K32" s="32">
        <v>845</v>
      </c>
      <c r="L32" s="32">
        <v>960</v>
      </c>
      <c r="M32" s="32">
        <v>1075</v>
      </c>
      <c r="N32" s="32">
        <v>1189</v>
      </c>
      <c r="O32" s="32">
        <v>1301</v>
      </c>
      <c r="P32" s="32">
        <v>1742</v>
      </c>
      <c r="Q32" s="32">
        <v>2180</v>
      </c>
      <c r="R32" s="32">
        <v>2621</v>
      </c>
      <c r="S32" s="32">
        <v>3060</v>
      </c>
      <c r="T32" s="32">
        <v>3500</v>
      </c>
      <c r="U32" s="32">
        <v>3896</v>
      </c>
      <c r="V32" s="32">
        <v>4289</v>
      </c>
      <c r="W32" s="32">
        <v>4685</v>
      </c>
      <c r="X32" s="32">
        <v>5081</v>
      </c>
      <c r="Y32" s="32">
        <v>5476</v>
      </c>
      <c r="Z32" s="32">
        <v>6179</v>
      </c>
      <c r="AA32" s="32">
        <v>6873</v>
      </c>
      <c r="AB32" s="32">
        <v>7567</v>
      </c>
      <c r="AC32" s="32">
        <v>8264</v>
      </c>
      <c r="AD32" s="32">
        <v>8959</v>
      </c>
      <c r="AE32" s="32">
        <v>9680</v>
      </c>
      <c r="AF32" s="32">
        <v>10402</v>
      </c>
      <c r="AG32" s="32">
        <v>11125</v>
      </c>
      <c r="AH32" s="32">
        <v>11846</v>
      </c>
      <c r="AI32" s="32">
        <v>12569</v>
      </c>
      <c r="AJ32" s="31" t="s">
        <v>37</v>
      </c>
      <c r="AK32" s="33" t="s">
        <v>58</v>
      </c>
      <c r="AL32" s="31" t="s">
        <v>58</v>
      </c>
      <c r="AM32" s="31"/>
    </row>
    <row r="33" spans="1:39" x14ac:dyDescent="0.25">
      <c r="A33" s="31" t="s">
        <v>38</v>
      </c>
      <c r="B33" s="32">
        <v>460</v>
      </c>
      <c r="C33" s="32">
        <v>498</v>
      </c>
      <c r="D33" s="32">
        <v>569</v>
      </c>
      <c r="E33" s="32">
        <v>632</v>
      </c>
      <c r="F33" s="32">
        <v>689</v>
      </c>
      <c r="G33" s="32">
        <v>732</v>
      </c>
      <c r="H33" s="32">
        <v>773</v>
      </c>
      <c r="I33" s="32">
        <v>821</v>
      </c>
      <c r="J33" s="32">
        <v>863</v>
      </c>
      <c r="K33" s="32">
        <v>995</v>
      </c>
      <c r="L33" s="32">
        <v>1115</v>
      </c>
      <c r="M33" s="32">
        <v>1236</v>
      </c>
      <c r="N33" s="32">
        <v>1367</v>
      </c>
      <c r="O33" s="32">
        <v>1491</v>
      </c>
      <c r="P33" s="32">
        <v>2034</v>
      </c>
      <c r="Q33" s="32">
        <v>2566</v>
      </c>
      <c r="R33" s="32">
        <v>3101</v>
      </c>
      <c r="S33" s="32">
        <v>3635</v>
      </c>
      <c r="T33" s="32">
        <v>4169</v>
      </c>
      <c r="U33" s="32">
        <v>4641</v>
      </c>
      <c r="V33" s="32">
        <v>5110</v>
      </c>
      <c r="W33" s="32">
        <v>5581</v>
      </c>
      <c r="X33" s="32">
        <v>6052</v>
      </c>
      <c r="Y33" s="32">
        <v>6527</v>
      </c>
      <c r="Z33" s="32">
        <v>7371</v>
      </c>
      <c r="AA33" s="32">
        <v>8163</v>
      </c>
      <c r="AB33" s="32">
        <v>8957</v>
      </c>
      <c r="AC33" s="32">
        <v>9752</v>
      </c>
      <c r="AD33" s="32">
        <v>10550</v>
      </c>
      <c r="AE33" s="32">
        <v>11363</v>
      </c>
      <c r="AF33" s="32">
        <v>12165</v>
      </c>
      <c r="AG33" s="32">
        <v>12968</v>
      </c>
      <c r="AH33" s="32">
        <v>13771</v>
      </c>
      <c r="AI33" s="32">
        <v>14577</v>
      </c>
      <c r="AJ33" s="31" t="s">
        <v>38</v>
      </c>
      <c r="AK33" s="33" t="s">
        <v>57</v>
      </c>
      <c r="AL33" s="31" t="s">
        <v>52</v>
      </c>
      <c r="AM33" s="31" t="s">
        <v>58</v>
      </c>
    </row>
    <row r="34" spans="1:39" x14ac:dyDescent="0.25">
      <c r="A34" s="31" t="s">
        <v>39</v>
      </c>
      <c r="B34" s="32">
        <v>1448</v>
      </c>
      <c r="C34" s="32">
        <v>1549</v>
      </c>
      <c r="D34" s="32">
        <v>1688</v>
      </c>
      <c r="E34" s="32">
        <v>1877</v>
      </c>
      <c r="F34" s="32">
        <v>1987</v>
      </c>
      <c r="G34" s="32">
        <v>2114</v>
      </c>
      <c r="H34" s="32">
        <v>2253</v>
      </c>
      <c r="I34" s="32">
        <v>2366</v>
      </c>
      <c r="J34" s="32">
        <v>2496</v>
      </c>
      <c r="K34" s="32">
        <v>2930</v>
      </c>
      <c r="L34" s="32">
        <v>3384</v>
      </c>
      <c r="M34" s="32">
        <v>3831</v>
      </c>
      <c r="N34" s="32">
        <v>4268</v>
      </c>
      <c r="O34" s="32">
        <v>4710</v>
      </c>
      <c r="P34" s="32">
        <v>6447</v>
      </c>
      <c r="Q34" s="32">
        <v>8201</v>
      </c>
      <c r="R34" s="32">
        <v>9953</v>
      </c>
      <c r="S34" s="32">
        <v>11705</v>
      </c>
      <c r="T34" s="32">
        <v>13455</v>
      </c>
      <c r="U34" s="32">
        <v>15005</v>
      </c>
      <c r="V34" s="32">
        <v>16563</v>
      </c>
      <c r="W34" s="32">
        <v>18114</v>
      </c>
      <c r="X34" s="32">
        <v>19673</v>
      </c>
      <c r="Y34" s="32">
        <v>21221</v>
      </c>
      <c r="Z34" s="32">
        <v>23964</v>
      </c>
      <c r="AA34" s="32">
        <v>26753</v>
      </c>
      <c r="AB34" s="32">
        <v>29545</v>
      </c>
      <c r="AC34" s="32">
        <v>32341</v>
      </c>
      <c r="AD34" s="32">
        <v>35130</v>
      </c>
      <c r="AE34" s="32">
        <v>38004</v>
      </c>
      <c r="AF34" s="32">
        <v>40892</v>
      </c>
      <c r="AG34" s="32">
        <v>43785</v>
      </c>
      <c r="AH34" s="32">
        <v>46668</v>
      </c>
      <c r="AI34" s="32">
        <v>49562</v>
      </c>
      <c r="AJ34" s="31" t="s">
        <v>39</v>
      </c>
      <c r="AK34" s="33" t="s">
        <v>53</v>
      </c>
      <c r="AL34" s="31" t="s">
        <v>53</v>
      </c>
      <c r="AM34" s="31"/>
    </row>
    <row r="35" spans="1:39" x14ac:dyDescent="0.25">
      <c r="A35" s="31" t="s">
        <v>40</v>
      </c>
      <c r="B35" s="32">
        <v>363</v>
      </c>
      <c r="C35" s="32">
        <v>393</v>
      </c>
      <c r="D35" s="32">
        <v>430</v>
      </c>
      <c r="E35" s="32">
        <v>471</v>
      </c>
      <c r="F35" s="32">
        <v>505</v>
      </c>
      <c r="G35" s="32">
        <v>539</v>
      </c>
      <c r="H35" s="32">
        <v>568</v>
      </c>
      <c r="I35" s="32">
        <v>603</v>
      </c>
      <c r="J35" s="32">
        <v>636</v>
      </c>
      <c r="K35" s="32">
        <v>761</v>
      </c>
      <c r="L35" s="32">
        <v>885</v>
      </c>
      <c r="M35" s="32">
        <v>1002</v>
      </c>
      <c r="N35" s="32">
        <v>1123</v>
      </c>
      <c r="O35" s="32">
        <v>1244</v>
      </c>
      <c r="P35" s="32">
        <v>1722</v>
      </c>
      <c r="Q35" s="32">
        <v>2202</v>
      </c>
      <c r="R35" s="32">
        <v>2684</v>
      </c>
      <c r="S35" s="32">
        <v>3169</v>
      </c>
      <c r="T35" s="32">
        <v>3650</v>
      </c>
      <c r="U35" s="32">
        <v>4077</v>
      </c>
      <c r="V35" s="32">
        <v>4501</v>
      </c>
      <c r="W35" s="32">
        <v>4925</v>
      </c>
      <c r="X35" s="32">
        <v>5350</v>
      </c>
      <c r="Y35" s="32">
        <v>5772</v>
      </c>
      <c r="Z35" s="32">
        <v>6519</v>
      </c>
      <c r="AA35" s="32">
        <v>7296</v>
      </c>
      <c r="AB35" s="32">
        <v>8068</v>
      </c>
      <c r="AC35" s="32">
        <v>8841</v>
      </c>
      <c r="AD35" s="32">
        <v>9614</v>
      </c>
      <c r="AE35" s="32">
        <v>10405</v>
      </c>
      <c r="AF35" s="32">
        <v>11202</v>
      </c>
      <c r="AG35" s="32">
        <v>11997</v>
      </c>
      <c r="AH35" s="32">
        <v>12794</v>
      </c>
      <c r="AI35" s="32">
        <v>13591</v>
      </c>
      <c r="AJ35" s="31" t="s">
        <v>40</v>
      </c>
      <c r="AK35" s="33" t="s">
        <v>56</v>
      </c>
      <c r="AL35" s="31" t="s">
        <v>56</v>
      </c>
      <c r="AM35" s="31"/>
    </row>
    <row r="36" spans="1:39" x14ac:dyDescent="0.25">
      <c r="A36" s="31" t="s">
        <v>41</v>
      </c>
      <c r="B36" s="32">
        <v>579</v>
      </c>
      <c r="C36" s="32">
        <v>625</v>
      </c>
      <c r="D36" s="32">
        <v>688</v>
      </c>
      <c r="E36" s="32">
        <v>760</v>
      </c>
      <c r="F36" s="32">
        <v>814</v>
      </c>
      <c r="G36" s="32">
        <v>867</v>
      </c>
      <c r="H36" s="32">
        <v>920</v>
      </c>
      <c r="I36" s="32">
        <v>972</v>
      </c>
      <c r="J36" s="32">
        <v>1028</v>
      </c>
      <c r="K36" s="32">
        <v>1234</v>
      </c>
      <c r="L36" s="32">
        <v>1441</v>
      </c>
      <c r="M36" s="32">
        <v>1636</v>
      </c>
      <c r="N36" s="32">
        <v>1839</v>
      </c>
      <c r="O36" s="32">
        <v>2041</v>
      </c>
      <c r="P36" s="32">
        <v>2843</v>
      </c>
      <c r="Q36" s="32">
        <v>3656</v>
      </c>
      <c r="R36" s="32">
        <v>4466</v>
      </c>
      <c r="S36" s="32">
        <v>5276</v>
      </c>
      <c r="T36" s="32">
        <v>6083</v>
      </c>
      <c r="U36" s="32">
        <v>6794</v>
      </c>
      <c r="V36" s="32">
        <v>7505</v>
      </c>
      <c r="W36" s="32">
        <v>8215</v>
      </c>
      <c r="X36" s="32">
        <v>8923</v>
      </c>
      <c r="Y36" s="32">
        <v>9632</v>
      </c>
      <c r="Z36" s="32">
        <v>10882</v>
      </c>
      <c r="AA36" s="32">
        <v>12186</v>
      </c>
      <c r="AB36" s="32">
        <v>13487</v>
      </c>
      <c r="AC36" s="32">
        <v>14788</v>
      </c>
      <c r="AD36" s="32">
        <v>16090</v>
      </c>
      <c r="AE36" s="32">
        <v>17415</v>
      </c>
      <c r="AF36" s="32">
        <v>18752</v>
      </c>
      <c r="AG36" s="32">
        <v>20090</v>
      </c>
      <c r="AH36" s="32">
        <v>21424</v>
      </c>
      <c r="AI36" s="32">
        <v>22762</v>
      </c>
      <c r="AJ36" s="31" t="s">
        <v>41</v>
      </c>
      <c r="AK36" s="33" t="s">
        <v>59</v>
      </c>
      <c r="AL36" s="31" t="s">
        <v>59</v>
      </c>
      <c r="AM36" s="31"/>
    </row>
    <row r="37" spans="1:39" x14ac:dyDescent="0.25">
      <c r="A37" s="31" t="s">
        <v>43</v>
      </c>
      <c r="B37" s="32">
        <v>656</v>
      </c>
      <c r="C37" s="32">
        <v>704</v>
      </c>
      <c r="D37" s="32">
        <v>767</v>
      </c>
      <c r="E37" s="32">
        <v>844</v>
      </c>
      <c r="F37" s="32">
        <v>904</v>
      </c>
      <c r="G37" s="32">
        <v>965</v>
      </c>
      <c r="H37" s="32">
        <v>1019</v>
      </c>
      <c r="I37" s="32">
        <v>1081</v>
      </c>
      <c r="J37" s="32">
        <v>1139</v>
      </c>
      <c r="K37" s="32">
        <v>1356</v>
      </c>
      <c r="L37" s="32">
        <v>1571</v>
      </c>
      <c r="M37" s="32">
        <v>1777</v>
      </c>
      <c r="N37" s="32">
        <v>1989</v>
      </c>
      <c r="O37" s="32">
        <v>2203</v>
      </c>
      <c r="P37" s="32">
        <v>3027</v>
      </c>
      <c r="Q37" s="32">
        <v>3859</v>
      </c>
      <c r="R37" s="32">
        <v>4691</v>
      </c>
      <c r="S37" s="32">
        <v>5520</v>
      </c>
      <c r="T37" s="32">
        <v>6347</v>
      </c>
      <c r="U37" s="32">
        <v>7083</v>
      </c>
      <c r="V37" s="32">
        <v>7818</v>
      </c>
      <c r="W37" s="32">
        <v>8553</v>
      </c>
      <c r="X37" s="32">
        <v>9284</v>
      </c>
      <c r="Y37" s="32">
        <v>10017</v>
      </c>
      <c r="Z37" s="32">
        <v>11313</v>
      </c>
      <c r="AA37" s="32">
        <v>12649</v>
      </c>
      <c r="AB37" s="32">
        <v>13986</v>
      </c>
      <c r="AC37" s="32">
        <v>15320</v>
      </c>
      <c r="AD37" s="32">
        <v>16654</v>
      </c>
      <c r="AE37" s="32">
        <v>18024</v>
      </c>
      <c r="AF37" s="32">
        <v>19403</v>
      </c>
      <c r="AG37" s="32">
        <v>20784</v>
      </c>
      <c r="AH37" s="32">
        <v>22162</v>
      </c>
      <c r="AI37" s="32">
        <v>23540</v>
      </c>
      <c r="AJ37" s="31" t="s">
        <v>43</v>
      </c>
      <c r="AK37" s="33" t="s">
        <v>56</v>
      </c>
      <c r="AL37" s="31" t="s">
        <v>56</v>
      </c>
      <c r="AM37" s="31"/>
    </row>
    <row r="38" spans="1:39" x14ac:dyDescent="0.25">
      <c r="A38" s="31" t="s">
        <v>44</v>
      </c>
      <c r="B38" s="32">
        <v>1250</v>
      </c>
      <c r="C38" s="32">
        <v>1348</v>
      </c>
      <c r="D38" s="32">
        <v>1494</v>
      </c>
      <c r="E38" s="32">
        <v>1662</v>
      </c>
      <c r="F38" s="32">
        <v>1767</v>
      </c>
      <c r="G38" s="32">
        <v>1882</v>
      </c>
      <c r="H38" s="32">
        <v>2001</v>
      </c>
      <c r="I38" s="32">
        <v>2109</v>
      </c>
      <c r="J38" s="32">
        <v>2224</v>
      </c>
      <c r="K38" s="32">
        <v>2623</v>
      </c>
      <c r="L38" s="32">
        <v>3039</v>
      </c>
      <c r="M38" s="32">
        <v>3446</v>
      </c>
      <c r="N38" s="32">
        <v>3846</v>
      </c>
      <c r="O38" s="32">
        <v>4256</v>
      </c>
      <c r="P38" s="32">
        <v>5906</v>
      </c>
      <c r="Q38" s="32">
        <v>7560</v>
      </c>
      <c r="R38" s="32">
        <v>9214</v>
      </c>
      <c r="S38" s="32">
        <v>10871</v>
      </c>
      <c r="T38" s="32">
        <v>12522</v>
      </c>
      <c r="U38" s="32">
        <v>13977</v>
      </c>
      <c r="V38" s="32">
        <v>15433</v>
      </c>
      <c r="W38" s="32">
        <v>16884</v>
      </c>
      <c r="X38" s="32">
        <v>18341</v>
      </c>
      <c r="Y38" s="32">
        <v>19795</v>
      </c>
      <c r="Z38" s="32">
        <v>22367</v>
      </c>
      <c r="AA38" s="32">
        <v>24983</v>
      </c>
      <c r="AB38" s="32">
        <v>27603</v>
      </c>
      <c r="AC38" s="32">
        <v>30216</v>
      </c>
      <c r="AD38" s="32">
        <v>32835</v>
      </c>
      <c r="AE38" s="32">
        <v>35504</v>
      </c>
      <c r="AF38" s="32">
        <v>38181</v>
      </c>
      <c r="AG38" s="32">
        <v>40866</v>
      </c>
      <c r="AH38" s="32">
        <v>43553</v>
      </c>
      <c r="AI38" s="32">
        <v>46236</v>
      </c>
      <c r="AJ38" s="31" t="s">
        <v>44</v>
      </c>
      <c r="AK38" s="33" t="s">
        <v>52</v>
      </c>
      <c r="AL38" s="31" t="s">
        <v>52</v>
      </c>
      <c r="AM38" s="31"/>
    </row>
    <row r="39" spans="1:39" x14ac:dyDescent="0.25">
      <c r="A39" s="31" t="s">
        <v>46</v>
      </c>
      <c r="B39" s="32">
        <v>352</v>
      </c>
      <c r="C39" s="32">
        <v>381</v>
      </c>
      <c r="D39" s="32">
        <v>439</v>
      </c>
      <c r="E39" s="32">
        <v>487</v>
      </c>
      <c r="F39" s="32">
        <v>538</v>
      </c>
      <c r="G39" s="32">
        <v>569</v>
      </c>
      <c r="H39" s="32">
        <v>600</v>
      </c>
      <c r="I39" s="32">
        <v>640</v>
      </c>
      <c r="J39" s="32">
        <v>669</v>
      </c>
      <c r="K39" s="32">
        <v>762</v>
      </c>
      <c r="L39" s="32">
        <v>835</v>
      </c>
      <c r="M39" s="32">
        <v>913</v>
      </c>
      <c r="N39" s="32">
        <v>1005</v>
      </c>
      <c r="O39" s="32">
        <v>1084</v>
      </c>
      <c r="P39" s="32">
        <v>1449</v>
      </c>
      <c r="Q39" s="32">
        <v>1804</v>
      </c>
      <c r="R39" s="32">
        <v>2159</v>
      </c>
      <c r="S39" s="32">
        <v>2513</v>
      </c>
      <c r="T39" s="32">
        <v>2870</v>
      </c>
      <c r="U39" s="32">
        <v>3189</v>
      </c>
      <c r="V39" s="32">
        <v>3502</v>
      </c>
      <c r="W39" s="32">
        <v>3818</v>
      </c>
      <c r="X39" s="32">
        <v>4133</v>
      </c>
      <c r="Y39" s="32">
        <v>4455</v>
      </c>
      <c r="Z39" s="32">
        <v>5027</v>
      </c>
      <c r="AA39" s="32">
        <v>5533</v>
      </c>
      <c r="AB39" s="32">
        <v>6041</v>
      </c>
      <c r="AC39" s="32">
        <v>6551</v>
      </c>
      <c r="AD39" s="32">
        <v>7061</v>
      </c>
      <c r="AE39" s="32">
        <v>7585</v>
      </c>
      <c r="AF39" s="32">
        <v>8097</v>
      </c>
      <c r="AG39" s="32">
        <v>8609</v>
      </c>
      <c r="AH39" s="32">
        <v>9122</v>
      </c>
      <c r="AI39" s="32">
        <v>9636</v>
      </c>
      <c r="AJ39" s="31" t="s">
        <v>46</v>
      </c>
      <c r="AK39" s="33" t="s">
        <v>60</v>
      </c>
      <c r="AL39" s="31" t="s">
        <v>60</v>
      </c>
      <c r="AM39" s="31"/>
    </row>
    <row r="40" spans="1:39" x14ac:dyDescent="0.25">
      <c r="A40" s="31" t="s">
        <v>47</v>
      </c>
      <c r="B40" s="32">
        <v>650</v>
      </c>
      <c r="C40" s="32">
        <v>699</v>
      </c>
      <c r="D40" s="32">
        <v>771</v>
      </c>
      <c r="E40" s="32">
        <v>852</v>
      </c>
      <c r="F40" s="32">
        <v>913</v>
      </c>
      <c r="G40" s="32">
        <v>973</v>
      </c>
      <c r="H40" s="32">
        <v>1032</v>
      </c>
      <c r="I40" s="32">
        <v>1091</v>
      </c>
      <c r="J40" s="32">
        <v>1153</v>
      </c>
      <c r="K40" s="32">
        <v>1368</v>
      </c>
      <c r="L40" s="32">
        <v>1582</v>
      </c>
      <c r="M40" s="32">
        <v>1788</v>
      </c>
      <c r="N40" s="32">
        <v>2003</v>
      </c>
      <c r="O40" s="32">
        <v>2216</v>
      </c>
      <c r="P40" s="32">
        <v>3057</v>
      </c>
      <c r="Q40" s="32">
        <v>3904</v>
      </c>
      <c r="R40" s="32">
        <v>4748</v>
      </c>
      <c r="S40" s="32">
        <v>5590</v>
      </c>
      <c r="T40" s="32">
        <v>6434</v>
      </c>
      <c r="U40" s="32">
        <v>7182</v>
      </c>
      <c r="V40" s="32">
        <v>7926</v>
      </c>
      <c r="W40" s="32">
        <v>8670</v>
      </c>
      <c r="X40" s="32">
        <v>9412</v>
      </c>
      <c r="Y40" s="32">
        <v>10155</v>
      </c>
      <c r="Z40" s="32">
        <v>11471</v>
      </c>
      <c r="AA40" s="32">
        <v>12809</v>
      </c>
      <c r="AB40" s="32">
        <v>14147</v>
      </c>
      <c r="AC40" s="32">
        <v>15485</v>
      </c>
      <c r="AD40" s="32">
        <v>16822</v>
      </c>
      <c r="AE40" s="32">
        <v>18194</v>
      </c>
      <c r="AF40" s="32">
        <v>19570</v>
      </c>
      <c r="AG40" s="32">
        <v>20946</v>
      </c>
      <c r="AH40" s="32">
        <v>22324</v>
      </c>
      <c r="AI40" s="32">
        <v>23701</v>
      </c>
      <c r="AJ40" s="31" t="s">
        <v>47</v>
      </c>
      <c r="AK40" s="33" t="s">
        <v>57</v>
      </c>
      <c r="AL40" s="31" t="s">
        <v>52</v>
      </c>
      <c r="AM40" s="31" t="s">
        <v>58</v>
      </c>
    </row>
  </sheetData>
  <autoFilter ref="A1:AM40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workbookViewId="0">
      <selection activeCell="B3" sqref="B3"/>
    </sheetView>
  </sheetViews>
  <sheetFormatPr defaultRowHeight="15" x14ac:dyDescent="0.25"/>
  <cols>
    <col min="1" max="1" width="22.5703125" customWidth="1"/>
    <col min="2" max="13" width="10.85546875" customWidth="1"/>
    <col min="14" max="16" width="26.28515625" customWidth="1"/>
  </cols>
  <sheetData>
    <row r="1" spans="1:16" x14ac:dyDescent="0.25">
      <c r="A1" s="45" t="s">
        <v>3</v>
      </c>
      <c r="B1" s="46">
        <v>2020</v>
      </c>
      <c r="C1" s="46"/>
      <c r="D1" s="46"/>
      <c r="E1" s="46">
        <v>2030</v>
      </c>
      <c r="F1" s="46"/>
      <c r="G1" s="46"/>
      <c r="H1" s="46">
        <v>2040</v>
      </c>
      <c r="I1" s="46"/>
      <c r="J1" s="46"/>
      <c r="K1" s="46">
        <v>2050</v>
      </c>
      <c r="L1" s="46"/>
      <c r="M1" s="46"/>
    </row>
    <row r="2" spans="1:16" x14ac:dyDescent="0.25">
      <c r="A2" s="47"/>
      <c r="B2" s="48" t="s">
        <v>70</v>
      </c>
      <c r="C2" s="48" t="s">
        <v>71</v>
      </c>
      <c r="D2" s="48" t="s">
        <v>72</v>
      </c>
      <c r="E2" s="48" t="s">
        <v>70</v>
      </c>
      <c r="F2" s="48" t="s">
        <v>71</v>
      </c>
      <c r="G2" s="48" t="s">
        <v>72</v>
      </c>
      <c r="H2" s="48" t="s">
        <v>70</v>
      </c>
      <c r="I2" s="48" t="s">
        <v>71</v>
      </c>
      <c r="J2" s="48" t="s">
        <v>72</v>
      </c>
      <c r="K2" s="48" t="s">
        <v>73</v>
      </c>
      <c r="L2" s="48" t="s">
        <v>71</v>
      </c>
      <c r="M2" s="48" t="s">
        <v>72</v>
      </c>
      <c r="N2" s="49" t="s">
        <v>74</v>
      </c>
      <c r="O2" s="49" t="s">
        <v>49</v>
      </c>
      <c r="P2" s="49" t="s">
        <v>50</v>
      </c>
    </row>
    <row r="3" spans="1:16" x14ac:dyDescent="0.25">
      <c r="A3" s="31" t="s">
        <v>5</v>
      </c>
      <c r="B3" s="32">
        <f>MIN('DECADE VIEW BY YEAR'!B3:E3)</f>
        <v>1109</v>
      </c>
      <c r="C3" s="32">
        <f>MAX('DECADE VIEW BY YEAR'!B3:E3)</f>
        <v>1698</v>
      </c>
      <c r="D3" s="32">
        <f>C3-B3</f>
        <v>589</v>
      </c>
      <c r="E3" s="32">
        <f>MIN('DECADE VIEW BY YEAR'!F3:I3)</f>
        <v>2166</v>
      </c>
      <c r="F3" s="32">
        <f>MAX('DECADE VIEW BY YEAR'!F3:I3)</f>
        <v>24751</v>
      </c>
      <c r="G3" s="32">
        <f>F3-E3</f>
        <v>22585</v>
      </c>
      <c r="H3" s="32">
        <f>MIN('DECADE VIEW BY YEAR'!J3:M3)</f>
        <v>5986</v>
      </c>
      <c r="I3" s="32">
        <f>MAX('DECADE VIEW BY YEAR'!J3:M3)</f>
        <v>66885</v>
      </c>
      <c r="J3" s="32">
        <f>I3-H3</f>
        <v>60899</v>
      </c>
      <c r="K3" s="32">
        <f>MIN('DECADE VIEW BY YEAR'!N3:R3)</f>
        <v>9826</v>
      </c>
      <c r="L3" s="32">
        <f>MAX('DECADE VIEW BY YEAR'!N3:R3)</f>
        <v>93246</v>
      </c>
      <c r="M3" s="32">
        <f>L3-K3</f>
        <v>83420</v>
      </c>
      <c r="N3" s="31" t="str">
        <f>O3&amp;"; "&amp;P3</f>
        <v>Leeds City Region; Sheffield City Region</v>
      </c>
      <c r="O3" s="31" t="s">
        <v>52</v>
      </c>
      <c r="P3" s="31" t="s">
        <v>53</v>
      </c>
    </row>
    <row r="4" spans="1:16" x14ac:dyDescent="0.25">
      <c r="A4" s="31" t="s">
        <v>7</v>
      </c>
      <c r="B4" s="32">
        <f>MIN('DECADE VIEW BY YEAR'!B4:E4)</f>
        <v>82</v>
      </c>
      <c r="C4" s="32">
        <f>MAX('DECADE VIEW BY YEAR'!B4:E4)</f>
        <v>150</v>
      </c>
      <c r="D4" s="32">
        <f>C4-B4</f>
        <v>68</v>
      </c>
      <c r="E4" s="32">
        <f>MIN('DECADE VIEW BY YEAR'!F4:I4)</f>
        <v>151</v>
      </c>
      <c r="F4" s="32">
        <f>MAX('DECADE VIEW BY YEAR'!F4:I4)</f>
        <v>1955</v>
      </c>
      <c r="G4" s="32">
        <f>F4-E4</f>
        <v>1804</v>
      </c>
      <c r="H4" s="32">
        <f>MIN('DECADE VIEW BY YEAR'!J4:M4)</f>
        <v>368</v>
      </c>
      <c r="I4" s="32">
        <f>MAX('DECADE VIEW BY YEAR'!J4:M4)</f>
        <v>4922</v>
      </c>
      <c r="J4" s="32">
        <f>I4-H4</f>
        <v>4554</v>
      </c>
      <c r="K4" s="32">
        <f>MIN('DECADE VIEW BY YEAR'!N4:R4)</f>
        <v>588</v>
      </c>
      <c r="L4" s="32">
        <f>MAX('DECADE VIEW BY YEAR'!N4:R4)</f>
        <v>6513</v>
      </c>
      <c r="M4" s="32">
        <f>L4-K4</f>
        <v>5925</v>
      </c>
      <c r="N4" s="31" t="str">
        <f>O4&amp;"; "&amp;P4</f>
        <v>Derby, Derbyshire, Nottingham and Nottinghamshire; Sheffield City Region</v>
      </c>
      <c r="O4" s="31" t="s">
        <v>55</v>
      </c>
      <c r="P4" s="31" t="s">
        <v>53</v>
      </c>
    </row>
    <row r="5" spans="1:16" x14ac:dyDescent="0.25">
      <c r="A5" s="31" t="s">
        <v>9</v>
      </c>
      <c r="B5" s="32">
        <f>MIN('DECADE VIEW BY YEAR'!B5:E5)</f>
        <v>1557</v>
      </c>
      <c r="C5" s="32">
        <f>MAX('DECADE VIEW BY YEAR'!B5:E5)</f>
        <v>2144</v>
      </c>
      <c r="D5" s="32">
        <f>C5-B5</f>
        <v>587</v>
      </c>
      <c r="E5" s="32">
        <f>MIN('DECADE VIEW BY YEAR'!F5:I5)</f>
        <v>2932</v>
      </c>
      <c r="F5" s="32">
        <f>MAX('DECADE VIEW BY YEAR'!F5:I5)</f>
        <v>31478</v>
      </c>
      <c r="G5" s="32">
        <f>F5-E5</f>
        <v>28546</v>
      </c>
      <c r="H5" s="32">
        <f>MIN('DECADE VIEW BY YEAR'!J5:M5)</f>
        <v>7905</v>
      </c>
      <c r="I5" s="32">
        <f>MAX('DECADE VIEW BY YEAR'!J5:M5)</f>
        <v>87878</v>
      </c>
      <c r="J5" s="32">
        <f>I5-H5</f>
        <v>79973</v>
      </c>
      <c r="K5" s="32">
        <f>MIN('DECADE VIEW BY YEAR'!N5:R5)</f>
        <v>12916</v>
      </c>
      <c r="L5" s="32">
        <f>MAX('DECADE VIEW BY YEAR'!N5:R5)</f>
        <v>124561</v>
      </c>
      <c r="M5" s="32">
        <f>L5-K5</f>
        <v>111645</v>
      </c>
      <c r="N5" s="31" t="str">
        <f>O5&amp;"; "&amp;P5</f>
        <v xml:space="preserve">Leeds City Region; </v>
      </c>
      <c r="O5" s="31" t="s">
        <v>52</v>
      </c>
      <c r="P5" s="31"/>
    </row>
    <row r="6" spans="1:16" x14ac:dyDescent="0.25">
      <c r="A6" s="31" t="s">
        <v>11</v>
      </c>
      <c r="B6" s="32">
        <f>MIN('DECADE VIEW BY YEAR'!B6:E6)</f>
        <v>592</v>
      </c>
      <c r="C6" s="32">
        <f>MAX('DECADE VIEW BY YEAR'!B6:E6)</f>
        <v>852</v>
      </c>
      <c r="D6" s="32">
        <f>C6-B6</f>
        <v>260</v>
      </c>
      <c r="E6" s="32">
        <f>MIN('DECADE VIEW BY YEAR'!F6:I6)</f>
        <v>1068</v>
      </c>
      <c r="F6" s="32">
        <f>MAX('DECADE VIEW BY YEAR'!F6:I6)</f>
        <v>12481</v>
      </c>
      <c r="G6" s="32">
        <f>F6-E6</f>
        <v>11413</v>
      </c>
      <c r="H6" s="32">
        <f>MIN('DECADE VIEW BY YEAR'!J6:M6)</f>
        <v>2723</v>
      </c>
      <c r="I6" s="32">
        <f>MAX('DECADE VIEW BY YEAR'!J6:M6)</f>
        <v>34484</v>
      </c>
      <c r="J6" s="32">
        <f>I6-H6</f>
        <v>31761</v>
      </c>
      <c r="K6" s="32">
        <f>MIN('DECADE VIEW BY YEAR'!N6:R6)</f>
        <v>4390</v>
      </c>
      <c r="L6" s="32">
        <f>MAX('DECADE VIEW BY YEAR'!N6:R6)</f>
        <v>47771</v>
      </c>
      <c r="M6" s="32">
        <f>L6-K6</f>
        <v>43381</v>
      </c>
      <c r="N6" s="31" t="str">
        <f>O6&amp;"; "&amp;P6</f>
        <v xml:space="preserve">Leeds City Region; </v>
      </c>
      <c r="O6" s="31" t="s">
        <v>52</v>
      </c>
      <c r="P6" s="31"/>
    </row>
    <row r="7" spans="1:16" x14ac:dyDescent="0.25">
      <c r="A7" s="31" t="s">
        <v>12</v>
      </c>
      <c r="B7" s="32">
        <f>MIN('DECADE VIEW BY YEAR'!B7:E7)</f>
        <v>2013</v>
      </c>
      <c r="C7" s="32">
        <f>MAX('DECADE VIEW BY YEAR'!B7:E7)</f>
        <v>3183</v>
      </c>
      <c r="D7" s="32">
        <f>C7-B7</f>
        <v>1170</v>
      </c>
      <c r="E7" s="32">
        <f>MIN('DECADE VIEW BY YEAR'!F7:I7)</f>
        <v>3875</v>
      </c>
      <c r="F7" s="32">
        <f>MAX('DECADE VIEW BY YEAR'!F7:I7)</f>
        <v>46323</v>
      </c>
      <c r="G7" s="32">
        <f>F7-E7</f>
        <v>42448</v>
      </c>
      <c r="H7" s="32">
        <f>MIN('DECADE VIEW BY YEAR'!J7:M7)</f>
        <v>10445</v>
      </c>
      <c r="I7" s="32">
        <f>MAX('DECADE VIEW BY YEAR'!J7:M7)</f>
        <v>123958</v>
      </c>
      <c r="J7" s="32">
        <f>I7-H7</f>
        <v>113513</v>
      </c>
      <c r="K7" s="32">
        <f>MIN('DECADE VIEW BY YEAR'!N7:R7)</f>
        <v>17060</v>
      </c>
      <c r="L7" s="32">
        <f>MAX('DECADE VIEW BY YEAR'!N7:R7)</f>
        <v>172015</v>
      </c>
      <c r="M7" s="32">
        <f>L7-K7</f>
        <v>154955</v>
      </c>
      <c r="N7" s="31" t="str">
        <f>O7&amp;"; "&amp;P7</f>
        <v xml:space="preserve">North Eastern; </v>
      </c>
      <c r="O7" s="31" t="s">
        <v>56</v>
      </c>
      <c r="P7" s="31"/>
    </row>
    <row r="8" spans="1:16" x14ac:dyDescent="0.25">
      <c r="A8" s="31" t="s">
        <v>13</v>
      </c>
      <c r="B8" s="32">
        <f>MIN('DECADE VIEW BY YEAR'!B8:E8)</f>
        <v>205</v>
      </c>
      <c r="C8" s="32">
        <f>MAX('DECADE VIEW BY YEAR'!B8:E8)</f>
        <v>283</v>
      </c>
      <c r="D8" s="32">
        <f>C8-B8</f>
        <v>78</v>
      </c>
      <c r="E8" s="32">
        <f>MIN('DECADE VIEW BY YEAR'!F8:I8)</f>
        <v>372</v>
      </c>
      <c r="F8" s="32">
        <f>MAX('DECADE VIEW BY YEAR'!F8:I8)</f>
        <v>3622</v>
      </c>
      <c r="G8" s="32">
        <f>F8-E8</f>
        <v>3250</v>
      </c>
      <c r="H8" s="32">
        <f>MIN('DECADE VIEW BY YEAR'!J8:M8)</f>
        <v>948</v>
      </c>
      <c r="I8" s="32">
        <f>MAX('DECADE VIEW BY YEAR'!J8:M8)</f>
        <v>9800</v>
      </c>
      <c r="J8" s="32">
        <f>I8-H8</f>
        <v>8852</v>
      </c>
      <c r="K8" s="32">
        <f>MIN('DECADE VIEW BY YEAR'!N8:R8)</f>
        <v>1527</v>
      </c>
      <c r="L8" s="32">
        <f>MAX('DECADE VIEW BY YEAR'!N8:R8)</f>
        <v>13678</v>
      </c>
      <c r="M8" s="32">
        <f>L8-K8</f>
        <v>12151</v>
      </c>
      <c r="N8" s="31" t="str">
        <f>O8&amp;"; "&amp;P8</f>
        <v>Leeds City Region; York and North Yorkshire</v>
      </c>
      <c r="O8" s="31" t="s">
        <v>52</v>
      </c>
      <c r="P8" s="31" t="s">
        <v>58</v>
      </c>
    </row>
    <row r="9" spans="1:16" x14ac:dyDescent="0.25">
      <c r="A9" s="31" t="s">
        <v>14</v>
      </c>
      <c r="B9" s="32">
        <f>MIN('DECADE VIEW BY YEAR'!B9:E9)</f>
        <v>343</v>
      </c>
      <c r="C9" s="32">
        <f>MAX('DECADE VIEW BY YEAR'!B9:E9)</f>
        <v>465</v>
      </c>
      <c r="D9" s="32">
        <f>C9-B9</f>
        <v>122</v>
      </c>
      <c r="E9" s="32">
        <f>MIN('DECADE VIEW BY YEAR'!F9:I9)</f>
        <v>661</v>
      </c>
      <c r="F9" s="32">
        <f>MAX('DECADE VIEW BY YEAR'!F9:I9)</f>
        <v>7124</v>
      </c>
      <c r="G9" s="32">
        <f>F9-E9</f>
        <v>6463</v>
      </c>
      <c r="H9" s="32">
        <f>MIN('DECADE VIEW BY YEAR'!J9:M9)</f>
        <v>1814</v>
      </c>
      <c r="I9" s="32">
        <f>MAX('DECADE VIEW BY YEAR'!J9:M9)</f>
        <v>20073</v>
      </c>
      <c r="J9" s="32">
        <f>I9-H9</f>
        <v>18259</v>
      </c>
      <c r="K9" s="32">
        <f>MIN('DECADE VIEW BY YEAR'!N9:R9)</f>
        <v>2974</v>
      </c>
      <c r="L9" s="32">
        <f>MAX('DECADE VIEW BY YEAR'!N9:R9)</f>
        <v>28891</v>
      </c>
      <c r="M9" s="32">
        <f>L9-K9</f>
        <v>25917</v>
      </c>
      <c r="N9" s="31" t="str">
        <f>O9&amp;"; "&amp;P9</f>
        <v xml:space="preserve">Tees Valley; </v>
      </c>
      <c r="O9" s="31" t="s">
        <v>59</v>
      </c>
      <c r="P9" s="31"/>
    </row>
    <row r="10" spans="1:16" x14ac:dyDescent="0.25">
      <c r="A10" s="31" t="s">
        <v>15</v>
      </c>
      <c r="B10" s="32">
        <f>MIN('DECADE VIEW BY YEAR'!B10:E10)</f>
        <v>1076</v>
      </c>
      <c r="C10" s="32">
        <f>MAX('DECADE VIEW BY YEAR'!B10:E10)</f>
        <v>1756</v>
      </c>
      <c r="D10" s="32">
        <f>C10-B10</f>
        <v>680</v>
      </c>
      <c r="E10" s="32">
        <f>MIN('DECADE VIEW BY YEAR'!F10:I10)</f>
        <v>2016</v>
      </c>
      <c r="F10" s="32">
        <f>MAX('DECADE VIEW BY YEAR'!F10:I10)</f>
        <v>26096</v>
      </c>
      <c r="G10" s="32">
        <f>F10-E10</f>
        <v>24080</v>
      </c>
      <c r="H10" s="32">
        <f>MIN('DECADE VIEW BY YEAR'!J10:M10)</f>
        <v>5277</v>
      </c>
      <c r="I10" s="32">
        <f>MAX('DECADE VIEW BY YEAR'!J10:M10)</f>
        <v>70525</v>
      </c>
      <c r="J10" s="32">
        <f>I10-H10</f>
        <v>65248</v>
      </c>
      <c r="K10" s="32">
        <f>MIN('DECADE VIEW BY YEAR'!N10:R10)</f>
        <v>8566</v>
      </c>
      <c r="L10" s="32">
        <f>MAX('DECADE VIEW BY YEAR'!N10:R10)</f>
        <v>97438</v>
      </c>
      <c r="M10" s="32">
        <f>L10-K10</f>
        <v>88872</v>
      </c>
      <c r="N10" s="31" t="str">
        <f>O10&amp;"; "&amp;P10</f>
        <v xml:space="preserve">Sheffield City Region; </v>
      </c>
      <c r="O10" s="31" t="s">
        <v>53</v>
      </c>
      <c r="P10" s="31"/>
    </row>
    <row r="11" spans="1:16" x14ac:dyDescent="0.25">
      <c r="A11" s="31" t="s">
        <v>16</v>
      </c>
      <c r="B11" s="32">
        <f>MIN('DECADE VIEW BY YEAR'!B11:E11)</f>
        <v>282</v>
      </c>
      <c r="C11" s="32">
        <f>MAX('DECADE VIEW BY YEAR'!B11:E11)</f>
        <v>449</v>
      </c>
      <c r="D11" s="32">
        <f>C11-B11</f>
        <v>167</v>
      </c>
      <c r="E11" s="32">
        <f>MIN('DECADE VIEW BY YEAR'!F11:I11)</f>
        <v>505</v>
      </c>
      <c r="F11" s="32">
        <f>MAX('DECADE VIEW BY YEAR'!F11:I11)</f>
        <v>4951</v>
      </c>
      <c r="G11" s="32">
        <f>F11-E11</f>
        <v>4446</v>
      </c>
      <c r="H11" s="32">
        <f>MIN('DECADE VIEW BY YEAR'!J11:M11)</f>
        <v>1123</v>
      </c>
      <c r="I11" s="32">
        <f>MAX('DECADE VIEW BY YEAR'!J11:M11)</f>
        <v>11898</v>
      </c>
      <c r="J11" s="32">
        <f>I11-H11</f>
        <v>10775</v>
      </c>
      <c r="K11" s="32">
        <f>MIN('DECADE VIEW BY YEAR'!N11:R11)</f>
        <v>1746</v>
      </c>
      <c r="L11" s="32">
        <f>MAX('DECADE VIEW BY YEAR'!N11:R11)</f>
        <v>15766</v>
      </c>
      <c r="M11" s="32">
        <f>L11-K11</f>
        <v>14020</v>
      </c>
      <c r="N11" s="31" t="str">
        <f>O11&amp;"; "&amp;P11</f>
        <v xml:space="preserve">Greater Lincolnshire; </v>
      </c>
      <c r="O11" s="31" t="s">
        <v>60</v>
      </c>
      <c r="P11" s="31"/>
    </row>
    <row r="12" spans="1:16" x14ac:dyDescent="0.25">
      <c r="A12" s="31" t="s">
        <v>17</v>
      </c>
      <c r="B12" s="32">
        <f>MIN('DECADE VIEW BY YEAR'!B12:E12)</f>
        <v>1402</v>
      </c>
      <c r="C12" s="32">
        <f>MAX('DECADE VIEW BY YEAR'!B12:E12)</f>
        <v>2135</v>
      </c>
      <c r="D12" s="32">
        <f>C12-B12</f>
        <v>733</v>
      </c>
      <c r="E12" s="32">
        <f>MIN('DECADE VIEW BY YEAR'!F12:I12)</f>
        <v>2563</v>
      </c>
      <c r="F12" s="32">
        <f>MAX('DECADE VIEW BY YEAR'!F12:I12)</f>
        <v>27917</v>
      </c>
      <c r="G12" s="32">
        <f>F12-E12</f>
        <v>25354</v>
      </c>
      <c r="H12" s="32">
        <f>MIN('DECADE VIEW BY YEAR'!J12:M12)</f>
        <v>6264</v>
      </c>
      <c r="I12" s="32">
        <f>MAX('DECADE VIEW BY YEAR'!J12:M12)</f>
        <v>75220</v>
      </c>
      <c r="J12" s="32">
        <f>I12-H12</f>
        <v>68956</v>
      </c>
      <c r="K12" s="32">
        <f>MIN('DECADE VIEW BY YEAR'!N12:R12)</f>
        <v>9997</v>
      </c>
      <c r="L12" s="32">
        <f>MAX('DECADE VIEW BY YEAR'!N12:R12)</f>
        <v>104361</v>
      </c>
      <c r="M12" s="32">
        <f>L12-K12</f>
        <v>94364</v>
      </c>
      <c r="N12" s="31" t="str">
        <f>O12&amp;"; "&amp;P12</f>
        <v>Humber; York and North Yorkshire</v>
      </c>
      <c r="O12" s="31" t="s">
        <v>62</v>
      </c>
      <c r="P12" s="31" t="s">
        <v>58</v>
      </c>
    </row>
    <row r="13" spans="1:16" x14ac:dyDescent="0.25">
      <c r="A13" s="31" t="s">
        <v>18</v>
      </c>
      <c r="B13" s="32">
        <f>MIN('DECADE VIEW BY YEAR'!B13:E13)</f>
        <v>605</v>
      </c>
      <c r="C13" s="32">
        <f>MAX('DECADE VIEW BY YEAR'!B13:E13)</f>
        <v>866</v>
      </c>
      <c r="D13" s="32">
        <f>C13-B13</f>
        <v>261</v>
      </c>
      <c r="E13" s="32">
        <f>MIN('DECADE VIEW BY YEAR'!F13:I13)</f>
        <v>1149</v>
      </c>
      <c r="F13" s="32">
        <f>MAX('DECADE VIEW BY YEAR'!F13:I13)</f>
        <v>15176</v>
      </c>
      <c r="G13" s="32">
        <f>F13-E13</f>
        <v>14027</v>
      </c>
      <c r="H13" s="32">
        <f>MIN('DECADE VIEW BY YEAR'!J13:M13)</f>
        <v>3123</v>
      </c>
      <c r="I13" s="32">
        <f>MAX('DECADE VIEW BY YEAR'!J13:M13)</f>
        <v>43090</v>
      </c>
      <c r="J13" s="32">
        <f>I13-H13</f>
        <v>39967</v>
      </c>
      <c r="K13" s="32">
        <f>MIN('DECADE VIEW BY YEAR'!N13:R13)</f>
        <v>5111</v>
      </c>
      <c r="L13" s="32">
        <f>MAX('DECADE VIEW BY YEAR'!N13:R13)</f>
        <v>60354</v>
      </c>
      <c r="M13" s="32">
        <f>L13-K13</f>
        <v>55243</v>
      </c>
      <c r="N13" s="31" t="str">
        <f>O13&amp;"; "&amp;P13</f>
        <v xml:space="preserve">North Eastern; </v>
      </c>
      <c r="O13" s="31" t="s">
        <v>56</v>
      </c>
      <c r="P13" s="31"/>
    </row>
    <row r="14" spans="1:16" x14ac:dyDescent="0.25">
      <c r="A14" s="31" t="s">
        <v>19</v>
      </c>
      <c r="B14" s="32">
        <f>MIN('DECADE VIEW BY YEAR'!B14:E14)</f>
        <v>534</v>
      </c>
      <c r="C14" s="32">
        <f>MAX('DECADE VIEW BY YEAR'!B14:E14)</f>
        <v>825</v>
      </c>
      <c r="D14" s="32">
        <f>C14-B14</f>
        <v>291</v>
      </c>
      <c r="E14" s="32">
        <f>MIN('DECADE VIEW BY YEAR'!F14:I14)</f>
        <v>969</v>
      </c>
      <c r="F14" s="32">
        <f>MAX('DECADE VIEW BY YEAR'!F14:I14)</f>
        <v>10173</v>
      </c>
      <c r="G14" s="32">
        <f>F14-E14</f>
        <v>9204</v>
      </c>
      <c r="H14" s="32">
        <f>MIN('DECADE VIEW BY YEAR'!J14:M14)</f>
        <v>2360</v>
      </c>
      <c r="I14" s="32">
        <f>MAX('DECADE VIEW BY YEAR'!J14:M14)</f>
        <v>26507</v>
      </c>
      <c r="J14" s="32">
        <f>I14-H14</f>
        <v>24147</v>
      </c>
      <c r="K14" s="32">
        <f>MIN('DECADE VIEW BY YEAR'!N14:R14)</f>
        <v>3749</v>
      </c>
      <c r="L14" s="32">
        <f>MAX('DECADE VIEW BY YEAR'!N14:R14)</f>
        <v>35913</v>
      </c>
      <c r="M14" s="32">
        <f>L14-K14</f>
        <v>32164</v>
      </c>
      <c r="N14" s="31" t="str">
        <f>O14&amp;"; "&amp;P14</f>
        <v xml:space="preserve">York and North Yorkshire; </v>
      </c>
      <c r="O14" s="31" t="s">
        <v>58</v>
      </c>
      <c r="P14" s="31"/>
    </row>
    <row r="15" spans="1:16" x14ac:dyDescent="0.25">
      <c r="A15" s="31" t="s">
        <v>20</v>
      </c>
      <c r="B15" s="32">
        <f>MIN('DECADE VIEW BY YEAR'!B15:E15)</f>
        <v>503</v>
      </c>
      <c r="C15" s="32">
        <f>MAX('DECADE VIEW BY YEAR'!B15:E15)</f>
        <v>723</v>
      </c>
      <c r="D15" s="32">
        <f>C15-B15</f>
        <v>220</v>
      </c>
      <c r="E15" s="32">
        <f>MIN('DECADE VIEW BY YEAR'!F15:I15)</f>
        <v>871</v>
      </c>
      <c r="F15" s="32">
        <f>MAX('DECADE VIEW BY YEAR'!F15:I15)</f>
        <v>9768</v>
      </c>
      <c r="G15" s="32">
        <f>F15-E15</f>
        <v>8897</v>
      </c>
      <c r="H15" s="32">
        <f>MIN('DECADE VIEW BY YEAR'!J15:M15)</f>
        <v>2079</v>
      </c>
      <c r="I15" s="32">
        <f>MAX('DECADE VIEW BY YEAR'!J15:M15)</f>
        <v>26986</v>
      </c>
      <c r="J15" s="32">
        <f>I15-H15</f>
        <v>24907</v>
      </c>
      <c r="K15" s="32">
        <f>MIN('DECADE VIEW BY YEAR'!N15:R15)</f>
        <v>3297</v>
      </c>
      <c r="L15" s="32">
        <f>MAX('DECADE VIEW BY YEAR'!N15:R15)</f>
        <v>37266</v>
      </c>
      <c r="M15" s="32">
        <f>L15-K15</f>
        <v>33969</v>
      </c>
      <c r="N15" s="31" t="str">
        <f>O15&amp;"; "&amp;P15</f>
        <v>Leeds City Region; York and North Yorkshire</v>
      </c>
      <c r="O15" s="31" t="s">
        <v>52</v>
      </c>
      <c r="P15" s="31" t="s">
        <v>58</v>
      </c>
    </row>
    <row r="16" spans="1:16" x14ac:dyDescent="0.25">
      <c r="A16" s="31" t="s">
        <v>21</v>
      </c>
      <c r="B16" s="32">
        <f>MIN('DECADE VIEW BY YEAR'!B16:E16)</f>
        <v>368</v>
      </c>
      <c r="C16" s="32">
        <f>MAX('DECADE VIEW BY YEAR'!B16:E16)</f>
        <v>520</v>
      </c>
      <c r="D16" s="32">
        <f>C16-B16</f>
        <v>152</v>
      </c>
      <c r="E16" s="32">
        <f>MIN('DECADE VIEW BY YEAR'!F16:I16)</f>
        <v>732</v>
      </c>
      <c r="F16" s="32">
        <f>MAX('DECADE VIEW BY YEAR'!F16:I16)</f>
        <v>8032</v>
      </c>
      <c r="G16" s="32">
        <f>F16-E16</f>
        <v>7300</v>
      </c>
      <c r="H16" s="32">
        <f>MIN('DECADE VIEW BY YEAR'!J16:M16)</f>
        <v>2055</v>
      </c>
      <c r="I16" s="32">
        <f>MAX('DECADE VIEW BY YEAR'!J16:M16)</f>
        <v>22349</v>
      </c>
      <c r="J16" s="32">
        <f>I16-H16</f>
        <v>20294</v>
      </c>
      <c r="K16" s="32">
        <f>MIN('DECADE VIEW BY YEAR'!N16:R16)</f>
        <v>3388</v>
      </c>
      <c r="L16" s="32">
        <f>MAX('DECADE VIEW BY YEAR'!N16:R16)</f>
        <v>32100</v>
      </c>
      <c r="M16" s="32">
        <f>L16-K16</f>
        <v>28712</v>
      </c>
      <c r="N16" s="31" t="str">
        <f>O16&amp;"; "&amp;P16</f>
        <v xml:space="preserve">Tees Valley; </v>
      </c>
      <c r="O16" s="31" t="s">
        <v>59</v>
      </c>
      <c r="P16" s="31"/>
    </row>
    <row r="17" spans="1:16" x14ac:dyDescent="0.25">
      <c r="A17" s="31" t="s">
        <v>22</v>
      </c>
      <c r="B17" s="32">
        <f>MIN('DECADE VIEW BY YEAR'!B17:E17)</f>
        <v>25</v>
      </c>
      <c r="C17" s="32">
        <f>MAX('DECADE VIEW BY YEAR'!B17:E17)</f>
        <v>40</v>
      </c>
      <c r="D17" s="32">
        <f>C17-B17</f>
        <v>15</v>
      </c>
      <c r="E17" s="32">
        <f>MIN('DECADE VIEW BY YEAR'!F17:I17)</f>
        <v>41</v>
      </c>
      <c r="F17" s="32">
        <f>MAX('DECADE VIEW BY YEAR'!F17:I17)</f>
        <v>414</v>
      </c>
      <c r="G17" s="32">
        <f>F17-E17</f>
        <v>373</v>
      </c>
      <c r="H17" s="32">
        <f>MIN('DECADE VIEW BY YEAR'!J17:M17)</f>
        <v>75</v>
      </c>
      <c r="I17" s="32">
        <f>MAX('DECADE VIEW BY YEAR'!J17:M17)</f>
        <v>957</v>
      </c>
      <c r="J17" s="32">
        <f>I17-H17</f>
        <v>882</v>
      </c>
      <c r="K17" s="32">
        <f>MIN('DECADE VIEW BY YEAR'!N17:R17)</f>
        <v>109</v>
      </c>
      <c r="L17" s="32">
        <f>MAX('DECADE VIEW BY YEAR'!N17:R17)</f>
        <v>1019</v>
      </c>
      <c r="M17" s="32">
        <f>L17-K17</f>
        <v>910</v>
      </c>
      <c r="N17" s="31" t="str">
        <f>O17&amp;"; "&amp;P17</f>
        <v xml:space="preserve">Derby, Derbyshire, Nottingham and Nottinghamshire,; </v>
      </c>
      <c r="O17" s="31" t="s">
        <v>75</v>
      </c>
      <c r="P17" s="31"/>
    </row>
    <row r="18" spans="1:16" x14ac:dyDescent="0.25">
      <c r="A18" s="31" t="s">
        <v>76</v>
      </c>
      <c r="B18" s="32">
        <f>MIN('DECADE VIEW BY YEAR'!B18:E18)</f>
        <v>885</v>
      </c>
      <c r="C18" s="32">
        <f>MAX('DECADE VIEW BY YEAR'!B18:E18)</f>
        <v>1301</v>
      </c>
      <c r="D18" s="32">
        <f>C18-B18</f>
        <v>416</v>
      </c>
      <c r="E18" s="32">
        <f>MIN('DECADE VIEW BY YEAR'!F18:I18)</f>
        <v>1673</v>
      </c>
      <c r="F18" s="32">
        <f>MAX('DECADE VIEW BY YEAR'!F18:I18)</f>
        <v>21226</v>
      </c>
      <c r="G18" s="32">
        <f>F18-E18</f>
        <v>19553</v>
      </c>
      <c r="H18" s="32">
        <f>MIN('DECADE VIEW BY YEAR'!J18:M18)</f>
        <v>4515</v>
      </c>
      <c r="I18" s="32">
        <f>MAX('DECADE VIEW BY YEAR'!J18:M18)</f>
        <v>59812</v>
      </c>
      <c r="J18" s="32">
        <f>I18-H18</f>
        <v>55297</v>
      </c>
      <c r="K18" s="32">
        <f>MIN('DECADE VIEW BY YEAR'!N18:R18)</f>
        <v>7374</v>
      </c>
      <c r="L18" s="32">
        <f>MAX('DECADE VIEW BY YEAR'!N18:R18)</f>
        <v>84915</v>
      </c>
      <c r="M18" s="32">
        <f>L18-K18</f>
        <v>77541</v>
      </c>
      <c r="N18" s="31" t="str">
        <f>O18&amp;"; "&amp;P18</f>
        <v xml:space="preserve">Humber; </v>
      </c>
      <c r="O18" s="31" t="s">
        <v>62</v>
      </c>
      <c r="P18" s="31"/>
    </row>
    <row r="19" spans="1:16" x14ac:dyDescent="0.25">
      <c r="A19" s="31" t="s">
        <v>24</v>
      </c>
      <c r="B19" s="32">
        <f>MIN('DECADE VIEW BY YEAR'!B19:E19)</f>
        <v>1303</v>
      </c>
      <c r="C19" s="32">
        <f>MAX('DECADE VIEW BY YEAR'!B19:E19)</f>
        <v>1841</v>
      </c>
      <c r="D19" s="32">
        <f>C19-B19</f>
        <v>538</v>
      </c>
      <c r="E19" s="32">
        <f>MIN('DECADE VIEW BY YEAR'!F19:I19)</f>
        <v>2439</v>
      </c>
      <c r="F19" s="32">
        <f>MAX('DECADE VIEW BY YEAR'!F19:I19)</f>
        <v>27741</v>
      </c>
      <c r="G19" s="32">
        <f>F19-E19</f>
        <v>25302</v>
      </c>
      <c r="H19" s="32">
        <f>MIN('DECADE VIEW BY YEAR'!J19:M19)</f>
        <v>6548</v>
      </c>
      <c r="I19" s="32">
        <f>MAX('DECADE VIEW BY YEAR'!J19:M19)</f>
        <v>77649</v>
      </c>
      <c r="J19" s="32">
        <f>I19-H19</f>
        <v>71101</v>
      </c>
      <c r="K19" s="32">
        <f>MIN('DECADE VIEW BY YEAR'!N19:R19)</f>
        <v>10684</v>
      </c>
      <c r="L19" s="32">
        <f>MAX('DECADE VIEW BY YEAR'!N19:R19)</f>
        <v>110549</v>
      </c>
      <c r="M19" s="32">
        <f>L19-K19</f>
        <v>99865</v>
      </c>
      <c r="N19" s="31" t="str">
        <f>O19&amp;"; "&amp;P19</f>
        <v xml:space="preserve">Leeds City Region; </v>
      </c>
      <c r="O19" s="31" t="s">
        <v>52</v>
      </c>
      <c r="P19" s="31"/>
    </row>
    <row r="20" spans="1:16" x14ac:dyDescent="0.25">
      <c r="A20" s="31" t="s">
        <v>2</v>
      </c>
      <c r="B20" s="32">
        <f>MIN('DECADE VIEW BY YEAR'!B20:E20)</f>
        <v>2747</v>
      </c>
      <c r="C20" s="32">
        <f>MAX('DECADE VIEW BY YEAR'!B20:E20)</f>
        <v>3863</v>
      </c>
      <c r="D20" s="32">
        <f>C20-B20</f>
        <v>1116</v>
      </c>
      <c r="E20" s="32">
        <f>MIN('DECADE VIEW BY YEAR'!F20:I20)</f>
        <v>5205</v>
      </c>
      <c r="F20" s="32">
        <f>MAX('DECADE VIEW BY YEAR'!F20:I20)</f>
        <v>62504</v>
      </c>
      <c r="G20" s="32">
        <f>F20-E20</f>
        <v>57299</v>
      </c>
      <c r="H20" s="32">
        <f>MIN('DECADE VIEW BY YEAR'!J20:M20)</f>
        <v>14129</v>
      </c>
      <c r="I20" s="32">
        <f>MAX('DECADE VIEW BY YEAR'!J20:M20)</f>
        <v>175207</v>
      </c>
      <c r="J20" s="32">
        <f>I20-H20</f>
        <v>161078</v>
      </c>
      <c r="K20" s="32">
        <f>MIN('DECADE VIEW BY YEAR'!N20:R20)</f>
        <v>23106</v>
      </c>
      <c r="L20" s="32">
        <f>MAX('DECADE VIEW BY YEAR'!N20:R20)</f>
        <v>242525</v>
      </c>
      <c r="M20" s="32">
        <f>L20-K20</f>
        <v>219419</v>
      </c>
      <c r="N20" s="31" t="str">
        <f>O20&amp;"; "&amp;P20</f>
        <v xml:space="preserve">Leeds City Region; </v>
      </c>
      <c r="O20" s="31" t="s">
        <v>52</v>
      </c>
      <c r="P20" s="31"/>
    </row>
    <row r="21" spans="1:16" x14ac:dyDescent="0.25">
      <c r="A21" s="31" t="s">
        <v>25</v>
      </c>
      <c r="B21" s="32">
        <f>MIN('DECADE VIEW BY YEAR'!B21:E21)</f>
        <v>499</v>
      </c>
      <c r="C21" s="32">
        <f>MAX('DECADE VIEW BY YEAR'!B21:E21)</f>
        <v>694</v>
      </c>
      <c r="D21" s="32">
        <f>C21-B21</f>
        <v>195</v>
      </c>
      <c r="E21" s="32">
        <f>MIN('DECADE VIEW BY YEAR'!F21:I21)</f>
        <v>992</v>
      </c>
      <c r="F21" s="32">
        <f>MAX('DECADE VIEW BY YEAR'!F21:I21)</f>
        <v>10891</v>
      </c>
      <c r="G21" s="32">
        <f>F21-E21</f>
        <v>9899</v>
      </c>
      <c r="H21" s="32">
        <f>MIN('DECADE VIEW BY YEAR'!J21:M21)</f>
        <v>2793</v>
      </c>
      <c r="I21" s="32">
        <f>MAX('DECADE VIEW BY YEAR'!J21:M21)</f>
        <v>30358</v>
      </c>
      <c r="J21" s="32">
        <f>I21-H21</f>
        <v>27565</v>
      </c>
      <c r="K21" s="32">
        <f>MIN('DECADE VIEW BY YEAR'!N21:R21)</f>
        <v>4608</v>
      </c>
      <c r="L21" s="32">
        <f>MAX('DECADE VIEW BY YEAR'!N21:R21)</f>
        <v>43338</v>
      </c>
      <c r="M21" s="32">
        <f>L21-K21</f>
        <v>38730</v>
      </c>
      <c r="N21" s="31" t="str">
        <f>O21&amp;"; "&amp;P21</f>
        <v xml:space="preserve">Tees Valley; </v>
      </c>
      <c r="O21" s="31" t="s">
        <v>59</v>
      </c>
      <c r="P21" s="31"/>
    </row>
    <row r="22" spans="1:16" x14ac:dyDescent="0.25">
      <c r="A22" s="31" t="s">
        <v>26</v>
      </c>
      <c r="B22" s="32">
        <f>MIN('DECADE VIEW BY YEAR'!B22:E22)</f>
        <v>1060</v>
      </c>
      <c r="C22" s="32">
        <f>MAX('DECADE VIEW BY YEAR'!B22:E22)</f>
        <v>1405</v>
      </c>
      <c r="D22" s="32">
        <f>C22-B22</f>
        <v>345</v>
      </c>
      <c r="E22" s="32">
        <f>MIN('DECADE VIEW BY YEAR'!F22:I22)</f>
        <v>2041</v>
      </c>
      <c r="F22" s="32">
        <f>MAX('DECADE VIEW BY YEAR'!F22:I22)</f>
        <v>23382</v>
      </c>
      <c r="G22" s="32">
        <f>F22-E22</f>
        <v>21341</v>
      </c>
      <c r="H22" s="32">
        <f>MIN('DECADE VIEW BY YEAR'!J22:M22)</f>
        <v>5656</v>
      </c>
      <c r="I22" s="32">
        <f>MAX('DECADE VIEW BY YEAR'!J22:M22)</f>
        <v>65910</v>
      </c>
      <c r="J22" s="32">
        <f>I22-H22</f>
        <v>60254</v>
      </c>
      <c r="K22" s="32">
        <f>MIN('DECADE VIEW BY YEAR'!N22:R22)</f>
        <v>9295</v>
      </c>
      <c r="L22" s="32">
        <f>MAX('DECADE VIEW BY YEAR'!N22:R22)</f>
        <v>90807</v>
      </c>
      <c r="M22" s="32">
        <f>L22-K22</f>
        <v>81512</v>
      </c>
      <c r="N22" s="31" t="str">
        <f>O22&amp;"; "&amp;P22</f>
        <v xml:space="preserve">North Eastern; </v>
      </c>
      <c r="O22" s="31" t="s">
        <v>56</v>
      </c>
      <c r="P22" s="31"/>
    </row>
    <row r="23" spans="1:16" x14ac:dyDescent="0.25">
      <c r="A23" s="31" t="s">
        <v>27</v>
      </c>
      <c r="B23" s="32">
        <f>MIN('DECADE VIEW BY YEAR'!B23:E23)</f>
        <v>72</v>
      </c>
      <c r="C23" s="32">
        <f>MAX('DECADE VIEW BY YEAR'!B23:E23)</f>
        <v>120</v>
      </c>
      <c r="D23" s="32">
        <f>C23-B23</f>
        <v>48</v>
      </c>
      <c r="E23" s="32">
        <f>MIN('DECADE VIEW BY YEAR'!F23:I23)</f>
        <v>140</v>
      </c>
      <c r="F23" s="32">
        <f>MAX('DECADE VIEW BY YEAR'!F23:I23)</f>
        <v>1508</v>
      </c>
      <c r="G23" s="32">
        <f>F23-E23</f>
        <v>1368</v>
      </c>
      <c r="H23" s="32">
        <f>MIN('DECADE VIEW BY YEAR'!J23:M23)</f>
        <v>351</v>
      </c>
      <c r="I23" s="32">
        <f>MAX('DECADE VIEW BY YEAR'!J23:M23)</f>
        <v>3750</v>
      </c>
      <c r="J23" s="32">
        <f>I23-H23</f>
        <v>3399</v>
      </c>
      <c r="K23" s="32">
        <f>MIN('DECADE VIEW BY YEAR'!N23:R23)</f>
        <v>565</v>
      </c>
      <c r="L23" s="32">
        <f>MAX('DECADE VIEW BY YEAR'!N23:R23)</f>
        <v>5079</v>
      </c>
      <c r="M23" s="32">
        <f>L23-K23</f>
        <v>4514</v>
      </c>
      <c r="N23" s="31" t="str">
        <f>O23&amp;"; "&amp;P23</f>
        <v>Derby, Derbyshire, Nottingham and Nottinghamshire; Sheffield City Region</v>
      </c>
      <c r="O23" s="31" t="s">
        <v>55</v>
      </c>
      <c r="P23" s="31" t="s">
        <v>53</v>
      </c>
    </row>
    <row r="24" spans="1:16" x14ac:dyDescent="0.25">
      <c r="A24" s="31" t="s">
        <v>28</v>
      </c>
      <c r="B24" s="32">
        <f>MIN('DECADE VIEW BY YEAR'!B24:E24)</f>
        <v>484</v>
      </c>
      <c r="C24" s="32">
        <f>MAX('DECADE VIEW BY YEAR'!B24:E24)</f>
        <v>709</v>
      </c>
      <c r="D24" s="32">
        <f>C24-B24</f>
        <v>225</v>
      </c>
      <c r="E24" s="32">
        <f>MIN('DECADE VIEW BY YEAR'!F24:I24)</f>
        <v>901</v>
      </c>
      <c r="F24" s="32">
        <f>MAX('DECADE VIEW BY YEAR'!F24:I24)</f>
        <v>10353</v>
      </c>
      <c r="G24" s="32">
        <f>F24-E24</f>
        <v>9452</v>
      </c>
      <c r="H24" s="32">
        <f>MIN('DECADE VIEW BY YEAR'!J24:M24)</f>
        <v>2359</v>
      </c>
      <c r="I24" s="32">
        <f>MAX('DECADE VIEW BY YEAR'!J24:M24)</f>
        <v>28664</v>
      </c>
      <c r="J24" s="32">
        <f>I24-H24</f>
        <v>26305</v>
      </c>
      <c r="K24" s="32">
        <f>MIN('DECADE VIEW BY YEAR'!N24:R24)</f>
        <v>3829</v>
      </c>
      <c r="L24" s="32">
        <f>MAX('DECADE VIEW BY YEAR'!N24:R24)</f>
        <v>40637</v>
      </c>
      <c r="M24" s="32">
        <f>L24-K24</f>
        <v>36808</v>
      </c>
      <c r="N24" s="31" t="str">
        <f>O24&amp;"; "&amp;P24</f>
        <v>Greater Lincolnshire; Humber</v>
      </c>
      <c r="O24" s="31" t="s">
        <v>60</v>
      </c>
      <c r="P24" s="31" t="s">
        <v>62</v>
      </c>
    </row>
    <row r="25" spans="1:16" x14ac:dyDescent="0.25">
      <c r="A25" s="31" t="s">
        <v>29</v>
      </c>
      <c r="B25" s="32">
        <f>MIN('DECADE VIEW BY YEAR'!B25:E25)</f>
        <v>704</v>
      </c>
      <c r="C25" s="32">
        <f>MAX('DECADE VIEW BY YEAR'!B25:E25)</f>
        <v>1094</v>
      </c>
      <c r="D25" s="32">
        <f>C25-B25</f>
        <v>390</v>
      </c>
      <c r="E25" s="32">
        <f>MIN('DECADE VIEW BY YEAR'!F25:I25)</f>
        <v>1300</v>
      </c>
      <c r="F25" s="32">
        <f>MAX('DECADE VIEW BY YEAR'!F25:I25)</f>
        <v>14507</v>
      </c>
      <c r="G25" s="32">
        <f>F25-E25</f>
        <v>13207</v>
      </c>
      <c r="H25" s="32">
        <f>MIN('DECADE VIEW BY YEAR'!J25:M25)</f>
        <v>3234</v>
      </c>
      <c r="I25" s="32">
        <f>MAX('DECADE VIEW BY YEAR'!J25:M25)</f>
        <v>38689</v>
      </c>
      <c r="J25" s="32">
        <f>I25-H25</f>
        <v>35455</v>
      </c>
      <c r="K25" s="32">
        <f>MIN('DECADE VIEW BY YEAR'!N25:R25)</f>
        <v>5184</v>
      </c>
      <c r="L25" s="32">
        <f>MAX('DECADE VIEW BY YEAR'!N25:R25)</f>
        <v>53784</v>
      </c>
      <c r="M25" s="32">
        <f>L25-K25</f>
        <v>48600</v>
      </c>
      <c r="N25" s="31" t="str">
        <f>O25&amp;"; "&amp;P25</f>
        <v>Greater Lincolnshire; Humber</v>
      </c>
      <c r="O25" s="31" t="s">
        <v>60</v>
      </c>
      <c r="P25" s="31" t="s">
        <v>62</v>
      </c>
    </row>
    <row r="26" spans="1:16" x14ac:dyDescent="0.25">
      <c r="A26" s="31" t="s">
        <v>30</v>
      </c>
      <c r="B26" s="32">
        <f>MIN('DECADE VIEW BY YEAR'!B26:E26)</f>
        <v>577</v>
      </c>
      <c r="C26" s="32">
        <f>MAX('DECADE VIEW BY YEAR'!B26:E26)</f>
        <v>817</v>
      </c>
      <c r="D26" s="32">
        <f>C26-B26</f>
        <v>240</v>
      </c>
      <c r="E26" s="32">
        <f>MIN('DECADE VIEW BY YEAR'!F26:I26)</f>
        <v>1111</v>
      </c>
      <c r="F26" s="32">
        <f>MAX('DECADE VIEW BY YEAR'!F26:I26)</f>
        <v>14713</v>
      </c>
      <c r="G26" s="32">
        <f>F26-E26</f>
        <v>13602</v>
      </c>
      <c r="H26" s="32">
        <f>MIN('DECADE VIEW BY YEAR'!J26:M26)</f>
        <v>3060</v>
      </c>
      <c r="I26" s="32">
        <f>MAX('DECADE VIEW BY YEAR'!J26:M26)</f>
        <v>42027</v>
      </c>
      <c r="J26" s="32">
        <f>I26-H26</f>
        <v>38967</v>
      </c>
      <c r="K26" s="32">
        <f>MIN('DECADE VIEW BY YEAR'!N26:R26)</f>
        <v>5030</v>
      </c>
      <c r="L26" s="32">
        <f>MAX('DECADE VIEW BY YEAR'!N26:R26)</f>
        <v>59318</v>
      </c>
      <c r="M26" s="32">
        <f>L26-K26</f>
        <v>54288</v>
      </c>
      <c r="N26" s="31" t="str">
        <f>O26&amp;"; "&amp;P26</f>
        <v xml:space="preserve">North Eastern; </v>
      </c>
      <c r="O26" s="31" t="s">
        <v>56</v>
      </c>
      <c r="P26" s="31"/>
    </row>
    <row r="27" spans="1:16" x14ac:dyDescent="0.25">
      <c r="A27" s="31" t="s">
        <v>31</v>
      </c>
      <c r="B27" s="32">
        <f>MIN('DECADE VIEW BY YEAR'!B27:E27)</f>
        <v>1557</v>
      </c>
      <c r="C27" s="32">
        <f>MAX('DECADE VIEW BY YEAR'!B27:E27)</f>
        <v>2522</v>
      </c>
      <c r="D27" s="32">
        <f>C27-B27</f>
        <v>965</v>
      </c>
      <c r="E27" s="32">
        <f>MIN('DECADE VIEW BY YEAR'!F27:I27)</f>
        <v>2841</v>
      </c>
      <c r="F27" s="32">
        <f>MAX('DECADE VIEW BY YEAR'!F27:I27)</f>
        <v>33092</v>
      </c>
      <c r="G27" s="32">
        <f>F27-E27</f>
        <v>30251</v>
      </c>
      <c r="H27" s="32">
        <f>MIN('DECADE VIEW BY YEAR'!J27:M27)</f>
        <v>6962</v>
      </c>
      <c r="I27" s="32">
        <f>MAX('DECADE VIEW BY YEAR'!J27:M27)</f>
        <v>85326</v>
      </c>
      <c r="J27" s="32">
        <f>I27-H27</f>
        <v>78364</v>
      </c>
      <c r="K27" s="32">
        <f>MIN('DECADE VIEW BY YEAR'!N27:R27)</f>
        <v>11079</v>
      </c>
      <c r="L27" s="32">
        <f>MAX('DECADE VIEW BY YEAR'!N27:R27)</f>
        <v>113211</v>
      </c>
      <c r="M27" s="32">
        <f>L27-K27</f>
        <v>102132</v>
      </c>
      <c r="N27" s="31" t="str">
        <f>O27&amp;"; "&amp;P27</f>
        <v xml:space="preserve">North Eastern; </v>
      </c>
      <c r="O27" s="31" t="s">
        <v>56</v>
      </c>
      <c r="P27" s="31"/>
    </row>
    <row r="28" spans="1:16" x14ac:dyDescent="0.25">
      <c r="A28" s="31" t="s">
        <v>32</v>
      </c>
      <c r="B28" s="32">
        <f>MIN('DECADE VIEW BY YEAR'!B28:E28)</f>
        <v>45</v>
      </c>
      <c r="C28" s="32">
        <f>MAX('DECADE VIEW BY YEAR'!B28:E28)</f>
        <v>69</v>
      </c>
      <c r="D28" s="32">
        <f>C28-B28</f>
        <v>24</v>
      </c>
      <c r="E28" s="32">
        <f>MIN('DECADE VIEW BY YEAR'!F28:I28)</f>
        <v>73</v>
      </c>
      <c r="F28" s="32">
        <f>MAX('DECADE VIEW BY YEAR'!F28:I28)</f>
        <v>816</v>
      </c>
      <c r="G28" s="32">
        <f>F28-E28</f>
        <v>743</v>
      </c>
      <c r="H28" s="32">
        <f>MIN('DECADE VIEW BY YEAR'!J28:M28)</f>
        <v>162</v>
      </c>
      <c r="I28" s="32">
        <f>MAX('DECADE VIEW BY YEAR'!J28:M28)</f>
        <v>2157</v>
      </c>
      <c r="J28" s="32">
        <f>I28-H28</f>
        <v>1995</v>
      </c>
      <c r="K28" s="32">
        <f>MIN('DECADE VIEW BY YEAR'!N28:R28)</f>
        <v>251</v>
      </c>
      <c r="L28" s="32">
        <f>MAX('DECADE VIEW BY YEAR'!N28:R28)</f>
        <v>2937</v>
      </c>
      <c r="M28" s="32">
        <f>L28-K28</f>
        <v>2686</v>
      </c>
      <c r="N28" s="31" t="str">
        <f>O28&amp;"; "&amp;P28</f>
        <v xml:space="preserve">Lancashire; </v>
      </c>
      <c r="O28" s="31" t="s">
        <v>65</v>
      </c>
      <c r="P28" s="31"/>
    </row>
    <row r="29" spans="1:16" x14ac:dyDescent="0.25">
      <c r="A29" s="31" t="s">
        <v>33</v>
      </c>
      <c r="B29" s="32">
        <f>MIN('DECADE VIEW BY YEAR'!B29:E29)</f>
        <v>477</v>
      </c>
      <c r="C29" s="32">
        <f>MAX('DECADE VIEW BY YEAR'!B29:E29)</f>
        <v>718</v>
      </c>
      <c r="D29" s="32">
        <f>C29-B29</f>
        <v>241</v>
      </c>
      <c r="E29" s="32">
        <f>MIN('DECADE VIEW BY YEAR'!F29:I29)</f>
        <v>928</v>
      </c>
      <c r="F29" s="32">
        <f>MAX('DECADE VIEW BY YEAR'!F29:I29)</f>
        <v>10358</v>
      </c>
      <c r="G29" s="32">
        <f>F29-E29</f>
        <v>9430</v>
      </c>
      <c r="H29" s="32">
        <f>MIN('DECADE VIEW BY YEAR'!J29:M29)</f>
        <v>2518</v>
      </c>
      <c r="I29" s="32">
        <f>MAX('DECADE VIEW BY YEAR'!J29:M29)</f>
        <v>27964</v>
      </c>
      <c r="J29" s="32">
        <f>I29-H29</f>
        <v>25446</v>
      </c>
      <c r="K29" s="32">
        <f>MIN('DECADE VIEW BY YEAR'!N29:R29)</f>
        <v>4122</v>
      </c>
      <c r="L29" s="32">
        <f>MAX('DECADE VIEW BY YEAR'!N29:R29)</f>
        <v>39329</v>
      </c>
      <c r="M29" s="32">
        <f>L29-K29</f>
        <v>35207</v>
      </c>
      <c r="N29" s="31" t="str">
        <f>O29&amp;"; "&amp;P29</f>
        <v xml:space="preserve">Tees Valley; </v>
      </c>
      <c r="O29" s="31" t="s">
        <v>59</v>
      </c>
      <c r="P29" s="31"/>
    </row>
    <row r="30" spans="1:16" x14ac:dyDescent="0.25">
      <c r="A30" s="31" t="s">
        <v>34</v>
      </c>
      <c r="B30" s="32">
        <f>MIN('DECADE VIEW BY YEAR'!B30:E30)</f>
        <v>344</v>
      </c>
      <c r="C30" s="32">
        <f>MAX('DECADE VIEW BY YEAR'!B30:E30)</f>
        <v>578</v>
      </c>
      <c r="D30" s="32">
        <f>C30-B30</f>
        <v>234</v>
      </c>
      <c r="E30" s="32">
        <f>MIN('DECADE VIEW BY YEAR'!F30:I30)</f>
        <v>599</v>
      </c>
      <c r="F30" s="32">
        <f>MAX('DECADE VIEW BY YEAR'!F30:I30)</f>
        <v>7181</v>
      </c>
      <c r="G30" s="32">
        <f>F30-E30</f>
        <v>6582</v>
      </c>
      <c r="H30" s="32">
        <f>MIN('DECADE VIEW BY YEAR'!J30:M30)</f>
        <v>1368</v>
      </c>
      <c r="I30" s="32">
        <f>MAX('DECADE VIEW BY YEAR'!J30:M30)</f>
        <v>18021</v>
      </c>
      <c r="J30" s="32">
        <f>I30-H30</f>
        <v>16653</v>
      </c>
      <c r="K30" s="32">
        <f>MIN('DECADE VIEW BY YEAR'!N30:R30)</f>
        <v>2130</v>
      </c>
      <c r="L30" s="32">
        <f>MAX('DECADE VIEW BY YEAR'!N30:R30)</f>
        <v>23006</v>
      </c>
      <c r="M30" s="32">
        <f>L30-K30</f>
        <v>20876</v>
      </c>
      <c r="N30" s="31" t="str">
        <f>O30&amp;"; "&amp;P30</f>
        <v xml:space="preserve">York and North Yorkshire; </v>
      </c>
      <c r="O30" s="31" t="s">
        <v>58</v>
      </c>
      <c r="P30" s="31"/>
    </row>
    <row r="31" spans="1:16" x14ac:dyDescent="0.25">
      <c r="A31" s="31" t="s">
        <v>35</v>
      </c>
      <c r="B31" s="32">
        <f>MIN('DECADE VIEW BY YEAR'!B31:E31)</f>
        <v>959</v>
      </c>
      <c r="C31" s="32">
        <f>MAX('DECADE VIEW BY YEAR'!B31:E31)</f>
        <v>1440</v>
      </c>
      <c r="D31" s="32">
        <f>C31-B31</f>
        <v>481</v>
      </c>
      <c r="E31" s="32">
        <f>MIN('DECADE VIEW BY YEAR'!F31:I31)</f>
        <v>1844</v>
      </c>
      <c r="F31" s="32">
        <f>MAX('DECADE VIEW BY YEAR'!F31:I31)</f>
        <v>22628</v>
      </c>
      <c r="G31" s="32">
        <f>F31-E31</f>
        <v>20784</v>
      </c>
      <c r="H31" s="32">
        <f>MIN('DECADE VIEW BY YEAR'!J31:M31)</f>
        <v>5062</v>
      </c>
      <c r="I31" s="32">
        <f>MAX('DECADE VIEW BY YEAR'!J31:M31)</f>
        <v>62950</v>
      </c>
      <c r="J31" s="32">
        <f>I31-H31</f>
        <v>57888</v>
      </c>
      <c r="K31" s="32">
        <f>MIN('DECADE VIEW BY YEAR'!N31:R31)</f>
        <v>8297</v>
      </c>
      <c r="L31" s="32">
        <f>MAX('DECADE VIEW BY YEAR'!N31:R31)</f>
        <v>88978</v>
      </c>
      <c r="M31" s="32">
        <f>L31-K31</f>
        <v>80681</v>
      </c>
      <c r="N31" s="31" t="str">
        <f>O31&amp;"; "&amp;P31</f>
        <v xml:space="preserve">Sheffield City Region; </v>
      </c>
      <c r="O31" s="31" t="s">
        <v>53</v>
      </c>
      <c r="P31" s="31"/>
    </row>
    <row r="32" spans="1:16" x14ac:dyDescent="0.25">
      <c r="A32" s="31" t="s">
        <v>36</v>
      </c>
      <c r="B32" s="32">
        <f>MIN('DECADE VIEW BY YEAR'!B32:E32)</f>
        <v>356</v>
      </c>
      <c r="C32" s="32">
        <f>MAX('DECADE VIEW BY YEAR'!B32:E32)</f>
        <v>532</v>
      </c>
      <c r="D32" s="32">
        <f>C32-B32</f>
        <v>176</v>
      </c>
      <c r="E32" s="32">
        <f>MIN('DECADE VIEW BY YEAR'!F32:I32)</f>
        <v>653</v>
      </c>
      <c r="F32" s="32">
        <f>MAX('DECADE VIEW BY YEAR'!F32:I32)</f>
        <v>6497</v>
      </c>
      <c r="G32" s="32">
        <f>F32-E32</f>
        <v>5844</v>
      </c>
      <c r="H32" s="32">
        <f>MIN('DECADE VIEW BY YEAR'!J32:M32)</f>
        <v>1644</v>
      </c>
      <c r="I32" s="32">
        <f>MAX('DECADE VIEW BY YEAR'!J32:M32)</f>
        <v>17068</v>
      </c>
      <c r="J32" s="32">
        <f>I32-H32</f>
        <v>15424</v>
      </c>
      <c r="K32" s="32">
        <f>MIN('DECADE VIEW BY YEAR'!N32:R32)</f>
        <v>2634</v>
      </c>
      <c r="L32" s="32">
        <f>MAX('DECADE VIEW BY YEAR'!N32:R32)</f>
        <v>23377</v>
      </c>
      <c r="M32" s="32">
        <f>L32-K32</f>
        <v>20743</v>
      </c>
      <c r="N32" s="31" t="str">
        <f>O32&amp;"; "&amp;P32</f>
        <v xml:space="preserve">York and North Yorkshire; </v>
      </c>
      <c r="O32" s="31" t="s">
        <v>58</v>
      </c>
      <c r="P32" s="31"/>
    </row>
    <row r="33" spans="1:16" x14ac:dyDescent="0.25">
      <c r="A33" s="31" t="s">
        <v>37</v>
      </c>
      <c r="B33" s="32">
        <f>MIN('DECADE VIEW BY YEAR'!B33:E33)</f>
        <v>483</v>
      </c>
      <c r="C33" s="32">
        <f>MAX('DECADE VIEW BY YEAR'!B33:E33)</f>
        <v>728</v>
      </c>
      <c r="D33" s="32">
        <f>C33-B33</f>
        <v>245</v>
      </c>
      <c r="E33" s="32">
        <f>MIN('DECADE VIEW BY YEAR'!F33:I33)</f>
        <v>864</v>
      </c>
      <c r="F33" s="32">
        <f>MAX('DECADE VIEW BY YEAR'!F33:I33)</f>
        <v>8948</v>
      </c>
      <c r="G33" s="32">
        <f>F33-E33</f>
        <v>8084</v>
      </c>
      <c r="H33" s="32">
        <f>MIN('DECADE VIEW BY YEAR'!J33:M33)</f>
        <v>2151</v>
      </c>
      <c r="I33" s="32">
        <f>MAX('DECADE VIEW BY YEAR'!J33:M33)</f>
        <v>23456</v>
      </c>
      <c r="J33" s="32">
        <f>I33-H33</f>
        <v>21305</v>
      </c>
      <c r="K33" s="32">
        <f>MIN('DECADE VIEW BY YEAR'!N33:R33)</f>
        <v>3447</v>
      </c>
      <c r="L33" s="32">
        <f>MAX('DECADE VIEW BY YEAR'!N33:R33)</f>
        <v>32306</v>
      </c>
      <c r="M33" s="32">
        <f>L33-K33</f>
        <v>28859</v>
      </c>
      <c r="N33" s="31" t="str">
        <f>O33&amp;"; "&amp;P33</f>
        <v xml:space="preserve">York and North Yorkshire; </v>
      </c>
      <c r="O33" s="31" t="s">
        <v>58</v>
      </c>
      <c r="P33" s="31"/>
    </row>
    <row r="34" spans="1:16" x14ac:dyDescent="0.25">
      <c r="A34" s="31" t="s">
        <v>38</v>
      </c>
      <c r="B34" s="32">
        <f>MIN('DECADE VIEW BY YEAR'!B34:E34)</f>
        <v>555</v>
      </c>
      <c r="C34" s="32">
        <f>MAX('DECADE VIEW BY YEAR'!B34:E34)</f>
        <v>836</v>
      </c>
      <c r="D34" s="32">
        <f>C34-B34</f>
        <v>281</v>
      </c>
      <c r="E34" s="32">
        <f>MIN('DECADE VIEW BY YEAR'!F34:I34)</f>
        <v>1055</v>
      </c>
      <c r="F34" s="32">
        <f>MAX('DECADE VIEW BY YEAR'!F34:I34)</f>
        <v>10231</v>
      </c>
      <c r="G34" s="32">
        <f>F34-E34</f>
        <v>9176</v>
      </c>
      <c r="H34" s="32">
        <f>MIN('DECADE VIEW BY YEAR'!J34:M34)</f>
        <v>2679</v>
      </c>
      <c r="I34" s="32">
        <f>MAX('DECADE VIEW BY YEAR'!J34:M34)</f>
        <v>26537</v>
      </c>
      <c r="J34" s="32">
        <f>I34-H34</f>
        <v>23858</v>
      </c>
      <c r="K34" s="32">
        <f>MIN('DECADE VIEW BY YEAR'!N34:R34)</f>
        <v>4302</v>
      </c>
      <c r="L34" s="32">
        <f>MAX('DECADE VIEW BY YEAR'!N34:R34)</f>
        <v>36531</v>
      </c>
      <c r="M34" s="32">
        <f>L34-K34</f>
        <v>32229</v>
      </c>
      <c r="N34" s="31" t="str">
        <f>O34&amp;"; "&amp;P34</f>
        <v>Leeds City Region; York and North Yorkshire</v>
      </c>
      <c r="O34" s="31" t="s">
        <v>52</v>
      </c>
      <c r="P34" s="31" t="s">
        <v>58</v>
      </c>
    </row>
    <row r="35" spans="1:16" x14ac:dyDescent="0.25">
      <c r="A35" s="31" t="s">
        <v>39</v>
      </c>
      <c r="B35" s="32">
        <f>MIN('DECADE VIEW BY YEAR'!B35:E35)</f>
        <v>1663</v>
      </c>
      <c r="C35" s="32">
        <f>MAX('DECADE VIEW BY YEAR'!B35:E35)</f>
        <v>2371</v>
      </c>
      <c r="D35" s="32">
        <f>C35-B35</f>
        <v>708</v>
      </c>
      <c r="E35" s="32">
        <f>MIN('DECADE VIEW BY YEAR'!F35:I35)</f>
        <v>3100</v>
      </c>
      <c r="F35" s="32">
        <f>MAX('DECADE VIEW BY YEAR'!F35:I35)</f>
        <v>39218</v>
      </c>
      <c r="G35" s="32">
        <f>F35-E35</f>
        <v>36118</v>
      </c>
      <c r="H35" s="32">
        <f>MIN('DECADE VIEW BY YEAR'!J35:M35)</f>
        <v>8335</v>
      </c>
      <c r="I35" s="32">
        <f>MAX('DECADE VIEW BY YEAR'!J35:M35)</f>
        <v>111078</v>
      </c>
      <c r="J35" s="32">
        <f>I35-H35</f>
        <v>102743</v>
      </c>
      <c r="K35" s="32">
        <f>MIN('DECADE VIEW BY YEAR'!N35:R35)</f>
        <v>13613</v>
      </c>
      <c r="L35" s="32">
        <f>MAX('DECADE VIEW BY YEAR'!N35:R35)</f>
        <v>154918</v>
      </c>
      <c r="M35" s="32">
        <f>L35-K35</f>
        <v>141305</v>
      </c>
      <c r="N35" s="31" t="str">
        <f>O35&amp;"; "&amp;P35</f>
        <v xml:space="preserve">Sheffield City Region; </v>
      </c>
      <c r="O35" s="31" t="s">
        <v>53</v>
      </c>
      <c r="P35" s="31"/>
    </row>
    <row r="36" spans="1:16" x14ac:dyDescent="0.25">
      <c r="A36" s="31" t="s">
        <v>40</v>
      </c>
      <c r="B36" s="32">
        <f>MIN('DECADE VIEW BY YEAR'!B36:E36)</f>
        <v>422</v>
      </c>
      <c r="C36" s="32">
        <f>MAX('DECADE VIEW BY YEAR'!B36:E36)</f>
        <v>607</v>
      </c>
      <c r="D36" s="32">
        <f>C36-B36</f>
        <v>185</v>
      </c>
      <c r="E36" s="32">
        <f>MIN('DECADE VIEW BY YEAR'!F36:I36)</f>
        <v>820</v>
      </c>
      <c r="F36" s="32">
        <f>MAX('DECADE VIEW BY YEAR'!F36:I36)</f>
        <v>10849</v>
      </c>
      <c r="G36" s="32">
        <f>F36-E36</f>
        <v>10029</v>
      </c>
      <c r="H36" s="32">
        <f>MIN('DECADE VIEW BY YEAR'!J36:M36)</f>
        <v>2273</v>
      </c>
      <c r="I36" s="32">
        <f>MAX('DECADE VIEW BY YEAR'!J36:M36)</f>
        <v>31072</v>
      </c>
      <c r="J36" s="32">
        <f>I36-H36</f>
        <v>28799</v>
      </c>
      <c r="K36" s="32">
        <f>MIN('DECADE VIEW BY YEAR'!N36:R36)</f>
        <v>3741</v>
      </c>
      <c r="L36" s="32">
        <f>MAX('DECADE VIEW BY YEAR'!N36:R36)</f>
        <v>44858</v>
      </c>
      <c r="M36" s="32">
        <f>L36-K36</f>
        <v>41117</v>
      </c>
      <c r="N36" s="31" t="str">
        <f>O36&amp;"; "&amp;P36</f>
        <v xml:space="preserve">North Eastern; </v>
      </c>
      <c r="O36" s="31" t="s">
        <v>56</v>
      </c>
      <c r="P36" s="31"/>
    </row>
    <row r="37" spans="1:16" x14ac:dyDescent="0.25">
      <c r="A37" s="31" t="s">
        <v>41</v>
      </c>
      <c r="B37" s="32">
        <f>MIN('DECADE VIEW BY YEAR'!B37:E37)</f>
        <v>677</v>
      </c>
      <c r="C37" s="32">
        <f>MAX('DECADE VIEW BY YEAR'!B37:E37)</f>
        <v>930</v>
      </c>
      <c r="D37" s="32">
        <f>C37-B37</f>
        <v>253</v>
      </c>
      <c r="E37" s="32">
        <f>MIN('DECADE VIEW BY YEAR'!F37:I37)</f>
        <v>1349</v>
      </c>
      <c r="F37" s="32">
        <f>MAX('DECADE VIEW BY YEAR'!F37:I37)</f>
        <v>15050</v>
      </c>
      <c r="G37" s="32">
        <f>F37-E37</f>
        <v>13701</v>
      </c>
      <c r="H37" s="32">
        <f>MIN('DECADE VIEW BY YEAR'!J37:M37)</f>
        <v>3813</v>
      </c>
      <c r="I37" s="32">
        <f>MAX('DECADE VIEW BY YEAR'!J37:M37)</f>
        <v>42577</v>
      </c>
      <c r="J37" s="32">
        <f>I37-H37</f>
        <v>38764</v>
      </c>
      <c r="K37" s="32">
        <f>MIN('DECADE VIEW BY YEAR'!N37:R37)</f>
        <v>6293</v>
      </c>
      <c r="L37" s="32">
        <f>MAX('DECADE VIEW BY YEAR'!N37:R37)</f>
        <v>61465</v>
      </c>
      <c r="M37" s="32">
        <f>L37-K37</f>
        <v>55172</v>
      </c>
      <c r="N37" s="31" t="str">
        <f>O37&amp;"; "&amp;P37</f>
        <v xml:space="preserve">Tees Valley; </v>
      </c>
      <c r="O37" s="31" t="s">
        <v>59</v>
      </c>
      <c r="P37" s="31"/>
    </row>
    <row r="38" spans="1:16" x14ac:dyDescent="0.25">
      <c r="A38" s="31" t="s">
        <v>43</v>
      </c>
      <c r="B38" s="32">
        <f>MIN('DECADE VIEW BY YEAR'!B38:E38)</f>
        <v>755</v>
      </c>
      <c r="C38" s="32">
        <f>MAX('DECADE VIEW BY YEAR'!B38:E38)</f>
        <v>1096</v>
      </c>
      <c r="D38" s="32">
        <f>C38-B38</f>
        <v>341</v>
      </c>
      <c r="E38" s="32">
        <f>MIN('DECADE VIEW BY YEAR'!F38:I38)</f>
        <v>1445</v>
      </c>
      <c r="F38" s="32">
        <f>MAX('DECADE VIEW BY YEAR'!F38:I38)</f>
        <v>19720</v>
      </c>
      <c r="G38" s="32">
        <f>F38-E38</f>
        <v>18275</v>
      </c>
      <c r="H38" s="32">
        <f>MIN('DECADE VIEW BY YEAR'!J38:M38)</f>
        <v>3936</v>
      </c>
      <c r="I38" s="32">
        <f>MAX('DECADE VIEW BY YEAR'!J38:M38)</f>
        <v>56231</v>
      </c>
      <c r="J38" s="32">
        <f>I38-H38</f>
        <v>52295</v>
      </c>
      <c r="K38" s="32">
        <f>MIN('DECADE VIEW BY YEAR'!N38:R38)</f>
        <v>6445</v>
      </c>
      <c r="L38" s="32">
        <f>MAX('DECADE VIEW BY YEAR'!N38:R38)</f>
        <v>79850</v>
      </c>
      <c r="M38" s="32">
        <f>L38-K38</f>
        <v>73405</v>
      </c>
      <c r="N38" s="31" t="str">
        <f>O38&amp;"; "&amp;P38</f>
        <v xml:space="preserve">North Eastern; </v>
      </c>
      <c r="O38" s="31" t="s">
        <v>56</v>
      </c>
      <c r="P38" s="31"/>
    </row>
    <row r="39" spans="1:16" x14ac:dyDescent="0.25">
      <c r="A39" s="31" t="s">
        <v>44</v>
      </c>
      <c r="B39" s="32">
        <f>MIN('DECADE VIEW BY YEAR'!B39:E39)</f>
        <v>1465</v>
      </c>
      <c r="C39" s="32">
        <f>MAX('DECADE VIEW BY YEAR'!B39:E39)</f>
        <v>2151</v>
      </c>
      <c r="D39" s="32">
        <f>C39-B39</f>
        <v>686</v>
      </c>
      <c r="E39" s="32">
        <f>MIN('DECADE VIEW BY YEAR'!F39:I39)</f>
        <v>2852</v>
      </c>
      <c r="F39" s="32">
        <f>MAX('DECADE VIEW BY YEAR'!F39:I39)</f>
        <v>32732</v>
      </c>
      <c r="G39" s="32">
        <f>F39-E39</f>
        <v>29880</v>
      </c>
      <c r="H39" s="32">
        <f>MIN('DECADE VIEW BY YEAR'!J39:M39)</f>
        <v>7888</v>
      </c>
      <c r="I39" s="32">
        <f>MAX('DECADE VIEW BY YEAR'!J39:M39)</f>
        <v>89967</v>
      </c>
      <c r="J39" s="32">
        <f>I39-H39</f>
        <v>82079</v>
      </c>
      <c r="K39" s="32">
        <f>MIN('DECADE VIEW BY YEAR'!N39:R39)</f>
        <v>12957</v>
      </c>
      <c r="L39" s="32">
        <f>MAX('DECADE VIEW BY YEAR'!N39:R39)</f>
        <v>126560</v>
      </c>
      <c r="M39" s="32">
        <f>L39-K39</f>
        <v>113603</v>
      </c>
      <c r="N39" s="31" t="str">
        <f>O39&amp;"; "&amp;P39</f>
        <v xml:space="preserve">Leeds City Region; </v>
      </c>
      <c r="O39" s="31" t="s">
        <v>52</v>
      </c>
      <c r="P39" s="31"/>
    </row>
    <row r="40" spans="1:16" x14ac:dyDescent="0.25">
      <c r="A40" s="31" t="s">
        <v>46</v>
      </c>
      <c r="B40" s="32">
        <f>MIN('DECADE VIEW BY YEAR'!B40:E40)</f>
        <v>429</v>
      </c>
      <c r="C40" s="32">
        <f>MAX('DECADE VIEW BY YEAR'!B40:E40)</f>
        <v>669</v>
      </c>
      <c r="D40" s="32">
        <f>C40-B40</f>
        <v>240</v>
      </c>
      <c r="E40" s="32">
        <f>MIN('DECADE VIEW BY YEAR'!F40:I40)</f>
        <v>786</v>
      </c>
      <c r="F40" s="32">
        <f>MAX('DECADE VIEW BY YEAR'!F40:I40)</f>
        <v>7779</v>
      </c>
      <c r="G40" s="32">
        <f>F40-E40</f>
        <v>6993</v>
      </c>
      <c r="H40" s="32">
        <f>MIN('DECADE VIEW BY YEAR'!J40:M40)</f>
        <v>1850</v>
      </c>
      <c r="I40" s="32">
        <f>MAX('DECADE VIEW BY YEAR'!J40:M40)</f>
        <v>18047</v>
      </c>
      <c r="J40" s="32">
        <f>I40-H40</f>
        <v>16197</v>
      </c>
      <c r="K40" s="32">
        <f>MIN('DECADE VIEW BY YEAR'!N40:R40)</f>
        <v>2913</v>
      </c>
      <c r="L40" s="32">
        <f>MAX('DECADE VIEW BY YEAR'!N40:R40)</f>
        <v>24028</v>
      </c>
      <c r="M40" s="32">
        <f>L40-K40</f>
        <v>21115</v>
      </c>
      <c r="N40" s="31" t="str">
        <f>O40&amp;"; "&amp;P40</f>
        <v xml:space="preserve">Greater Lincolnshire; </v>
      </c>
      <c r="O40" s="31" t="s">
        <v>60</v>
      </c>
      <c r="P40" s="31"/>
    </row>
    <row r="41" spans="1:16" x14ac:dyDescent="0.25">
      <c r="A41" s="31" t="s">
        <v>47</v>
      </c>
      <c r="B41" s="32">
        <f>MIN('DECADE VIEW BY YEAR'!B41:E41)</f>
        <v>757</v>
      </c>
      <c r="C41" s="32">
        <f>MAX('DECADE VIEW BY YEAR'!B41:E41)</f>
        <v>1018</v>
      </c>
      <c r="D41" s="32">
        <f>C41-B41</f>
        <v>261</v>
      </c>
      <c r="E41" s="32">
        <f>MIN('DECADE VIEW BY YEAR'!F41:I41)</f>
        <v>1464</v>
      </c>
      <c r="F41" s="32">
        <f>MAX('DECADE VIEW BY YEAR'!F41:I41)</f>
        <v>14681</v>
      </c>
      <c r="G41" s="32">
        <f>F41-E41</f>
        <v>13217</v>
      </c>
      <c r="H41" s="32">
        <f>MIN('DECADE VIEW BY YEAR'!J41:M41)</f>
        <v>4009</v>
      </c>
      <c r="I41" s="32">
        <f>MAX('DECADE VIEW BY YEAR'!J41:M41)</f>
        <v>40804</v>
      </c>
      <c r="J41" s="32">
        <f>I41-H41</f>
        <v>36795</v>
      </c>
      <c r="K41" s="32">
        <f>MIN('DECADE VIEW BY YEAR'!N41:R41)</f>
        <v>6567</v>
      </c>
      <c r="L41" s="32">
        <f>MAX('DECADE VIEW BY YEAR'!N41:R41)</f>
        <v>57618</v>
      </c>
      <c r="M41" s="32">
        <f>L41-K41</f>
        <v>51051</v>
      </c>
      <c r="N41" s="31" t="str">
        <f>O41&amp;"; "&amp;P41</f>
        <v>Leeds City Region; York and North Yorkshire</v>
      </c>
      <c r="O41" s="31" t="s">
        <v>52</v>
      </c>
      <c r="P41" s="31" t="s">
        <v>58</v>
      </c>
    </row>
    <row r="42" spans="1:16" x14ac:dyDescent="0.25">
      <c r="A42" s="50" t="s">
        <v>77</v>
      </c>
      <c r="B42" s="46">
        <v>2020</v>
      </c>
      <c r="C42" s="46"/>
      <c r="D42" s="46"/>
      <c r="E42" s="46">
        <v>2030</v>
      </c>
      <c r="F42" s="46"/>
      <c r="G42" s="46"/>
      <c r="H42" s="46">
        <v>2040</v>
      </c>
      <c r="I42" s="46"/>
      <c r="J42" s="46"/>
      <c r="K42" s="46">
        <v>2050</v>
      </c>
      <c r="L42" s="46"/>
      <c r="M42" s="46"/>
    </row>
    <row r="43" spans="1:16" x14ac:dyDescent="0.25">
      <c r="A43" s="51"/>
      <c r="B43" s="48" t="s">
        <v>70</v>
      </c>
      <c r="C43" s="48" t="s">
        <v>71</v>
      </c>
      <c r="D43" s="48" t="s">
        <v>72</v>
      </c>
      <c r="E43" s="48" t="s">
        <v>70</v>
      </c>
      <c r="F43" s="48" t="s">
        <v>71</v>
      </c>
      <c r="G43" s="48" t="s">
        <v>72</v>
      </c>
      <c r="H43" s="48" t="s">
        <v>70</v>
      </c>
      <c r="I43" s="48" t="s">
        <v>71</v>
      </c>
      <c r="J43" s="48" t="s">
        <v>72</v>
      </c>
      <c r="K43" s="48" t="s">
        <v>73</v>
      </c>
      <c r="L43" s="48" t="s">
        <v>71</v>
      </c>
      <c r="M43" s="48" t="s">
        <v>72</v>
      </c>
    </row>
    <row r="44" spans="1:16" x14ac:dyDescent="0.25">
      <c r="A44" s="52"/>
      <c r="B44" s="53">
        <f>SUM(B3:B41)</f>
        <v>29971</v>
      </c>
      <c r="C44" s="53">
        <f>SUM(C3:C41)</f>
        <v>44198</v>
      </c>
      <c r="D44" s="53">
        <f>SUM(D3:D41)</f>
        <v>14227</v>
      </c>
      <c r="E44" s="53">
        <f>SUM(E3:E41)</f>
        <v>56546</v>
      </c>
      <c r="F44" s="53">
        <f>SUM(F3:F41)</f>
        <v>656866</v>
      </c>
      <c r="G44" s="53">
        <f>SUM(G3:G41)</f>
        <v>600320</v>
      </c>
      <c r="H44" s="53">
        <f>SUM(H3:H41)</f>
        <v>149840</v>
      </c>
      <c r="I44" s="53">
        <f>SUM(I3:I41)</f>
        <v>1800853</v>
      </c>
      <c r="J44" s="53">
        <f>SUM(J3:J41)</f>
        <v>1651013</v>
      </c>
      <c r="K44" s="53">
        <f>SUM(K3:K41)</f>
        <v>243710</v>
      </c>
      <c r="L44" s="53">
        <f>SUM(L3:L41)</f>
        <v>2510816</v>
      </c>
      <c r="M44" s="53">
        <f>SUM(M3:M41)</f>
        <v>2267106</v>
      </c>
    </row>
    <row r="46" spans="1:16" x14ac:dyDescent="0.25">
      <c r="A46" s="31"/>
      <c r="B46" s="31">
        <v>2020</v>
      </c>
      <c r="C46" s="31">
        <v>2030</v>
      </c>
      <c r="D46" s="31">
        <v>2040</v>
      </c>
      <c r="E46" s="31">
        <v>2050</v>
      </c>
    </row>
    <row r="47" spans="1:16" x14ac:dyDescent="0.25">
      <c r="A47" s="31" t="s">
        <v>78</v>
      </c>
      <c r="B47" s="54">
        <f>'LA MIN MAX Chart data'!$B$44</f>
        <v>29971</v>
      </c>
      <c r="C47" s="54">
        <f>'LA MIN MAX Chart data'!$E$44</f>
        <v>56546</v>
      </c>
      <c r="D47" s="54">
        <f>'LA MIN MAX Chart data'!$H$44</f>
        <v>149840</v>
      </c>
      <c r="E47" s="54">
        <f>'LA MIN MAX Chart data'!$K$44</f>
        <v>243710</v>
      </c>
    </row>
    <row r="48" spans="1:16" x14ac:dyDescent="0.25">
      <c r="A48" s="31" t="s">
        <v>79</v>
      </c>
      <c r="B48" s="54">
        <f>B49-B47</f>
        <v>14227</v>
      </c>
      <c r="C48" s="54">
        <f>C49-C47</f>
        <v>600320</v>
      </c>
      <c r="D48" s="54">
        <f>D49-D47</f>
        <v>1651013</v>
      </c>
      <c r="E48" s="54">
        <f>E49-E47</f>
        <v>2267106</v>
      </c>
    </row>
    <row r="49" spans="1:5" x14ac:dyDescent="0.25">
      <c r="A49" s="31" t="s">
        <v>80</v>
      </c>
      <c r="B49" s="54">
        <f>'LA MIN MAX Chart data'!$C$44</f>
        <v>44198</v>
      </c>
      <c r="C49" s="54">
        <f>'LA MIN MAX Chart data'!$F$44</f>
        <v>656866</v>
      </c>
      <c r="D49" s="54">
        <f>'LA MIN MAX Chart data'!$I$44</f>
        <v>1800853</v>
      </c>
      <c r="E49" s="54">
        <f>'LA MIN MAX Chart data'!$L$44</f>
        <v>2510816</v>
      </c>
    </row>
    <row r="66" spans="1:5" x14ac:dyDescent="0.25">
      <c r="A66" s="55" t="s">
        <v>81</v>
      </c>
      <c r="B66" s="56">
        <v>2020</v>
      </c>
      <c r="C66" s="56">
        <v>2030</v>
      </c>
      <c r="D66" s="56">
        <v>2040</v>
      </c>
      <c r="E66" s="56">
        <v>2050</v>
      </c>
    </row>
    <row r="67" spans="1:5" x14ac:dyDescent="0.25">
      <c r="A67" s="57" t="s">
        <v>4</v>
      </c>
      <c r="B67" s="58">
        <v>56135</v>
      </c>
      <c r="C67" s="58">
        <v>1393292</v>
      </c>
      <c r="D67" s="58">
        <v>4452122</v>
      </c>
      <c r="E67" s="58">
        <v>4588641</v>
      </c>
    </row>
    <row r="68" spans="1:5" x14ac:dyDescent="0.25">
      <c r="A68" s="57" t="s">
        <v>6</v>
      </c>
      <c r="B68" s="58">
        <v>55599</v>
      </c>
      <c r="C68" s="58">
        <v>1381697</v>
      </c>
      <c r="D68" s="58">
        <v>4367503</v>
      </c>
      <c r="E68" s="58">
        <v>4571662</v>
      </c>
    </row>
    <row r="69" spans="1:5" x14ac:dyDescent="0.25">
      <c r="A69" s="57" t="s">
        <v>8</v>
      </c>
      <c r="B69" s="58">
        <v>31748</v>
      </c>
      <c r="C69" s="58">
        <v>278425</v>
      </c>
      <c r="D69" s="58">
        <v>2162869</v>
      </c>
      <c r="E69" s="58">
        <v>4361224</v>
      </c>
    </row>
    <row r="70" spans="1:5" x14ac:dyDescent="0.25">
      <c r="A70" s="57" t="s">
        <v>10</v>
      </c>
      <c r="B70" s="58">
        <v>31641</v>
      </c>
      <c r="C70" s="58">
        <v>272232</v>
      </c>
      <c r="D70" s="58">
        <v>2121728</v>
      </c>
      <c r="E70" s="58">
        <v>4336572</v>
      </c>
    </row>
  </sheetData>
  <autoFilter ref="A2:P41"/>
  <mergeCells count="10">
    <mergeCell ref="B42:D42"/>
    <mergeCell ref="E42:G42"/>
    <mergeCell ref="H42:J42"/>
    <mergeCell ref="K42:M42"/>
    <mergeCell ref="A42:A44"/>
    <mergeCell ref="E1:G1"/>
    <mergeCell ref="H1:J1"/>
    <mergeCell ref="K1:M1"/>
    <mergeCell ref="A1:A2"/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Your LA - Forecasts</vt:lpstr>
      <vt:lpstr>DFES Min Max Range by LA Charts</vt:lpstr>
      <vt:lpstr>DECADE VIEW BY SCENARIO</vt:lpstr>
      <vt:lpstr>DECADE VIEW BY YEAR</vt:lpstr>
      <vt:lpstr>CR Annual LA Forecasts</vt:lpstr>
      <vt:lpstr>TD Annual LA Forecasts</vt:lpstr>
      <vt:lpstr>SP Annual LA Forecasts</vt:lpstr>
      <vt:lpstr>CE Annual  LA Forecasts</vt:lpstr>
      <vt:lpstr>LA MIN MAX Chart data</vt:lpstr>
    </vt:vector>
  </TitlesOfParts>
  <Company>CE Electric UK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Mary</dc:creator>
  <cp:lastModifiedBy>Black, Mary</cp:lastModifiedBy>
  <dcterms:created xsi:type="dcterms:W3CDTF">2019-12-19T17:38:40Z</dcterms:created>
  <dcterms:modified xsi:type="dcterms:W3CDTF">2019-12-19T17:43:18Z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{1898340F-CC49-4888-9943-6DA0C70AB42B}</vt:lpwstr>
  </property>
  <property fmtid="{D5CDD505-2E9C-101B-9397-08002B2CF9AE}" pid="3" name="DLPManualFileClassificationLastModifiedBy">
    <vt:lpwstr>AD03\mary.black</vt:lpwstr>
  </property>
  <property fmtid="{D5CDD505-2E9C-101B-9397-08002B2CF9AE}" pid="4" name="DLPManualFileClassificationLastModificationDate">
    <vt:lpwstr>1576777128</vt:lpwstr>
  </property>
  <property fmtid="{D5CDD505-2E9C-101B-9397-08002B2CF9AE}" pid="5" name="DLPManualFileClassificationVersion">
    <vt:lpwstr>11.3.2.8</vt:lpwstr>
  </property>
</Properties>
</file>