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5" windowWidth="12870" windowHeight="3930" tabRatio="922"/>
  </bookViews>
  <sheets>
    <sheet name="Your LA - Forecasts" sheetId="12" r:id="rId1"/>
    <sheet name="DFES Min Max Range by LA Charts" sheetId="11" r:id="rId2"/>
    <sheet name="DECADE VIEW BY SCENARIO" sheetId="5" r:id="rId3"/>
    <sheet name="DECADE VIEW BY YEAR" sheetId="9" r:id="rId4"/>
    <sheet name="CR Annual LA Forecasts" sheetId="2" r:id="rId5"/>
    <sheet name="TD Annual LA Forecasts" sheetId="4" r:id="rId6"/>
    <sheet name="SP Annual LA Forecasts" sheetId="3" r:id="rId7"/>
    <sheet name="CE Annual  LA Forecasts" sheetId="1" r:id="rId8"/>
    <sheet name="LA MIN MAX Chart data" sheetId="10" state="hidden" r:id="rId9"/>
  </sheets>
  <definedNames>
    <definedName name="_xlnm._FilterDatabase" localSheetId="7" hidden="1">'CE Annual  LA Forecasts'!$A$1:$AM$40</definedName>
    <definedName name="_xlnm._FilterDatabase" localSheetId="4" hidden="1">'CR Annual LA Forecasts'!$A$1:$AM$40</definedName>
    <definedName name="_xlnm._FilterDatabase" localSheetId="2" hidden="1">'DECADE VIEW BY SCENARIO'!$A$2:$T$41</definedName>
    <definedName name="_xlnm._FilterDatabase" localSheetId="3" hidden="1">'DECADE VIEW BY YEAR'!$A$2:$T$41</definedName>
    <definedName name="_xlnm._FilterDatabase" localSheetId="8" hidden="1">'LA MIN MAX Chart data'!$A$2:$P$41</definedName>
    <definedName name="_xlnm._FilterDatabase" localSheetId="6" hidden="1">'SP Annual LA Forecasts'!$A$1:$AM$40</definedName>
    <definedName name="_xlnm._FilterDatabase" localSheetId="5" hidden="1">'TD Annual LA Forecasts'!$A$1:$AM$40</definedName>
  </definedNames>
  <calcPr calcId="145621" calcOnSave="0"/>
</workbook>
</file>

<file path=xl/calcChain.xml><?xml version="1.0" encoding="utf-8"?>
<calcChain xmlns="http://schemas.openxmlformats.org/spreadsheetml/2006/main">
  <c r="Q41" i="9" l="1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N41" i="10" l="1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AK6" i="12" l="1"/>
  <c r="BR6" i="12" s="1"/>
  <c r="AH36" i="12" s="1"/>
  <c r="AH44" i="12" s="1"/>
  <c r="AK5" i="12"/>
  <c r="BT5" i="12" s="1"/>
  <c r="AJ35" i="12" s="1"/>
  <c r="AJ43" i="12" s="1"/>
  <c r="AK4" i="12"/>
  <c r="BR4" i="12" s="1"/>
  <c r="AH34" i="12" s="1"/>
  <c r="AH42" i="12" s="1"/>
  <c r="AK3" i="12"/>
  <c r="BR3" i="12" s="1"/>
  <c r="AH33" i="12" s="1"/>
  <c r="AH41" i="12" s="1"/>
  <c r="AS5" i="12" l="1"/>
  <c r="I35" i="12" s="1"/>
  <c r="I43" i="12" s="1"/>
  <c r="BI5" i="12"/>
  <c r="Y35" i="12" s="1"/>
  <c r="Y43" i="12" s="1"/>
  <c r="AY4" i="12"/>
  <c r="O34" i="12" s="1"/>
  <c r="O42" i="12" s="1"/>
  <c r="BC4" i="12"/>
  <c r="S34" i="12" s="1"/>
  <c r="S42" i="12" s="1"/>
  <c r="AT5" i="12"/>
  <c r="J35" i="12" s="1"/>
  <c r="J43" i="12" s="1"/>
  <c r="BJ5" i="12"/>
  <c r="Z35" i="12" s="1"/>
  <c r="Z43" i="12" s="1"/>
  <c r="BO4" i="12"/>
  <c r="AE34" i="12" s="1"/>
  <c r="AE42" i="12" s="1"/>
  <c r="BA5" i="12"/>
  <c r="Q35" i="12" s="1"/>
  <c r="Q43" i="12" s="1"/>
  <c r="BQ5" i="12"/>
  <c r="AG35" i="12" s="1"/>
  <c r="AG43" i="12" s="1"/>
  <c r="AM4" i="12"/>
  <c r="C34" i="12" s="1"/>
  <c r="C42" i="12" s="1"/>
  <c r="BS4" i="12"/>
  <c r="AI34" i="12" s="1"/>
  <c r="AI42" i="12" s="1"/>
  <c r="BB5" i="12"/>
  <c r="R35" i="12" s="1"/>
  <c r="R43" i="12" s="1"/>
  <c r="BR5" i="12"/>
  <c r="AH35" i="12" s="1"/>
  <c r="AH43" i="12" s="1"/>
  <c r="AV6" i="12"/>
  <c r="L36" i="12" s="1"/>
  <c r="L44" i="12" s="1"/>
  <c r="BG6" i="12"/>
  <c r="W36" i="12" s="1"/>
  <c r="W44" i="12" s="1"/>
  <c r="BQ6" i="12"/>
  <c r="AG36" i="12" s="1"/>
  <c r="AG44" i="12" s="1"/>
  <c r="AQ4" i="12"/>
  <c r="G34" i="12" s="1"/>
  <c r="G42" i="12" s="1"/>
  <c r="BG4" i="12"/>
  <c r="W34" i="12" s="1"/>
  <c r="W42" i="12" s="1"/>
  <c r="AO5" i="12"/>
  <c r="E35" i="12" s="1"/>
  <c r="E43" i="12" s="1"/>
  <c r="AW5" i="12"/>
  <c r="M35" i="12" s="1"/>
  <c r="M43" i="12" s="1"/>
  <c r="BE5" i="12"/>
  <c r="U35" i="12" s="1"/>
  <c r="U43" i="12" s="1"/>
  <c r="BM5" i="12"/>
  <c r="AC35" i="12" s="1"/>
  <c r="AC43" i="12" s="1"/>
  <c r="AM6" i="12"/>
  <c r="C36" i="12" s="1"/>
  <c r="C44" i="12" s="1"/>
  <c r="AR6" i="12"/>
  <c r="H36" i="12" s="1"/>
  <c r="H44" i="12" s="1"/>
  <c r="AW6" i="12"/>
  <c r="M36" i="12" s="1"/>
  <c r="M44" i="12" s="1"/>
  <c r="BC6" i="12"/>
  <c r="S36" i="12" s="1"/>
  <c r="S44" i="12" s="1"/>
  <c r="BH6" i="12"/>
  <c r="X36" i="12" s="1"/>
  <c r="X44" i="12" s="1"/>
  <c r="BM6" i="12"/>
  <c r="AC36" i="12" s="1"/>
  <c r="AC44" i="12" s="1"/>
  <c r="BS6" i="12"/>
  <c r="AI36" i="12" s="1"/>
  <c r="AI44" i="12" s="1"/>
  <c r="AO6" i="12"/>
  <c r="E36" i="12" s="1"/>
  <c r="E44" i="12" s="1"/>
  <c r="AU6" i="12"/>
  <c r="K36" i="12" s="1"/>
  <c r="K44" i="12" s="1"/>
  <c r="AZ6" i="12"/>
  <c r="P36" i="12" s="1"/>
  <c r="P44" i="12" s="1"/>
  <c r="BE6" i="12"/>
  <c r="U36" i="12" s="1"/>
  <c r="U44" i="12" s="1"/>
  <c r="BK6" i="12"/>
  <c r="AA36" i="12" s="1"/>
  <c r="AA44" i="12" s="1"/>
  <c r="BP6" i="12"/>
  <c r="AF36" i="12" s="1"/>
  <c r="AF44" i="12" s="1"/>
  <c r="AQ6" i="12"/>
  <c r="G36" i="12" s="1"/>
  <c r="G44" i="12" s="1"/>
  <c r="BA6" i="12"/>
  <c r="Q36" i="12" s="1"/>
  <c r="Q44" i="12" s="1"/>
  <c r="BL6" i="12"/>
  <c r="AB36" i="12" s="1"/>
  <c r="AB44" i="12" s="1"/>
  <c r="AU4" i="12"/>
  <c r="K34" i="12" s="1"/>
  <c r="K42" i="12" s="1"/>
  <c r="BK4" i="12"/>
  <c r="AA34" i="12" s="1"/>
  <c r="AA42" i="12" s="1"/>
  <c r="AP5" i="12"/>
  <c r="F35" i="12" s="1"/>
  <c r="F43" i="12" s="1"/>
  <c r="AX5" i="12"/>
  <c r="N35" i="12" s="1"/>
  <c r="N43" i="12" s="1"/>
  <c r="BF5" i="12"/>
  <c r="V35" i="12" s="1"/>
  <c r="V43" i="12" s="1"/>
  <c r="BN5" i="12"/>
  <c r="AD35" i="12" s="1"/>
  <c r="AD43" i="12" s="1"/>
  <c r="AN6" i="12"/>
  <c r="D36" i="12" s="1"/>
  <c r="D44" i="12" s="1"/>
  <c r="AS6" i="12"/>
  <c r="I36" i="12" s="1"/>
  <c r="I44" i="12" s="1"/>
  <c r="AY6" i="12"/>
  <c r="O36" i="12" s="1"/>
  <c r="O44" i="12" s="1"/>
  <c r="BD6" i="12"/>
  <c r="T36" i="12" s="1"/>
  <c r="T44" i="12" s="1"/>
  <c r="BI6" i="12"/>
  <c r="Y36" i="12" s="1"/>
  <c r="Y44" i="12" s="1"/>
  <c r="BO6" i="12"/>
  <c r="AE36" i="12" s="1"/>
  <c r="AE44" i="12" s="1"/>
  <c r="BT6" i="12"/>
  <c r="AJ36" i="12" s="1"/>
  <c r="AJ44" i="12" s="1"/>
  <c r="AN4" i="12"/>
  <c r="D34" i="12" s="1"/>
  <c r="D42" i="12" s="1"/>
  <c r="AR4" i="12"/>
  <c r="H34" i="12" s="1"/>
  <c r="H42" i="12" s="1"/>
  <c r="AV4" i="12"/>
  <c r="L34" i="12" s="1"/>
  <c r="L42" i="12" s="1"/>
  <c r="AZ4" i="12"/>
  <c r="P34" i="12" s="1"/>
  <c r="P42" i="12" s="1"/>
  <c r="BD4" i="12"/>
  <c r="T34" i="12" s="1"/>
  <c r="T42" i="12" s="1"/>
  <c r="BH4" i="12"/>
  <c r="X34" i="12" s="1"/>
  <c r="X42" i="12" s="1"/>
  <c r="BL4" i="12"/>
  <c r="AB34" i="12" s="1"/>
  <c r="AB42" i="12" s="1"/>
  <c r="BP4" i="12"/>
  <c r="AF34" i="12" s="1"/>
  <c r="AF42" i="12" s="1"/>
  <c r="BT4" i="12"/>
  <c r="AJ34" i="12" s="1"/>
  <c r="AJ42" i="12" s="1"/>
  <c r="AO4" i="12"/>
  <c r="E34" i="12" s="1"/>
  <c r="E42" i="12" s="1"/>
  <c r="AS4" i="12"/>
  <c r="I34" i="12" s="1"/>
  <c r="I42" i="12" s="1"/>
  <c r="AW4" i="12"/>
  <c r="M34" i="12" s="1"/>
  <c r="M42" i="12" s="1"/>
  <c r="BA4" i="12"/>
  <c r="Q34" i="12" s="1"/>
  <c r="Q42" i="12" s="1"/>
  <c r="BE4" i="12"/>
  <c r="U34" i="12" s="1"/>
  <c r="U42" i="12" s="1"/>
  <c r="BI4" i="12"/>
  <c r="Y34" i="12" s="1"/>
  <c r="Y42" i="12" s="1"/>
  <c r="BM4" i="12"/>
  <c r="AC34" i="12" s="1"/>
  <c r="AC42" i="12" s="1"/>
  <c r="BQ4" i="12"/>
  <c r="AG34" i="12" s="1"/>
  <c r="AG42" i="12" s="1"/>
  <c r="AM5" i="12"/>
  <c r="C35" i="12" s="1"/>
  <c r="C43" i="12" s="1"/>
  <c r="AQ5" i="12"/>
  <c r="G35" i="12" s="1"/>
  <c r="G43" i="12" s="1"/>
  <c r="AU5" i="12"/>
  <c r="K35" i="12" s="1"/>
  <c r="K43" i="12" s="1"/>
  <c r="AY5" i="12"/>
  <c r="O35" i="12" s="1"/>
  <c r="O43" i="12" s="1"/>
  <c r="BC5" i="12"/>
  <c r="S35" i="12" s="1"/>
  <c r="S43" i="12" s="1"/>
  <c r="BG5" i="12"/>
  <c r="W35" i="12" s="1"/>
  <c r="W43" i="12" s="1"/>
  <c r="BK5" i="12"/>
  <c r="AA35" i="12" s="1"/>
  <c r="AA43" i="12" s="1"/>
  <c r="BO5" i="12"/>
  <c r="AE35" i="12" s="1"/>
  <c r="AE43" i="12" s="1"/>
  <c r="BS5" i="12"/>
  <c r="AI35" i="12" s="1"/>
  <c r="AI43" i="12" s="1"/>
  <c r="AK2" i="12"/>
  <c r="AP4" i="12"/>
  <c r="F34" i="12" s="1"/>
  <c r="F42" i="12" s="1"/>
  <c r="AT4" i="12"/>
  <c r="J34" i="12" s="1"/>
  <c r="J42" i="12" s="1"/>
  <c r="AX4" i="12"/>
  <c r="N34" i="12" s="1"/>
  <c r="N42" i="12" s="1"/>
  <c r="BB4" i="12"/>
  <c r="R34" i="12" s="1"/>
  <c r="R42" i="12" s="1"/>
  <c r="BF4" i="12"/>
  <c r="V34" i="12" s="1"/>
  <c r="V42" i="12" s="1"/>
  <c r="BJ4" i="12"/>
  <c r="Z34" i="12" s="1"/>
  <c r="Z42" i="12" s="1"/>
  <c r="BN4" i="12"/>
  <c r="AD34" i="12" s="1"/>
  <c r="AD42" i="12" s="1"/>
  <c r="AN5" i="12"/>
  <c r="D35" i="12" s="1"/>
  <c r="D43" i="12" s="1"/>
  <c r="AR5" i="12"/>
  <c r="H35" i="12" s="1"/>
  <c r="H43" i="12" s="1"/>
  <c r="AV5" i="12"/>
  <c r="L35" i="12" s="1"/>
  <c r="L43" i="12" s="1"/>
  <c r="AZ5" i="12"/>
  <c r="P35" i="12" s="1"/>
  <c r="P43" i="12" s="1"/>
  <c r="BD5" i="12"/>
  <c r="T35" i="12" s="1"/>
  <c r="T43" i="12" s="1"/>
  <c r="BH5" i="12"/>
  <c r="X35" i="12" s="1"/>
  <c r="X43" i="12" s="1"/>
  <c r="BL5" i="12"/>
  <c r="AB35" i="12" s="1"/>
  <c r="AB43" i="12" s="1"/>
  <c r="BP5" i="12"/>
  <c r="AF35" i="12" s="1"/>
  <c r="AF43" i="12" s="1"/>
  <c r="AP6" i="12"/>
  <c r="F36" i="12" s="1"/>
  <c r="F44" i="12" s="1"/>
  <c r="AT6" i="12"/>
  <c r="J36" i="12" s="1"/>
  <c r="J44" i="12" s="1"/>
  <c r="AX6" i="12"/>
  <c r="N36" i="12" s="1"/>
  <c r="N44" i="12" s="1"/>
  <c r="BB6" i="12"/>
  <c r="R36" i="12" s="1"/>
  <c r="R44" i="12" s="1"/>
  <c r="BF6" i="12"/>
  <c r="V36" i="12" s="1"/>
  <c r="V44" i="12" s="1"/>
  <c r="BJ6" i="12"/>
  <c r="Z36" i="12" s="1"/>
  <c r="Z44" i="12" s="1"/>
  <c r="BN6" i="12"/>
  <c r="AD36" i="12" s="1"/>
  <c r="AD44" i="12" s="1"/>
  <c r="AM3" i="12"/>
  <c r="C33" i="12" s="1"/>
  <c r="C41" i="12" s="1"/>
  <c r="AQ3" i="12"/>
  <c r="G33" i="12" s="1"/>
  <c r="G41" i="12" s="1"/>
  <c r="AU3" i="12"/>
  <c r="K33" i="12" s="1"/>
  <c r="K41" i="12" s="1"/>
  <c r="AY3" i="12"/>
  <c r="O33" i="12" s="1"/>
  <c r="O41" i="12" s="1"/>
  <c r="BC3" i="12"/>
  <c r="S33" i="12" s="1"/>
  <c r="S41" i="12" s="1"/>
  <c r="BG3" i="12"/>
  <c r="W33" i="12" s="1"/>
  <c r="W41" i="12" s="1"/>
  <c r="BK3" i="12"/>
  <c r="AA33" i="12" s="1"/>
  <c r="AA41" i="12" s="1"/>
  <c r="BO3" i="12"/>
  <c r="AE33" i="12" s="1"/>
  <c r="AE41" i="12" s="1"/>
  <c r="BS3" i="12"/>
  <c r="AI33" i="12" s="1"/>
  <c r="AI41" i="12" s="1"/>
  <c r="AN3" i="12"/>
  <c r="D33" i="12" s="1"/>
  <c r="D41" i="12" s="1"/>
  <c r="AR3" i="12"/>
  <c r="H33" i="12" s="1"/>
  <c r="H41" i="12" s="1"/>
  <c r="AV3" i="12"/>
  <c r="L33" i="12" s="1"/>
  <c r="L41" i="12" s="1"/>
  <c r="AZ3" i="12"/>
  <c r="P33" i="12" s="1"/>
  <c r="P41" i="12" s="1"/>
  <c r="BD3" i="12"/>
  <c r="T33" i="12" s="1"/>
  <c r="T41" i="12" s="1"/>
  <c r="BH3" i="12"/>
  <c r="X33" i="12" s="1"/>
  <c r="X41" i="12" s="1"/>
  <c r="BL3" i="12"/>
  <c r="AB33" i="12" s="1"/>
  <c r="AB41" i="12" s="1"/>
  <c r="BP3" i="12"/>
  <c r="AF33" i="12" s="1"/>
  <c r="AF41" i="12" s="1"/>
  <c r="BT3" i="12"/>
  <c r="AJ33" i="12" s="1"/>
  <c r="AJ41" i="12" s="1"/>
  <c r="AO3" i="12"/>
  <c r="E33" i="12" s="1"/>
  <c r="E41" i="12" s="1"/>
  <c r="AS3" i="12"/>
  <c r="I33" i="12" s="1"/>
  <c r="I41" i="12" s="1"/>
  <c r="AW3" i="12"/>
  <c r="M33" i="12" s="1"/>
  <c r="M41" i="12" s="1"/>
  <c r="BA3" i="12"/>
  <c r="Q33" i="12" s="1"/>
  <c r="Q41" i="12" s="1"/>
  <c r="BE3" i="12"/>
  <c r="U33" i="12" s="1"/>
  <c r="U41" i="12" s="1"/>
  <c r="BI3" i="12"/>
  <c r="Y33" i="12" s="1"/>
  <c r="Y41" i="12" s="1"/>
  <c r="BM3" i="12"/>
  <c r="AC33" i="12" s="1"/>
  <c r="AC41" i="12" s="1"/>
  <c r="BQ3" i="12"/>
  <c r="AG33" i="12" s="1"/>
  <c r="AG41" i="12" s="1"/>
  <c r="AP3" i="12"/>
  <c r="F33" i="12" s="1"/>
  <c r="F41" i="12" s="1"/>
  <c r="AT3" i="12"/>
  <c r="J33" i="12" s="1"/>
  <c r="J41" i="12" s="1"/>
  <c r="AX3" i="12"/>
  <c r="N33" i="12" s="1"/>
  <c r="N41" i="12" s="1"/>
  <c r="BB3" i="12"/>
  <c r="R33" i="12" s="1"/>
  <c r="R41" i="12" s="1"/>
  <c r="BF3" i="12"/>
  <c r="V33" i="12" s="1"/>
  <c r="V41" i="12" s="1"/>
  <c r="BJ3" i="12"/>
  <c r="Z33" i="12" s="1"/>
  <c r="Z41" i="12" s="1"/>
  <c r="BN3" i="12"/>
  <c r="AD33" i="12" s="1"/>
  <c r="AD41" i="12" s="1"/>
  <c r="AL2" i="12" l="1"/>
  <c r="B32" i="12" s="1"/>
  <c r="M41" i="9"/>
  <c r="I41" i="9"/>
  <c r="E41" i="9"/>
  <c r="P41" i="9"/>
  <c r="L41" i="9"/>
  <c r="H41" i="9"/>
  <c r="D41" i="9"/>
  <c r="O41" i="9"/>
  <c r="K41" i="9"/>
  <c r="G41" i="9"/>
  <c r="C41" i="9"/>
  <c r="N41" i="9"/>
  <c r="J41" i="9"/>
  <c r="F41" i="9"/>
  <c r="F41" i="10" s="1"/>
  <c r="B41" i="9"/>
  <c r="M40" i="9"/>
  <c r="I40" i="9"/>
  <c r="E40" i="9"/>
  <c r="P40" i="9"/>
  <c r="L40" i="9"/>
  <c r="H40" i="9"/>
  <c r="D40" i="9"/>
  <c r="O40" i="9"/>
  <c r="K40" i="9"/>
  <c r="G40" i="9"/>
  <c r="C40" i="9"/>
  <c r="N40" i="9"/>
  <c r="J40" i="9"/>
  <c r="F40" i="9"/>
  <c r="F40" i="10" s="1"/>
  <c r="B40" i="9"/>
  <c r="C40" i="10" s="1"/>
  <c r="M39" i="9"/>
  <c r="I39" i="9"/>
  <c r="E39" i="9"/>
  <c r="P39" i="9"/>
  <c r="L39" i="9"/>
  <c r="H39" i="9"/>
  <c r="D39" i="9"/>
  <c r="O39" i="9"/>
  <c r="K39" i="9"/>
  <c r="G39" i="9"/>
  <c r="C39" i="9"/>
  <c r="N39" i="9"/>
  <c r="J39" i="9"/>
  <c r="F39" i="9"/>
  <c r="F39" i="10" s="1"/>
  <c r="B39" i="9"/>
  <c r="C39" i="10" s="1"/>
  <c r="M38" i="9"/>
  <c r="I38" i="9"/>
  <c r="E38" i="9"/>
  <c r="P38" i="9"/>
  <c r="L38" i="9"/>
  <c r="H38" i="9"/>
  <c r="D38" i="9"/>
  <c r="O38" i="9"/>
  <c r="K38" i="9"/>
  <c r="G38" i="9"/>
  <c r="C38" i="9"/>
  <c r="N38" i="9"/>
  <c r="J38" i="9"/>
  <c r="F38" i="9"/>
  <c r="F38" i="10" s="1"/>
  <c r="B38" i="9"/>
  <c r="M37" i="9"/>
  <c r="I37" i="9"/>
  <c r="E37" i="9"/>
  <c r="P37" i="9"/>
  <c r="L37" i="9"/>
  <c r="H37" i="9"/>
  <c r="D37" i="9"/>
  <c r="O37" i="9"/>
  <c r="K37" i="9"/>
  <c r="G37" i="9"/>
  <c r="C37" i="9"/>
  <c r="N37" i="9"/>
  <c r="J37" i="9"/>
  <c r="F37" i="9"/>
  <c r="F37" i="10" s="1"/>
  <c r="B37" i="9"/>
  <c r="M36" i="9"/>
  <c r="I36" i="9"/>
  <c r="E36" i="9"/>
  <c r="P36" i="9"/>
  <c r="L36" i="9"/>
  <c r="H36" i="9"/>
  <c r="D36" i="9"/>
  <c r="O36" i="9"/>
  <c r="K36" i="9"/>
  <c r="G36" i="9"/>
  <c r="C36" i="9"/>
  <c r="N36" i="9"/>
  <c r="J36" i="9"/>
  <c r="F36" i="9"/>
  <c r="F36" i="10" s="1"/>
  <c r="B36" i="9"/>
  <c r="M35" i="9"/>
  <c r="I35" i="9"/>
  <c r="E35" i="9"/>
  <c r="P35" i="9"/>
  <c r="L35" i="9"/>
  <c r="H35" i="9"/>
  <c r="D35" i="9"/>
  <c r="O35" i="9"/>
  <c r="K35" i="9"/>
  <c r="G35" i="9"/>
  <c r="C35" i="9"/>
  <c r="N35" i="9"/>
  <c r="J35" i="9"/>
  <c r="F35" i="9"/>
  <c r="F35" i="10" s="1"/>
  <c r="B35" i="9"/>
  <c r="M34" i="9"/>
  <c r="I34" i="9"/>
  <c r="E34" i="9"/>
  <c r="P34" i="9"/>
  <c r="L34" i="9"/>
  <c r="H34" i="9"/>
  <c r="D34" i="9"/>
  <c r="O34" i="9"/>
  <c r="K34" i="9"/>
  <c r="G34" i="9"/>
  <c r="C34" i="9"/>
  <c r="N34" i="9"/>
  <c r="J34" i="9"/>
  <c r="F34" i="9"/>
  <c r="F34" i="10" s="1"/>
  <c r="B34" i="9"/>
  <c r="C34" i="10" s="1"/>
  <c r="M33" i="9"/>
  <c r="I33" i="9"/>
  <c r="E33" i="9"/>
  <c r="P33" i="9"/>
  <c r="L33" i="9"/>
  <c r="H33" i="9"/>
  <c r="D33" i="9"/>
  <c r="O33" i="9"/>
  <c r="K33" i="9"/>
  <c r="G33" i="9"/>
  <c r="C33" i="9"/>
  <c r="N33" i="9"/>
  <c r="J33" i="9"/>
  <c r="F33" i="9"/>
  <c r="F33" i="10" s="1"/>
  <c r="B33" i="9"/>
  <c r="M32" i="9"/>
  <c r="I32" i="9"/>
  <c r="E32" i="9"/>
  <c r="P32" i="9"/>
  <c r="L32" i="9"/>
  <c r="H32" i="9"/>
  <c r="D32" i="9"/>
  <c r="O32" i="9"/>
  <c r="K32" i="9"/>
  <c r="G32" i="9"/>
  <c r="C32" i="9"/>
  <c r="N32" i="9"/>
  <c r="J32" i="9"/>
  <c r="F32" i="9"/>
  <c r="F32" i="10" s="1"/>
  <c r="B32" i="9"/>
  <c r="C32" i="10" s="1"/>
  <c r="M31" i="9"/>
  <c r="I31" i="9"/>
  <c r="E31" i="9"/>
  <c r="P31" i="9"/>
  <c r="L31" i="9"/>
  <c r="H31" i="9"/>
  <c r="D31" i="9"/>
  <c r="O31" i="9"/>
  <c r="K31" i="9"/>
  <c r="G31" i="9"/>
  <c r="C31" i="9"/>
  <c r="N31" i="9"/>
  <c r="J31" i="9"/>
  <c r="F31" i="9"/>
  <c r="F31" i="10" s="1"/>
  <c r="B31" i="9"/>
  <c r="M30" i="9"/>
  <c r="I30" i="9"/>
  <c r="E30" i="9"/>
  <c r="P30" i="9"/>
  <c r="L30" i="9"/>
  <c r="H30" i="9"/>
  <c r="D30" i="9"/>
  <c r="O30" i="9"/>
  <c r="K30" i="9"/>
  <c r="G30" i="9"/>
  <c r="C30" i="9"/>
  <c r="N30" i="9"/>
  <c r="J30" i="9"/>
  <c r="F30" i="9"/>
  <c r="B30" i="9"/>
  <c r="M29" i="9"/>
  <c r="I29" i="9"/>
  <c r="E29" i="9"/>
  <c r="P29" i="9"/>
  <c r="L29" i="9"/>
  <c r="H29" i="9"/>
  <c r="D29" i="9"/>
  <c r="O29" i="9"/>
  <c r="K29" i="9"/>
  <c r="G29" i="9"/>
  <c r="C29" i="9"/>
  <c r="N29" i="9"/>
  <c r="J29" i="9"/>
  <c r="F29" i="9"/>
  <c r="F29" i="10" s="1"/>
  <c r="B29" i="9"/>
  <c r="C29" i="10" s="1"/>
  <c r="M28" i="9"/>
  <c r="I28" i="9"/>
  <c r="E28" i="9"/>
  <c r="P28" i="9"/>
  <c r="L28" i="9"/>
  <c r="H28" i="9"/>
  <c r="D28" i="9"/>
  <c r="O28" i="9"/>
  <c r="K28" i="9"/>
  <c r="G28" i="9"/>
  <c r="C28" i="9"/>
  <c r="N28" i="9"/>
  <c r="J28" i="9"/>
  <c r="F28" i="9"/>
  <c r="F28" i="10" s="1"/>
  <c r="B28" i="9"/>
  <c r="M27" i="9"/>
  <c r="I27" i="9"/>
  <c r="E27" i="9"/>
  <c r="P27" i="9"/>
  <c r="L27" i="9"/>
  <c r="H27" i="9"/>
  <c r="D27" i="9"/>
  <c r="O27" i="9"/>
  <c r="K27" i="9"/>
  <c r="G27" i="9"/>
  <c r="C27" i="9"/>
  <c r="N27" i="9"/>
  <c r="J27" i="9"/>
  <c r="F27" i="9"/>
  <c r="F27" i="10" s="1"/>
  <c r="B27" i="9"/>
  <c r="M26" i="9"/>
  <c r="I26" i="9"/>
  <c r="E26" i="9"/>
  <c r="P26" i="9"/>
  <c r="L26" i="9"/>
  <c r="H26" i="9"/>
  <c r="D26" i="9"/>
  <c r="O26" i="9"/>
  <c r="K26" i="9"/>
  <c r="G26" i="9"/>
  <c r="C26" i="9"/>
  <c r="N26" i="9"/>
  <c r="J26" i="9"/>
  <c r="F26" i="9"/>
  <c r="F26" i="10" s="1"/>
  <c r="B26" i="9"/>
  <c r="M25" i="9"/>
  <c r="I25" i="9"/>
  <c r="E25" i="9"/>
  <c r="P25" i="9"/>
  <c r="L25" i="9"/>
  <c r="H25" i="9"/>
  <c r="D25" i="9"/>
  <c r="O25" i="9"/>
  <c r="K25" i="9"/>
  <c r="G25" i="9"/>
  <c r="C25" i="9"/>
  <c r="N25" i="9"/>
  <c r="J25" i="9"/>
  <c r="F25" i="9"/>
  <c r="F25" i="10" s="1"/>
  <c r="B25" i="9"/>
  <c r="M24" i="9"/>
  <c r="I24" i="9"/>
  <c r="E24" i="9"/>
  <c r="P24" i="9"/>
  <c r="L24" i="9"/>
  <c r="H24" i="9"/>
  <c r="D24" i="9"/>
  <c r="O24" i="9"/>
  <c r="K24" i="9"/>
  <c r="G24" i="9"/>
  <c r="C24" i="9"/>
  <c r="N24" i="9"/>
  <c r="J24" i="9"/>
  <c r="F24" i="9"/>
  <c r="F24" i="10" s="1"/>
  <c r="B24" i="9"/>
  <c r="M23" i="9"/>
  <c r="I23" i="9"/>
  <c r="E23" i="9"/>
  <c r="P23" i="9"/>
  <c r="L23" i="9"/>
  <c r="H23" i="9"/>
  <c r="D23" i="9"/>
  <c r="O23" i="9"/>
  <c r="K23" i="9"/>
  <c r="G23" i="9"/>
  <c r="C23" i="9"/>
  <c r="N23" i="9"/>
  <c r="J23" i="9"/>
  <c r="F23" i="9"/>
  <c r="F23" i="10" s="1"/>
  <c r="B23" i="9"/>
  <c r="M22" i="9"/>
  <c r="I22" i="9"/>
  <c r="E22" i="9"/>
  <c r="P22" i="9"/>
  <c r="L22" i="9"/>
  <c r="H22" i="9"/>
  <c r="D22" i="9"/>
  <c r="O22" i="9"/>
  <c r="K22" i="9"/>
  <c r="G22" i="9"/>
  <c r="C22" i="9"/>
  <c r="N22" i="9"/>
  <c r="J22" i="9"/>
  <c r="F22" i="9"/>
  <c r="F22" i="10" s="1"/>
  <c r="B22" i="9"/>
  <c r="M21" i="9"/>
  <c r="I21" i="9"/>
  <c r="E21" i="9"/>
  <c r="P21" i="9"/>
  <c r="L21" i="9"/>
  <c r="H21" i="9"/>
  <c r="D21" i="9"/>
  <c r="O21" i="9"/>
  <c r="K21" i="9"/>
  <c r="G21" i="9"/>
  <c r="C21" i="9"/>
  <c r="N21" i="9"/>
  <c r="J21" i="9"/>
  <c r="F21" i="9"/>
  <c r="F21" i="10" s="1"/>
  <c r="B21" i="9"/>
  <c r="M20" i="9"/>
  <c r="I20" i="9"/>
  <c r="E20" i="9"/>
  <c r="P20" i="9"/>
  <c r="L20" i="9"/>
  <c r="H20" i="9"/>
  <c r="D20" i="9"/>
  <c r="O20" i="9"/>
  <c r="K20" i="9"/>
  <c r="G20" i="9"/>
  <c r="C20" i="9"/>
  <c r="N20" i="9"/>
  <c r="J20" i="9"/>
  <c r="F20" i="9"/>
  <c r="F20" i="10" s="1"/>
  <c r="B20" i="9"/>
  <c r="M19" i="9"/>
  <c r="I19" i="9"/>
  <c r="E19" i="9"/>
  <c r="P19" i="9"/>
  <c r="L19" i="9"/>
  <c r="H19" i="9"/>
  <c r="D19" i="9"/>
  <c r="O19" i="9"/>
  <c r="K19" i="9"/>
  <c r="G19" i="9"/>
  <c r="C19" i="9"/>
  <c r="N19" i="9"/>
  <c r="J19" i="9"/>
  <c r="I19" i="10" s="1"/>
  <c r="F19" i="9"/>
  <c r="F19" i="10" s="1"/>
  <c r="B19" i="9"/>
  <c r="M18" i="9"/>
  <c r="I18" i="9"/>
  <c r="E18" i="9"/>
  <c r="P18" i="9"/>
  <c r="L18" i="9"/>
  <c r="H18" i="9"/>
  <c r="D18" i="9"/>
  <c r="O18" i="9"/>
  <c r="K18" i="9"/>
  <c r="G18" i="9"/>
  <c r="C18" i="9"/>
  <c r="N18" i="9"/>
  <c r="J18" i="9"/>
  <c r="F18" i="9"/>
  <c r="B18" i="9"/>
  <c r="M17" i="9"/>
  <c r="I17" i="9"/>
  <c r="E17" i="9"/>
  <c r="P17" i="9"/>
  <c r="L17" i="9"/>
  <c r="H17" i="9"/>
  <c r="D17" i="9"/>
  <c r="O17" i="9"/>
  <c r="K17" i="9"/>
  <c r="G17" i="9"/>
  <c r="C17" i="9"/>
  <c r="N17" i="9"/>
  <c r="J17" i="9"/>
  <c r="F17" i="9"/>
  <c r="F17" i="10" s="1"/>
  <c r="B17" i="9"/>
  <c r="M16" i="9"/>
  <c r="I16" i="9"/>
  <c r="E16" i="9"/>
  <c r="P16" i="9"/>
  <c r="L16" i="9"/>
  <c r="H16" i="9"/>
  <c r="D16" i="9"/>
  <c r="O16" i="9"/>
  <c r="K16" i="9"/>
  <c r="G16" i="9"/>
  <c r="C16" i="9"/>
  <c r="N16" i="9"/>
  <c r="J16" i="9"/>
  <c r="F16" i="9"/>
  <c r="F16" i="10" s="1"/>
  <c r="B16" i="9"/>
  <c r="M15" i="9"/>
  <c r="I15" i="9"/>
  <c r="E15" i="9"/>
  <c r="P15" i="9"/>
  <c r="L15" i="9"/>
  <c r="H15" i="9"/>
  <c r="D15" i="9"/>
  <c r="O15" i="9"/>
  <c r="K15" i="9"/>
  <c r="G15" i="9"/>
  <c r="C15" i="9"/>
  <c r="N15" i="9"/>
  <c r="J15" i="9"/>
  <c r="F15" i="9"/>
  <c r="F15" i="10" s="1"/>
  <c r="B15" i="9"/>
  <c r="M14" i="9"/>
  <c r="I14" i="9"/>
  <c r="E14" i="9"/>
  <c r="P14" i="9"/>
  <c r="L14" i="9"/>
  <c r="H14" i="9"/>
  <c r="D14" i="9"/>
  <c r="O14" i="9"/>
  <c r="K14" i="9"/>
  <c r="G14" i="9"/>
  <c r="C14" i="9"/>
  <c r="N14" i="9"/>
  <c r="J14" i="9"/>
  <c r="F14" i="9"/>
  <c r="F14" i="10" s="1"/>
  <c r="B14" i="9"/>
  <c r="C14" i="10" s="1"/>
  <c r="M13" i="9"/>
  <c r="I13" i="9"/>
  <c r="E13" i="9"/>
  <c r="P13" i="9"/>
  <c r="L13" i="9"/>
  <c r="H13" i="9"/>
  <c r="D13" i="9"/>
  <c r="O13" i="9"/>
  <c r="K13" i="9"/>
  <c r="G13" i="9"/>
  <c r="C13" i="9"/>
  <c r="N13" i="9"/>
  <c r="J13" i="9"/>
  <c r="F13" i="9"/>
  <c r="F13" i="10" s="1"/>
  <c r="B13" i="9"/>
  <c r="M12" i="9"/>
  <c r="I12" i="9"/>
  <c r="E12" i="9"/>
  <c r="P12" i="9"/>
  <c r="L12" i="9"/>
  <c r="H12" i="9"/>
  <c r="D12" i="9"/>
  <c r="O12" i="9"/>
  <c r="K12" i="9"/>
  <c r="G12" i="9"/>
  <c r="C12" i="9"/>
  <c r="N12" i="9"/>
  <c r="J12" i="9"/>
  <c r="F12" i="9"/>
  <c r="F12" i="10" s="1"/>
  <c r="B12" i="9"/>
  <c r="M11" i="9"/>
  <c r="I11" i="9"/>
  <c r="E11" i="9"/>
  <c r="P11" i="9"/>
  <c r="L11" i="9"/>
  <c r="H11" i="9"/>
  <c r="D11" i="9"/>
  <c r="O11" i="9"/>
  <c r="K11" i="9"/>
  <c r="G11" i="9"/>
  <c r="C11" i="9"/>
  <c r="N11" i="9"/>
  <c r="J11" i="9"/>
  <c r="F11" i="9"/>
  <c r="F11" i="10" s="1"/>
  <c r="B11" i="9"/>
  <c r="M10" i="9"/>
  <c r="I10" i="9"/>
  <c r="E10" i="9"/>
  <c r="P10" i="9"/>
  <c r="L10" i="9"/>
  <c r="H10" i="9"/>
  <c r="D10" i="9"/>
  <c r="O10" i="9"/>
  <c r="K10" i="9"/>
  <c r="G10" i="9"/>
  <c r="C10" i="9"/>
  <c r="N10" i="9"/>
  <c r="J10" i="9"/>
  <c r="F10" i="9"/>
  <c r="F10" i="10" s="1"/>
  <c r="B10" i="9"/>
  <c r="M9" i="9"/>
  <c r="I9" i="9"/>
  <c r="E9" i="9"/>
  <c r="P9" i="9"/>
  <c r="L9" i="9"/>
  <c r="H9" i="9"/>
  <c r="D9" i="9"/>
  <c r="O9" i="9"/>
  <c r="K9" i="9"/>
  <c r="G9" i="9"/>
  <c r="C9" i="9"/>
  <c r="N9" i="9"/>
  <c r="J9" i="9"/>
  <c r="F9" i="9"/>
  <c r="F9" i="10" s="1"/>
  <c r="B9" i="9"/>
  <c r="M8" i="9"/>
  <c r="I8" i="9"/>
  <c r="E8" i="9"/>
  <c r="P8" i="9"/>
  <c r="L8" i="9"/>
  <c r="H8" i="9"/>
  <c r="D8" i="9"/>
  <c r="O8" i="9"/>
  <c r="K8" i="9"/>
  <c r="G8" i="9"/>
  <c r="C8" i="9"/>
  <c r="N8" i="9"/>
  <c r="J8" i="9"/>
  <c r="F8" i="9"/>
  <c r="F8" i="10" s="1"/>
  <c r="B8" i="9"/>
  <c r="M7" i="9"/>
  <c r="I7" i="9"/>
  <c r="E7" i="9"/>
  <c r="P7" i="9"/>
  <c r="L7" i="9"/>
  <c r="H7" i="9"/>
  <c r="D7" i="9"/>
  <c r="O7" i="9"/>
  <c r="K7" i="9"/>
  <c r="G7" i="9"/>
  <c r="C7" i="9"/>
  <c r="N7" i="9"/>
  <c r="J7" i="9"/>
  <c r="F7" i="9"/>
  <c r="F7" i="10" s="1"/>
  <c r="B7" i="9"/>
  <c r="M6" i="9"/>
  <c r="I6" i="9"/>
  <c r="E6" i="9"/>
  <c r="P6" i="9"/>
  <c r="L6" i="9"/>
  <c r="H6" i="9"/>
  <c r="D6" i="9"/>
  <c r="O6" i="9"/>
  <c r="K6" i="9"/>
  <c r="G6" i="9"/>
  <c r="C6" i="9"/>
  <c r="N6" i="9"/>
  <c r="J6" i="9"/>
  <c r="F6" i="9"/>
  <c r="F6" i="10" s="1"/>
  <c r="B6" i="9"/>
  <c r="M5" i="9"/>
  <c r="I5" i="9"/>
  <c r="E5" i="9"/>
  <c r="P5" i="9"/>
  <c r="L5" i="9"/>
  <c r="H5" i="9"/>
  <c r="D5" i="9"/>
  <c r="O5" i="9"/>
  <c r="K5" i="9"/>
  <c r="G5" i="9"/>
  <c r="C5" i="9"/>
  <c r="N5" i="9"/>
  <c r="J5" i="9"/>
  <c r="F5" i="9"/>
  <c r="F5" i="10" s="1"/>
  <c r="B5" i="9"/>
  <c r="M4" i="9"/>
  <c r="I4" i="9"/>
  <c r="E4" i="9"/>
  <c r="P4" i="9"/>
  <c r="L4" i="9"/>
  <c r="H4" i="9"/>
  <c r="D4" i="9"/>
  <c r="O4" i="9"/>
  <c r="K4" i="9"/>
  <c r="G4" i="9"/>
  <c r="C4" i="9"/>
  <c r="N4" i="9"/>
  <c r="J4" i="9"/>
  <c r="F4" i="9"/>
  <c r="F4" i="10" s="1"/>
  <c r="B4" i="9"/>
  <c r="C4" i="10" s="1"/>
  <c r="M3" i="9"/>
  <c r="I3" i="9"/>
  <c r="E3" i="9"/>
  <c r="P3" i="9"/>
  <c r="L3" i="9"/>
  <c r="H3" i="9"/>
  <c r="D3" i="9"/>
  <c r="O3" i="9"/>
  <c r="K3" i="9"/>
  <c r="G3" i="9"/>
  <c r="C3" i="9"/>
  <c r="N3" i="9"/>
  <c r="J3" i="9"/>
  <c r="I3" i="10" s="1"/>
  <c r="F3" i="9"/>
  <c r="B3" i="9"/>
  <c r="C3" i="10" s="1"/>
  <c r="Q41" i="5"/>
  <c r="P41" i="5"/>
  <c r="O41" i="5"/>
  <c r="N41" i="5"/>
  <c r="Q40" i="5"/>
  <c r="P40" i="5"/>
  <c r="O40" i="5"/>
  <c r="N40" i="5"/>
  <c r="Q39" i="5"/>
  <c r="P39" i="5"/>
  <c r="O39" i="5"/>
  <c r="N39" i="5"/>
  <c r="Q38" i="5"/>
  <c r="P38" i="5"/>
  <c r="O38" i="5"/>
  <c r="N38" i="5"/>
  <c r="Q37" i="5"/>
  <c r="P37" i="5"/>
  <c r="O37" i="5"/>
  <c r="N37" i="5"/>
  <c r="Q36" i="5"/>
  <c r="P36" i="5"/>
  <c r="O36" i="5"/>
  <c r="N36" i="5"/>
  <c r="Q35" i="5"/>
  <c r="P35" i="5"/>
  <c r="O35" i="5"/>
  <c r="N35" i="5"/>
  <c r="Q34" i="5"/>
  <c r="P34" i="5"/>
  <c r="O34" i="5"/>
  <c r="N34" i="5"/>
  <c r="Q33" i="5"/>
  <c r="P33" i="5"/>
  <c r="O33" i="5"/>
  <c r="N33" i="5"/>
  <c r="Q32" i="5"/>
  <c r="P32" i="5"/>
  <c r="O32" i="5"/>
  <c r="N32" i="5"/>
  <c r="Q31" i="5"/>
  <c r="P31" i="5"/>
  <c r="O31" i="5"/>
  <c r="N31" i="5"/>
  <c r="Q30" i="5"/>
  <c r="P30" i="5"/>
  <c r="O30" i="5"/>
  <c r="N30" i="5"/>
  <c r="Q29" i="5"/>
  <c r="P29" i="5"/>
  <c r="O29" i="5"/>
  <c r="N29" i="5"/>
  <c r="Q28" i="5"/>
  <c r="P28" i="5"/>
  <c r="O28" i="5"/>
  <c r="N28" i="5"/>
  <c r="Q27" i="5"/>
  <c r="P27" i="5"/>
  <c r="O27" i="5"/>
  <c r="N27" i="5"/>
  <c r="Q26" i="5"/>
  <c r="P26" i="5"/>
  <c r="O26" i="5"/>
  <c r="N26" i="5"/>
  <c r="Q25" i="5"/>
  <c r="P25" i="5"/>
  <c r="O25" i="5"/>
  <c r="N25" i="5"/>
  <c r="Q24" i="5"/>
  <c r="P24" i="5"/>
  <c r="O24" i="5"/>
  <c r="N24" i="5"/>
  <c r="Q23" i="5"/>
  <c r="P23" i="5"/>
  <c r="O23" i="5"/>
  <c r="N23" i="5"/>
  <c r="Q22" i="5"/>
  <c r="P22" i="5"/>
  <c r="O22" i="5"/>
  <c r="N22" i="5"/>
  <c r="Q21" i="5"/>
  <c r="P21" i="5"/>
  <c r="O21" i="5"/>
  <c r="N21" i="5"/>
  <c r="Q20" i="5"/>
  <c r="P20" i="5"/>
  <c r="O20" i="5"/>
  <c r="N20" i="5"/>
  <c r="Q19" i="5"/>
  <c r="P19" i="5"/>
  <c r="O19" i="5"/>
  <c r="N19" i="5"/>
  <c r="Q18" i="5"/>
  <c r="P18" i="5"/>
  <c r="O18" i="5"/>
  <c r="N18" i="5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3" i="5"/>
  <c r="P3" i="5"/>
  <c r="O3" i="5"/>
  <c r="N3" i="5"/>
  <c r="M41" i="5"/>
  <c r="L41" i="5"/>
  <c r="K41" i="5"/>
  <c r="J41" i="5"/>
  <c r="M40" i="5"/>
  <c r="L40" i="5"/>
  <c r="K40" i="5"/>
  <c r="J40" i="5"/>
  <c r="M39" i="5"/>
  <c r="L39" i="5"/>
  <c r="K39" i="5"/>
  <c r="J39" i="5"/>
  <c r="M38" i="5"/>
  <c r="L38" i="5"/>
  <c r="K38" i="5"/>
  <c r="J38" i="5"/>
  <c r="M37" i="5"/>
  <c r="L37" i="5"/>
  <c r="K37" i="5"/>
  <c r="J37" i="5"/>
  <c r="M36" i="5"/>
  <c r="L36" i="5"/>
  <c r="K36" i="5"/>
  <c r="J36" i="5"/>
  <c r="M35" i="5"/>
  <c r="L35" i="5"/>
  <c r="K35" i="5"/>
  <c r="J35" i="5"/>
  <c r="M34" i="5"/>
  <c r="L34" i="5"/>
  <c r="K34" i="5"/>
  <c r="J34" i="5"/>
  <c r="M33" i="5"/>
  <c r="L33" i="5"/>
  <c r="K33" i="5"/>
  <c r="J33" i="5"/>
  <c r="M32" i="5"/>
  <c r="L32" i="5"/>
  <c r="K32" i="5"/>
  <c r="J32" i="5"/>
  <c r="M31" i="5"/>
  <c r="L31" i="5"/>
  <c r="K31" i="5"/>
  <c r="J31" i="5"/>
  <c r="M30" i="5"/>
  <c r="L30" i="5"/>
  <c r="K30" i="5"/>
  <c r="J30" i="5"/>
  <c r="M29" i="5"/>
  <c r="L29" i="5"/>
  <c r="K29" i="5"/>
  <c r="J29" i="5"/>
  <c r="M28" i="5"/>
  <c r="L28" i="5"/>
  <c r="K28" i="5"/>
  <c r="J28" i="5"/>
  <c r="M27" i="5"/>
  <c r="L27" i="5"/>
  <c r="K27" i="5"/>
  <c r="J27" i="5"/>
  <c r="M26" i="5"/>
  <c r="L26" i="5"/>
  <c r="K26" i="5"/>
  <c r="J26" i="5"/>
  <c r="M25" i="5"/>
  <c r="L25" i="5"/>
  <c r="K25" i="5"/>
  <c r="J25" i="5"/>
  <c r="M24" i="5"/>
  <c r="L24" i="5"/>
  <c r="K24" i="5"/>
  <c r="J24" i="5"/>
  <c r="M23" i="5"/>
  <c r="L23" i="5"/>
  <c r="K23" i="5"/>
  <c r="J23" i="5"/>
  <c r="M22" i="5"/>
  <c r="L22" i="5"/>
  <c r="K22" i="5"/>
  <c r="J22" i="5"/>
  <c r="M21" i="5"/>
  <c r="L21" i="5"/>
  <c r="K21" i="5"/>
  <c r="J21" i="5"/>
  <c r="M20" i="5"/>
  <c r="L20" i="5"/>
  <c r="K20" i="5"/>
  <c r="J20" i="5"/>
  <c r="M19" i="5"/>
  <c r="L19" i="5"/>
  <c r="K19" i="5"/>
  <c r="J19" i="5"/>
  <c r="M18" i="5"/>
  <c r="L18" i="5"/>
  <c r="K18" i="5"/>
  <c r="J18" i="5"/>
  <c r="M17" i="5"/>
  <c r="L17" i="5"/>
  <c r="K17" i="5"/>
  <c r="J17" i="5"/>
  <c r="M16" i="5"/>
  <c r="L16" i="5"/>
  <c r="K16" i="5"/>
  <c r="J16" i="5"/>
  <c r="M15" i="5"/>
  <c r="L15" i="5"/>
  <c r="K15" i="5"/>
  <c r="J15" i="5"/>
  <c r="M14" i="5"/>
  <c r="L14" i="5"/>
  <c r="K14" i="5"/>
  <c r="J14" i="5"/>
  <c r="M13" i="5"/>
  <c r="L13" i="5"/>
  <c r="K13" i="5"/>
  <c r="J13" i="5"/>
  <c r="M12" i="5"/>
  <c r="L12" i="5"/>
  <c r="K12" i="5"/>
  <c r="J12" i="5"/>
  <c r="M11" i="5"/>
  <c r="L11" i="5"/>
  <c r="K11" i="5"/>
  <c r="J11" i="5"/>
  <c r="M10" i="5"/>
  <c r="L10" i="5"/>
  <c r="K10" i="5"/>
  <c r="J10" i="5"/>
  <c r="M9" i="5"/>
  <c r="L9" i="5"/>
  <c r="K9" i="5"/>
  <c r="J9" i="5"/>
  <c r="M8" i="5"/>
  <c r="L8" i="5"/>
  <c r="K8" i="5"/>
  <c r="J8" i="5"/>
  <c r="M7" i="5"/>
  <c r="L7" i="5"/>
  <c r="K7" i="5"/>
  <c r="J7" i="5"/>
  <c r="M6" i="5"/>
  <c r="L6" i="5"/>
  <c r="K6" i="5"/>
  <c r="J6" i="5"/>
  <c r="M5" i="5"/>
  <c r="L5" i="5"/>
  <c r="K5" i="5"/>
  <c r="J5" i="5"/>
  <c r="M4" i="5"/>
  <c r="L4" i="5"/>
  <c r="K4" i="5"/>
  <c r="J4" i="5"/>
  <c r="M3" i="5"/>
  <c r="L3" i="5"/>
  <c r="K3" i="5"/>
  <c r="J3" i="5"/>
  <c r="I41" i="5"/>
  <c r="H41" i="5"/>
  <c r="G41" i="5"/>
  <c r="F41" i="5"/>
  <c r="I40" i="5"/>
  <c r="H40" i="5"/>
  <c r="G40" i="5"/>
  <c r="F40" i="5"/>
  <c r="I39" i="5"/>
  <c r="H39" i="5"/>
  <c r="G39" i="5"/>
  <c r="F39" i="5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B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E3" i="5"/>
  <c r="D3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K4" i="10" l="1"/>
  <c r="L4" i="10"/>
  <c r="B5" i="10"/>
  <c r="C5" i="10"/>
  <c r="H7" i="10"/>
  <c r="I7" i="10"/>
  <c r="H11" i="10"/>
  <c r="I11" i="10"/>
  <c r="H15" i="10"/>
  <c r="I15" i="10"/>
  <c r="K16" i="10"/>
  <c r="L16" i="10"/>
  <c r="B17" i="10"/>
  <c r="C17" i="10"/>
  <c r="F18" i="10"/>
  <c r="K20" i="10"/>
  <c r="L20" i="10"/>
  <c r="B21" i="10"/>
  <c r="C21" i="10"/>
  <c r="H23" i="10"/>
  <c r="I23" i="10"/>
  <c r="K24" i="10"/>
  <c r="L24" i="10"/>
  <c r="B25" i="10"/>
  <c r="C25" i="10"/>
  <c r="H27" i="10"/>
  <c r="I27" i="10"/>
  <c r="F30" i="10"/>
  <c r="H31" i="10"/>
  <c r="I31" i="10"/>
  <c r="K32" i="10"/>
  <c r="L32" i="10"/>
  <c r="B33" i="10"/>
  <c r="C33" i="10"/>
  <c r="H35" i="10"/>
  <c r="I35" i="10"/>
  <c r="K36" i="10"/>
  <c r="L36" i="10"/>
  <c r="H39" i="10"/>
  <c r="I39" i="10"/>
  <c r="K40" i="10"/>
  <c r="L40" i="10"/>
  <c r="C41" i="10"/>
  <c r="L3" i="10"/>
  <c r="K3" i="10"/>
  <c r="H6" i="10"/>
  <c r="I6" i="10"/>
  <c r="K7" i="10"/>
  <c r="L7" i="10"/>
  <c r="B8" i="10"/>
  <c r="D8" i="10" s="1"/>
  <c r="C8" i="10"/>
  <c r="H10" i="10"/>
  <c r="I10" i="10"/>
  <c r="K11" i="10"/>
  <c r="L11" i="10"/>
  <c r="B12" i="10"/>
  <c r="C12" i="10"/>
  <c r="H14" i="10"/>
  <c r="J14" i="10" s="1"/>
  <c r="I14" i="10"/>
  <c r="L15" i="10"/>
  <c r="K15" i="10"/>
  <c r="B16" i="10"/>
  <c r="C16" i="10"/>
  <c r="H18" i="10"/>
  <c r="I18" i="10"/>
  <c r="L19" i="10"/>
  <c r="K19" i="10"/>
  <c r="B20" i="10"/>
  <c r="C20" i="10"/>
  <c r="H22" i="10"/>
  <c r="I22" i="10"/>
  <c r="K23" i="10"/>
  <c r="L23" i="10"/>
  <c r="B24" i="10"/>
  <c r="C24" i="10"/>
  <c r="H26" i="10"/>
  <c r="I26" i="10"/>
  <c r="K27" i="10"/>
  <c r="L27" i="10"/>
  <c r="B28" i="10"/>
  <c r="C28" i="10"/>
  <c r="H30" i="10"/>
  <c r="I30" i="10"/>
  <c r="L31" i="10"/>
  <c r="K31" i="10"/>
  <c r="H34" i="10"/>
  <c r="J34" i="10" s="1"/>
  <c r="I34" i="10"/>
  <c r="K35" i="10"/>
  <c r="L35" i="10"/>
  <c r="B36" i="10"/>
  <c r="C36" i="10"/>
  <c r="H38" i="10"/>
  <c r="I38" i="10"/>
  <c r="L39" i="10"/>
  <c r="K39" i="10"/>
  <c r="H5" i="10"/>
  <c r="I5" i="10"/>
  <c r="K6" i="10"/>
  <c r="L6" i="10"/>
  <c r="B7" i="10"/>
  <c r="C7" i="10"/>
  <c r="H9" i="10"/>
  <c r="I9" i="10"/>
  <c r="K10" i="10"/>
  <c r="L10" i="10"/>
  <c r="B11" i="10"/>
  <c r="C11" i="10"/>
  <c r="H13" i="10"/>
  <c r="I13" i="10"/>
  <c r="K14" i="10"/>
  <c r="L14" i="10"/>
  <c r="B15" i="10"/>
  <c r="C15" i="10"/>
  <c r="H17" i="10"/>
  <c r="I17" i="10"/>
  <c r="K18" i="10"/>
  <c r="L18" i="10"/>
  <c r="B19" i="10"/>
  <c r="C19" i="10"/>
  <c r="H21" i="10"/>
  <c r="I21" i="10"/>
  <c r="K22" i="10"/>
  <c r="L22" i="10"/>
  <c r="B23" i="10"/>
  <c r="C23" i="10"/>
  <c r="H25" i="10"/>
  <c r="I25" i="10"/>
  <c r="K26" i="10"/>
  <c r="L26" i="10"/>
  <c r="B27" i="10"/>
  <c r="C27" i="10"/>
  <c r="H29" i="10"/>
  <c r="J29" i="10" s="1"/>
  <c r="I29" i="10"/>
  <c r="K30" i="10"/>
  <c r="L30" i="10"/>
  <c r="B31" i="10"/>
  <c r="C31" i="10"/>
  <c r="H33" i="10"/>
  <c r="I33" i="10"/>
  <c r="K34" i="10"/>
  <c r="L34" i="10"/>
  <c r="B35" i="10"/>
  <c r="C35" i="10"/>
  <c r="H37" i="10"/>
  <c r="I37" i="10"/>
  <c r="K38" i="10"/>
  <c r="L38" i="10"/>
  <c r="H41" i="10"/>
  <c r="I41" i="10"/>
  <c r="K8" i="10"/>
  <c r="L8" i="10"/>
  <c r="B9" i="10"/>
  <c r="C9" i="10"/>
  <c r="K12" i="10"/>
  <c r="L12" i="10"/>
  <c r="B13" i="10"/>
  <c r="C13" i="10"/>
  <c r="K28" i="10"/>
  <c r="L28" i="10"/>
  <c r="B37" i="10"/>
  <c r="C37" i="10"/>
  <c r="E3" i="10"/>
  <c r="F3" i="10"/>
  <c r="H4" i="10"/>
  <c r="I4" i="10"/>
  <c r="L5" i="10"/>
  <c r="K5" i="10"/>
  <c r="B6" i="10"/>
  <c r="C6" i="10"/>
  <c r="H8" i="10"/>
  <c r="I8" i="10"/>
  <c r="L9" i="10"/>
  <c r="K9" i="10"/>
  <c r="B10" i="10"/>
  <c r="C10" i="10"/>
  <c r="H12" i="10"/>
  <c r="J12" i="10" s="1"/>
  <c r="I12" i="10"/>
  <c r="L13" i="10"/>
  <c r="K13" i="10"/>
  <c r="H16" i="10"/>
  <c r="I16" i="10"/>
  <c r="K17" i="10"/>
  <c r="L17" i="10"/>
  <c r="M17" i="10" s="1"/>
  <c r="B18" i="10"/>
  <c r="C18" i="10"/>
  <c r="H20" i="10"/>
  <c r="I20" i="10"/>
  <c r="L21" i="10"/>
  <c r="K21" i="10"/>
  <c r="B22" i="10"/>
  <c r="C22" i="10"/>
  <c r="H24" i="10"/>
  <c r="I24" i="10"/>
  <c r="L25" i="10"/>
  <c r="K25" i="10"/>
  <c r="B26" i="10"/>
  <c r="C26" i="10"/>
  <c r="H28" i="10"/>
  <c r="I28" i="10"/>
  <c r="L29" i="10"/>
  <c r="K29" i="10"/>
  <c r="B30" i="10"/>
  <c r="C30" i="10"/>
  <c r="H32" i="10"/>
  <c r="I32" i="10"/>
  <c r="L33" i="10"/>
  <c r="K33" i="10"/>
  <c r="H36" i="10"/>
  <c r="J36" i="10" s="1"/>
  <c r="I36" i="10"/>
  <c r="L37" i="10"/>
  <c r="K37" i="10"/>
  <c r="B38" i="10"/>
  <c r="C38" i="10"/>
  <c r="H40" i="10"/>
  <c r="I40" i="10"/>
  <c r="K41" i="10"/>
  <c r="L41" i="10"/>
  <c r="G3" i="10"/>
  <c r="B41" i="10"/>
  <c r="B14" i="10"/>
  <c r="D14" i="10" s="1"/>
  <c r="B29" i="10"/>
  <c r="D29" i="10" s="1"/>
  <c r="B4" i="10"/>
  <c r="D4" i="10" s="1"/>
  <c r="B32" i="10"/>
  <c r="D32" i="10" s="1"/>
  <c r="B34" i="10"/>
  <c r="D34" i="10" s="1"/>
  <c r="B39" i="10"/>
  <c r="D39" i="10" s="1"/>
  <c r="B40" i="10"/>
  <c r="D40" i="10" s="1"/>
  <c r="H19" i="10"/>
  <c r="J19" i="10" s="1"/>
  <c r="B3" i="10"/>
  <c r="D3" i="10" s="1"/>
  <c r="H3" i="10"/>
  <c r="E41" i="10"/>
  <c r="G41" i="10" s="1"/>
  <c r="E40" i="10"/>
  <c r="G40" i="10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E4" i="10"/>
  <c r="G4" i="10" s="1"/>
  <c r="M39" i="10" l="1"/>
  <c r="M27" i="10"/>
  <c r="M19" i="10"/>
  <c r="M11" i="10"/>
  <c r="M41" i="10"/>
  <c r="M20" i="10"/>
  <c r="M21" i="10"/>
  <c r="M26" i="10"/>
  <c r="M5" i="10"/>
  <c r="M28" i="10"/>
  <c r="M12" i="10"/>
  <c r="M8" i="10"/>
  <c r="M30" i="10"/>
  <c r="M22" i="10"/>
  <c r="M29" i="10"/>
  <c r="M9" i="10"/>
  <c r="M34" i="10"/>
  <c r="M31" i="10"/>
  <c r="M3" i="10"/>
  <c r="M40" i="10"/>
  <c r="M36" i="10"/>
  <c r="F44" i="10"/>
  <c r="C49" i="10" s="1"/>
  <c r="J39" i="10"/>
  <c r="M16" i="10"/>
  <c r="G30" i="10"/>
  <c r="G44" i="10" s="1"/>
  <c r="D19" i="10"/>
  <c r="J30" i="10"/>
  <c r="M24" i="10"/>
  <c r="J21" i="10"/>
  <c r="M18" i="10"/>
  <c r="M10" i="10"/>
  <c r="M35" i="10"/>
  <c r="M23" i="10"/>
  <c r="M7" i="10"/>
  <c r="G18" i="10"/>
  <c r="M37" i="10"/>
  <c r="J28" i="10"/>
  <c r="D22" i="10"/>
  <c r="M13" i="10"/>
  <c r="J5" i="10"/>
  <c r="D21" i="10"/>
  <c r="J11" i="10"/>
  <c r="D5" i="10"/>
  <c r="C44" i="10"/>
  <c r="B49" i="10" s="1"/>
  <c r="I44" i="10"/>
  <c r="D49" i="10" s="1"/>
  <c r="M38" i="10"/>
  <c r="M14" i="10"/>
  <c r="M6" i="10"/>
  <c r="D20" i="10"/>
  <c r="M15" i="10"/>
  <c r="M32" i="10"/>
  <c r="M4" i="10"/>
  <c r="M33" i="10"/>
  <c r="M25" i="10"/>
  <c r="J20" i="10"/>
  <c r="D13" i="10"/>
  <c r="J33" i="10"/>
  <c r="D23" i="10"/>
  <c r="J17" i="10"/>
  <c r="D11" i="10"/>
  <c r="J9" i="10"/>
  <c r="J38" i="10"/>
  <c r="D24" i="10"/>
  <c r="J18" i="10"/>
  <c r="J6" i="10"/>
  <c r="J35" i="10"/>
  <c r="D25" i="10"/>
  <c r="D17" i="10"/>
  <c r="J40" i="10"/>
  <c r="J32" i="10"/>
  <c r="D6" i="10"/>
  <c r="D37" i="10"/>
  <c r="J24" i="10"/>
  <c r="D10" i="10"/>
  <c r="J41" i="10"/>
  <c r="D27" i="10"/>
  <c r="J4" i="10"/>
  <c r="D35" i="10"/>
  <c r="D26" i="10"/>
  <c r="D9" i="10"/>
  <c r="D28" i="10"/>
  <c r="J22" i="10"/>
  <c r="D12" i="10"/>
  <c r="J10" i="10"/>
  <c r="J23" i="10"/>
  <c r="J15" i="10"/>
  <c r="J7" i="10"/>
  <c r="D41" i="10"/>
  <c r="D38" i="10"/>
  <c r="D30" i="10"/>
  <c r="D18" i="10"/>
  <c r="J16" i="10"/>
  <c r="J8" i="10"/>
  <c r="J37" i="10"/>
  <c r="D31" i="10"/>
  <c r="J25" i="10"/>
  <c r="D15" i="10"/>
  <c r="J13" i="10"/>
  <c r="D7" i="10"/>
  <c r="D36" i="10"/>
  <c r="J26" i="10"/>
  <c r="D16" i="10"/>
  <c r="L44" i="10"/>
  <c r="E49" i="10" s="1"/>
  <c r="D33" i="10"/>
  <c r="J31" i="10"/>
  <c r="J27" i="10"/>
  <c r="H44" i="10"/>
  <c r="D47" i="10" s="1"/>
  <c r="J3" i="10"/>
  <c r="E44" i="10"/>
  <c r="C47" i="10" s="1"/>
  <c r="C48" i="10" s="1"/>
  <c r="K44" i="10"/>
  <c r="E47" i="10" s="1"/>
  <c r="B44" i="10"/>
  <c r="B47" i="10" s="1"/>
  <c r="B48" i="10" s="1"/>
  <c r="E48" i="10" l="1"/>
  <c r="M44" i="10"/>
  <c r="D48" i="10"/>
  <c r="J44" i="10"/>
  <c r="D44" i="10"/>
</calcChain>
</file>

<file path=xl/sharedStrings.xml><?xml version="1.0" encoding="utf-8"?>
<sst xmlns="http://schemas.openxmlformats.org/spreadsheetml/2006/main" count="1148" uniqueCount="82">
  <si>
    <t>Barnsley</t>
  </si>
  <si>
    <t>Bassetlaw</t>
  </si>
  <si>
    <t>Bradford</t>
  </si>
  <si>
    <t>Calderdale</t>
  </si>
  <si>
    <t>County Durham</t>
  </si>
  <si>
    <t>Craven</t>
  </si>
  <si>
    <t>Darlington</t>
  </si>
  <si>
    <t>Doncaster</t>
  </si>
  <si>
    <t>East Lindsey</t>
  </si>
  <si>
    <t>East Riding of Yorkshire</t>
  </si>
  <si>
    <t>Gateshead</t>
  </si>
  <si>
    <t>Hambleton</t>
  </si>
  <si>
    <t>Harrogate</t>
  </si>
  <si>
    <t>Hartlepool</t>
  </si>
  <si>
    <t>High Peak</t>
  </si>
  <si>
    <t>Kingston upon Hull, City of</t>
  </si>
  <si>
    <t>Kirklees</t>
  </si>
  <si>
    <t>Leeds</t>
  </si>
  <si>
    <t>Middlesbrough</t>
  </si>
  <si>
    <t>Newcastle upon Tyne</t>
  </si>
  <si>
    <t>North East Derbyshire</t>
  </si>
  <si>
    <t>North East Lincolnshire</t>
  </si>
  <si>
    <t>North Lincolnshire</t>
  </si>
  <si>
    <t>North Tyneside</t>
  </si>
  <si>
    <t>Northumberland</t>
  </si>
  <si>
    <t>Pendle</t>
  </si>
  <si>
    <t>Redcar and Cleveland</t>
  </si>
  <si>
    <t>Richmondshire</t>
  </si>
  <si>
    <t>Rotherham</t>
  </si>
  <si>
    <t>Ryedale</t>
  </si>
  <si>
    <t>Scarborough</t>
  </si>
  <si>
    <t>Selby</t>
  </si>
  <si>
    <t>Sheffield</t>
  </si>
  <si>
    <t>South Tyneside</t>
  </si>
  <si>
    <t>Stockton-on-Tees</t>
  </si>
  <si>
    <t>Sunderland</t>
  </si>
  <si>
    <t>Wakefield</t>
  </si>
  <si>
    <t>West Lindsey</t>
  </si>
  <si>
    <t>York</t>
  </si>
  <si>
    <t>Local Authority</t>
  </si>
  <si>
    <t>Community Renewables</t>
  </si>
  <si>
    <t>Consumer Evolution</t>
  </si>
  <si>
    <t>Steady Progression</t>
  </si>
  <si>
    <t>Two Degrees</t>
  </si>
  <si>
    <t>MIN</t>
  </si>
  <si>
    <t>CE</t>
  </si>
  <si>
    <t>CR</t>
  </si>
  <si>
    <t>SP</t>
  </si>
  <si>
    <t>TD</t>
  </si>
  <si>
    <t>MAX</t>
  </si>
  <si>
    <t xml:space="preserve">MIN </t>
  </si>
  <si>
    <t>Kingston upon Hull</t>
  </si>
  <si>
    <t>Northern Powergrid</t>
  </si>
  <si>
    <t>Min</t>
  </si>
  <si>
    <t>Max</t>
  </si>
  <si>
    <t>Inc</t>
  </si>
  <si>
    <t>INC</t>
  </si>
  <si>
    <t>Leeds City Region</t>
  </si>
  <si>
    <t>North Eastern</t>
  </si>
  <si>
    <t>Tees Valley</t>
  </si>
  <si>
    <t>Sheffield City Region</t>
  </si>
  <si>
    <t>Greater Lincolnshire</t>
  </si>
  <si>
    <t>Humber</t>
  </si>
  <si>
    <t>York and North Yorkshire</t>
  </si>
  <si>
    <t>Derby, Derbyshire, Nottingham and Nottinghamshire,</t>
  </si>
  <si>
    <t>Lancashire</t>
  </si>
  <si>
    <t>Electric Vehicles (No.)</t>
  </si>
  <si>
    <t>VLookup Ref</t>
  </si>
  <si>
    <t>Select Your Local Authority</t>
  </si>
  <si>
    <t>Derby, Derbyshire, Nottingham and Nottinghamshire</t>
  </si>
  <si>
    <t>LEPs</t>
  </si>
  <si>
    <t>LEP 1</t>
  </si>
  <si>
    <t>LEP 2</t>
  </si>
  <si>
    <t>NPg DFES 2019: Your EV projections for your LA</t>
  </si>
  <si>
    <t>Feel free to copy and paste your own copy of the data above into the UNLOCKED AREA below - and alter the copy as you please</t>
  </si>
  <si>
    <t>LEP</t>
  </si>
  <si>
    <r>
      <t xml:space="preserve">Leeds City Region | </t>
    </r>
    <r>
      <rPr>
        <sz val="11"/>
        <color rgb="FFFF0000"/>
        <rFont val="Calibri"/>
        <family val="2"/>
        <scheme val="minor"/>
      </rPr>
      <t>Sheffield City Region</t>
    </r>
  </si>
  <si>
    <r>
      <t xml:space="preserve">Derby, Derbyshire, Nottingham and Nottinghamshire, </t>
    </r>
    <r>
      <rPr>
        <sz val="11"/>
        <color rgb="FFFF0000"/>
        <rFont val="Calibri"/>
        <family val="2"/>
        <scheme val="minor"/>
      </rPr>
      <t>Sheffield City Region</t>
    </r>
  </si>
  <si>
    <r>
      <t xml:space="preserve">Leeds City Region | </t>
    </r>
    <r>
      <rPr>
        <sz val="11"/>
        <color rgb="FFFF0000"/>
        <rFont val="Calibri"/>
        <family val="2"/>
        <scheme val="minor"/>
      </rPr>
      <t>York and North Yorkshire</t>
    </r>
  </si>
  <si>
    <r>
      <t xml:space="preserve">Humber | </t>
    </r>
    <r>
      <rPr>
        <sz val="11"/>
        <color rgb="FFFF0000"/>
        <rFont val="Calibri"/>
        <family val="2"/>
        <scheme val="minor"/>
      </rPr>
      <t>York and North Yorkshire</t>
    </r>
  </si>
  <si>
    <r>
      <t xml:space="preserve">Derby, Derbyshire, Nottingham and Nottinghamshire | </t>
    </r>
    <r>
      <rPr>
        <sz val="11"/>
        <color rgb="FFFF0000"/>
        <rFont val="Calibri"/>
        <family val="2"/>
        <scheme val="minor"/>
      </rPr>
      <t>Sheffield City Region</t>
    </r>
  </si>
  <si>
    <r>
      <t xml:space="preserve">Greater Lincolnshire | </t>
    </r>
    <r>
      <rPr>
        <sz val="11"/>
        <color rgb="FFFF0000"/>
        <rFont val="Calibri"/>
        <family val="2"/>
        <scheme val="minor"/>
      </rPr>
      <t>Humber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</si>
</sst>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7" applyNumberFormat="0" applyFill="0" applyAlignment="0" applyProtection="0"/>
  </cellStyleXfs>
  <cellXfs count="59">
    <xf numFmtId="0" fontId="0" fillId="0" borderId="0" xfId="0"/>
    <xf numFmtId="0" fontId="3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5" fillId="7" borderId="1" xfId="0" applyFont="1" applyFill="1" applyBorder="1" applyAlignment="1">
      <alignment horizontal="right"/>
    </xf>
    <xf numFmtId="164" fontId="0" fillId="0" borderId="1" xfId="0" applyNumberFormat="1" applyBorder="1"/>
    <xf numFmtId="164" fontId="3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0" borderId="3" xfId="0" applyBorder="1"/>
    <xf numFmtId="0" fontId="0" fillId="0" borderId="6" xfId="0" applyBorder="1"/>
    <xf numFmtId="0" fontId="7" fillId="8" borderId="0" xfId="0" applyFont="1" applyFill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164" fontId="8" fillId="0" borderId="1" xfId="2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9" fillId="0" borderId="0" xfId="0" applyFont="1" applyFill="1" applyProtection="1">
      <protection hidden="1"/>
    </xf>
    <xf numFmtId="0" fontId="2" fillId="0" borderId="0" xfId="0" applyFont="1" applyFill="1" applyBorder="1" applyProtection="1">
      <protection hidden="1"/>
    </xf>
    <xf numFmtId="0" fontId="9" fillId="0" borderId="0" xfId="0" applyFont="1" applyFill="1" applyBorder="1" applyProtection="1">
      <protection hidden="1"/>
    </xf>
    <xf numFmtId="164" fontId="9" fillId="0" borderId="0" xfId="1" applyNumberFormat="1" applyFont="1" applyFill="1" applyBorder="1" applyProtection="1">
      <protection hidden="1"/>
    </xf>
    <xf numFmtId="0" fontId="2" fillId="0" borderId="0" xfId="0" applyFont="1" applyBorder="1" applyProtection="1">
      <protection hidden="1"/>
    </xf>
    <xf numFmtId="0" fontId="9" fillId="0" borderId="0" xfId="0" applyFont="1" applyBorder="1" applyProtection="1">
      <protection hidden="1"/>
    </xf>
    <xf numFmtId="0" fontId="0" fillId="0" borderId="0" xfId="0" applyProtection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2" fillId="0" borderId="0" xfId="0" applyFont="1"/>
    <xf numFmtId="0" fontId="10" fillId="9" borderId="1" xfId="0" applyFont="1" applyFill="1" applyBorder="1" applyProtection="1">
      <protection locked="0"/>
    </xf>
    <xf numFmtId="0" fontId="13" fillId="10" borderId="0" xfId="0" applyFont="1" applyFill="1" applyProtection="1">
      <protection locked="0"/>
    </xf>
    <xf numFmtId="0" fontId="14" fillId="10" borderId="0" xfId="0" applyFont="1" applyFill="1" applyProtection="1">
      <protection locked="0"/>
    </xf>
    <xf numFmtId="0" fontId="15" fillId="10" borderId="0" xfId="0" applyFont="1" applyFill="1" applyProtection="1">
      <protection locked="0"/>
    </xf>
    <xf numFmtId="0" fontId="0" fillId="10" borderId="0" xfId="0" applyFont="1" applyFill="1" applyProtection="1">
      <protection locked="0"/>
    </xf>
    <xf numFmtId="0" fontId="3" fillId="10" borderId="0" xfId="0" applyFont="1" applyFill="1" applyBorder="1" applyProtection="1">
      <protection locked="0"/>
    </xf>
    <xf numFmtId="0" fontId="0" fillId="10" borderId="0" xfId="0" applyFont="1" applyFill="1" applyBorder="1"/>
    <xf numFmtId="164" fontId="0" fillId="10" borderId="0" xfId="1" applyNumberFormat="1" applyFont="1" applyFill="1" applyBorder="1" applyProtection="1">
      <protection locked="0"/>
    </xf>
    <xf numFmtId="0" fontId="3" fillId="0" borderId="1" xfId="0" applyFont="1" applyBorder="1" applyAlignment="1">
      <alignment horizontal="left" wrapText="1"/>
    </xf>
    <xf numFmtId="0" fontId="16" fillId="0" borderId="1" xfId="0" applyFont="1" applyBorder="1" applyAlignment="1">
      <alignment vertical="center" wrapText="1"/>
    </xf>
  </cellXfs>
  <cellStyles count="3">
    <cellStyle name="Comma" xfId="1" builtinId="3"/>
    <cellStyle name="Linked Cell" xfId="2" builtinId="24"/>
    <cellStyle name="Normal" xfId="0" builtinId="0"/>
  </cellStyles>
  <dxfs count="0"/>
  <tableStyles count="0" defaultTableStyle="TableStyleMedium2" defaultPivotStyle="PivotStyleLight16"/>
  <colors>
    <mruColors>
      <color rgb="FFFFFFCC"/>
      <color rgb="FFFF66CC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'Your LA - Forecasts'!$AL$2</c:f>
          <c:strCache>
            <c:ptCount val="1"/>
            <c:pt idx="0">
              <c:v>NPg DFES 2019: EV projections for Wakefield</c:v>
            </c:pt>
          </c:strCache>
        </c:strRef>
      </c:tx>
      <c:layout/>
      <c:overlay val="0"/>
      <c:txPr>
        <a:bodyPr/>
        <a:lstStyle/>
        <a:p>
          <a:pPr>
            <a:defRPr sz="28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'Your LA - Forecasts'!$AL$3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'Your LA - Forecasts'!$AM$2:$BT$2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Forecasts'!$AM$3:$BT$3</c:f>
              <c:numCache>
                <c:formatCode>_-* #,##0_-;\-* #,##0_-;_-* "-"??_-;_-@_-</c:formatCode>
                <c:ptCount val="34"/>
                <c:pt idx="0">
                  <c:v>643</c:v>
                </c:pt>
                <c:pt idx="1">
                  <c:v>982</c:v>
                </c:pt>
                <c:pt idx="2">
                  <c:v>1762</c:v>
                </c:pt>
                <c:pt idx="3">
                  <c:v>2774</c:v>
                </c:pt>
                <c:pt idx="4">
                  <c:v>4113</c:v>
                </c:pt>
                <c:pt idx="5">
                  <c:v>5875</c:v>
                </c:pt>
                <c:pt idx="6">
                  <c:v>8219</c:v>
                </c:pt>
                <c:pt idx="7">
                  <c:v>11342</c:v>
                </c:pt>
                <c:pt idx="8">
                  <c:v>15479</c:v>
                </c:pt>
                <c:pt idx="9">
                  <c:v>20916</c:v>
                </c:pt>
                <c:pt idx="10">
                  <c:v>27965</c:v>
                </c:pt>
                <c:pt idx="11">
                  <c:v>36947</c:v>
                </c:pt>
                <c:pt idx="12">
                  <c:v>48097</c:v>
                </c:pt>
                <c:pt idx="13">
                  <c:v>61483</c:v>
                </c:pt>
                <c:pt idx="14">
                  <c:v>76948</c:v>
                </c:pt>
                <c:pt idx="15">
                  <c:v>93899</c:v>
                </c:pt>
                <c:pt idx="16">
                  <c:v>111537</c:v>
                </c:pt>
                <c:pt idx="17">
                  <c:v>128726</c:v>
                </c:pt>
                <c:pt idx="18">
                  <c:v>144696</c:v>
                </c:pt>
                <c:pt idx="19">
                  <c:v>158645</c:v>
                </c:pt>
                <c:pt idx="20">
                  <c:v>170241</c:v>
                </c:pt>
                <c:pt idx="21">
                  <c:v>179542</c:v>
                </c:pt>
                <c:pt idx="22">
                  <c:v>187222</c:v>
                </c:pt>
                <c:pt idx="23">
                  <c:v>193947</c:v>
                </c:pt>
                <c:pt idx="24">
                  <c:v>197030</c:v>
                </c:pt>
                <c:pt idx="25">
                  <c:v>199144</c:v>
                </c:pt>
                <c:pt idx="26">
                  <c:v>200791</c:v>
                </c:pt>
                <c:pt idx="27">
                  <c:v>201863</c:v>
                </c:pt>
                <c:pt idx="28">
                  <c:v>202203</c:v>
                </c:pt>
                <c:pt idx="29">
                  <c:v>202117</c:v>
                </c:pt>
                <c:pt idx="30">
                  <c:v>201656</c:v>
                </c:pt>
                <c:pt idx="31">
                  <c:v>200865</c:v>
                </c:pt>
                <c:pt idx="32">
                  <c:v>200222</c:v>
                </c:pt>
                <c:pt idx="33">
                  <c:v>199837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'Your LA - Forecasts'!$AL$4</c:f>
              <c:strCache>
                <c:ptCount val="1"/>
                <c:pt idx="0">
                  <c:v>Two Degrees</c:v>
                </c:pt>
              </c:strCache>
            </c:strRef>
          </c:tx>
          <c:marker>
            <c:symbol val="none"/>
          </c:marker>
          <c:cat>
            <c:numRef>
              <c:f>'Your LA - Forecasts'!$AM$2:$BT$2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Forecasts'!$AM$4:$BT$4</c:f>
              <c:numCache>
                <c:formatCode>_-* #,##0_-;\-* #,##0_-;_-* "-"??_-;_-@_-</c:formatCode>
                <c:ptCount val="34"/>
                <c:pt idx="0">
                  <c:v>643</c:v>
                </c:pt>
                <c:pt idx="1">
                  <c:v>982</c:v>
                </c:pt>
                <c:pt idx="2">
                  <c:v>1748</c:v>
                </c:pt>
                <c:pt idx="3">
                  <c:v>2747</c:v>
                </c:pt>
                <c:pt idx="4">
                  <c:v>4073</c:v>
                </c:pt>
                <c:pt idx="5">
                  <c:v>5817</c:v>
                </c:pt>
                <c:pt idx="6">
                  <c:v>8139</c:v>
                </c:pt>
                <c:pt idx="7">
                  <c:v>11235</c:v>
                </c:pt>
                <c:pt idx="8">
                  <c:v>15337</c:v>
                </c:pt>
                <c:pt idx="9">
                  <c:v>20731</c:v>
                </c:pt>
                <c:pt idx="10">
                  <c:v>27726</c:v>
                </c:pt>
                <c:pt idx="11">
                  <c:v>36632</c:v>
                </c:pt>
                <c:pt idx="12">
                  <c:v>47693</c:v>
                </c:pt>
                <c:pt idx="13">
                  <c:v>60960</c:v>
                </c:pt>
                <c:pt idx="14">
                  <c:v>76269</c:v>
                </c:pt>
                <c:pt idx="15">
                  <c:v>93026</c:v>
                </c:pt>
                <c:pt idx="16">
                  <c:v>110422</c:v>
                </c:pt>
                <c:pt idx="17">
                  <c:v>127315</c:v>
                </c:pt>
                <c:pt idx="18">
                  <c:v>142923</c:v>
                </c:pt>
                <c:pt idx="19">
                  <c:v>156458</c:v>
                </c:pt>
                <c:pt idx="20">
                  <c:v>167708</c:v>
                </c:pt>
                <c:pt idx="21">
                  <c:v>176574</c:v>
                </c:pt>
                <c:pt idx="22">
                  <c:v>183851</c:v>
                </c:pt>
                <c:pt idx="23">
                  <c:v>190265</c:v>
                </c:pt>
                <c:pt idx="24">
                  <c:v>193604</c:v>
                </c:pt>
                <c:pt idx="25">
                  <c:v>195833</c:v>
                </c:pt>
                <c:pt idx="26">
                  <c:v>197828</c:v>
                </c:pt>
                <c:pt idx="27">
                  <c:v>199425</c:v>
                </c:pt>
                <c:pt idx="28">
                  <c:v>200398</c:v>
                </c:pt>
                <c:pt idx="29">
                  <c:v>200984</c:v>
                </c:pt>
                <c:pt idx="30">
                  <c:v>201178</c:v>
                </c:pt>
                <c:pt idx="31">
                  <c:v>200972</c:v>
                </c:pt>
                <c:pt idx="32">
                  <c:v>200402</c:v>
                </c:pt>
                <c:pt idx="33">
                  <c:v>199094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'Your LA - Forecasts'!$AL$5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'Your LA - Forecasts'!$AM$2:$BT$2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Forecasts'!$AM$5:$BT$5</c:f>
              <c:numCache>
                <c:formatCode>_-* #,##0_-;\-* #,##0_-;_-* "-"??_-;_-@_-</c:formatCode>
                <c:ptCount val="34"/>
                <c:pt idx="0">
                  <c:v>643</c:v>
                </c:pt>
                <c:pt idx="1">
                  <c:v>982</c:v>
                </c:pt>
                <c:pt idx="2">
                  <c:v>1345</c:v>
                </c:pt>
                <c:pt idx="3">
                  <c:v>1710</c:v>
                </c:pt>
                <c:pt idx="4">
                  <c:v>2134</c:v>
                </c:pt>
                <c:pt idx="5">
                  <c:v>2592</c:v>
                </c:pt>
                <c:pt idx="6">
                  <c:v>3126</c:v>
                </c:pt>
                <c:pt idx="7">
                  <c:v>3793</c:v>
                </c:pt>
                <c:pt idx="8">
                  <c:v>4638</c:v>
                </c:pt>
                <c:pt idx="9">
                  <c:v>5669</c:v>
                </c:pt>
                <c:pt idx="10">
                  <c:v>6950</c:v>
                </c:pt>
                <c:pt idx="11">
                  <c:v>8574</c:v>
                </c:pt>
                <c:pt idx="12">
                  <c:v>10579</c:v>
                </c:pt>
                <c:pt idx="13">
                  <c:v>13095</c:v>
                </c:pt>
                <c:pt idx="14">
                  <c:v>16244</c:v>
                </c:pt>
                <c:pt idx="15">
                  <c:v>20193</c:v>
                </c:pt>
                <c:pt idx="16">
                  <c:v>25080</c:v>
                </c:pt>
                <c:pt idx="17">
                  <c:v>31057</c:v>
                </c:pt>
                <c:pt idx="18">
                  <c:v>38303</c:v>
                </c:pt>
                <c:pt idx="19">
                  <c:v>46944</c:v>
                </c:pt>
                <c:pt idx="20">
                  <c:v>57068</c:v>
                </c:pt>
                <c:pt idx="21">
                  <c:v>68651</c:v>
                </c:pt>
                <c:pt idx="22">
                  <c:v>81553</c:v>
                </c:pt>
                <c:pt idx="23">
                  <c:v>95506</c:v>
                </c:pt>
                <c:pt idx="24">
                  <c:v>110076</c:v>
                </c:pt>
                <c:pt idx="25">
                  <c:v>124728</c:v>
                </c:pt>
                <c:pt idx="26">
                  <c:v>138881</c:v>
                </c:pt>
                <c:pt idx="27">
                  <c:v>152029</c:v>
                </c:pt>
                <c:pt idx="28">
                  <c:v>163767</c:v>
                </c:pt>
                <c:pt idx="29">
                  <c:v>173719</c:v>
                </c:pt>
                <c:pt idx="30">
                  <c:v>182077</c:v>
                </c:pt>
                <c:pt idx="31">
                  <c:v>188078</c:v>
                </c:pt>
                <c:pt idx="32">
                  <c:v>188977</c:v>
                </c:pt>
                <c:pt idx="33">
                  <c:v>189810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'Your LA - Forecasts'!$AL$6</c:f>
              <c:strCache>
                <c:ptCount val="1"/>
                <c:pt idx="0">
                  <c:v>Consumer Evolution</c:v>
                </c:pt>
              </c:strCache>
            </c:strRef>
          </c:tx>
          <c:spPr>
            <a:ln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'Your LA - Forecasts'!$AM$2:$BT$2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Forecasts'!$AM$6:$BT$6</c:f>
              <c:numCache>
                <c:formatCode>_-* #,##0_-;\-* #,##0_-;_-* "-"??_-;_-@_-</c:formatCode>
                <c:ptCount val="34"/>
                <c:pt idx="0">
                  <c:v>643</c:v>
                </c:pt>
                <c:pt idx="1">
                  <c:v>982</c:v>
                </c:pt>
                <c:pt idx="2">
                  <c:v>1345</c:v>
                </c:pt>
                <c:pt idx="3">
                  <c:v>1705</c:v>
                </c:pt>
                <c:pt idx="4">
                  <c:v>2126</c:v>
                </c:pt>
                <c:pt idx="5">
                  <c:v>2579</c:v>
                </c:pt>
                <c:pt idx="6">
                  <c:v>3107</c:v>
                </c:pt>
                <c:pt idx="7">
                  <c:v>3766</c:v>
                </c:pt>
                <c:pt idx="8">
                  <c:v>4593</c:v>
                </c:pt>
                <c:pt idx="9">
                  <c:v>5608</c:v>
                </c:pt>
                <c:pt idx="10">
                  <c:v>6855</c:v>
                </c:pt>
                <c:pt idx="11">
                  <c:v>8439</c:v>
                </c:pt>
                <c:pt idx="12">
                  <c:v>10390</c:v>
                </c:pt>
                <c:pt idx="13">
                  <c:v>12828</c:v>
                </c:pt>
                <c:pt idx="14">
                  <c:v>15875</c:v>
                </c:pt>
                <c:pt idx="15">
                  <c:v>19693</c:v>
                </c:pt>
                <c:pt idx="16">
                  <c:v>24419</c:v>
                </c:pt>
                <c:pt idx="17">
                  <c:v>30208</c:v>
                </c:pt>
                <c:pt idx="18">
                  <c:v>37247</c:v>
                </c:pt>
                <c:pt idx="19">
                  <c:v>45689</c:v>
                </c:pt>
                <c:pt idx="20">
                  <c:v>55625</c:v>
                </c:pt>
                <c:pt idx="21">
                  <c:v>67065</c:v>
                </c:pt>
                <c:pt idx="22">
                  <c:v>79859</c:v>
                </c:pt>
                <c:pt idx="23">
                  <c:v>93750</c:v>
                </c:pt>
                <c:pt idx="24">
                  <c:v>108288</c:v>
                </c:pt>
                <c:pt idx="25">
                  <c:v>122942</c:v>
                </c:pt>
                <c:pt idx="26">
                  <c:v>137122</c:v>
                </c:pt>
                <c:pt idx="27">
                  <c:v>150321</c:v>
                </c:pt>
                <c:pt idx="28">
                  <c:v>162139</c:v>
                </c:pt>
                <c:pt idx="29">
                  <c:v>172203</c:v>
                </c:pt>
                <c:pt idx="30">
                  <c:v>180660</c:v>
                </c:pt>
                <c:pt idx="31">
                  <c:v>186765</c:v>
                </c:pt>
                <c:pt idx="32">
                  <c:v>187782</c:v>
                </c:pt>
                <c:pt idx="33">
                  <c:v>188738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4576"/>
        <c:axId val="232986112"/>
      </c:lineChart>
      <c:catAx>
        <c:axId val="2329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1200" b="1"/>
            </a:pPr>
            <a:endParaRPr lang="en-US"/>
          </a:p>
        </c:txPr>
        <c:crossAx val="232986112"/>
        <c:crosses val="autoZero"/>
        <c:auto val="1"/>
        <c:lblAlgn val="ctr"/>
        <c:lblOffset val="100"/>
        <c:noMultiLvlLbl val="0"/>
      </c:catAx>
      <c:valAx>
        <c:axId val="232986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2329845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'Your LA - Forecasts'!$B$40</c:f>
          <c:strCache>
            <c:ptCount val="1"/>
            <c:pt idx="0">
              <c:v>NPg DFES 2019: Your EV projections for your LA</c:v>
            </c:pt>
          </c:strCache>
        </c:strRef>
      </c:tx>
      <c:layout/>
      <c:overlay val="0"/>
      <c:txPr>
        <a:bodyPr/>
        <a:lstStyle/>
        <a:p>
          <a:pPr>
            <a:defRPr sz="28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'Your LA - Forecasts'!$B$41</c:f>
              <c:strCache>
                <c:ptCount val="1"/>
                <c:pt idx="0">
                  <c:v>Community Renewables</c:v>
                </c:pt>
              </c:strCache>
            </c:strRef>
          </c:tx>
          <c:spPr>
            <a:ln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'Your LA - Forecasts'!$C$40:$AJ$40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Forecasts'!$C$41:$AJ$41</c:f>
              <c:numCache>
                <c:formatCode>_-* #,##0_-;\-* #,##0_-;_-* "-"??_-;_-@_-</c:formatCode>
                <c:ptCount val="34"/>
                <c:pt idx="0">
                  <c:v>643</c:v>
                </c:pt>
                <c:pt idx="1">
                  <c:v>982</c:v>
                </c:pt>
                <c:pt idx="2">
                  <c:v>1762</c:v>
                </c:pt>
                <c:pt idx="3">
                  <c:v>2774</c:v>
                </c:pt>
                <c:pt idx="4">
                  <c:v>4113</c:v>
                </c:pt>
                <c:pt idx="5">
                  <c:v>5875</c:v>
                </c:pt>
                <c:pt idx="6">
                  <c:v>8219</c:v>
                </c:pt>
                <c:pt idx="7">
                  <c:v>11342</c:v>
                </c:pt>
                <c:pt idx="8">
                  <c:v>15479</c:v>
                </c:pt>
                <c:pt idx="9">
                  <c:v>20916</c:v>
                </c:pt>
                <c:pt idx="10">
                  <c:v>27965</c:v>
                </c:pt>
                <c:pt idx="11">
                  <c:v>36947</c:v>
                </c:pt>
                <c:pt idx="12">
                  <c:v>48097</c:v>
                </c:pt>
                <c:pt idx="13">
                  <c:v>61483</c:v>
                </c:pt>
                <c:pt idx="14">
                  <c:v>76948</c:v>
                </c:pt>
                <c:pt idx="15">
                  <c:v>93899</c:v>
                </c:pt>
                <c:pt idx="16">
                  <c:v>111537</c:v>
                </c:pt>
                <c:pt idx="17">
                  <c:v>128726</c:v>
                </c:pt>
                <c:pt idx="18">
                  <c:v>144696</c:v>
                </c:pt>
                <c:pt idx="19">
                  <c:v>158645</c:v>
                </c:pt>
                <c:pt idx="20">
                  <c:v>170241</c:v>
                </c:pt>
                <c:pt idx="21">
                  <c:v>179542</c:v>
                </c:pt>
                <c:pt idx="22">
                  <c:v>187222</c:v>
                </c:pt>
                <c:pt idx="23">
                  <c:v>193947</c:v>
                </c:pt>
                <c:pt idx="24">
                  <c:v>197030</c:v>
                </c:pt>
                <c:pt idx="25">
                  <c:v>199144</c:v>
                </c:pt>
                <c:pt idx="26">
                  <c:v>200791</c:v>
                </c:pt>
                <c:pt idx="27">
                  <c:v>201863</c:v>
                </c:pt>
                <c:pt idx="28">
                  <c:v>202203</c:v>
                </c:pt>
                <c:pt idx="29">
                  <c:v>202117</c:v>
                </c:pt>
                <c:pt idx="30">
                  <c:v>201656</c:v>
                </c:pt>
                <c:pt idx="31">
                  <c:v>200865</c:v>
                </c:pt>
                <c:pt idx="32">
                  <c:v>200222</c:v>
                </c:pt>
                <c:pt idx="33">
                  <c:v>199837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'Your LA - Forecasts'!$B$42</c:f>
              <c:strCache>
                <c:ptCount val="1"/>
                <c:pt idx="0">
                  <c:v>Two Degrees</c:v>
                </c:pt>
              </c:strCache>
            </c:strRef>
          </c:tx>
          <c:marker>
            <c:symbol val="none"/>
          </c:marker>
          <c:cat>
            <c:numRef>
              <c:f>'Your LA - Forecasts'!$C$40:$AJ$40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Forecasts'!$C$42:$AJ$42</c:f>
              <c:numCache>
                <c:formatCode>_-* #,##0_-;\-* #,##0_-;_-* "-"??_-;_-@_-</c:formatCode>
                <c:ptCount val="34"/>
                <c:pt idx="0">
                  <c:v>643</c:v>
                </c:pt>
                <c:pt idx="1">
                  <c:v>982</c:v>
                </c:pt>
                <c:pt idx="2">
                  <c:v>1748</c:v>
                </c:pt>
                <c:pt idx="3">
                  <c:v>2747</c:v>
                </c:pt>
                <c:pt idx="4">
                  <c:v>4073</c:v>
                </c:pt>
                <c:pt idx="5">
                  <c:v>5817</c:v>
                </c:pt>
                <c:pt idx="6">
                  <c:v>8139</c:v>
                </c:pt>
                <c:pt idx="7">
                  <c:v>11235</c:v>
                </c:pt>
                <c:pt idx="8">
                  <c:v>15337</c:v>
                </c:pt>
                <c:pt idx="9">
                  <c:v>20731</c:v>
                </c:pt>
                <c:pt idx="10">
                  <c:v>27726</c:v>
                </c:pt>
                <c:pt idx="11">
                  <c:v>36632</c:v>
                </c:pt>
                <c:pt idx="12">
                  <c:v>47693</c:v>
                </c:pt>
                <c:pt idx="13">
                  <c:v>60960</c:v>
                </c:pt>
                <c:pt idx="14">
                  <c:v>76269</c:v>
                </c:pt>
                <c:pt idx="15">
                  <c:v>93026</c:v>
                </c:pt>
                <c:pt idx="16">
                  <c:v>110422</c:v>
                </c:pt>
                <c:pt idx="17">
                  <c:v>127315</c:v>
                </c:pt>
                <c:pt idx="18">
                  <c:v>142923</c:v>
                </c:pt>
                <c:pt idx="19">
                  <c:v>156458</c:v>
                </c:pt>
                <c:pt idx="20">
                  <c:v>167708</c:v>
                </c:pt>
                <c:pt idx="21">
                  <c:v>176574</c:v>
                </c:pt>
                <c:pt idx="22">
                  <c:v>183851</c:v>
                </c:pt>
                <c:pt idx="23">
                  <c:v>190265</c:v>
                </c:pt>
                <c:pt idx="24">
                  <c:v>193604</c:v>
                </c:pt>
                <c:pt idx="25">
                  <c:v>195833</c:v>
                </c:pt>
                <c:pt idx="26">
                  <c:v>197828</c:v>
                </c:pt>
                <c:pt idx="27">
                  <c:v>199425</c:v>
                </c:pt>
                <c:pt idx="28">
                  <c:v>200398</c:v>
                </c:pt>
                <c:pt idx="29">
                  <c:v>200984</c:v>
                </c:pt>
                <c:pt idx="30">
                  <c:v>201178</c:v>
                </c:pt>
                <c:pt idx="31">
                  <c:v>200972</c:v>
                </c:pt>
                <c:pt idx="32">
                  <c:v>200402</c:v>
                </c:pt>
                <c:pt idx="33">
                  <c:v>199094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'Your LA - Forecasts'!$B$43</c:f>
              <c:strCache>
                <c:ptCount val="1"/>
                <c:pt idx="0">
                  <c:v>Steady Progression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'Your LA - Forecasts'!$C$40:$AJ$40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Forecasts'!$C$43:$AJ$43</c:f>
              <c:numCache>
                <c:formatCode>_-* #,##0_-;\-* #,##0_-;_-* "-"??_-;_-@_-</c:formatCode>
                <c:ptCount val="34"/>
                <c:pt idx="0">
                  <c:v>643</c:v>
                </c:pt>
                <c:pt idx="1">
                  <c:v>982</c:v>
                </c:pt>
                <c:pt idx="2">
                  <c:v>1345</c:v>
                </c:pt>
                <c:pt idx="3">
                  <c:v>1710</c:v>
                </c:pt>
                <c:pt idx="4">
                  <c:v>2134</c:v>
                </c:pt>
                <c:pt idx="5">
                  <c:v>2592</c:v>
                </c:pt>
                <c:pt idx="6">
                  <c:v>3126</c:v>
                </c:pt>
                <c:pt idx="7">
                  <c:v>3793</c:v>
                </c:pt>
                <c:pt idx="8">
                  <c:v>4638</c:v>
                </c:pt>
                <c:pt idx="9">
                  <c:v>5669</c:v>
                </c:pt>
                <c:pt idx="10">
                  <c:v>6950</c:v>
                </c:pt>
                <c:pt idx="11">
                  <c:v>8574</c:v>
                </c:pt>
                <c:pt idx="12">
                  <c:v>10579</c:v>
                </c:pt>
                <c:pt idx="13">
                  <c:v>13095</c:v>
                </c:pt>
                <c:pt idx="14">
                  <c:v>16244</c:v>
                </c:pt>
                <c:pt idx="15">
                  <c:v>20193</c:v>
                </c:pt>
                <c:pt idx="16">
                  <c:v>25080</c:v>
                </c:pt>
                <c:pt idx="17">
                  <c:v>31057</c:v>
                </c:pt>
                <c:pt idx="18">
                  <c:v>38303</c:v>
                </c:pt>
                <c:pt idx="19">
                  <c:v>46944</c:v>
                </c:pt>
                <c:pt idx="20">
                  <c:v>57068</c:v>
                </c:pt>
                <c:pt idx="21">
                  <c:v>68651</c:v>
                </c:pt>
                <c:pt idx="22">
                  <c:v>81553</c:v>
                </c:pt>
                <c:pt idx="23">
                  <c:v>95506</c:v>
                </c:pt>
                <c:pt idx="24">
                  <c:v>110076</c:v>
                </c:pt>
                <c:pt idx="25">
                  <c:v>124728</c:v>
                </c:pt>
                <c:pt idx="26">
                  <c:v>138881</c:v>
                </c:pt>
                <c:pt idx="27">
                  <c:v>152029</c:v>
                </c:pt>
                <c:pt idx="28">
                  <c:v>163767</c:v>
                </c:pt>
                <c:pt idx="29">
                  <c:v>173719</c:v>
                </c:pt>
                <c:pt idx="30">
                  <c:v>182077</c:v>
                </c:pt>
                <c:pt idx="31">
                  <c:v>188078</c:v>
                </c:pt>
                <c:pt idx="32">
                  <c:v>188977</c:v>
                </c:pt>
                <c:pt idx="33">
                  <c:v>189810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'Your LA - Forecasts'!$B$44</c:f>
              <c:strCache>
                <c:ptCount val="1"/>
                <c:pt idx="0">
                  <c:v>Consumer Evolution</c:v>
                </c:pt>
              </c:strCache>
            </c:strRef>
          </c:tx>
          <c:spPr>
            <a:ln>
              <a:solidFill>
                <a:srgbClr val="0066CC"/>
              </a:solidFill>
            </a:ln>
          </c:spPr>
          <c:marker>
            <c:symbol val="none"/>
          </c:marker>
          <c:cat>
            <c:numRef>
              <c:f>'Your LA - Forecasts'!$C$40:$AJ$40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'Your LA - Forecasts'!$C$44:$AJ$44</c:f>
              <c:numCache>
                <c:formatCode>_-* #,##0_-;\-* #,##0_-;_-* "-"??_-;_-@_-</c:formatCode>
                <c:ptCount val="34"/>
                <c:pt idx="0">
                  <c:v>643</c:v>
                </c:pt>
                <c:pt idx="1">
                  <c:v>982</c:v>
                </c:pt>
                <c:pt idx="2">
                  <c:v>1345</c:v>
                </c:pt>
                <c:pt idx="3">
                  <c:v>1705</c:v>
                </c:pt>
                <c:pt idx="4">
                  <c:v>2126</c:v>
                </c:pt>
                <c:pt idx="5">
                  <c:v>2579</c:v>
                </c:pt>
                <c:pt idx="6">
                  <c:v>3107</c:v>
                </c:pt>
                <c:pt idx="7">
                  <c:v>3766</c:v>
                </c:pt>
                <c:pt idx="8">
                  <c:v>4593</c:v>
                </c:pt>
                <c:pt idx="9">
                  <c:v>5608</c:v>
                </c:pt>
                <c:pt idx="10">
                  <c:v>6855</c:v>
                </c:pt>
                <c:pt idx="11">
                  <c:v>8439</c:v>
                </c:pt>
                <c:pt idx="12">
                  <c:v>10390</c:v>
                </c:pt>
                <c:pt idx="13">
                  <c:v>12828</c:v>
                </c:pt>
                <c:pt idx="14">
                  <c:v>15875</c:v>
                </c:pt>
                <c:pt idx="15">
                  <c:v>19693</c:v>
                </c:pt>
                <c:pt idx="16">
                  <c:v>24419</c:v>
                </c:pt>
                <c:pt idx="17">
                  <c:v>30208</c:v>
                </c:pt>
                <c:pt idx="18">
                  <c:v>37247</c:v>
                </c:pt>
                <c:pt idx="19">
                  <c:v>45689</c:v>
                </c:pt>
                <c:pt idx="20">
                  <c:v>55625</c:v>
                </c:pt>
                <c:pt idx="21">
                  <c:v>67065</c:v>
                </c:pt>
                <c:pt idx="22">
                  <c:v>79859</c:v>
                </c:pt>
                <c:pt idx="23">
                  <c:v>93750</c:v>
                </c:pt>
                <c:pt idx="24">
                  <c:v>108288</c:v>
                </c:pt>
                <c:pt idx="25">
                  <c:v>122942</c:v>
                </c:pt>
                <c:pt idx="26">
                  <c:v>137122</c:v>
                </c:pt>
                <c:pt idx="27">
                  <c:v>150321</c:v>
                </c:pt>
                <c:pt idx="28">
                  <c:v>162139</c:v>
                </c:pt>
                <c:pt idx="29">
                  <c:v>172203</c:v>
                </c:pt>
                <c:pt idx="30">
                  <c:v>180660</c:v>
                </c:pt>
                <c:pt idx="31">
                  <c:v>186765</c:v>
                </c:pt>
                <c:pt idx="32">
                  <c:v>187782</c:v>
                </c:pt>
                <c:pt idx="33">
                  <c:v>188738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68064"/>
        <c:axId val="228578048"/>
      </c:lineChart>
      <c:catAx>
        <c:axId val="2285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540000"/>
          <a:lstStyle/>
          <a:p>
            <a:pPr>
              <a:defRPr sz="1200" b="1"/>
            </a:pPr>
            <a:endParaRPr lang="en-US"/>
          </a:p>
        </c:txPr>
        <c:crossAx val="228578048"/>
        <c:crosses val="autoZero"/>
        <c:auto val="1"/>
        <c:lblAlgn val="ctr"/>
        <c:lblOffset val="100"/>
        <c:noMultiLvlLbl val="0"/>
      </c:catAx>
      <c:valAx>
        <c:axId val="228578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22856806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Our Electric Vehicle Projections by Local Authority (2020)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3827758579071678"/>
          <c:y val="0.12340492179621962"/>
          <c:w val="0.70806635928366923"/>
          <c:h val="0.82048106666895693"/>
        </c:manualLayout>
      </c:layout>
      <c:barChart>
        <c:barDir val="bar"/>
        <c:grouping val="stacked"/>
        <c:varyColors val="0"/>
        <c:ser>
          <c:idx val="0"/>
          <c:order val="0"/>
          <c:tx>
            <c:v>MIN</c:v>
          </c:tx>
          <c:spPr>
            <a:noFill/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data'!$B$3:$B$41</c:f>
              <c:numCache>
                <c:formatCode>_-* #,##0_-;\-* #,##0_-;_-* "-"??_-;_-@_-</c:formatCode>
                <c:ptCount val="39"/>
                <c:pt idx="0">
                  <c:v>1573</c:v>
                </c:pt>
                <c:pt idx="1">
                  <c:v>529</c:v>
                </c:pt>
                <c:pt idx="2">
                  <c:v>1194</c:v>
                </c:pt>
                <c:pt idx="3">
                  <c:v>616</c:v>
                </c:pt>
                <c:pt idx="4">
                  <c:v>1363</c:v>
                </c:pt>
                <c:pt idx="5">
                  <c:v>155</c:v>
                </c:pt>
                <c:pt idx="6">
                  <c:v>351</c:v>
                </c:pt>
                <c:pt idx="7">
                  <c:v>2256</c:v>
                </c:pt>
                <c:pt idx="8">
                  <c:v>763</c:v>
                </c:pt>
                <c:pt idx="9">
                  <c:v>1757</c:v>
                </c:pt>
                <c:pt idx="10">
                  <c:v>446</c:v>
                </c:pt>
                <c:pt idx="11">
                  <c:v>303</c:v>
                </c:pt>
                <c:pt idx="12">
                  <c:v>615</c:v>
                </c:pt>
                <c:pt idx="13">
                  <c:v>180</c:v>
                </c:pt>
                <c:pt idx="14">
                  <c:v>38</c:v>
                </c:pt>
                <c:pt idx="15">
                  <c:v>1244</c:v>
                </c:pt>
                <c:pt idx="16">
                  <c:v>1279</c:v>
                </c:pt>
                <c:pt idx="17">
                  <c:v>3028</c:v>
                </c:pt>
                <c:pt idx="18">
                  <c:v>215</c:v>
                </c:pt>
                <c:pt idx="19">
                  <c:v>518</c:v>
                </c:pt>
                <c:pt idx="20">
                  <c:v>104</c:v>
                </c:pt>
                <c:pt idx="21">
                  <c:v>710</c:v>
                </c:pt>
                <c:pt idx="22">
                  <c:v>746</c:v>
                </c:pt>
                <c:pt idx="23">
                  <c:v>426</c:v>
                </c:pt>
                <c:pt idx="24">
                  <c:v>996</c:v>
                </c:pt>
                <c:pt idx="25">
                  <c:v>71</c:v>
                </c:pt>
                <c:pt idx="26">
                  <c:v>245</c:v>
                </c:pt>
                <c:pt idx="27">
                  <c:v>142</c:v>
                </c:pt>
                <c:pt idx="28">
                  <c:v>1665</c:v>
                </c:pt>
                <c:pt idx="29">
                  <c:v>229</c:v>
                </c:pt>
                <c:pt idx="30">
                  <c:v>519</c:v>
                </c:pt>
                <c:pt idx="31">
                  <c:v>378</c:v>
                </c:pt>
                <c:pt idx="32">
                  <c:v>2496</c:v>
                </c:pt>
                <c:pt idx="33">
                  <c:v>327</c:v>
                </c:pt>
                <c:pt idx="34">
                  <c:v>382</c:v>
                </c:pt>
                <c:pt idx="35">
                  <c:v>602</c:v>
                </c:pt>
                <c:pt idx="36">
                  <c:v>1705</c:v>
                </c:pt>
                <c:pt idx="37">
                  <c:v>764</c:v>
                </c:pt>
                <c:pt idx="38">
                  <c:v>703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data'!$D$3:$D$41</c:f>
              <c:numCache>
                <c:formatCode>_-* #,##0_-;\-* #,##0_-;_-* "-"??_-;_-@_-</c:formatCode>
                <c:ptCount val="39"/>
                <c:pt idx="0">
                  <c:v>988</c:v>
                </c:pt>
                <c:pt idx="1">
                  <c:v>331</c:v>
                </c:pt>
                <c:pt idx="2">
                  <c:v>747</c:v>
                </c:pt>
                <c:pt idx="3">
                  <c:v>389</c:v>
                </c:pt>
                <c:pt idx="4">
                  <c:v>1607</c:v>
                </c:pt>
                <c:pt idx="5">
                  <c:v>96</c:v>
                </c:pt>
                <c:pt idx="6">
                  <c:v>413</c:v>
                </c:pt>
                <c:pt idx="7">
                  <c:v>1413</c:v>
                </c:pt>
                <c:pt idx="8">
                  <c:v>478</c:v>
                </c:pt>
                <c:pt idx="9">
                  <c:v>1107</c:v>
                </c:pt>
                <c:pt idx="10">
                  <c:v>527</c:v>
                </c:pt>
                <c:pt idx="11">
                  <c:v>358</c:v>
                </c:pt>
                <c:pt idx="12">
                  <c:v>695</c:v>
                </c:pt>
                <c:pt idx="13">
                  <c:v>212</c:v>
                </c:pt>
                <c:pt idx="14">
                  <c:v>24</c:v>
                </c:pt>
                <c:pt idx="15">
                  <c:v>777</c:v>
                </c:pt>
                <c:pt idx="16">
                  <c:v>802</c:v>
                </c:pt>
                <c:pt idx="17">
                  <c:v>1900</c:v>
                </c:pt>
                <c:pt idx="18">
                  <c:v>255</c:v>
                </c:pt>
                <c:pt idx="19">
                  <c:v>612</c:v>
                </c:pt>
                <c:pt idx="20">
                  <c:v>65</c:v>
                </c:pt>
                <c:pt idx="21">
                  <c:v>448</c:v>
                </c:pt>
                <c:pt idx="22">
                  <c:v>469</c:v>
                </c:pt>
                <c:pt idx="23">
                  <c:v>504</c:v>
                </c:pt>
                <c:pt idx="24">
                  <c:v>1176</c:v>
                </c:pt>
                <c:pt idx="25">
                  <c:v>46</c:v>
                </c:pt>
                <c:pt idx="26">
                  <c:v>290</c:v>
                </c:pt>
                <c:pt idx="27">
                  <c:v>165</c:v>
                </c:pt>
                <c:pt idx="28">
                  <c:v>1041</c:v>
                </c:pt>
                <c:pt idx="29">
                  <c:v>259</c:v>
                </c:pt>
                <c:pt idx="30">
                  <c:v>579</c:v>
                </c:pt>
                <c:pt idx="31">
                  <c:v>244</c:v>
                </c:pt>
                <c:pt idx="32">
                  <c:v>1563</c:v>
                </c:pt>
                <c:pt idx="33">
                  <c:v>383</c:v>
                </c:pt>
                <c:pt idx="34">
                  <c:v>448</c:v>
                </c:pt>
                <c:pt idx="35">
                  <c:v>709</c:v>
                </c:pt>
                <c:pt idx="36">
                  <c:v>1069</c:v>
                </c:pt>
                <c:pt idx="37">
                  <c:v>478</c:v>
                </c:pt>
                <c:pt idx="38">
                  <c:v>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28604160"/>
        <c:axId val="228622336"/>
      </c:barChart>
      <c:catAx>
        <c:axId val="2286041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8622336"/>
        <c:crosses val="autoZero"/>
        <c:auto val="1"/>
        <c:lblAlgn val="ctr"/>
        <c:lblOffset val="200"/>
        <c:tickLblSkip val="1"/>
        <c:noMultiLvlLbl val="0"/>
      </c:catAx>
      <c:valAx>
        <c:axId val="228622336"/>
        <c:scaling>
          <c:orientation val="minMax"/>
          <c:max val="5000"/>
          <c:min val="0"/>
        </c:scaling>
        <c:delete val="0"/>
        <c:axPos val="t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-2940000"/>
          <a:lstStyle/>
          <a:p>
            <a:pPr>
              <a:defRPr/>
            </a:pPr>
            <a:endParaRPr lang="en-US"/>
          </a:p>
        </c:txPr>
        <c:crossAx val="228604160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solidFill>
                  <a:srgbClr val="C00000"/>
                </a:solidFill>
              </a:defRPr>
            </a:pPr>
            <a:r>
              <a:rPr lang="en-US" sz="1600">
                <a:solidFill>
                  <a:schemeClr val="tx1"/>
                </a:solidFill>
              </a:rPr>
              <a:t>Our Electric Vehicle Projections by Local Authority (2030)</a:t>
            </a:r>
          </a:p>
        </c:rich>
      </c:tx>
      <c:layout>
        <c:manualLayout>
          <c:xMode val="edge"/>
          <c:yMode val="edge"/>
          <c:x val="0.11797656673426264"/>
          <c:y val="1.084598698481561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5152410618046295"/>
          <c:y val="0.12720051127014761"/>
          <c:w val="0.68599682725274191"/>
          <c:h val="0.84563470374229255"/>
        </c:manualLayout>
      </c:layout>
      <c:barChart>
        <c:barDir val="bar"/>
        <c:grouping val="stacked"/>
        <c:varyColors val="0"/>
        <c:ser>
          <c:idx val="0"/>
          <c:order val="0"/>
          <c:tx>
            <c:v>MIN</c:v>
          </c:tx>
          <c:spPr>
            <a:noFill/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data'!$E$3:$E$41</c:f>
              <c:numCache>
                <c:formatCode>_-* #,##0_-;\-* #,##0_-;_-* "-"??_-;_-@_-</c:formatCode>
                <c:ptCount val="39"/>
                <c:pt idx="0">
                  <c:v>9764</c:v>
                </c:pt>
                <c:pt idx="1">
                  <c:v>1198</c:v>
                </c:pt>
                <c:pt idx="2">
                  <c:v>16836</c:v>
                </c:pt>
                <c:pt idx="3">
                  <c:v>7533</c:v>
                </c:pt>
                <c:pt idx="4">
                  <c:v>14608</c:v>
                </c:pt>
                <c:pt idx="5">
                  <c:v>1562</c:v>
                </c:pt>
                <c:pt idx="6">
                  <c:v>3161</c:v>
                </c:pt>
                <c:pt idx="7">
                  <c:v>12310</c:v>
                </c:pt>
                <c:pt idx="8">
                  <c:v>2271</c:v>
                </c:pt>
                <c:pt idx="9">
                  <c:v>13020</c:v>
                </c:pt>
                <c:pt idx="10">
                  <c:v>5609</c:v>
                </c:pt>
                <c:pt idx="11">
                  <c:v>2567</c:v>
                </c:pt>
                <c:pt idx="12">
                  <c:v>4756</c:v>
                </c:pt>
                <c:pt idx="13">
                  <c:v>2482</c:v>
                </c:pt>
                <c:pt idx="14">
                  <c:v>163</c:v>
                </c:pt>
                <c:pt idx="15">
                  <c:v>10212</c:v>
                </c:pt>
                <c:pt idx="16">
                  <c:v>14667</c:v>
                </c:pt>
                <c:pt idx="17">
                  <c:v>28160</c:v>
                </c:pt>
                <c:pt idx="18">
                  <c:v>3554</c:v>
                </c:pt>
                <c:pt idx="19">
                  <c:v>7241</c:v>
                </c:pt>
                <c:pt idx="20">
                  <c:v>758</c:v>
                </c:pt>
                <c:pt idx="21">
                  <c:v>6080</c:v>
                </c:pt>
                <c:pt idx="22">
                  <c:v>6258</c:v>
                </c:pt>
                <c:pt idx="23">
                  <c:v>5793</c:v>
                </c:pt>
                <c:pt idx="24">
                  <c:v>8967</c:v>
                </c:pt>
                <c:pt idx="25">
                  <c:v>644</c:v>
                </c:pt>
                <c:pt idx="26">
                  <c:v>3687</c:v>
                </c:pt>
                <c:pt idx="27">
                  <c:v>1430</c:v>
                </c:pt>
                <c:pt idx="28">
                  <c:v>10236</c:v>
                </c:pt>
                <c:pt idx="29">
                  <c:v>1693</c:v>
                </c:pt>
                <c:pt idx="30">
                  <c:v>3912</c:v>
                </c:pt>
                <c:pt idx="31">
                  <c:v>3113</c:v>
                </c:pt>
                <c:pt idx="32">
                  <c:v>19800</c:v>
                </c:pt>
                <c:pt idx="33">
                  <c:v>4176</c:v>
                </c:pt>
                <c:pt idx="34">
                  <c:v>5012</c:v>
                </c:pt>
                <c:pt idx="35">
                  <c:v>7566</c:v>
                </c:pt>
                <c:pt idx="36">
                  <c:v>12828</c:v>
                </c:pt>
                <c:pt idx="37">
                  <c:v>2930</c:v>
                </c:pt>
                <c:pt idx="38">
                  <c:v>5663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data'!$G$3:$G$41</c:f>
              <c:numCache>
                <c:formatCode>_-* #,##0_-;\-* #,##0_-;_-* "-"??_-;_-@_-</c:formatCode>
                <c:ptCount val="39"/>
                <c:pt idx="0">
                  <c:v>36356</c:v>
                </c:pt>
                <c:pt idx="1">
                  <c:v>3639</c:v>
                </c:pt>
                <c:pt idx="2">
                  <c:v>66465</c:v>
                </c:pt>
                <c:pt idx="3">
                  <c:v>29525</c:v>
                </c:pt>
                <c:pt idx="4">
                  <c:v>69192</c:v>
                </c:pt>
                <c:pt idx="5">
                  <c:v>6059</c:v>
                </c:pt>
                <c:pt idx="6">
                  <c:v>14711</c:v>
                </c:pt>
                <c:pt idx="7">
                  <c:v>45156</c:v>
                </c:pt>
                <c:pt idx="8">
                  <c:v>7469</c:v>
                </c:pt>
                <c:pt idx="9">
                  <c:v>49392</c:v>
                </c:pt>
                <c:pt idx="10">
                  <c:v>26931</c:v>
                </c:pt>
                <c:pt idx="11">
                  <c:v>11846</c:v>
                </c:pt>
                <c:pt idx="12">
                  <c:v>21421</c:v>
                </c:pt>
                <c:pt idx="13">
                  <c:v>12002</c:v>
                </c:pt>
                <c:pt idx="14">
                  <c:v>578</c:v>
                </c:pt>
                <c:pt idx="15">
                  <c:v>39017</c:v>
                </c:pt>
                <c:pt idx="16">
                  <c:v>57301</c:v>
                </c:pt>
                <c:pt idx="17">
                  <c:v>108591</c:v>
                </c:pt>
                <c:pt idx="18">
                  <c:v>17385</c:v>
                </c:pt>
                <c:pt idx="19">
                  <c:v>35036</c:v>
                </c:pt>
                <c:pt idx="20">
                  <c:v>2868</c:v>
                </c:pt>
                <c:pt idx="21">
                  <c:v>23305</c:v>
                </c:pt>
                <c:pt idx="22">
                  <c:v>23943</c:v>
                </c:pt>
                <c:pt idx="23">
                  <c:v>27980</c:v>
                </c:pt>
                <c:pt idx="24">
                  <c:v>41695</c:v>
                </c:pt>
                <c:pt idx="25">
                  <c:v>2478</c:v>
                </c:pt>
                <c:pt idx="26">
                  <c:v>17933</c:v>
                </c:pt>
                <c:pt idx="27">
                  <c:v>6735</c:v>
                </c:pt>
                <c:pt idx="28">
                  <c:v>38069</c:v>
                </c:pt>
                <c:pt idx="29">
                  <c:v>7606</c:v>
                </c:pt>
                <c:pt idx="30">
                  <c:v>17634</c:v>
                </c:pt>
                <c:pt idx="31">
                  <c:v>11920</c:v>
                </c:pt>
                <c:pt idx="32">
                  <c:v>75454</c:v>
                </c:pt>
                <c:pt idx="33">
                  <c:v>20087</c:v>
                </c:pt>
                <c:pt idx="34">
                  <c:v>24149</c:v>
                </c:pt>
                <c:pt idx="35">
                  <c:v>36326</c:v>
                </c:pt>
                <c:pt idx="36">
                  <c:v>48655</c:v>
                </c:pt>
                <c:pt idx="37">
                  <c:v>10190</c:v>
                </c:pt>
                <c:pt idx="38">
                  <c:v>25984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28639104"/>
        <c:axId val="228640640"/>
      </c:barChart>
      <c:catAx>
        <c:axId val="228639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8640640"/>
        <c:crosses val="autoZero"/>
        <c:auto val="1"/>
        <c:lblAlgn val="ctr"/>
        <c:lblOffset val="200"/>
        <c:tickLblSkip val="1"/>
        <c:noMultiLvlLbl val="0"/>
      </c:catAx>
      <c:valAx>
        <c:axId val="228640640"/>
        <c:scaling>
          <c:orientation val="minMax"/>
          <c:max val="140000"/>
          <c:min val="0"/>
        </c:scaling>
        <c:delete val="0"/>
        <c:axPos val="t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639104"/>
        <c:crosses val="autoZero"/>
        <c:crossBetween val="between"/>
        <c:majorUnit val="1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Electric Vehicle Projections by Local Authority (2040)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2854758976806222"/>
          <c:y val="0.1477327772853842"/>
          <c:w val="0.69726413131924947"/>
          <c:h val="0.80160281783051424"/>
        </c:manualLayout>
      </c:layout>
      <c:barChart>
        <c:barDir val="bar"/>
        <c:grouping val="stacked"/>
        <c:varyColors val="0"/>
        <c:ser>
          <c:idx val="0"/>
          <c:order val="0"/>
          <c:tx>
            <c:v>MIN</c:v>
          </c:tx>
          <c:spPr>
            <a:noFill/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data'!$H$3:$H$41</c:f>
              <c:numCache>
                <c:formatCode>_-* #,##0_-;\-* #,##0_-;_-* "-"??_-;_-@_-</c:formatCode>
                <c:ptCount val="39"/>
                <c:pt idx="0">
                  <c:v>68999</c:v>
                </c:pt>
                <c:pt idx="1">
                  <c:v>5605</c:v>
                </c:pt>
                <c:pt idx="2">
                  <c:v>132025</c:v>
                </c:pt>
                <c:pt idx="3">
                  <c:v>58340</c:v>
                </c:pt>
                <c:pt idx="4">
                  <c:v>126613</c:v>
                </c:pt>
                <c:pt idx="5">
                  <c:v>11874</c:v>
                </c:pt>
                <c:pt idx="6">
                  <c:v>26620</c:v>
                </c:pt>
                <c:pt idx="7">
                  <c:v>84652</c:v>
                </c:pt>
                <c:pt idx="8">
                  <c:v>12639</c:v>
                </c:pt>
                <c:pt idx="9">
                  <c:v>95008</c:v>
                </c:pt>
                <c:pt idx="10">
                  <c:v>49689</c:v>
                </c:pt>
                <c:pt idx="11">
                  <c:v>21338</c:v>
                </c:pt>
                <c:pt idx="12">
                  <c:v>38519</c:v>
                </c:pt>
                <c:pt idx="13">
                  <c:v>22233</c:v>
                </c:pt>
                <c:pt idx="14">
                  <c:v>1050</c:v>
                </c:pt>
                <c:pt idx="15">
                  <c:v>75607</c:v>
                </c:pt>
                <c:pt idx="16">
                  <c:v>112944</c:v>
                </c:pt>
                <c:pt idx="17">
                  <c:v>211927</c:v>
                </c:pt>
                <c:pt idx="18">
                  <c:v>32426</c:v>
                </c:pt>
                <c:pt idx="19">
                  <c:v>64936</c:v>
                </c:pt>
                <c:pt idx="20">
                  <c:v>5514</c:v>
                </c:pt>
                <c:pt idx="21">
                  <c:v>45270</c:v>
                </c:pt>
                <c:pt idx="22">
                  <c:v>46460</c:v>
                </c:pt>
                <c:pt idx="23">
                  <c:v>51797</c:v>
                </c:pt>
                <c:pt idx="24">
                  <c:v>75442</c:v>
                </c:pt>
                <c:pt idx="25">
                  <c:v>4826</c:v>
                </c:pt>
                <c:pt idx="26">
                  <c:v>33335</c:v>
                </c:pt>
                <c:pt idx="27">
                  <c:v>12282</c:v>
                </c:pt>
                <c:pt idx="28">
                  <c:v>72205</c:v>
                </c:pt>
                <c:pt idx="29">
                  <c:v>13614</c:v>
                </c:pt>
                <c:pt idx="30">
                  <c:v>31634</c:v>
                </c:pt>
                <c:pt idx="31">
                  <c:v>23071</c:v>
                </c:pt>
                <c:pt idx="32">
                  <c:v>145889</c:v>
                </c:pt>
                <c:pt idx="33">
                  <c:v>37090</c:v>
                </c:pt>
                <c:pt idx="34">
                  <c:v>44643</c:v>
                </c:pt>
                <c:pt idx="35">
                  <c:v>67019</c:v>
                </c:pt>
                <c:pt idx="36">
                  <c:v>93750</c:v>
                </c:pt>
                <c:pt idx="37">
                  <c:v>18217</c:v>
                </c:pt>
                <c:pt idx="38">
                  <c:v>46619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data'!$J$3:$J$41</c:f>
              <c:numCache>
                <c:formatCode>_-* #,##0_-;\-* #,##0_-;_-* "-"??_-;_-@_-</c:formatCode>
                <c:ptCount val="39"/>
                <c:pt idx="0">
                  <c:v>74094</c:v>
                </c:pt>
                <c:pt idx="1">
                  <c:v>6456</c:v>
                </c:pt>
                <c:pt idx="2">
                  <c:v>139793</c:v>
                </c:pt>
                <c:pt idx="3">
                  <c:v>61874</c:v>
                </c:pt>
                <c:pt idx="4">
                  <c:v>145534</c:v>
                </c:pt>
                <c:pt idx="5">
                  <c:v>12624</c:v>
                </c:pt>
                <c:pt idx="6">
                  <c:v>30631</c:v>
                </c:pt>
                <c:pt idx="7">
                  <c:v>91258</c:v>
                </c:pt>
                <c:pt idx="8">
                  <c:v>14089</c:v>
                </c:pt>
                <c:pt idx="9">
                  <c:v>101646</c:v>
                </c:pt>
                <c:pt idx="10">
                  <c:v>57072</c:v>
                </c:pt>
                <c:pt idx="11">
                  <c:v>24565</c:v>
                </c:pt>
                <c:pt idx="12">
                  <c:v>44134</c:v>
                </c:pt>
                <c:pt idx="13">
                  <c:v>25527</c:v>
                </c:pt>
                <c:pt idx="14">
                  <c:v>1143</c:v>
                </c:pt>
                <c:pt idx="15">
                  <c:v>80666</c:v>
                </c:pt>
                <c:pt idx="16">
                  <c:v>119866</c:v>
                </c:pt>
                <c:pt idx="17">
                  <c:v>225616</c:v>
                </c:pt>
                <c:pt idx="18">
                  <c:v>37206</c:v>
                </c:pt>
                <c:pt idx="19">
                  <c:v>74552</c:v>
                </c:pt>
                <c:pt idx="20">
                  <c:v>5898</c:v>
                </c:pt>
                <c:pt idx="21">
                  <c:v>48263</c:v>
                </c:pt>
                <c:pt idx="22">
                  <c:v>49546</c:v>
                </c:pt>
                <c:pt idx="23">
                  <c:v>59471</c:v>
                </c:pt>
                <c:pt idx="24">
                  <c:v>86805</c:v>
                </c:pt>
                <c:pt idx="25">
                  <c:v>5141</c:v>
                </c:pt>
                <c:pt idx="26">
                  <c:v>38262</c:v>
                </c:pt>
                <c:pt idx="27">
                  <c:v>14122</c:v>
                </c:pt>
                <c:pt idx="28">
                  <c:v>77557</c:v>
                </c:pt>
                <c:pt idx="29">
                  <c:v>15621</c:v>
                </c:pt>
                <c:pt idx="30">
                  <c:v>36305</c:v>
                </c:pt>
                <c:pt idx="31">
                  <c:v>24640</c:v>
                </c:pt>
                <c:pt idx="32">
                  <c:v>155757</c:v>
                </c:pt>
                <c:pt idx="33">
                  <c:v>42595</c:v>
                </c:pt>
                <c:pt idx="34">
                  <c:v>51267</c:v>
                </c:pt>
                <c:pt idx="35">
                  <c:v>76977</c:v>
                </c:pt>
                <c:pt idx="36">
                  <c:v>100197</c:v>
                </c:pt>
                <c:pt idx="37">
                  <c:v>19939</c:v>
                </c:pt>
                <c:pt idx="38">
                  <c:v>53685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28657408"/>
        <c:axId val="228671488"/>
      </c:barChart>
      <c:catAx>
        <c:axId val="2286574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8671488"/>
        <c:crosses val="autoZero"/>
        <c:auto val="1"/>
        <c:lblAlgn val="ctr"/>
        <c:lblOffset val="200"/>
        <c:tickLblSkip val="1"/>
        <c:noMultiLvlLbl val="0"/>
      </c:catAx>
      <c:valAx>
        <c:axId val="228671488"/>
        <c:scaling>
          <c:orientation val="minMax"/>
          <c:max val="450000"/>
          <c:min val="0"/>
        </c:scaling>
        <c:delete val="0"/>
        <c:axPos val="t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-2220000"/>
          <a:lstStyle/>
          <a:p>
            <a:pPr>
              <a:defRPr/>
            </a:pPr>
            <a:endParaRPr lang="en-US"/>
          </a:p>
        </c:txPr>
        <c:crossAx val="228657408"/>
        <c:crosses val="autoZero"/>
        <c:crossBetween val="between"/>
        <c:majorUnit val="5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Our Electric Vehicle Projections by Local Authority (2050)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346547094931159"/>
          <c:y val="0.14983036828110655"/>
          <c:w val="0.68111531982727191"/>
          <c:h val="0.80160281783051424"/>
        </c:manualLayout>
      </c:layout>
      <c:barChart>
        <c:barDir val="bar"/>
        <c:grouping val="stacked"/>
        <c:varyColors val="0"/>
        <c:ser>
          <c:idx val="0"/>
          <c:order val="0"/>
          <c:tx>
            <c:v>MIN</c:v>
          </c:tx>
          <c:spPr>
            <a:noFill/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data'!$K$3:$K$41</c:f>
              <c:numCache>
                <c:formatCode>_-* #,##0_-;\-* #,##0_-;_-* "-"??_-;_-@_-</c:formatCode>
                <c:ptCount val="39"/>
                <c:pt idx="0">
                  <c:v>138453</c:v>
                </c:pt>
                <c:pt idx="1">
                  <c:v>10670</c:v>
                </c:pt>
                <c:pt idx="2">
                  <c:v>267533</c:v>
                </c:pt>
                <c:pt idx="3">
                  <c:v>118095</c:v>
                </c:pt>
                <c:pt idx="4">
                  <c:v>265058</c:v>
                </c:pt>
                <c:pt idx="5">
                  <c:v>23992</c:v>
                </c:pt>
                <c:pt idx="6">
                  <c:v>55589</c:v>
                </c:pt>
                <c:pt idx="7">
                  <c:v>169393</c:v>
                </c:pt>
                <c:pt idx="8">
                  <c:v>24677</c:v>
                </c:pt>
                <c:pt idx="9">
                  <c:v>191284</c:v>
                </c:pt>
                <c:pt idx="10">
                  <c:v>104214</c:v>
                </c:pt>
                <c:pt idx="11">
                  <c:v>44512</c:v>
                </c:pt>
                <c:pt idx="12">
                  <c:v>80026</c:v>
                </c:pt>
                <c:pt idx="13">
                  <c:v>46671</c:v>
                </c:pt>
                <c:pt idx="14">
                  <c:v>2086</c:v>
                </c:pt>
                <c:pt idx="15">
                  <c:v>152403</c:v>
                </c:pt>
                <c:pt idx="16">
                  <c:v>228491</c:v>
                </c:pt>
                <c:pt idx="17">
                  <c:v>427846</c:v>
                </c:pt>
                <c:pt idx="18">
                  <c:v>68170</c:v>
                </c:pt>
                <c:pt idx="19">
                  <c:v>136326</c:v>
                </c:pt>
                <c:pt idx="20">
                  <c:v>11097</c:v>
                </c:pt>
                <c:pt idx="21">
                  <c:v>91296</c:v>
                </c:pt>
                <c:pt idx="22">
                  <c:v>93672</c:v>
                </c:pt>
                <c:pt idx="23">
                  <c:v>108713</c:v>
                </c:pt>
                <c:pt idx="24">
                  <c:v>157530</c:v>
                </c:pt>
                <c:pt idx="25">
                  <c:v>9740</c:v>
                </c:pt>
                <c:pt idx="26">
                  <c:v>70030</c:v>
                </c:pt>
                <c:pt idx="27">
                  <c:v>25691</c:v>
                </c:pt>
                <c:pt idx="28">
                  <c:v>144867</c:v>
                </c:pt>
                <c:pt idx="29">
                  <c:v>28272</c:v>
                </c:pt>
                <c:pt idx="30">
                  <c:v>65733</c:v>
                </c:pt>
                <c:pt idx="31">
                  <c:v>46524</c:v>
                </c:pt>
                <c:pt idx="32">
                  <c:v>293936</c:v>
                </c:pt>
                <c:pt idx="33">
                  <c:v>77803</c:v>
                </c:pt>
                <c:pt idx="34">
                  <c:v>93674</c:v>
                </c:pt>
                <c:pt idx="35">
                  <c:v>140554</c:v>
                </c:pt>
                <c:pt idx="36">
                  <c:v>188738</c:v>
                </c:pt>
                <c:pt idx="37">
                  <c:v>36054</c:v>
                </c:pt>
                <c:pt idx="38">
                  <c:v>97161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'LA MIN MAX Chart data'!$A$3:$A$41</c:f>
              <c:strCache>
                <c:ptCount val="39"/>
                <c:pt idx="0">
                  <c:v>Barnsley</c:v>
                </c:pt>
                <c:pt idx="1">
                  <c:v>Bassetlaw</c:v>
                </c:pt>
                <c:pt idx="2">
                  <c:v>Bradford</c:v>
                </c:pt>
                <c:pt idx="3">
                  <c:v>Calderdale</c:v>
                </c:pt>
                <c:pt idx="4">
                  <c:v>County Durham</c:v>
                </c:pt>
                <c:pt idx="5">
                  <c:v>Craven</c:v>
                </c:pt>
                <c:pt idx="6">
                  <c:v>Darlington</c:v>
                </c:pt>
                <c:pt idx="7">
                  <c:v>Doncaster</c:v>
                </c:pt>
                <c:pt idx="8">
                  <c:v>East Lindsey</c:v>
                </c:pt>
                <c:pt idx="9">
                  <c:v>East Riding of Yorkshire</c:v>
                </c:pt>
                <c:pt idx="10">
                  <c:v>Gateshead</c:v>
                </c:pt>
                <c:pt idx="11">
                  <c:v>Hambleton</c:v>
                </c:pt>
                <c:pt idx="12">
                  <c:v>Harrogate</c:v>
                </c:pt>
                <c:pt idx="13">
                  <c:v>Hartlepool</c:v>
                </c:pt>
                <c:pt idx="14">
                  <c:v>High Peak</c:v>
                </c:pt>
                <c:pt idx="15">
                  <c:v>Kingston upon Hull</c:v>
                </c:pt>
                <c:pt idx="16">
                  <c:v>Kirklees</c:v>
                </c:pt>
                <c:pt idx="17">
                  <c:v>Leeds</c:v>
                </c:pt>
                <c:pt idx="18">
                  <c:v>Middlesbrough</c:v>
                </c:pt>
                <c:pt idx="19">
                  <c:v>Newcastle upon Tyne</c:v>
                </c:pt>
                <c:pt idx="20">
                  <c:v>North East Derbyshire</c:v>
                </c:pt>
                <c:pt idx="21">
                  <c:v>North East Lincolnshire</c:v>
                </c:pt>
                <c:pt idx="22">
                  <c:v>North Lincolnshire</c:v>
                </c:pt>
                <c:pt idx="23">
                  <c:v>North Tyneside</c:v>
                </c:pt>
                <c:pt idx="24">
                  <c:v>Northumberland</c:v>
                </c:pt>
                <c:pt idx="25">
                  <c:v>Pendle</c:v>
                </c:pt>
                <c:pt idx="26">
                  <c:v>Redcar and Cleveland</c:v>
                </c:pt>
                <c:pt idx="27">
                  <c:v>Richmondshire</c:v>
                </c:pt>
                <c:pt idx="28">
                  <c:v>Rotherham</c:v>
                </c:pt>
                <c:pt idx="29">
                  <c:v>Ryedale</c:v>
                </c:pt>
                <c:pt idx="30">
                  <c:v>Scarborough</c:v>
                </c:pt>
                <c:pt idx="31">
                  <c:v>Selby</c:v>
                </c:pt>
                <c:pt idx="32">
                  <c:v>Sheffield</c:v>
                </c:pt>
                <c:pt idx="33">
                  <c:v>South Tyneside</c:v>
                </c:pt>
                <c:pt idx="34">
                  <c:v>Stockton-on-Tees</c:v>
                </c:pt>
                <c:pt idx="35">
                  <c:v>Sunderland</c:v>
                </c:pt>
                <c:pt idx="36">
                  <c:v>Wakefield</c:v>
                </c:pt>
                <c:pt idx="37">
                  <c:v>West Lindsey</c:v>
                </c:pt>
                <c:pt idx="38">
                  <c:v>York</c:v>
                </c:pt>
              </c:strCache>
            </c:strRef>
          </c:cat>
          <c:val>
            <c:numRef>
              <c:f>'LA MIN MAX Chart data'!$M$3:$M$41</c:f>
              <c:numCache>
                <c:formatCode>_-* #,##0_-;\-* #,##0_-;_-* "-"??_-;_-@_-</c:formatCode>
                <c:ptCount val="39"/>
                <c:pt idx="0">
                  <c:v>8712</c:v>
                </c:pt>
                <c:pt idx="1">
                  <c:v>1392</c:v>
                </c:pt>
                <c:pt idx="2">
                  <c:v>13566</c:v>
                </c:pt>
                <c:pt idx="3">
                  <c:v>6148</c:v>
                </c:pt>
                <c:pt idx="4">
                  <c:v>15425</c:v>
                </c:pt>
                <c:pt idx="5">
                  <c:v>1303</c:v>
                </c:pt>
                <c:pt idx="6">
                  <c:v>3358</c:v>
                </c:pt>
                <c:pt idx="7">
                  <c:v>11243</c:v>
                </c:pt>
                <c:pt idx="8">
                  <c:v>2406</c:v>
                </c:pt>
                <c:pt idx="9">
                  <c:v>11311</c:v>
                </c:pt>
                <c:pt idx="10">
                  <c:v>5896</c:v>
                </c:pt>
                <c:pt idx="11">
                  <c:v>2731</c:v>
                </c:pt>
                <c:pt idx="12">
                  <c:v>5000</c:v>
                </c:pt>
                <c:pt idx="13">
                  <c:v>2604</c:v>
                </c:pt>
                <c:pt idx="14">
                  <c:v>157</c:v>
                </c:pt>
                <c:pt idx="15">
                  <c:v>8725</c:v>
                </c:pt>
                <c:pt idx="16">
                  <c:v>12046</c:v>
                </c:pt>
                <c:pt idx="17">
                  <c:v>23679</c:v>
                </c:pt>
                <c:pt idx="18">
                  <c:v>3713</c:v>
                </c:pt>
                <c:pt idx="19">
                  <c:v>7593</c:v>
                </c:pt>
                <c:pt idx="20">
                  <c:v>659</c:v>
                </c:pt>
                <c:pt idx="21">
                  <c:v>5167</c:v>
                </c:pt>
                <c:pt idx="22">
                  <c:v>5332</c:v>
                </c:pt>
                <c:pt idx="23">
                  <c:v>6079</c:v>
                </c:pt>
                <c:pt idx="24">
                  <c:v>9522</c:v>
                </c:pt>
                <c:pt idx="25">
                  <c:v>543</c:v>
                </c:pt>
                <c:pt idx="26">
                  <c:v>3860</c:v>
                </c:pt>
                <c:pt idx="27">
                  <c:v>1513</c:v>
                </c:pt>
                <c:pt idx="28">
                  <c:v>9141</c:v>
                </c:pt>
                <c:pt idx="29">
                  <c:v>1791</c:v>
                </c:pt>
                <c:pt idx="30">
                  <c:v>4138</c:v>
                </c:pt>
                <c:pt idx="31">
                  <c:v>2668</c:v>
                </c:pt>
                <c:pt idx="32">
                  <c:v>17002</c:v>
                </c:pt>
                <c:pt idx="33">
                  <c:v>4387</c:v>
                </c:pt>
                <c:pt idx="34">
                  <c:v>5264</c:v>
                </c:pt>
                <c:pt idx="35">
                  <c:v>7955</c:v>
                </c:pt>
                <c:pt idx="36">
                  <c:v>11099</c:v>
                </c:pt>
                <c:pt idx="37">
                  <c:v>2890</c:v>
                </c:pt>
                <c:pt idx="38">
                  <c:v>6037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28679680"/>
        <c:axId val="228681216"/>
      </c:barChart>
      <c:catAx>
        <c:axId val="228679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8681216"/>
        <c:crosses val="autoZero"/>
        <c:auto val="1"/>
        <c:lblAlgn val="ctr"/>
        <c:lblOffset val="200"/>
        <c:tickLblSkip val="1"/>
        <c:noMultiLvlLbl val="0"/>
      </c:catAx>
      <c:valAx>
        <c:axId val="228681216"/>
        <c:scaling>
          <c:orientation val="minMax"/>
          <c:max val="450000"/>
          <c:min val="0"/>
        </c:scaling>
        <c:delete val="0"/>
        <c:axPos val="t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-2220000"/>
          <a:lstStyle/>
          <a:p>
            <a:pPr>
              <a:defRPr/>
            </a:pPr>
            <a:endParaRPr lang="en-US"/>
          </a:p>
        </c:txPr>
        <c:crossAx val="228679680"/>
        <c:crosses val="autoZero"/>
        <c:crossBetween val="between"/>
        <c:majorUnit val="5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rgbClr val="C00000"/>
                </a:solidFill>
              </a:defRPr>
            </a:pPr>
            <a:r>
              <a:rPr lang="en-GB" sz="1400">
                <a:solidFill>
                  <a:srgbClr val="C00000"/>
                </a:solidFill>
              </a:rPr>
              <a:t>The uncertainty range for electric vehicle</a:t>
            </a:r>
            <a:r>
              <a:rPr lang="en-GB" sz="1400" baseline="0">
                <a:solidFill>
                  <a:srgbClr val="C00000"/>
                </a:solidFill>
              </a:rPr>
              <a:t> </a:t>
            </a:r>
            <a:r>
              <a:rPr lang="en-GB" sz="1400">
                <a:solidFill>
                  <a:srgbClr val="C00000"/>
                </a:solidFill>
              </a:rPr>
              <a:t>numbers in our region</a:t>
            </a:r>
          </a:p>
        </c:rich>
      </c:tx>
      <c:layout>
        <c:manualLayout>
          <c:xMode val="edge"/>
          <c:yMode val="edge"/>
          <c:x val="0.26934504224435923"/>
          <c:y val="4.54465919032848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78972594993233"/>
          <c:y val="0.40872018522937159"/>
          <c:w val="0.80678937007874019"/>
          <c:h val="0.531766483734987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'LA MIN MAX Chart data'!$A$47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'LA MIN MAX Chart data'!$C$46:$E$46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'LA MIN MAX Chart data'!$C$47:$E$47</c:f>
              <c:numCache>
                <c:formatCode>_-* #,##0_-;\-* #,##0_-;_-* "-"??_-;_-@_-</c:formatCode>
                <c:ptCount val="3"/>
                <c:pt idx="0">
                  <c:v>272220</c:v>
                </c:pt>
                <c:pt idx="1">
                  <c:v>2121721</c:v>
                </c:pt>
                <c:pt idx="2">
                  <c:v>4336574</c:v>
                </c:pt>
              </c:numCache>
            </c:numRef>
          </c:val>
        </c:ser>
        <c:ser>
          <c:idx val="1"/>
          <c:order val="1"/>
          <c:tx>
            <c:strRef>
              <c:f>'LA MIN MAX Chart data'!$A$48</c:f>
              <c:strCache>
                <c:ptCount val="1"/>
                <c:pt idx="0">
                  <c:v>Inc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'LA MIN MAX Chart data'!$C$46:$E$46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'LA MIN MAX Chart data'!$C$48:$E$48</c:f>
              <c:numCache>
                <c:formatCode>_-* #,##0_-;\-* #,##0_-;_-* "-"??_-;_-@_-</c:formatCode>
                <c:ptCount val="3"/>
                <c:pt idx="0">
                  <c:v>1121083</c:v>
                </c:pt>
                <c:pt idx="1">
                  <c:v>2330394</c:v>
                </c:pt>
                <c:pt idx="2">
                  <c:v>252055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28902400"/>
        <c:axId val="228904320"/>
      </c:barChart>
      <c:catAx>
        <c:axId val="228902400"/>
        <c:scaling>
          <c:orientation val="maxMin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5.9561394883276476E-2"/>
              <c:y val="0.341597514957095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8904320"/>
        <c:crosses val="autoZero"/>
        <c:auto val="1"/>
        <c:lblAlgn val="ctr"/>
        <c:lblOffset val="100"/>
        <c:noMultiLvlLbl val="0"/>
      </c:catAx>
      <c:valAx>
        <c:axId val="228904320"/>
        <c:scaling>
          <c:orientation val="minMax"/>
          <c:max val="4750000"/>
        </c:scaling>
        <c:delete val="0"/>
        <c:axPos val="t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8902400"/>
        <c:crosses val="autoZero"/>
        <c:crossBetween val="between"/>
        <c:majorUnit val="2500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13607</xdr:colOff>
      <xdr:row>28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108857</xdr:colOff>
      <xdr:row>70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3810</xdr:rowOff>
    </xdr:from>
    <xdr:to>
      <xdr:col>10</xdr:col>
      <xdr:colOff>464820</xdr:colOff>
      <xdr:row>39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0</xdr:row>
      <xdr:rowOff>160020</xdr:rowOff>
    </xdr:from>
    <xdr:to>
      <xdr:col>21</xdr:col>
      <xdr:colOff>510540</xdr:colOff>
      <xdr:row>39</xdr:row>
      <xdr:rowOff>53340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38100</xdr:colOff>
      <xdr:row>0</xdr:row>
      <xdr:rowOff>171450</xdr:rowOff>
    </xdr:from>
    <xdr:to>
      <xdr:col>32</xdr:col>
      <xdr:colOff>480060</xdr:colOff>
      <xdr:row>39</xdr:row>
      <xdr:rowOff>45720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601980</xdr:colOff>
      <xdr:row>1</xdr:row>
      <xdr:rowOff>3810</xdr:rowOff>
    </xdr:from>
    <xdr:to>
      <xdr:col>43</xdr:col>
      <xdr:colOff>533400</xdr:colOff>
      <xdr:row>39</xdr:row>
      <xdr:rowOff>68580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49</xdr:row>
      <xdr:rowOff>91440</xdr:rowOff>
    </xdr:from>
    <xdr:to>
      <xdr:col>12</xdr:col>
      <xdr:colOff>99060</xdr:colOff>
      <xdr:row>61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C000"/>
  </sheetPr>
  <dimension ref="A1:BV149"/>
  <sheetViews>
    <sheetView tabSelected="1" zoomScale="70" zoomScaleNormal="70" workbookViewId="0"/>
  </sheetViews>
  <sheetFormatPr defaultRowHeight="15" x14ac:dyDescent="0.25"/>
  <cols>
    <col min="1" max="1" width="3.28515625" customWidth="1"/>
    <col min="2" max="2" width="45.7109375" customWidth="1"/>
    <col min="3" max="36" width="16.5703125" customWidth="1"/>
    <col min="37" max="37" width="16.28515625" customWidth="1"/>
    <col min="38" max="38" width="31.28515625" customWidth="1"/>
    <col min="74" max="74" width="17.28515625" customWidth="1"/>
  </cols>
  <sheetData>
    <row r="1" spans="1:74" ht="26.25" x14ac:dyDescent="0.4">
      <c r="B1" s="48" t="s">
        <v>68</v>
      </c>
      <c r="AK1" s="21" t="s">
        <v>67</v>
      </c>
      <c r="AL1" s="21"/>
      <c r="AM1" s="21">
        <v>2</v>
      </c>
      <c r="AN1" s="21">
        <v>3</v>
      </c>
      <c r="AO1" s="21">
        <v>4</v>
      </c>
      <c r="AP1" s="21">
        <v>5</v>
      </c>
      <c r="AQ1" s="21">
        <v>6</v>
      </c>
      <c r="AR1" s="21">
        <v>7</v>
      </c>
      <c r="AS1" s="21">
        <v>8</v>
      </c>
      <c r="AT1" s="21">
        <v>9</v>
      </c>
      <c r="AU1" s="21">
        <v>10</v>
      </c>
      <c r="AV1" s="21">
        <v>11</v>
      </c>
      <c r="AW1" s="21">
        <v>12</v>
      </c>
      <c r="AX1" s="21">
        <v>13</v>
      </c>
      <c r="AY1" s="21">
        <v>14</v>
      </c>
      <c r="AZ1" s="21">
        <v>15</v>
      </c>
      <c r="BA1" s="21">
        <v>16</v>
      </c>
      <c r="BB1" s="21">
        <v>17</v>
      </c>
      <c r="BC1" s="21">
        <v>18</v>
      </c>
      <c r="BD1" s="21">
        <v>19</v>
      </c>
      <c r="BE1" s="21">
        <v>20</v>
      </c>
      <c r="BF1" s="21">
        <v>21</v>
      </c>
      <c r="BG1" s="21">
        <v>22</v>
      </c>
      <c r="BH1" s="21">
        <v>23</v>
      </c>
      <c r="BI1" s="21">
        <v>24</v>
      </c>
      <c r="BJ1" s="21">
        <v>25</v>
      </c>
      <c r="BK1" s="21">
        <v>26</v>
      </c>
      <c r="BL1" s="21">
        <v>27</v>
      </c>
      <c r="BM1" s="21">
        <v>28</v>
      </c>
      <c r="BN1" s="21">
        <v>29</v>
      </c>
      <c r="BO1" s="21">
        <v>30</v>
      </c>
      <c r="BP1" s="21">
        <v>31</v>
      </c>
      <c r="BQ1" s="21">
        <v>32</v>
      </c>
      <c r="BR1" s="21">
        <v>33</v>
      </c>
      <c r="BS1" s="21">
        <v>34</v>
      </c>
      <c r="BT1" s="21">
        <v>35</v>
      </c>
    </row>
    <row r="2" spans="1:74" ht="26.25" customHeight="1" x14ac:dyDescent="0.4">
      <c r="B2" s="49" t="s">
        <v>36</v>
      </c>
      <c r="AK2" s="22" t="str">
        <f>AK3</f>
        <v>Wakefield</v>
      </c>
      <c r="AL2" s="22" t="str">
        <f>"NPg DFES 2019: EV projections for "&amp;AK2</f>
        <v>NPg DFES 2019: EV projections for Wakefield</v>
      </c>
      <c r="AM2" s="22">
        <v>2017</v>
      </c>
      <c r="AN2" s="22">
        <v>2018</v>
      </c>
      <c r="AO2" s="22">
        <v>2019</v>
      </c>
      <c r="AP2" s="22">
        <v>2020</v>
      </c>
      <c r="AQ2" s="22">
        <v>2021</v>
      </c>
      <c r="AR2" s="22">
        <v>2022</v>
      </c>
      <c r="AS2" s="22">
        <v>2023</v>
      </c>
      <c r="AT2" s="22">
        <v>2024</v>
      </c>
      <c r="AU2" s="22">
        <v>2025</v>
      </c>
      <c r="AV2" s="22">
        <v>2026</v>
      </c>
      <c r="AW2" s="22">
        <v>2027</v>
      </c>
      <c r="AX2" s="22">
        <v>2028</v>
      </c>
      <c r="AY2" s="22">
        <v>2029</v>
      </c>
      <c r="AZ2" s="22">
        <v>2030</v>
      </c>
      <c r="BA2" s="22">
        <v>2031</v>
      </c>
      <c r="BB2" s="22">
        <v>2032</v>
      </c>
      <c r="BC2" s="22">
        <v>2033</v>
      </c>
      <c r="BD2" s="22">
        <v>2034</v>
      </c>
      <c r="BE2" s="22">
        <v>2035</v>
      </c>
      <c r="BF2" s="22">
        <v>2036</v>
      </c>
      <c r="BG2" s="22">
        <v>2037</v>
      </c>
      <c r="BH2" s="22">
        <v>2038</v>
      </c>
      <c r="BI2" s="22">
        <v>2039</v>
      </c>
      <c r="BJ2" s="22">
        <v>2040</v>
      </c>
      <c r="BK2" s="22">
        <v>2041</v>
      </c>
      <c r="BL2" s="22">
        <v>2042</v>
      </c>
      <c r="BM2" s="22">
        <v>2043</v>
      </c>
      <c r="BN2" s="22">
        <v>2044</v>
      </c>
      <c r="BO2" s="22">
        <v>2045</v>
      </c>
      <c r="BP2" s="22">
        <v>2046</v>
      </c>
      <c r="BQ2" s="22">
        <v>2047</v>
      </c>
      <c r="BR2" s="22">
        <v>2048</v>
      </c>
      <c r="BS2" s="22">
        <v>2049</v>
      </c>
      <c r="BT2" s="22">
        <v>2050</v>
      </c>
      <c r="BV2" s="25" t="s">
        <v>39</v>
      </c>
    </row>
    <row r="3" spans="1:74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AK3" s="23" t="str">
        <f>$B$2</f>
        <v>Wakefield</v>
      </c>
      <c r="AL3" s="23" t="s">
        <v>40</v>
      </c>
      <c r="AM3" s="24">
        <f>VLOOKUP($AK3,'CR Annual LA Forecasts'!$A$1:$AI$40,AM$1,FALSE)</f>
        <v>643</v>
      </c>
      <c r="AN3" s="24">
        <f>VLOOKUP($AK3,'CR Annual LA Forecasts'!$A$1:$AI$40,AN$1,FALSE)</f>
        <v>982</v>
      </c>
      <c r="AO3" s="24">
        <f>VLOOKUP($AK3,'CR Annual LA Forecasts'!$A$1:$AI$40,AO$1,FALSE)</f>
        <v>1762</v>
      </c>
      <c r="AP3" s="24">
        <f>VLOOKUP($AK3,'CR Annual LA Forecasts'!$A$1:$AI$40,AP$1,FALSE)</f>
        <v>2774</v>
      </c>
      <c r="AQ3" s="24">
        <f>VLOOKUP($AK3,'CR Annual LA Forecasts'!$A$1:$AI$40,AQ$1,FALSE)</f>
        <v>4113</v>
      </c>
      <c r="AR3" s="24">
        <f>VLOOKUP($AK3,'CR Annual LA Forecasts'!$A$1:$AI$40,AR$1,FALSE)</f>
        <v>5875</v>
      </c>
      <c r="AS3" s="24">
        <f>VLOOKUP($AK3,'CR Annual LA Forecasts'!$A$1:$AI$40,AS$1,FALSE)</f>
        <v>8219</v>
      </c>
      <c r="AT3" s="24">
        <f>VLOOKUP($AK3,'CR Annual LA Forecasts'!$A$1:$AI$40,AT$1,FALSE)</f>
        <v>11342</v>
      </c>
      <c r="AU3" s="24">
        <f>VLOOKUP($AK3,'CR Annual LA Forecasts'!$A$1:$AI$40,AU$1,FALSE)</f>
        <v>15479</v>
      </c>
      <c r="AV3" s="24">
        <f>VLOOKUP($AK3,'CR Annual LA Forecasts'!$A$1:$AI$40,AV$1,FALSE)</f>
        <v>20916</v>
      </c>
      <c r="AW3" s="24">
        <f>VLOOKUP($AK3,'CR Annual LA Forecasts'!$A$1:$AI$40,AW$1,FALSE)</f>
        <v>27965</v>
      </c>
      <c r="AX3" s="24">
        <f>VLOOKUP($AK3,'CR Annual LA Forecasts'!$A$1:$AI$40,AX$1,FALSE)</f>
        <v>36947</v>
      </c>
      <c r="AY3" s="24">
        <f>VLOOKUP($AK3,'CR Annual LA Forecasts'!$A$1:$AI$40,AY$1,FALSE)</f>
        <v>48097</v>
      </c>
      <c r="AZ3" s="24">
        <f>VLOOKUP($AK3,'CR Annual LA Forecasts'!$A$1:$AI$40,AZ$1,FALSE)</f>
        <v>61483</v>
      </c>
      <c r="BA3" s="24">
        <f>VLOOKUP($AK3,'CR Annual LA Forecasts'!$A$1:$AI$40,BA$1,FALSE)</f>
        <v>76948</v>
      </c>
      <c r="BB3" s="24">
        <f>VLOOKUP($AK3,'CR Annual LA Forecasts'!$A$1:$AI$40,BB$1,FALSE)</f>
        <v>93899</v>
      </c>
      <c r="BC3" s="24">
        <f>VLOOKUP($AK3,'CR Annual LA Forecasts'!$A$1:$AI$40,BC$1,FALSE)</f>
        <v>111537</v>
      </c>
      <c r="BD3" s="24">
        <f>VLOOKUP($AK3,'CR Annual LA Forecasts'!$A$1:$AI$40,BD$1,FALSE)</f>
        <v>128726</v>
      </c>
      <c r="BE3" s="24">
        <f>VLOOKUP($AK3,'CR Annual LA Forecasts'!$A$1:$AI$40,BE$1,FALSE)</f>
        <v>144696</v>
      </c>
      <c r="BF3" s="24">
        <f>VLOOKUP($AK3,'CR Annual LA Forecasts'!$A$1:$AI$40,BF$1,FALSE)</f>
        <v>158645</v>
      </c>
      <c r="BG3" s="24">
        <f>VLOOKUP($AK3,'CR Annual LA Forecasts'!$A$1:$AI$40,BG$1,FALSE)</f>
        <v>170241</v>
      </c>
      <c r="BH3" s="24">
        <f>VLOOKUP($AK3,'CR Annual LA Forecasts'!$A$1:$AI$40,BH$1,FALSE)</f>
        <v>179542</v>
      </c>
      <c r="BI3" s="24">
        <f>VLOOKUP($AK3,'CR Annual LA Forecasts'!$A$1:$AI$40,BI$1,FALSE)</f>
        <v>187222</v>
      </c>
      <c r="BJ3" s="24">
        <f>VLOOKUP($AK3,'CR Annual LA Forecasts'!$A$1:$AI$40,BJ$1,FALSE)</f>
        <v>193947</v>
      </c>
      <c r="BK3" s="24">
        <f>VLOOKUP($AK3,'CR Annual LA Forecasts'!$A$1:$AI$40,BK$1,FALSE)</f>
        <v>197030</v>
      </c>
      <c r="BL3" s="24">
        <f>VLOOKUP($AK3,'CR Annual LA Forecasts'!$A$1:$AI$40,BL$1,FALSE)</f>
        <v>199144</v>
      </c>
      <c r="BM3" s="24">
        <f>VLOOKUP($AK3,'CR Annual LA Forecasts'!$A$1:$AI$40,BM$1,FALSE)</f>
        <v>200791</v>
      </c>
      <c r="BN3" s="24">
        <f>VLOOKUP($AK3,'CR Annual LA Forecasts'!$A$1:$AI$40,BN$1,FALSE)</f>
        <v>201863</v>
      </c>
      <c r="BO3" s="24">
        <f>VLOOKUP($AK3,'CR Annual LA Forecasts'!$A$1:$AI$40,BO$1,FALSE)</f>
        <v>202203</v>
      </c>
      <c r="BP3" s="24">
        <f>VLOOKUP($AK3,'CR Annual LA Forecasts'!$A$1:$AI$40,BP$1,FALSE)</f>
        <v>202117</v>
      </c>
      <c r="BQ3" s="24">
        <f>VLOOKUP($AK3,'CR Annual LA Forecasts'!$A$1:$AI$40,BQ$1,FALSE)</f>
        <v>201656</v>
      </c>
      <c r="BR3" s="24">
        <f>VLOOKUP($AK3,'CR Annual LA Forecasts'!$A$1:$AI$40,BR$1,FALSE)</f>
        <v>200865</v>
      </c>
      <c r="BS3" s="24">
        <f>VLOOKUP($AK3,'CR Annual LA Forecasts'!$A$1:$AI$40,BS$1,FALSE)</f>
        <v>200222</v>
      </c>
      <c r="BT3" s="24">
        <f>VLOOKUP($AK3,'CR Annual LA Forecasts'!$A$1:$AI$40,BT$1,FALSE)</f>
        <v>199837</v>
      </c>
      <c r="BV3" s="26" t="s">
        <v>0</v>
      </c>
    </row>
    <row r="4" spans="1:74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AK4" s="23" t="str">
        <f>$B$2</f>
        <v>Wakefield</v>
      </c>
      <c r="AL4" s="23" t="s">
        <v>43</v>
      </c>
      <c r="AM4" s="24">
        <f>VLOOKUP($AK4,'TD Annual LA Forecasts'!$A$1:$AI$40,AM$1,FALSE)</f>
        <v>643</v>
      </c>
      <c r="AN4" s="24">
        <f>VLOOKUP($AK4,'TD Annual LA Forecasts'!$A$1:$AI$40,AN$1,FALSE)</f>
        <v>982</v>
      </c>
      <c r="AO4" s="24">
        <f>VLOOKUP($AK4,'TD Annual LA Forecasts'!$A$1:$AI$40,AO$1,FALSE)</f>
        <v>1748</v>
      </c>
      <c r="AP4" s="24">
        <f>VLOOKUP($AK4,'TD Annual LA Forecasts'!$A$1:$AI$40,AP$1,FALSE)</f>
        <v>2747</v>
      </c>
      <c r="AQ4" s="24">
        <f>VLOOKUP($AK4,'TD Annual LA Forecasts'!$A$1:$AI$40,AQ$1,FALSE)</f>
        <v>4073</v>
      </c>
      <c r="AR4" s="24">
        <f>VLOOKUP($AK4,'TD Annual LA Forecasts'!$A$1:$AI$40,AR$1,FALSE)</f>
        <v>5817</v>
      </c>
      <c r="AS4" s="24">
        <f>VLOOKUP($AK4,'TD Annual LA Forecasts'!$A$1:$AI$40,AS$1,FALSE)</f>
        <v>8139</v>
      </c>
      <c r="AT4" s="24">
        <f>VLOOKUP($AK4,'TD Annual LA Forecasts'!$A$1:$AI$40,AT$1,FALSE)</f>
        <v>11235</v>
      </c>
      <c r="AU4" s="24">
        <f>VLOOKUP($AK4,'TD Annual LA Forecasts'!$A$1:$AI$40,AU$1,FALSE)</f>
        <v>15337</v>
      </c>
      <c r="AV4" s="24">
        <f>VLOOKUP($AK4,'TD Annual LA Forecasts'!$A$1:$AI$40,AV$1,FALSE)</f>
        <v>20731</v>
      </c>
      <c r="AW4" s="24">
        <f>VLOOKUP($AK4,'TD Annual LA Forecasts'!$A$1:$AI$40,AW$1,FALSE)</f>
        <v>27726</v>
      </c>
      <c r="AX4" s="24">
        <f>VLOOKUP($AK4,'TD Annual LA Forecasts'!$A$1:$AI$40,AX$1,FALSE)</f>
        <v>36632</v>
      </c>
      <c r="AY4" s="24">
        <f>VLOOKUP($AK4,'TD Annual LA Forecasts'!$A$1:$AI$40,AY$1,FALSE)</f>
        <v>47693</v>
      </c>
      <c r="AZ4" s="24">
        <f>VLOOKUP($AK4,'TD Annual LA Forecasts'!$A$1:$AI$40,AZ$1,FALSE)</f>
        <v>60960</v>
      </c>
      <c r="BA4" s="24">
        <f>VLOOKUP($AK4,'TD Annual LA Forecasts'!$A$1:$AI$40,BA$1,FALSE)</f>
        <v>76269</v>
      </c>
      <c r="BB4" s="24">
        <f>VLOOKUP($AK4,'TD Annual LA Forecasts'!$A$1:$AI$40,BB$1,FALSE)</f>
        <v>93026</v>
      </c>
      <c r="BC4" s="24">
        <f>VLOOKUP($AK4,'TD Annual LA Forecasts'!$A$1:$AI$40,BC$1,FALSE)</f>
        <v>110422</v>
      </c>
      <c r="BD4" s="24">
        <f>VLOOKUP($AK4,'TD Annual LA Forecasts'!$A$1:$AI$40,BD$1,FALSE)</f>
        <v>127315</v>
      </c>
      <c r="BE4" s="24">
        <f>VLOOKUP($AK4,'TD Annual LA Forecasts'!$A$1:$AI$40,BE$1,FALSE)</f>
        <v>142923</v>
      </c>
      <c r="BF4" s="24">
        <f>VLOOKUP($AK4,'TD Annual LA Forecasts'!$A$1:$AI$40,BF$1,FALSE)</f>
        <v>156458</v>
      </c>
      <c r="BG4" s="24">
        <f>VLOOKUP($AK4,'TD Annual LA Forecasts'!$A$1:$AI$40,BG$1,FALSE)</f>
        <v>167708</v>
      </c>
      <c r="BH4" s="24">
        <f>VLOOKUP($AK4,'TD Annual LA Forecasts'!$A$1:$AI$40,BH$1,FALSE)</f>
        <v>176574</v>
      </c>
      <c r="BI4" s="24">
        <f>VLOOKUP($AK4,'TD Annual LA Forecasts'!$A$1:$AI$40,BI$1,FALSE)</f>
        <v>183851</v>
      </c>
      <c r="BJ4" s="24">
        <f>VLOOKUP($AK4,'TD Annual LA Forecasts'!$A$1:$AI$40,BJ$1,FALSE)</f>
        <v>190265</v>
      </c>
      <c r="BK4" s="24">
        <f>VLOOKUP($AK4,'TD Annual LA Forecasts'!$A$1:$AI$40,BK$1,FALSE)</f>
        <v>193604</v>
      </c>
      <c r="BL4" s="24">
        <f>VLOOKUP($AK4,'TD Annual LA Forecasts'!$A$1:$AI$40,BL$1,FALSE)</f>
        <v>195833</v>
      </c>
      <c r="BM4" s="24">
        <f>VLOOKUP($AK4,'TD Annual LA Forecasts'!$A$1:$AI$40,BM$1,FALSE)</f>
        <v>197828</v>
      </c>
      <c r="BN4" s="24">
        <f>VLOOKUP($AK4,'TD Annual LA Forecasts'!$A$1:$AI$40,BN$1,FALSE)</f>
        <v>199425</v>
      </c>
      <c r="BO4" s="24">
        <f>VLOOKUP($AK4,'TD Annual LA Forecasts'!$A$1:$AI$40,BO$1,FALSE)</f>
        <v>200398</v>
      </c>
      <c r="BP4" s="24">
        <f>VLOOKUP($AK4,'TD Annual LA Forecasts'!$A$1:$AI$40,BP$1,FALSE)</f>
        <v>200984</v>
      </c>
      <c r="BQ4" s="24">
        <f>VLOOKUP($AK4,'TD Annual LA Forecasts'!$A$1:$AI$40,BQ$1,FALSE)</f>
        <v>201178</v>
      </c>
      <c r="BR4" s="24">
        <f>VLOOKUP($AK4,'TD Annual LA Forecasts'!$A$1:$AI$40,BR$1,FALSE)</f>
        <v>200972</v>
      </c>
      <c r="BS4" s="24">
        <f>VLOOKUP($AK4,'TD Annual LA Forecasts'!$A$1:$AI$40,BS$1,FALSE)</f>
        <v>200402</v>
      </c>
      <c r="BT4" s="24">
        <f>VLOOKUP($AK4,'TD Annual LA Forecasts'!$A$1:$AI$40,BT$1,FALSE)</f>
        <v>199094</v>
      </c>
      <c r="BV4" s="26" t="s">
        <v>1</v>
      </c>
    </row>
    <row r="5" spans="1:74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AK5" s="23" t="str">
        <f>$B$2</f>
        <v>Wakefield</v>
      </c>
      <c r="AL5" s="23" t="s">
        <v>42</v>
      </c>
      <c r="AM5" s="24">
        <f>VLOOKUP($AK5,'SP Annual LA Forecasts'!$A$1:$AI$40,AM$1,FALSE)</f>
        <v>643</v>
      </c>
      <c r="AN5" s="24">
        <f>VLOOKUP($AK5,'SP Annual LA Forecasts'!$A$1:$AI$40,AN$1,FALSE)</f>
        <v>982</v>
      </c>
      <c r="AO5" s="24">
        <f>VLOOKUP($AK5,'SP Annual LA Forecasts'!$A$1:$AI$40,AO$1,FALSE)</f>
        <v>1345</v>
      </c>
      <c r="AP5" s="24">
        <f>VLOOKUP($AK5,'SP Annual LA Forecasts'!$A$1:$AI$40,AP$1,FALSE)</f>
        <v>1710</v>
      </c>
      <c r="AQ5" s="24">
        <f>VLOOKUP($AK5,'SP Annual LA Forecasts'!$A$1:$AI$40,AQ$1,FALSE)</f>
        <v>2134</v>
      </c>
      <c r="AR5" s="24">
        <f>VLOOKUP($AK5,'SP Annual LA Forecasts'!$A$1:$AI$40,AR$1,FALSE)</f>
        <v>2592</v>
      </c>
      <c r="AS5" s="24">
        <f>VLOOKUP($AK5,'SP Annual LA Forecasts'!$A$1:$AI$40,AS$1,FALSE)</f>
        <v>3126</v>
      </c>
      <c r="AT5" s="24">
        <f>VLOOKUP($AK5,'SP Annual LA Forecasts'!$A$1:$AI$40,AT$1,FALSE)</f>
        <v>3793</v>
      </c>
      <c r="AU5" s="24">
        <f>VLOOKUP($AK5,'SP Annual LA Forecasts'!$A$1:$AI$40,AU$1,FALSE)</f>
        <v>4638</v>
      </c>
      <c r="AV5" s="24">
        <f>VLOOKUP($AK5,'SP Annual LA Forecasts'!$A$1:$AI$40,AV$1,FALSE)</f>
        <v>5669</v>
      </c>
      <c r="AW5" s="24">
        <f>VLOOKUP($AK5,'SP Annual LA Forecasts'!$A$1:$AI$40,AW$1,FALSE)</f>
        <v>6950</v>
      </c>
      <c r="AX5" s="24">
        <f>VLOOKUP($AK5,'SP Annual LA Forecasts'!$A$1:$AI$40,AX$1,FALSE)</f>
        <v>8574</v>
      </c>
      <c r="AY5" s="24">
        <f>VLOOKUP($AK5,'SP Annual LA Forecasts'!$A$1:$AI$40,AY$1,FALSE)</f>
        <v>10579</v>
      </c>
      <c r="AZ5" s="24">
        <f>VLOOKUP($AK5,'SP Annual LA Forecasts'!$A$1:$AI$40,AZ$1,FALSE)</f>
        <v>13095</v>
      </c>
      <c r="BA5" s="24">
        <f>VLOOKUP($AK5,'SP Annual LA Forecasts'!$A$1:$AI$40,BA$1,FALSE)</f>
        <v>16244</v>
      </c>
      <c r="BB5" s="24">
        <f>VLOOKUP($AK5,'SP Annual LA Forecasts'!$A$1:$AI$40,BB$1,FALSE)</f>
        <v>20193</v>
      </c>
      <c r="BC5" s="24">
        <f>VLOOKUP($AK5,'SP Annual LA Forecasts'!$A$1:$AI$40,BC$1,FALSE)</f>
        <v>25080</v>
      </c>
      <c r="BD5" s="24">
        <f>VLOOKUP($AK5,'SP Annual LA Forecasts'!$A$1:$AI$40,BD$1,FALSE)</f>
        <v>31057</v>
      </c>
      <c r="BE5" s="24">
        <f>VLOOKUP($AK5,'SP Annual LA Forecasts'!$A$1:$AI$40,BE$1,FALSE)</f>
        <v>38303</v>
      </c>
      <c r="BF5" s="24">
        <f>VLOOKUP($AK5,'SP Annual LA Forecasts'!$A$1:$AI$40,BF$1,FALSE)</f>
        <v>46944</v>
      </c>
      <c r="BG5" s="24">
        <f>VLOOKUP($AK5,'SP Annual LA Forecasts'!$A$1:$AI$40,BG$1,FALSE)</f>
        <v>57068</v>
      </c>
      <c r="BH5" s="24">
        <f>VLOOKUP($AK5,'SP Annual LA Forecasts'!$A$1:$AI$40,BH$1,FALSE)</f>
        <v>68651</v>
      </c>
      <c r="BI5" s="24">
        <f>VLOOKUP($AK5,'SP Annual LA Forecasts'!$A$1:$AI$40,BI$1,FALSE)</f>
        <v>81553</v>
      </c>
      <c r="BJ5" s="24">
        <f>VLOOKUP($AK5,'SP Annual LA Forecasts'!$A$1:$AI$40,BJ$1,FALSE)</f>
        <v>95506</v>
      </c>
      <c r="BK5" s="24">
        <f>VLOOKUP($AK5,'SP Annual LA Forecasts'!$A$1:$AI$40,BK$1,FALSE)</f>
        <v>110076</v>
      </c>
      <c r="BL5" s="24">
        <f>VLOOKUP($AK5,'SP Annual LA Forecasts'!$A$1:$AI$40,BL$1,FALSE)</f>
        <v>124728</v>
      </c>
      <c r="BM5" s="24">
        <f>VLOOKUP($AK5,'SP Annual LA Forecasts'!$A$1:$AI$40,BM$1,FALSE)</f>
        <v>138881</v>
      </c>
      <c r="BN5" s="24">
        <f>VLOOKUP($AK5,'SP Annual LA Forecasts'!$A$1:$AI$40,BN$1,FALSE)</f>
        <v>152029</v>
      </c>
      <c r="BO5" s="24">
        <f>VLOOKUP($AK5,'SP Annual LA Forecasts'!$A$1:$AI$40,BO$1,FALSE)</f>
        <v>163767</v>
      </c>
      <c r="BP5" s="24">
        <f>VLOOKUP($AK5,'SP Annual LA Forecasts'!$A$1:$AI$40,BP$1,FALSE)</f>
        <v>173719</v>
      </c>
      <c r="BQ5" s="24">
        <f>VLOOKUP($AK5,'SP Annual LA Forecasts'!$A$1:$AI$40,BQ$1,FALSE)</f>
        <v>182077</v>
      </c>
      <c r="BR5" s="24">
        <f>VLOOKUP($AK5,'SP Annual LA Forecasts'!$A$1:$AI$40,BR$1,FALSE)</f>
        <v>188078</v>
      </c>
      <c r="BS5" s="24">
        <f>VLOOKUP($AK5,'SP Annual LA Forecasts'!$A$1:$AI$40,BS$1,FALSE)</f>
        <v>188977</v>
      </c>
      <c r="BT5" s="24">
        <f>VLOOKUP($AK5,'SP Annual LA Forecasts'!$A$1:$AI$40,BT$1,FALSE)</f>
        <v>189810</v>
      </c>
      <c r="BV5" s="26" t="s">
        <v>2</v>
      </c>
    </row>
    <row r="6" spans="1:74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AK6" s="23" t="str">
        <f>$B$2</f>
        <v>Wakefield</v>
      </c>
      <c r="AL6" s="23" t="s">
        <v>41</v>
      </c>
      <c r="AM6" s="24">
        <f>VLOOKUP($AK6,'CE Annual  LA Forecasts'!$A$1:$AI$40,AM$1,FALSE)</f>
        <v>643</v>
      </c>
      <c r="AN6" s="24">
        <f>VLOOKUP($AK6,'CE Annual  LA Forecasts'!$A$1:$AI$40,AN$1,FALSE)</f>
        <v>982</v>
      </c>
      <c r="AO6" s="24">
        <f>VLOOKUP($AK6,'CE Annual  LA Forecasts'!$A$1:$AI$40,AO$1,FALSE)</f>
        <v>1345</v>
      </c>
      <c r="AP6" s="24">
        <f>VLOOKUP($AK6,'CE Annual  LA Forecasts'!$A$1:$AI$40,AP$1,FALSE)</f>
        <v>1705</v>
      </c>
      <c r="AQ6" s="24">
        <f>VLOOKUP($AK6,'CE Annual  LA Forecasts'!$A$1:$AI$40,AQ$1,FALSE)</f>
        <v>2126</v>
      </c>
      <c r="AR6" s="24">
        <f>VLOOKUP($AK6,'CE Annual  LA Forecasts'!$A$1:$AI$40,AR$1,FALSE)</f>
        <v>2579</v>
      </c>
      <c r="AS6" s="24">
        <f>VLOOKUP($AK6,'CE Annual  LA Forecasts'!$A$1:$AI$40,AS$1,FALSE)</f>
        <v>3107</v>
      </c>
      <c r="AT6" s="24">
        <f>VLOOKUP($AK6,'CE Annual  LA Forecasts'!$A$1:$AI$40,AT$1,FALSE)</f>
        <v>3766</v>
      </c>
      <c r="AU6" s="24">
        <f>VLOOKUP($AK6,'CE Annual  LA Forecasts'!$A$1:$AI$40,AU$1,FALSE)</f>
        <v>4593</v>
      </c>
      <c r="AV6" s="24">
        <f>VLOOKUP($AK6,'CE Annual  LA Forecasts'!$A$1:$AI$40,AV$1,FALSE)</f>
        <v>5608</v>
      </c>
      <c r="AW6" s="24">
        <f>VLOOKUP($AK6,'CE Annual  LA Forecasts'!$A$1:$AI$40,AW$1,FALSE)</f>
        <v>6855</v>
      </c>
      <c r="AX6" s="24">
        <f>VLOOKUP($AK6,'CE Annual  LA Forecasts'!$A$1:$AI$40,AX$1,FALSE)</f>
        <v>8439</v>
      </c>
      <c r="AY6" s="24">
        <f>VLOOKUP($AK6,'CE Annual  LA Forecasts'!$A$1:$AI$40,AY$1,FALSE)</f>
        <v>10390</v>
      </c>
      <c r="AZ6" s="24">
        <f>VLOOKUP($AK6,'CE Annual  LA Forecasts'!$A$1:$AI$40,AZ$1,FALSE)</f>
        <v>12828</v>
      </c>
      <c r="BA6" s="24">
        <f>VLOOKUP($AK6,'CE Annual  LA Forecasts'!$A$1:$AI$40,BA$1,FALSE)</f>
        <v>15875</v>
      </c>
      <c r="BB6" s="24">
        <f>VLOOKUP($AK6,'CE Annual  LA Forecasts'!$A$1:$AI$40,BB$1,FALSE)</f>
        <v>19693</v>
      </c>
      <c r="BC6" s="24">
        <f>VLOOKUP($AK6,'CE Annual  LA Forecasts'!$A$1:$AI$40,BC$1,FALSE)</f>
        <v>24419</v>
      </c>
      <c r="BD6" s="24">
        <f>VLOOKUP($AK6,'CE Annual  LA Forecasts'!$A$1:$AI$40,BD$1,FALSE)</f>
        <v>30208</v>
      </c>
      <c r="BE6" s="24">
        <f>VLOOKUP($AK6,'CE Annual  LA Forecasts'!$A$1:$AI$40,BE$1,FALSE)</f>
        <v>37247</v>
      </c>
      <c r="BF6" s="24">
        <f>VLOOKUP($AK6,'CE Annual  LA Forecasts'!$A$1:$AI$40,BF$1,FALSE)</f>
        <v>45689</v>
      </c>
      <c r="BG6" s="24">
        <f>VLOOKUP($AK6,'CE Annual  LA Forecasts'!$A$1:$AI$40,BG$1,FALSE)</f>
        <v>55625</v>
      </c>
      <c r="BH6" s="24">
        <f>VLOOKUP($AK6,'CE Annual  LA Forecasts'!$A$1:$AI$40,BH$1,FALSE)</f>
        <v>67065</v>
      </c>
      <c r="BI6" s="24">
        <f>VLOOKUP($AK6,'CE Annual  LA Forecasts'!$A$1:$AI$40,BI$1,FALSE)</f>
        <v>79859</v>
      </c>
      <c r="BJ6" s="24">
        <f>VLOOKUP($AK6,'CE Annual  LA Forecasts'!$A$1:$AI$40,BJ$1,FALSE)</f>
        <v>93750</v>
      </c>
      <c r="BK6" s="24">
        <f>VLOOKUP($AK6,'CE Annual  LA Forecasts'!$A$1:$AI$40,BK$1,FALSE)</f>
        <v>108288</v>
      </c>
      <c r="BL6" s="24">
        <f>VLOOKUP($AK6,'CE Annual  LA Forecasts'!$A$1:$AI$40,BL$1,FALSE)</f>
        <v>122942</v>
      </c>
      <c r="BM6" s="24">
        <f>VLOOKUP($AK6,'CE Annual  LA Forecasts'!$A$1:$AI$40,BM$1,FALSE)</f>
        <v>137122</v>
      </c>
      <c r="BN6" s="24">
        <f>VLOOKUP($AK6,'CE Annual  LA Forecasts'!$A$1:$AI$40,BN$1,FALSE)</f>
        <v>150321</v>
      </c>
      <c r="BO6" s="24">
        <f>VLOOKUP($AK6,'CE Annual  LA Forecasts'!$A$1:$AI$40,BO$1,FALSE)</f>
        <v>162139</v>
      </c>
      <c r="BP6" s="24">
        <f>VLOOKUP($AK6,'CE Annual  LA Forecasts'!$A$1:$AI$40,BP$1,FALSE)</f>
        <v>172203</v>
      </c>
      <c r="BQ6" s="24">
        <f>VLOOKUP($AK6,'CE Annual  LA Forecasts'!$A$1:$AI$40,BQ$1,FALSE)</f>
        <v>180660</v>
      </c>
      <c r="BR6" s="24">
        <f>VLOOKUP($AK6,'CE Annual  LA Forecasts'!$A$1:$AI$40,BR$1,FALSE)</f>
        <v>186765</v>
      </c>
      <c r="BS6" s="24">
        <f>VLOOKUP($AK6,'CE Annual  LA Forecasts'!$A$1:$AI$40,BS$1,FALSE)</f>
        <v>187782</v>
      </c>
      <c r="BT6" s="24">
        <f>VLOOKUP($AK6,'CE Annual  LA Forecasts'!$A$1:$AI$40,BT$1,FALSE)</f>
        <v>188738</v>
      </c>
      <c r="BV6" s="26" t="s">
        <v>3</v>
      </c>
    </row>
    <row r="7" spans="1:74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AK7" s="18"/>
      <c r="AL7" s="18"/>
      <c r="BV7" s="26" t="s">
        <v>4</v>
      </c>
    </row>
    <row r="8" spans="1:74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AK8" s="18"/>
      <c r="BV8" s="26" t="s">
        <v>5</v>
      </c>
    </row>
    <row r="9" spans="1:74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BV9" s="26" t="s">
        <v>6</v>
      </c>
    </row>
    <row r="10" spans="1:74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BV10" s="26" t="s">
        <v>7</v>
      </c>
    </row>
    <row r="11" spans="1:74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BV11" s="26" t="s">
        <v>8</v>
      </c>
    </row>
    <row r="12" spans="1:74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BV12" s="26" t="s">
        <v>9</v>
      </c>
    </row>
    <row r="13" spans="1:74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BV13" s="26" t="s">
        <v>10</v>
      </c>
    </row>
    <row r="14" spans="1:7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BV14" s="26" t="s">
        <v>11</v>
      </c>
    </row>
    <row r="15" spans="1:74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BV15" s="26" t="s">
        <v>12</v>
      </c>
    </row>
    <row r="16" spans="1:74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BV16" s="26" t="s">
        <v>13</v>
      </c>
    </row>
    <row r="17" spans="1:74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BV17" s="26" t="s">
        <v>14</v>
      </c>
    </row>
    <row r="18" spans="1:74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BV18" s="26" t="s">
        <v>15</v>
      </c>
    </row>
    <row r="19" spans="1:74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BV19" s="26" t="s">
        <v>16</v>
      </c>
    </row>
    <row r="20" spans="1:74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BV20" s="26" t="s">
        <v>17</v>
      </c>
    </row>
    <row r="21" spans="1:74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BV21" s="26" t="s">
        <v>18</v>
      </c>
    </row>
    <row r="22" spans="1:74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BV22" s="26" t="s">
        <v>19</v>
      </c>
    </row>
    <row r="23" spans="1:74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BV23" s="26" t="s">
        <v>20</v>
      </c>
    </row>
    <row r="24" spans="1:74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BV24" s="26" t="s">
        <v>21</v>
      </c>
    </row>
    <row r="25" spans="1:74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BV25" s="26" t="s">
        <v>22</v>
      </c>
    </row>
    <row r="26" spans="1:74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BV26" s="26" t="s">
        <v>23</v>
      </c>
    </row>
    <row r="27" spans="1:74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BV27" s="26" t="s">
        <v>24</v>
      </c>
    </row>
    <row r="28" spans="1:74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BV28" s="26" t="s">
        <v>25</v>
      </c>
    </row>
    <row r="29" spans="1:74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BV29" s="26" t="s">
        <v>26</v>
      </c>
    </row>
    <row r="30" spans="1:74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BV30" s="26" t="s">
        <v>27</v>
      </c>
    </row>
    <row r="31" spans="1:74" x14ac:dyDescent="0.25">
      <c r="BV31" s="26" t="s">
        <v>28</v>
      </c>
    </row>
    <row r="32" spans="1:74" x14ac:dyDescent="0.25">
      <c r="B32" s="17" t="str">
        <f>AL2</f>
        <v>NPg DFES 2019: EV projections for Wakefield</v>
      </c>
      <c r="C32" s="17">
        <v>2017</v>
      </c>
      <c r="D32" s="17">
        <v>2018</v>
      </c>
      <c r="E32" s="17">
        <v>2019</v>
      </c>
      <c r="F32" s="17">
        <v>2020</v>
      </c>
      <c r="G32" s="17">
        <v>2021</v>
      </c>
      <c r="H32" s="17">
        <v>2022</v>
      </c>
      <c r="I32" s="17">
        <v>2023</v>
      </c>
      <c r="J32" s="17">
        <v>2024</v>
      </c>
      <c r="K32" s="17">
        <v>2025</v>
      </c>
      <c r="L32" s="17">
        <v>2026</v>
      </c>
      <c r="M32" s="17">
        <v>2027</v>
      </c>
      <c r="N32" s="17">
        <v>2028</v>
      </c>
      <c r="O32" s="17">
        <v>2029</v>
      </c>
      <c r="P32" s="17">
        <v>2030</v>
      </c>
      <c r="Q32" s="17">
        <v>2031</v>
      </c>
      <c r="R32" s="17">
        <v>2032</v>
      </c>
      <c r="S32" s="17">
        <v>2033</v>
      </c>
      <c r="T32" s="17">
        <v>2034</v>
      </c>
      <c r="U32" s="17">
        <v>2035</v>
      </c>
      <c r="V32" s="17">
        <v>2036</v>
      </c>
      <c r="W32" s="17">
        <v>2037</v>
      </c>
      <c r="X32" s="17">
        <v>2038</v>
      </c>
      <c r="Y32" s="17">
        <v>2039</v>
      </c>
      <c r="Z32" s="17">
        <v>2040</v>
      </c>
      <c r="AA32" s="17">
        <v>2041</v>
      </c>
      <c r="AB32" s="17">
        <v>2042</v>
      </c>
      <c r="AC32" s="17">
        <v>2043</v>
      </c>
      <c r="AD32" s="17">
        <v>2044</v>
      </c>
      <c r="AE32" s="17">
        <v>2045</v>
      </c>
      <c r="AF32" s="17">
        <v>2046</v>
      </c>
      <c r="AG32" s="17">
        <v>2047</v>
      </c>
      <c r="AH32" s="17">
        <v>2048</v>
      </c>
      <c r="AI32" s="17">
        <v>2049</v>
      </c>
      <c r="AJ32" s="17">
        <v>2050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BV32" s="26" t="s">
        <v>29</v>
      </c>
    </row>
    <row r="33" spans="2:74" x14ac:dyDescent="0.25">
      <c r="B33" s="19" t="s">
        <v>40</v>
      </c>
      <c r="C33" s="20">
        <f t="shared" ref="C33:AJ33" si="0">AM3</f>
        <v>643</v>
      </c>
      <c r="D33" s="20">
        <f t="shared" si="0"/>
        <v>982</v>
      </c>
      <c r="E33" s="20">
        <f t="shared" si="0"/>
        <v>1762</v>
      </c>
      <c r="F33" s="20">
        <f t="shared" si="0"/>
        <v>2774</v>
      </c>
      <c r="G33" s="20">
        <f t="shared" si="0"/>
        <v>4113</v>
      </c>
      <c r="H33" s="20">
        <f t="shared" si="0"/>
        <v>5875</v>
      </c>
      <c r="I33" s="20">
        <f t="shared" si="0"/>
        <v>8219</v>
      </c>
      <c r="J33" s="20">
        <f t="shared" si="0"/>
        <v>11342</v>
      </c>
      <c r="K33" s="20">
        <f t="shared" si="0"/>
        <v>15479</v>
      </c>
      <c r="L33" s="20">
        <f t="shared" si="0"/>
        <v>20916</v>
      </c>
      <c r="M33" s="20">
        <f t="shared" si="0"/>
        <v>27965</v>
      </c>
      <c r="N33" s="20">
        <f t="shared" si="0"/>
        <v>36947</v>
      </c>
      <c r="O33" s="20">
        <f t="shared" si="0"/>
        <v>48097</v>
      </c>
      <c r="P33" s="20">
        <f t="shared" si="0"/>
        <v>61483</v>
      </c>
      <c r="Q33" s="20">
        <f t="shared" si="0"/>
        <v>76948</v>
      </c>
      <c r="R33" s="20">
        <f t="shared" si="0"/>
        <v>93899</v>
      </c>
      <c r="S33" s="20">
        <f t="shared" si="0"/>
        <v>111537</v>
      </c>
      <c r="T33" s="20">
        <f t="shared" si="0"/>
        <v>128726</v>
      </c>
      <c r="U33" s="20">
        <f t="shared" si="0"/>
        <v>144696</v>
      </c>
      <c r="V33" s="20">
        <f t="shared" si="0"/>
        <v>158645</v>
      </c>
      <c r="W33" s="20">
        <f t="shared" si="0"/>
        <v>170241</v>
      </c>
      <c r="X33" s="20">
        <f t="shared" si="0"/>
        <v>179542</v>
      </c>
      <c r="Y33" s="20">
        <f t="shared" si="0"/>
        <v>187222</v>
      </c>
      <c r="Z33" s="20">
        <f t="shared" si="0"/>
        <v>193947</v>
      </c>
      <c r="AA33" s="20">
        <f t="shared" si="0"/>
        <v>197030</v>
      </c>
      <c r="AB33" s="20">
        <f t="shared" si="0"/>
        <v>199144</v>
      </c>
      <c r="AC33" s="20">
        <f t="shared" si="0"/>
        <v>200791</v>
      </c>
      <c r="AD33" s="20">
        <f t="shared" si="0"/>
        <v>201863</v>
      </c>
      <c r="AE33" s="20">
        <f t="shared" si="0"/>
        <v>202203</v>
      </c>
      <c r="AF33" s="20">
        <f t="shared" si="0"/>
        <v>202117</v>
      </c>
      <c r="AG33" s="20">
        <f t="shared" si="0"/>
        <v>201656</v>
      </c>
      <c r="AH33" s="20">
        <f t="shared" si="0"/>
        <v>200865</v>
      </c>
      <c r="AI33" s="20">
        <f t="shared" si="0"/>
        <v>200222</v>
      </c>
      <c r="AJ33" s="20">
        <f t="shared" si="0"/>
        <v>199837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BV33" s="26" t="s">
        <v>30</v>
      </c>
    </row>
    <row r="34" spans="2:74" x14ac:dyDescent="0.25">
      <c r="B34" s="19" t="s">
        <v>43</v>
      </c>
      <c r="C34" s="20">
        <f t="shared" ref="C34:AJ34" si="1">AM4</f>
        <v>643</v>
      </c>
      <c r="D34" s="20">
        <f t="shared" si="1"/>
        <v>982</v>
      </c>
      <c r="E34" s="20">
        <f t="shared" si="1"/>
        <v>1748</v>
      </c>
      <c r="F34" s="20">
        <f t="shared" si="1"/>
        <v>2747</v>
      </c>
      <c r="G34" s="20">
        <f t="shared" si="1"/>
        <v>4073</v>
      </c>
      <c r="H34" s="20">
        <f t="shared" si="1"/>
        <v>5817</v>
      </c>
      <c r="I34" s="20">
        <f t="shared" si="1"/>
        <v>8139</v>
      </c>
      <c r="J34" s="20">
        <f t="shared" si="1"/>
        <v>11235</v>
      </c>
      <c r="K34" s="20">
        <f t="shared" si="1"/>
        <v>15337</v>
      </c>
      <c r="L34" s="20">
        <f t="shared" si="1"/>
        <v>20731</v>
      </c>
      <c r="M34" s="20">
        <f t="shared" si="1"/>
        <v>27726</v>
      </c>
      <c r="N34" s="20">
        <f t="shared" si="1"/>
        <v>36632</v>
      </c>
      <c r="O34" s="20">
        <f t="shared" si="1"/>
        <v>47693</v>
      </c>
      <c r="P34" s="20">
        <f t="shared" si="1"/>
        <v>60960</v>
      </c>
      <c r="Q34" s="20">
        <f t="shared" si="1"/>
        <v>76269</v>
      </c>
      <c r="R34" s="20">
        <f t="shared" si="1"/>
        <v>93026</v>
      </c>
      <c r="S34" s="20">
        <f t="shared" si="1"/>
        <v>110422</v>
      </c>
      <c r="T34" s="20">
        <f t="shared" si="1"/>
        <v>127315</v>
      </c>
      <c r="U34" s="20">
        <f t="shared" si="1"/>
        <v>142923</v>
      </c>
      <c r="V34" s="20">
        <f t="shared" si="1"/>
        <v>156458</v>
      </c>
      <c r="W34" s="20">
        <f t="shared" si="1"/>
        <v>167708</v>
      </c>
      <c r="X34" s="20">
        <f t="shared" si="1"/>
        <v>176574</v>
      </c>
      <c r="Y34" s="20">
        <f t="shared" si="1"/>
        <v>183851</v>
      </c>
      <c r="Z34" s="20">
        <f t="shared" si="1"/>
        <v>190265</v>
      </c>
      <c r="AA34" s="20">
        <f t="shared" si="1"/>
        <v>193604</v>
      </c>
      <c r="AB34" s="20">
        <f t="shared" si="1"/>
        <v>195833</v>
      </c>
      <c r="AC34" s="20">
        <f t="shared" si="1"/>
        <v>197828</v>
      </c>
      <c r="AD34" s="20">
        <f t="shared" si="1"/>
        <v>199425</v>
      </c>
      <c r="AE34" s="20">
        <f t="shared" si="1"/>
        <v>200398</v>
      </c>
      <c r="AF34" s="20">
        <f t="shared" si="1"/>
        <v>200984</v>
      </c>
      <c r="AG34" s="20">
        <f t="shared" si="1"/>
        <v>201178</v>
      </c>
      <c r="AH34" s="20">
        <f t="shared" si="1"/>
        <v>200972</v>
      </c>
      <c r="AI34" s="20">
        <f t="shared" si="1"/>
        <v>200402</v>
      </c>
      <c r="AJ34" s="20">
        <f t="shared" si="1"/>
        <v>199094</v>
      </c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BV34" s="26" t="s">
        <v>31</v>
      </c>
    </row>
    <row r="35" spans="2:74" x14ac:dyDescent="0.25">
      <c r="B35" s="19" t="s">
        <v>42</v>
      </c>
      <c r="C35" s="20">
        <f t="shared" ref="C35:AJ35" si="2">AM5</f>
        <v>643</v>
      </c>
      <c r="D35" s="20">
        <f t="shared" si="2"/>
        <v>982</v>
      </c>
      <c r="E35" s="20">
        <f t="shared" si="2"/>
        <v>1345</v>
      </c>
      <c r="F35" s="20">
        <f t="shared" si="2"/>
        <v>1710</v>
      </c>
      <c r="G35" s="20">
        <f t="shared" si="2"/>
        <v>2134</v>
      </c>
      <c r="H35" s="20">
        <f t="shared" si="2"/>
        <v>2592</v>
      </c>
      <c r="I35" s="20">
        <f t="shared" si="2"/>
        <v>3126</v>
      </c>
      <c r="J35" s="20">
        <f t="shared" si="2"/>
        <v>3793</v>
      </c>
      <c r="K35" s="20">
        <f t="shared" si="2"/>
        <v>4638</v>
      </c>
      <c r="L35" s="20">
        <f t="shared" si="2"/>
        <v>5669</v>
      </c>
      <c r="M35" s="20">
        <f t="shared" si="2"/>
        <v>6950</v>
      </c>
      <c r="N35" s="20">
        <f t="shared" si="2"/>
        <v>8574</v>
      </c>
      <c r="O35" s="20">
        <f t="shared" si="2"/>
        <v>10579</v>
      </c>
      <c r="P35" s="20">
        <f t="shared" si="2"/>
        <v>13095</v>
      </c>
      <c r="Q35" s="20">
        <f t="shared" si="2"/>
        <v>16244</v>
      </c>
      <c r="R35" s="20">
        <f t="shared" si="2"/>
        <v>20193</v>
      </c>
      <c r="S35" s="20">
        <f t="shared" si="2"/>
        <v>25080</v>
      </c>
      <c r="T35" s="20">
        <f t="shared" si="2"/>
        <v>31057</v>
      </c>
      <c r="U35" s="20">
        <f t="shared" si="2"/>
        <v>38303</v>
      </c>
      <c r="V35" s="20">
        <f t="shared" si="2"/>
        <v>46944</v>
      </c>
      <c r="W35" s="20">
        <f t="shared" si="2"/>
        <v>57068</v>
      </c>
      <c r="X35" s="20">
        <f t="shared" si="2"/>
        <v>68651</v>
      </c>
      <c r="Y35" s="20">
        <f t="shared" si="2"/>
        <v>81553</v>
      </c>
      <c r="Z35" s="20">
        <f t="shared" si="2"/>
        <v>95506</v>
      </c>
      <c r="AA35" s="20">
        <f t="shared" si="2"/>
        <v>110076</v>
      </c>
      <c r="AB35" s="20">
        <f t="shared" si="2"/>
        <v>124728</v>
      </c>
      <c r="AC35" s="20">
        <f t="shared" si="2"/>
        <v>138881</v>
      </c>
      <c r="AD35" s="20">
        <f t="shared" si="2"/>
        <v>152029</v>
      </c>
      <c r="AE35" s="20">
        <f t="shared" si="2"/>
        <v>163767</v>
      </c>
      <c r="AF35" s="20">
        <f t="shared" si="2"/>
        <v>173719</v>
      </c>
      <c r="AG35" s="20">
        <f t="shared" si="2"/>
        <v>182077</v>
      </c>
      <c r="AH35" s="20">
        <f t="shared" si="2"/>
        <v>188078</v>
      </c>
      <c r="AI35" s="20">
        <f t="shared" si="2"/>
        <v>188977</v>
      </c>
      <c r="AJ35" s="20">
        <f t="shared" si="2"/>
        <v>189810</v>
      </c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BV35" s="26" t="s">
        <v>32</v>
      </c>
    </row>
    <row r="36" spans="2:74" x14ac:dyDescent="0.25">
      <c r="B36" s="19" t="s">
        <v>41</v>
      </c>
      <c r="C36" s="20">
        <f t="shared" ref="C36:AJ36" si="3">AM6</f>
        <v>643</v>
      </c>
      <c r="D36" s="20">
        <f t="shared" si="3"/>
        <v>982</v>
      </c>
      <c r="E36" s="20">
        <f t="shared" si="3"/>
        <v>1345</v>
      </c>
      <c r="F36" s="20">
        <f t="shared" si="3"/>
        <v>1705</v>
      </c>
      <c r="G36" s="20">
        <f t="shared" si="3"/>
        <v>2126</v>
      </c>
      <c r="H36" s="20">
        <f t="shared" si="3"/>
        <v>2579</v>
      </c>
      <c r="I36" s="20">
        <f t="shared" si="3"/>
        <v>3107</v>
      </c>
      <c r="J36" s="20">
        <f t="shared" si="3"/>
        <v>3766</v>
      </c>
      <c r="K36" s="20">
        <f t="shared" si="3"/>
        <v>4593</v>
      </c>
      <c r="L36" s="20">
        <f t="shared" si="3"/>
        <v>5608</v>
      </c>
      <c r="M36" s="20">
        <f t="shared" si="3"/>
        <v>6855</v>
      </c>
      <c r="N36" s="20">
        <f t="shared" si="3"/>
        <v>8439</v>
      </c>
      <c r="O36" s="20">
        <f t="shared" si="3"/>
        <v>10390</v>
      </c>
      <c r="P36" s="20">
        <f t="shared" si="3"/>
        <v>12828</v>
      </c>
      <c r="Q36" s="20">
        <f t="shared" si="3"/>
        <v>15875</v>
      </c>
      <c r="R36" s="20">
        <f t="shared" si="3"/>
        <v>19693</v>
      </c>
      <c r="S36" s="20">
        <f t="shared" si="3"/>
        <v>24419</v>
      </c>
      <c r="T36" s="20">
        <f t="shared" si="3"/>
        <v>30208</v>
      </c>
      <c r="U36" s="20">
        <f t="shared" si="3"/>
        <v>37247</v>
      </c>
      <c r="V36" s="20">
        <f t="shared" si="3"/>
        <v>45689</v>
      </c>
      <c r="W36" s="20">
        <f t="shared" si="3"/>
        <v>55625</v>
      </c>
      <c r="X36" s="20">
        <f t="shared" si="3"/>
        <v>67065</v>
      </c>
      <c r="Y36" s="20">
        <f t="shared" si="3"/>
        <v>79859</v>
      </c>
      <c r="Z36" s="20">
        <f t="shared" si="3"/>
        <v>93750</v>
      </c>
      <c r="AA36" s="20">
        <f t="shared" si="3"/>
        <v>108288</v>
      </c>
      <c r="AB36" s="20">
        <f t="shared" si="3"/>
        <v>122942</v>
      </c>
      <c r="AC36" s="20">
        <f t="shared" si="3"/>
        <v>137122</v>
      </c>
      <c r="AD36" s="20">
        <f t="shared" si="3"/>
        <v>150321</v>
      </c>
      <c r="AE36" s="20">
        <f t="shared" si="3"/>
        <v>162139</v>
      </c>
      <c r="AF36" s="20">
        <f t="shared" si="3"/>
        <v>172203</v>
      </c>
      <c r="AG36" s="20">
        <f t="shared" si="3"/>
        <v>180660</v>
      </c>
      <c r="AH36" s="20">
        <f t="shared" si="3"/>
        <v>186765</v>
      </c>
      <c r="AI36" s="20">
        <f t="shared" si="3"/>
        <v>187782</v>
      </c>
      <c r="AJ36" s="20">
        <f t="shared" si="3"/>
        <v>188738</v>
      </c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BV36" s="26" t="s">
        <v>33</v>
      </c>
    </row>
    <row r="37" spans="2:74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BV37" s="26" t="s">
        <v>34</v>
      </c>
    </row>
    <row r="38" spans="2:74" ht="26.25" x14ac:dyDescent="0.4">
      <c r="B38" s="50" t="s">
        <v>74</v>
      </c>
      <c r="C38" s="51"/>
      <c r="D38" s="51"/>
      <c r="E38" s="51"/>
      <c r="F38" s="51"/>
      <c r="G38" s="52"/>
      <c r="H38" s="52"/>
      <c r="I38" s="52"/>
      <c r="J38" s="52"/>
      <c r="K38" s="52"/>
      <c r="L38" s="52"/>
      <c r="M38" s="52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BV38" s="26" t="s">
        <v>35</v>
      </c>
    </row>
    <row r="39" spans="2:74" x14ac:dyDescent="0.25"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BV39" s="26" t="s">
        <v>36</v>
      </c>
    </row>
    <row r="40" spans="2:74" x14ac:dyDescent="0.25">
      <c r="B40" s="54" t="s">
        <v>73</v>
      </c>
      <c r="C40" s="54">
        <v>2017</v>
      </c>
      <c r="D40" s="54">
        <v>2018</v>
      </c>
      <c r="E40" s="54">
        <v>2019</v>
      </c>
      <c r="F40" s="54">
        <v>2020</v>
      </c>
      <c r="G40" s="54">
        <v>2021</v>
      </c>
      <c r="H40" s="54">
        <v>2022</v>
      </c>
      <c r="I40" s="54">
        <v>2023</v>
      </c>
      <c r="J40" s="54">
        <v>2024</v>
      </c>
      <c r="K40" s="54">
        <v>2025</v>
      </c>
      <c r="L40" s="54">
        <v>2026</v>
      </c>
      <c r="M40" s="54">
        <v>2027</v>
      </c>
      <c r="N40" s="54">
        <v>2028</v>
      </c>
      <c r="O40" s="54">
        <v>2029</v>
      </c>
      <c r="P40" s="54">
        <v>2030</v>
      </c>
      <c r="Q40" s="54">
        <v>2031</v>
      </c>
      <c r="R40" s="54">
        <v>2032</v>
      </c>
      <c r="S40" s="54">
        <v>2033</v>
      </c>
      <c r="T40" s="54">
        <v>2034</v>
      </c>
      <c r="U40" s="54">
        <v>2035</v>
      </c>
      <c r="V40" s="54">
        <v>2036</v>
      </c>
      <c r="W40" s="54">
        <v>2037</v>
      </c>
      <c r="X40" s="54">
        <v>2038</v>
      </c>
      <c r="Y40" s="54">
        <v>2039</v>
      </c>
      <c r="Z40" s="54">
        <v>2040</v>
      </c>
      <c r="AA40" s="54">
        <v>2041</v>
      </c>
      <c r="AB40" s="54">
        <v>2042</v>
      </c>
      <c r="AC40" s="54">
        <v>2043</v>
      </c>
      <c r="AD40" s="54">
        <v>2044</v>
      </c>
      <c r="AE40" s="54">
        <v>2045</v>
      </c>
      <c r="AF40" s="54">
        <v>2046</v>
      </c>
      <c r="AG40" s="54">
        <v>2047</v>
      </c>
      <c r="AH40" s="54">
        <v>2048</v>
      </c>
      <c r="AI40" s="54">
        <v>2049</v>
      </c>
      <c r="AJ40" s="54">
        <v>2050</v>
      </c>
      <c r="BV40" s="26" t="s">
        <v>37</v>
      </c>
    </row>
    <row r="41" spans="2:74" x14ac:dyDescent="0.25">
      <c r="B41" s="55" t="s">
        <v>40</v>
      </c>
      <c r="C41" s="56">
        <f>C33</f>
        <v>643</v>
      </c>
      <c r="D41" s="56">
        <f t="shared" ref="D41:AJ41" si="4">D33</f>
        <v>982</v>
      </c>
      <c r="E41" s="56">
        <f t="shared" si="4"/>
        <v>1762</v>
      </c>
      <c r="F41" s="56">
        <f t="shared" si="4"/>
        <v>2774</v>
      </c>
      <c r="G41" s="56">
        <f t="shared" si="4"/>
        <v>4113</v>
      </c>
      <c r="H41" s="56">
        <f t="shared" si="4"/>
        <v>5875</v>
      </c>
      <c r="I41" s="56">
        <f t="shared" si="4"/>
        <v>8219</v>
      </c>
      <c r="J41" s="56">
        <f t="shared" si="4"/>
        <v>11342</v>
      </c>
      <c r="K41" s="56">
        <f t="shared" si="4"/>
        <v>15479</v>
      </c>
      <c r="L41" s="56">
        <f t="shared" si="4"/>
        <v>20916</v>
      </c>
      <c r="M41" s="56">
        <f t="shared" si="4"/>
        <v>27965</v>
      </c>
      <c r="N41" s="56">
        <f t="shared" si="4"/>
        <v>36947</v>
      </c>
      <c r="O41" s="56">
        <f t="shared" si="4"/>
        <v>48097</v>
      </c>
      <c r="P41" s="56">
        <f t="shared" si="4"/>
        <v>61483</v>
      </c>
      <c r="Q41" s="56">
        <f t="shared" si="4"/>
        <v>76948</v>
      </c>
      <c r="R41" s="56">
        <f t="shared" si="4"/>
        <v>93899</v>
      </c>
      <c r="S41" s="56">
        <f t="shared" si="4"/>
        <v>111537</v>
      </c>
      <c r="T41" s="56">
        <f t="shared" si="4"/>
        <v>128726</v>
      </c>
      <c r="U41" s="56">
        <f t="shared" si="4"/>
        <v>144696</v>
      </c>
      <c r="V41" s="56">
        <f t="shared" si="4"/>
        <v>158645</v>
      </c>
      <c r="W41" s="56">
        <f t="shared" si="4"/>
        <v>170241</v>
      </c>
      <c r="X41" s="56">
        <f t="shared" si="4"/>
        <v>179542</v>
      </c>
      <c r="Y41" s="56">
        <f t="shared" si="4"/>
        <v>187222</v>
      </c>
      <c r="Z41" s="56">
        <f t="shared" si="4"/>
        <v>193947</v>
      </c>
      <c r="AA41" s="56">
        <f t="shared" si="4"/>
        <v>197030</v>
      </c>
      <c r="AB41" s="56">
        <f t="shared" si="4"/>
        <v>199144</v>
      </c>
      <c r="AC41" s="56">
        <f t="shared" si="4"/>
        <v>200791</v>
      </c>
      <c r="AD41" s="56">
        <f t="shared" si="4"/>
        <v>201863</v>
      </c>
      <c r="AE41" s="56">
        <f t="shared" si="4"/>
        <v>202203</v>
      </c>
      <c r="AF41" s="56">
        <f t="shared" si="4"/>
        <v>202117</v>
      </c>
      <c r="AG41" s="56">
        <f t="shared" si="4"/>
        <v>201656</v>
      </c>
      <c r="AH41" s="56">
        <f t="shared" si="4"/>
        <v>200865</v>
      </c>
      <c r="AI41" s="56">
        <f t="shared" si="4"/>
        <v>200222</v>
      </c>
      <c r="AJ41" s="56">
        <f t="shared" si="4"/>
        <v>199837</v>
      </c>
      <c r="BV41" s="26" t="s">
        <v>38</v>
      </c>
    </row>
    <row r="42" spans="2:74" x14ac:dyDescent="0.25">
      <c r="B42" s="55" t="s">
        <v>43</v>
      </c>
      <c r="C42" s="56">
        <f t="shared" ref="C42:AJ42" si="5">C34</f>
        <v>643</v>
      </c>
      <c r="D42" s="56">
        <f t="shared" si="5"/>
        <v>982</v>
      </c>
      <c r="E42" s="56">
        <f t="shared" si="5"/>
        <v>1748</v>
      </c>
      <c r="F42" s="56">
        <f t="shared" si="5"/>
        <v>2747</v>
      </c>
      <c r="G42" s="56">
        <f t="shared" si="5"/>
        <v>4073</v>
      </c>
      <c r="H42" s="56">
        <f t="shared" si="5"/>
        <v>5817</v>
      </c>
      <c r="I42" s="56">
        <f t="shared" si="5"/>
        <v>8139</v>
      </c>
      <c r="J42" s="56">
        <f t="shared" si="5"/>
        <v>11235</v>
      </c>
      <c r="K42" s="56">
        <f t="shared" si="5"/>
        <v>15337</v>
      </c>
      <c r="L42" s="56">
        <f t="shared" si="5"/>
        <v>20731</v>
      </c>
      <c r="M42" s="56">
        <f t="shared" si="5"/>
        <v>27726</v>
      </c>
      <c r="N42" s="56">
        <f t="shared" si="5"/>
        <v>36632</v>
      </c>
      <c r="O42" s="56">
        <f t="shared" si="5"/>
        <v>47693</v>
      </c>
      <c r="P42" s="56">
        <f t="shared" si="5"/>
        <v>60960</v>
      </c>
      <c r="Q42" s="56">
        <f t="shared" si="5"/>
        <v>76269</v>
      </c>
      <c r="R42" s="56">
        <f t="shared" si="5"/>
        <v>93026</v>
      </c>
      <c r="S42" s="56">
        <f t="shared" si="5"/>
        <v>110422</v>
      </c>
      <c r="T42" s="56">
        <f t="shared" si="5"/>
        <v>127315</v>
      </c>
      <c r="U42" s="56">
        <f t="shared" si="5"/>
        <v>142923</v>
      </c>
      <c r="V42" s="56">
        <f t="shared" si="5"/>
        <v>156458</v>
      </c>
      <c r="W42" s="56">
        <f t="shared" si="5"/>
        <v>167708</v>
      </c>
      <c r="X42" s="56">
        <f t="shared" si="5"/>
        <v>176574</v>
      </c>
      <c r="Y42" s="56">
        <f t="shared" si="5"/>
        <v>183851</v>
      </c>
      <c r="Z42" s="56">
        <f t="shared" si="5"/>
        <v>190265</v>
      </c>
      <c r="AA42" s="56">
        <f t="shared" si="5"/>
        <v>193604</v>
      </c>
      <c r="AB42" s="56">
        <f t="shared" si="5"/>
        <v>195833</v>
      </c>
      <c r="AC42" s="56">
        <f t="shared" si="5"/>
        <v>197828</v>
      </c>
      <c r="AD42" s="56">
        <f t="shared" si="5"/>
        <v>199425</v>
      </c>
      <c r="AE42" s="56">
        <f t="shared" si="5"/>
        <v>200398</v>
      </c>
      <c r="AF42" s="56">
        <f t="shared" si="5"/>
        <v>200984</v>
      </c>
      <c r="AG42" s="56">
        <f t="shared" si="5"/>
        <v>201178</v>
      </c>
      <c r="AH42" s="56">
        <f t="shared" si="5"/>
        <v>200972</v>
      </c>
      <c r="AI42" s="56">
        <f t="shared" si="5"/>
        <v>200402</v>
      </c>
      <c r="AJ42" s="56">
        <f t="shared" si="5"/>
        <v>199094</v>
      </c>
    </row>
    <row r="43" spans="2:74" x14ac:dyDescent="0.25">
      <c r="B43" s="55" t="s">
        <v>42</v>
      </c>
      <c r="C43" s="56">
        <f t="shared" ref="C43:AJ43" si="6">C35</f>
        <v>643</v>
      </c>
      <c r="D43" s="56">
        <f t="shared" si="6"/>
        <v>982</v>
      </c>
      <c r="E43" s="56">
        <f t="shared" si="6"/>
        <v>1345</v>
      </c>
      <c r="F43" s="56">
        <f t="shared" si="6"/>
        <v>1710</v>
      </c>
      <c r="G43" s="56">
        <f t="shared" si="6"/>
        <v>2134</v>
      </c>
      <c r="H43" s="56">
        <f t="shared" si="6"/>
        <v>2592</v>
      </c>
      <c r="I43" s="56">
        <f t="shared" si="6"/>
        <v>3126</v>
      </c>
      <c r="J43" s="56">
        <f t="shared" si="6"/>
        <v>3793</v>
      </c>
      <c r="K43" s="56">
        <f t="shared" si="6"/>
        <v>4638</v>
      </c>
      <c r="L43" s="56">
        <f t="shared" si="6"/>
        <v>5669</v>
      </c>
      <c r="M43" s="56">
        <f t="shared" si="6"/>
        <v>6950</v>
      </c>
      <c r="N43" s="56">
        <f t="shared" si="6"/>
        <v>8574</v>
      </c>
      <c r="O43" s="56">
        <f t="shared" si="6"/>
        <v>10579</v>
      </c>
      <c r="P43" s="56">
        <f t="shared" si="6"/>
        <v>13095</v>
      </c>
      <c r="Q43" s="56">
        <f t="shared" si="6"/>
        <v>16244</v>
      </c>
      <c r="R43" s="56">
        <f t="shared" si="6"/>
        <v>20193</v>
      </c>
      <c r="S43" s="56">
        <f t="shared" si="6"/>
        <v>25080</v>
      </c>
      <c r="T43" s="56">
        <f t="shared" si="6"/>
        <v>31057</v>
      </c>
      <c r="U43" s="56">
        <f t="shared" si="6"/>
        <v>38303</v>
      </c>
      <c r="V43" s="56">
        <f t="shared" si="6"/>
        <v>46944</v>
      </c>
      <c r="W43" s="56">
        <f t="shared" si="6"/>
        <v>57068</v>
      </c>
      <c r="X43" s="56">
        <f t="shared" si="6"/>
        <v>68651</v>
      </c>
      <c r="Y43" s="56">
        <f t="shared" si="6"/>
        <v>81553</v>
      </c>
      <c r="Z43" s="56">
        <f t="shared" si="6"/>
        <v>95506</v>
      </c>
      <c r="AA43" s="56">
        <f t="shared" si="6"/>
        <v>110076</v>
      </c>
      <c r="AB43" s="56">
        <f t="shared" si="6"/>
        <v>124728</v>
      </c>
      <c r="AC43" s="56">
        <f t="shared" si="6"/>
        <v>138881</v>
      </c>
      <c r="AD43" s="56">
        <f t="shared" si="6"/>
        <v>152029</v>
      </c>
      <c r="AE43" s="56">
        <f t="shared" si="6"/>
        <v>163767</v>
      </c>
      <c r="AF43" s="56">
        <f t="shared" si="6"/>
        <v>173719</v>
      </c>
      <c r="AG43" s="56">
        <f t="shared" si="6"/>
        <v>182077</v>
      </c>
      <c r="AH43" s="56">
        <f t="shared" si="6"/>
        <v>188078</v>
      </c>
      <c r="AI43" s="56">
        <f t="shared" si="6"/>
        <v>188977</v>
      </c>
      <c r="AJ43" s="56">
        <f t="shared" si="6"/>
        <v>189810</v>
      </c>
    </row>
    <row r="44" spans="2:74" x14ac:dyDescent="0.25">
      <c r="B44" s="55" t="s">
        <v>41</v>
      </c>
      <c r="C44" s="56">
        <f t="shared" ref="C44:AJ44" si="7">C36</f>
        <v>643</v>
      </c>
      <c r="D44" s="56">
        <f t="shared" si="7"/>
        <v>982</v>
      </c>
      <c r="E44" s="56">
        <f t="shared" si="7"/>
        <v>1345</v>
      </c>
      <c r="F44" s="56">
        <f t="shared" si="7"/>
        <v>1705</v>
      </c>
      <c r="G44" s="56">
        <f t="shared" si="7"/>
        <v>2126</v>
      </c>
      <c r="H44" s="56">
        <f t="shared" si="7"/>
        <v>2579</v>
      </c>
      <c r="I44" s="56">
        <f t="shared" si="7"/>
        <v>3107</v>
      </c>
      <c r="J44" s="56">
        <f t="shared" si="7"/>
        <v>3766</v>
      </c>
      <c r="K44" s="56">
        <f t="shared" si="7"/>
        <v>4593</v>
      </c>
      <c r="L44" s="56">
        <f t="shared" si="7"/>
        <v>5608</v>
      </c>
      <c r="M44" s="56">
        <f t="shared" si="7"/>
        <v>6855</v>
      </c>
      <c r="N44" s="56">
        <f t="shared" si="7"/>
        <v>8439</v>
      </c>
      <c r="O44" s="56">
        <f t="shared" si="7"/>
        <v>10390</v>
      </c>
      <c r="P44" s="56">
        <f t="shared" si="7"/>
        <v>12828</v>
      </c>
      <c r="Q44" s="56">
        <f t="shared" si="7"/>
        <v>15875</v>
      </c>
      <c r="R44" s="56">
        <f t="shared" si="7"/>
        <v>19693</v>
      </c>
      <c r="S44" s="56">
        <f t="shared" si="7"/>
        <v>24419</v>
      </c>
      <c r="T44" s="56">
        <f t="shared" si="7"/>
        <v>30208</v>
      </c>
      <c r="U44" s="56">
        <f t="shared" si="7"/>
        <v>37247</v>
      </c>
      <c r="V44" s="56">
        <f t="shared" si="7"/>
        <v>45689</v>
      </c>
      <c r="W44" s="56">
        <f t="shared" si="7"/>
        <v>55625</v>
      </c>
      <c r="X44" s="56">
        <f t="shared" si="7"/>
        <v>67065</v>
      </c>
      <c r="Y44" s="56">
        <f t="shared" si="7"/>
        <v>79859</v>
      </c>
      <c r="Z44" s="56">
        <f t="shared" si="7"/>
        <v>93750</v>
      </c>
      <c r="AA44" s="56">
        <f t="shared" si="7"/>
        <v>108288</v>
      </c>
      <c r="AB44" s="56">
        <f t="shared" si="7"/>
        <v>122942</v>
      </c>
      <c r="AC44" s="56">
        <f t="shared" si="7"/>
        <v>137122</v>
      </c>
      <c r="AD44" s="56">
        <f t="shared" si="7"/>
        <v>150321</v>
      </c>
      <c r="AE44" s="56">
        <f t="shared" si="7"/>
        <v>162139</v>
      </c>
      <c r="AF44" s="56">
        <f t="shared" si="7"/>
        <v>172203</v>
      </c>
      <c r="AG44" s="56">
        <f t="shared" si="7"/>
        <v>180660</v>
      </c>
      <c r="AH44" s="56">
        <f t="shared" si="7"/>
        <v>186765</v>
      </c>
      <c r="AI44" s="56">
        <f t="shared" si="7"/>
        <v>187782</v>
      </c>
      <c r="AJ44" s="56">
        <f t="shared" si="7"/>
        <v>188738</v>
      </c>
    </row>
    <row r="45" spans="2:74" x14ac:dyDescent="0.25"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</row>
    <row r="46" spans="2:74" x14ac:dyDescent="0.25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</row>
    <row r="47" spans="2:74" x14ac:dyDescent="0.25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</row>
    <row r="48" spans="2:74" x14ac:dyDescent="0.25"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</row>
    <row r="49" spans="2:36" x14ac:dyDescent="0.25"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</row>
    <row r="50" spans="2:36" x14ac:dyDescent="0.25"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</row>
    <row r="51" spans="2:36" x14ac:dyDescent="0.25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</row>
    <row r="52" spans="2:36" x14ac:dyDescent="0.25"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</row>
    <row r="53" spans="2:36" x14ac:dyDescent="0.25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</row>
    <row r="54" spans="2:36" x14ac:dyDescent="0.25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  <row r="55" spans="2:36" x14ac:dyDescent="0.25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</row>
    <row r="56" spans="2:36" x14ac:dyDescent="0.25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</row>
    <row r="57" spans="2:36" x14ac:dyDescent="0.25"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</row>
    <row r="58" spans="2:36" x14ac:dyDescent="0.25"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</row>
    <row r="59" spans="2:36" x14ac:dyDescent="0.25"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</row>
    <row r="60" spans="2:36" x14ac:dyDescent="0.25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</row>
    <row r="61" spans="2:36" x14ac:dyDescent="0.25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</row>
    <row r="62" spans="2:36" x14ac:dyDescent="0.25"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</row>
    <row r="63" spans="2:36" x14ac:dyDescent="0.25"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</row>
    <row r="64" spans="2:36" x14ac:dyDescent="0.25"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</row>
    <row r="65" spans="2:36" x14ac:dyDescent="0.25"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</row>
    <row r="66" spans="2:36" x14ac:dyDescent="0.25"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</row>
    <row r="67" spans="2:36" x14ac:dyDescent="0.25"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</row>
    <row r="68" spans="2:36" x14ac:dyDescent="0.25"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</row>
    <row r="69" spans="2:36" x14ac:dyDescent="0.25"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</row>
    <row r="70" spans="2:36" x14ac:dyDescent="0.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</row>
    <row r="71" spans="2:36" x14ac:dyDescent="0.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</row>
    <row r="72" spans="2:36" x14ac:dyDescent="0.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</row>
    <row r="73" spans="2:36" x14ac:dyDescent="0.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</row>
    <row r="74" spans="2:36" x14ac:dyDescent="0.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</row>
    <row r="75" spans="2:36" x14ac:dyDescent="0.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</row>
    <row r="76" spans="2:36" x14ac:dyDescent="0.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</row>
    <row r="77" spans="2:36" x14ac:dyDescent="0.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</row>
    <row r="78" spans="2:36" x14ac:dyDescent="0.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</row>
    <row r="79" spans="2:36" x14ac:dyDescent="0.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</row>
    <row r="80" spans="2:36" x14ac:dyDescent="0.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</row>
    <row r="81" spans="2:36" x14ac:dyDescent="0.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</row>
    <row r="82" spans="2:36" x14ac:dyDescent="0.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</row>
    <row r="83" spans="2:36" x14ac:dyDescent="0.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</row>
    <row r="84" spans="2:36" x14ac:dyDescent="0.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</row>
    <row r="85" spans="2:36" x14ac:dyDescent="0.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</row>
    <row r="86" spans="2:36" x14ac:dyDescent="0.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</row>
    <row r="87" spans="2:36" x14ac:dyDescent="0.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</row>
    <row r="88" spans="2:36" x14ac:dyDescent="0.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</row>
    <row r="89" spans="2:36" x14ac:dyDescent="0.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</row>
    <row r="90" spans="2:36" x14ac:dyDescent="0.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</row>
    <row r="91" spans="2:36" x14ac:dyDescent="0.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</row>
    <row r="92" spans="2:36" x14ac:dyDescent="0.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</row>
    <row r="93" spans="2:36" x14ac:dyDescent="0.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</row>
    <row r="94" spans="2:36" x14ac:dyDescent="0.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</row>
    <row r="95" spans="2:36" x14ac:dyDescent="0.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</row>
    <row r="96" spans="2:36" x14ac:dyDescent="0.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</row>
    <row r="97" spans="2:36" x14ac:dyDescent="0.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</row>
    <row r="98" spans="2:36" x14ac:dyDescent="0.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</row>
    <row r="99" spans="2:36" x14ac:dyDescent="0.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</row>
    <row r="100" spans="2:36" x14ac:dyDescent="0.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</row>
    <row r="101" spans="2:36" x14ac:dyDescent="0.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</row>
    <row r="102" spans="2:36" x14ac:dyDescent="0.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</row>
    <row r="103" spans="2:36" x14ac:dyDescent="0.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</row>
    <row r="104" spans="2:36" x14ac:dyDescent="0.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</row>
    <row r="105" spans="2:36" x14ac:dyDescent="0.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</row>
    <row r="106" spans="2:36" x14ac:dyDescent="0.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</row>
    <row r="107" spans="2:36" x14ac:dyDescent="0.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</row>
    <row r="108" spans="2:36" x14ac:dyDescent="0.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</row>
    <row r="109" spans="2:36" x14ac:dyDescent="0.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</row>
    <row r="110" spans="2:36" x14ac:dyDescent="0.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</row>
    <row r="111" spans="2:36" x14ac:dyDescent="0.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</row>
    <row r="112" spans="2:36" x14ac:dyDescent="0.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</row>
    <row r="113" spans="2:36" x14ac:dyDescent="0.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</row>
    <row r="114" spans="2:36" x14ac:dyDescent="0.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</row>
    <row r="115" spans="2:36" x14ac:dyDescent="0.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</row>
    <row r="116" spans="2:36" x14ac:dyDescent="0.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</row>
    <row r="117" spans="2:36" x14ac:dyDescent="0.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</row>
    <row r="118" spans="2:36" x14ac:dyDescent="0.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</row>
    <row r="119" spans="2:36" x14ac:dyDescent="0.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</row>
    <row r="120" spans="2:36" x14ac:dyDescent="0.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</row>
    <row r="121" spans="2:36" x14ac:dyDescent="0.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</row>
    <row r="122" spans="2:36" x14ac:dyDescent="0.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</row>
    <row r="123" spans="2:36" x14ac:dyDescent="0.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</row>
    <row r="124" spans="2:36" x14ac:dyDescent="0.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</row>
    <row r="125" spans="2:36" x14ac:dyDescent="0.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</row>
    <row r="126" spans="2:36" x14ac:dyDescent="0.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</row>
    <row r="127" spans="2:36" x14ac:dyDescent="0.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</row>
    <row r="128" spans="2:36" x14ac:dyDescent="0.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</row>
    <row r="129" spans="2:36" x14ac:dyDescent="0.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</row>
    <row r="130" spans="2:36" x14ac:dyDescent="0.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</row>
    <row r="131" spans="2:36" x14ac:dyDescent="0.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</row>
    <row r="132" spans="2:36" x14ac:dyDescent="0.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</row>
    <row r="133" spans="2:36" x14ac:dyDescent="0.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</row>
    <row r="134" spans="2:36" x14ac:dyDescent="0.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</row>
    <row r="135" spans="2:36" x14ac:dyDescent="0.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</row>
    <row r="136" spans="2:36" x14ac:dyDescent="0.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</row>
    <row r="137" spans="2:36" x14ac:dyDescent="0.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</row>
    <row r="138" spans="2:36" x14ac:dyDescent="0.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</row>
    <row r="139" spans="2:36" x14ac:dyDescent="0.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</row>
    <row r="140" spans="2:36" x14ac:dyDescent="0.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</row>
    <row r="141" spans="2:36" x14ac:dyDescent="0.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</row>
    <row r="142" spans="2:36" x14ac:dyDescent="0.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</row>
    <row r="143" spans="2:36" x14ac:dyDescent="0.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</row>
    <row r="144" spans="2:36" x14ac:dyDescent="0.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</row>
    <row r="145" spans="2:36" x14ac:dyDescent="0.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</row>
    <row r="146" spans="2:36" x14ac:dyDescent="0.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</row>
    <row r="147" spans="2:36" x14ac:dyDescent="0.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</row>
    <row r="148" spans="2:36" x14ac:dyDescent="0.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</row>
    <row r="149" spans="2:36" x14ac:dyDescent="0.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</row>
  </sheetData>
  <sheetProtection sheet="1" objects="1" scenarios="1"/>
  <dataValidations count="1">
    <dataValidation type="list" allowBlank="1" showInputMessage="1" showErrorMessage="1" sqref="B2">
      <formula1>$BV$3:$BV$41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41"/>
  <sheetViews>
    <sheetView topLeftCell="D10" workbookViewId="0">
      <selection activeCell="R2" sqref="R2:T41"/>
    </sheetView>
  </sheetViews>
  <sheetFormatPr defaultRowHeight="15" x14ac:dyDescent="0.25"/>
  <cols>
    <col min="1" max="1" width="21.85546875" customWidth="1"/>
    <col min="2" max="5" width="10.42578125" customWidth="1"/>
    <col min="18" max="18" width="74" customWidth="1"/>
    <col min="19" max="20" width="26.42578125" customWidth="1"/>
  </cols>
  <sheetData>
    <row r="1" spans="1:21" x14ac:dyDescent="0.25">
      <c r="A1" s="46"/>
      <c r="B1" s="32" t="s">
        <v>41</v>
      </c>
      <c r="C1" s="32"/>
      <c r="D1" s="32"/>
      <c r="E1" s="32"/>
      <c r="F1" s="33" t="s">
        <v>40</v>
      </c>
      <c r="G1" s="33"/>
      <c r="H1" s="33"/>
      <c r="I1" s="33"/>
      <c r="J1" s="34" t="s">
        <v>42</v>
      </c>
      <c r="K1" s="34"/>
      <c r="L1" s="34"/>
      <c r="M1" s="34"/>
      <c r="N1" s="35" t="s">
        <v>43</v>
      </c>
      <c r="O1" s="35"/>
      <c r="P1" s="35"/>
      <c r="Q1" s="35"/>
    </row>
    <row r="2" spans="1:21" s="30" customFormat="1" x14ac:dyDescent="0.25">
      <c r="A2" s="47" t="s">
        <v>39</v>
      </c>
      <c r="B2" s="28">
        <v>2020</v>
      </c>
      <c r="C2" s="28">
        <v>2030</v>
      </c>
      <c r="D2" s="28">
        <v>2040</v>
      </c>
      <c r="E2" s="28">
        <v>2050</v>
      </c>
      <c r="F2" s="28">
        <v>2020</v>
      </c>
      <c r="G2" s="28">
        <v>2030</v>
      </c>
      <c r="H2" s="28">
        <v>2040</v>
      </c>
      <c r="I2" s="28">
        <v>2050</v>
      </c>
      <c r="J2" s="28">
        <v>2020</v>
      </c>
      <c r="K2" s="28">
        <v>2030</v>
      </c>
      <c r="L2" s="28">
        <v>2040</v>
      </c>
      <c r="M2" s="28">
        <v>2050</v>
      </c>
      <c r="N2" s="28">
        <v>2020</v>
      </c>
      <c r="O2" s="28">
        <v>2030</v>
      </c>
      <c r="P2" s="28">
        <v>2040</v>
      </c>
      <c r="Q2" s="28">
        <v>2050</v>
      </c>
      <c r="R2" s="57" t="s">
        <v>75</v>
      </c>
      <c r="S2" s="29" t="s">
        <v>71</v>
      </c>
      <c r="T2" s="29" t="s">
        <v>72</v>
      </c>
      <c r="U2"/>
    </row>
    <row r="3" spans="1:21" x14ac:dyDescent="0.25">
      <c r="A3" s="2" t="s">
        <v>0</v>
      </c>
      <c r="B3" s="3">
        <f>VLOOKUP($A3,'CE Annual  LA Forecasts'!$A$2:$AI$42,5,0)</f>
        <v>1573</v>
      </c>
      <c r="C3" s="3">
        <f>VLOOKUP($A3,'CE Annual  LA Forecasts'!$A$2:$AI$42,15,0)</f>
        <v>9764</v>
      </c>
      <c r="D3" s="3">
        <f>VLOOKUP($A3,'CE Annual  LA Forecasts'!$A$2:$AI$42,25,0)</f>
        <v>68999</v>
      </c>
      <c r="E3" s="3">
        <f>VLOOKUP($A3,'CE Annual  LA Forecasts'!$A$2:$AI$42,35,0)</f>
        <v>138453</v>
      </c>
      <c r="F3" s="3">
        <f>VLOOKUP($A3,'CR Annual LA Forecasts'!$A$2:$AI$42,5,0)</f>
        <v>2561</v>
      </c>
      <c r="G3" s="3">
        <f>VLOOKUP($A3,'CR Annual LA Forecasts'!$A$2:$AI$42,15,0)</f>
        <v>46120</v>
      </c>
      <c r="H3" s="3">
        <f>VLOOKUP($A3,'CR Annual LA Forecasts'!$A$2:$AI$42,25,0)</f>
        <v>143093</v>
      </c>
      <c r="I3" s="3">
        <f>VLOOKUP($A3,'CR Annual LA Forecasts'!$A$2:$AI$42,35,0)</f>
        <v>147165</v>
      </c>
      <c r="J3" s="3">
        <f>VLOOKUP($A3,'SP Annual LA Forecasts'!$A$2:$AI$42,5,0)</f>
        <v>1580</v>
      </c>
      <c r="K3" s="3">
        <f>VLOOKUP($A3,'SP Annual LA Forecasts'!$A$2:$AI$42,15,0)</f>
        <v>9948</v>
      </c>
      <c r="L3" s="3">
        <f>VLOOKUP($A3,'SP Annual LA Forecasts'!$A$2:$AI$42,25,0)</f>
        <v>70273</v>
      </c>
      <c r="M3" s="3">
        <f>VLOOKUP($A3,'SP Annual LA Forecasts'!$A$2:$AI$42,35,0)</f>
        <v>139241</v>
      </c>
      <c r="N3" s="3">
        <f>VLOOKUP($A3,'TD Annual LA Forecasts'!$A$2:$AI$42,5,0)</f>
        <v>2540</v>
      </c>
      <c r="O3" s="3">
        <f>VLOOKUP($A3,'TD Annual LA Forecasts'!$A$2:$AI$42,15,0)</f>
        <v>45692</v>
      </c>
      <c r="P3" s="3">
        <f>VLOOKUP($A3,'TD Annual LA Forecasts'!$A$2:$AI$42,25,0)</f>
        <v>140384</v>
      </c>
      <c r="Q3" s="3">
        <f>VLOOKUP($A3,'TD Annual LA Forecasts'!$A$2:$AI$42,35,0)</f>
        <v>146603</v>
      </c>
      <c r="R3" s="58" t="s">
        <v>76</v>
      </c>
      <c r="S3" s="2" t="s">
        <v>57</v>
      </c>
      <c r="T3" s="2" t="s">
        <v>60</v>
      </c>
    </row>
    <row r="4" spans="1:21" x14ac:dyDescent="0.25">
      <c r="A4" s="2" t="s">
        <v>1</v>
      </c>
      <c r="B4" s="3">
        <f>VLOOKUP(A4,'CE Annual  LA Forecasts'!$A$2:$AI$42,5,0)</f>
        <v>529</v>
      </c>
      <c r="C4" s="3">
        <f>VLOOKUP($A4,'CE Annual  LA Forecasts'!$A$2:$AI$42,15,0)</f>
        <v>1200</v>
      </c>
      <c r="D4" s="3">
        <f>VLOOKUP($A4,'CE Annual  LA Forecasts'!$A$2:$AI$42,25,0)</f>
        <v>5605</v>
      </c>
      <c r="E4" s="3">
        <f>VLOOKUP($A4,'CE Annual  LA Forecasts'!$A$2:$AI$42,35,0)</f>
        <v>10670</v>
      </c>
      <c r="F4" s="3">
        <f>VLOOKUP($A4,'CR Annual LA Forecasts'!$A$2:$AI$42,5,0)</f>
        <v>860</v>
      </c>
      <c r="G4" s="3">
        <f>VLOOKUP($A4,'CR Annual LA Forecasts'!$A$2:$AI$42,15,0)</f>
        <v>4837</v>
      </c>
      <c r="H4" s="3">
        <f>VLOOKUP($A4,'CR Annual LA Forecasts'!$A$2:$AI$42,25,0)</f>
        <v>12061</v>
      </c>
      <c r="I4" s="3">
        <f>VLOOKUP($A4,'CR Annual LA Forecasts'!$A$2:$AI$42,35,0)</f>
        <v>12062</v>
      </c>
      <c r="J4" s="3">
        <f>VLOOKUP($A4,'SP Annual LA Forecasts'!$A$2:$AI$42,5,0)</f>
        <v>530</v>
      </c>
      <c r="K4" s="3">
        <f>VLOOKUP($A4,'SP Annual LA Forecasts'!$A$2:$AI$42,15,0)</f>
        <v>1198</v>
      </c>
      <c r="L4" s="3">
        <f>VLOOKUP($A4,'SP Annual LA Forecasts'!$A$2:$AI$42,25,0)</f>
        <v>5684</v>
      </c>
      <c r="M4" s="3">
        <f>VLOOKUP($A4,'SP Annual LA Forecasts'!$A$2:$AI$42,35,0)</f>
        <v>10731</v>
      </c>
      <c r="N4" s="3">
        <f>VLOOKUP($A4,'TD Annual LA Forecasts'!$A$2:$AI$42,5,0)</f>
        <v>852</v>
      </c>
      <c r="O4" s="3">
        <f>VLOOKUP($A4,'TD Annual LA Forecasts'!$A$2:$AI$42,15,0)</f>
        <v>4750</v>
      </c>
      <c r="P4" s="3">
        <f>VLOOKUP($A4,'TD Annual LA Forecasts'!$A$2:$AI$42,25,0)</f>
        <v>11842</v>
      </c>
      <c r="Q4" s="3">
        <f>VLOOKUP($A4,'TD Annual LA Forecasts'!$A$2:$AI$42,35,0)</f>
        <v>11997</v>
      </c>
      <c r="R4" s="58" t="s">
        <v>77</v>
      </c>
      <c r="S4" s="2" t="s">
        <v>69</v>
      </c>
      <c r="T4" s="2" t="s">
        <v>60</v>
      </c>
    </row>
    <row r="5" spans="1:21" x14ac:dyDescent="0.25">
      <c r="A5" s="2" t="s">
        <v>2</v>
      </c>
      <c r="B5" s="3">
        <f>VLOOKUP(A5,'CE Annual  LA Forecasts'!$A$2:$AI$42,5,0)</f>
        <v>1194</v>
      </c>
      <c r="C5" s="3">
        <f>VLOOKUP($A5,'CE Annual  LA Forecasts'!$A$2:$AI$42,15,0)</f>
        <v>16836</v>
      </c>
      <c r="D5" s="3">
        <f>VLOOKUP($A5,'CE Annual  LA Forecasts'!$A$2:$AI$42,25,0)</f>
        <v>132025</v>
      </c>
      <c r="E5" s="3">
        <f>VLOOKUP($A5,'CE Annual  LA Forecasts'!$A$2:$AI$42,35,0)</f>
        <v>267533</v>
      </c>
      <c r="F5" s="3">
        <f>VLOOKUP($A5,'CR Annual LA Forecasts'!$A$2:$AI$42,5,0)</f>
        <v>1941</v>
      </c>
      <c r="G5" s="3">
        <f>VLOOKUP($A5,'CR Annual LA Forecasts'!$A$2:$AI$42,15,0)</f>
        <v>83301</v>
      </c>
      <c r="H5" s="3">
        <f>VLOOKUP($A5,'CR Annual LA Forecasts'!$A$2:$AI$42,25,0)</f>
        <v>271818</v>
      </c>
      <c r="I5" s="3">
        <f>VLOOKUP($A5,'CR Annual LA Forecasts'!$A$2:$AI$42,35,0)</f>
        <v>281099</v>
      </c>
      <c r="J5" s="3">
        <f>VLOOKUP($A5,'SP Annual LA Forecasts'!$A$2:$AI$42,5,0)</f>
        <v>1196</v>
      </c>
      <c r="K5" s="3">
        <f>VLOOKUP($A5,'SP Annual LA Forecasts'!$A$2:$AI$42,15,0)</f>
        <v>17268</v>
      </c>
      <c r="L5" s="3">
        <f>VLOOKUP($A5,'SP Annual LA Forecasts'!$A$2:$AI$42,25,0)</f>
        <v>134575</v>
      </c>
      <c r="M5" s="3">
        <f>VLOOKUP($A5,'SP Annual LA Forecasts'!$A$2:$AI$42,35,0)</f>
        <v>269052</v>
      </c>
      <c r="N5" s="3">
        <f>VLOOKUP($A5,'TD Annual LA Forecasts'!$A$2:$AI$42,5,0)</f>
        <v>1923</v>
      </c>
      <c r="O5" s="3">
        <f>VLOOKUP($A5,'TD Annual LA Forecasts'!$A$2:$AI$42,15,0)</f>
        <v>82722</v>
      </c>
      <c r="P5" s="3">
        <f>VLOOKUP($A5,'TD Annual LA Forecasts'!$A$2:$AI$42,25,0)</f>
        <v>266625</v>
      </c>
      <c r="Q5" s="3">
        <f>VLOOKUP($A5,'TD Annual LA Forecasts'!$A$2:$AI$42,35,0)</f>
        <v>280114</v>
      </c>
      <c r="R5" s="58" t="s">
        <v>57</v>
      </c>
      <c r="S5" s="2" t="s">
        <v>57</v>
      </c>
      <c r="T5" s="2"/>
    </row>
    <row r="6" spans="1:21" x14ac:dyDescent="0.25">
      <c r="A6" s="2" t="s">
        <v>3</v>
      </c>
      <c r="B6" s="3">
        <f>VLOOKUP(A6,'CE Annual  LA Forecasts'!$A$2:$AI$42,5,0)</f>
        <v>616</v>
      </c>
      <c r="C6" s="3">
        <f>VLOOKUP($A6,'CE Annual  LA Forecasts'!$A$2:$AI$42,15,0)</f>
        <v>7533</v>
      </c>
      <c r="D6" s="3">
        <f>VLOOKUP($A6,'CE Annual  LA Forecasts'!$A$2:$AI$42,25,0)</f>
        <v>58340</v>
      </c>
      <c r="E6" s="3">
        <f>VLOOKUP($A6,'CE Annual  LA Forecasts'!$A$2:$AI$42,35,0)</f>
        <v>118095</v>
      </c>
      <c r="F6" s="3">
        <f>VLOOKUP($A6,'CR Annual LA Forecasts'!$A$2:$AI$42,5,0)</f>
        <v>1005</v>
      </c>
      <c r="G6" s="3">
        <f>VLOOKUP($A6,'CR Annual LA Forecasts'!$A$2:$AI$42,15,0)</f>
        <v>37058</v>
      </c>
      <c r="H6" s="3">
        <f>VLOOKUP($A6,'CR Annual LA Forecasts'!$A$2:$AI$42,25,0)</f>
        <v>120214</v>
      </c>
      <c r="I6" s="3">
        <f>VLOOKUP($A6,'CR Annual LA Forecasts'!$A$2:$AI$42,35,0)</f>
        <v>124243</v>
      </c>
      <c r="J6" s="3">
        <f>VLOOKUP($A6,'SP Annual LA Forecasts'!$A$2:$AI$42,5,0)</f>
        <v>618</v>
      </c>
      <c r="K6" s="3">
        <f>VLOOKUP($A6,'SP Annual LA Forecasts'!$A$2:$AI$42,15,0)</f>
        <v>7715</v>
      </c>
      <c r="L6" s="3">
        <f>VLOOKUP($A6,'SP Annual LA Forecasts'!$A$2:$AI$42,25,0)</f>
        <v>59465</v>
      </c>
      <c r="M6" s="3">
        <f>VLOOKUP($A6,'SP Annual LA Forecasts'!$A$2:$AI$42,35,0)</f>
        <v>118765</v>
      </c>
      <c r="N6" s="3">
        <f>VLOOKUP($A6,'TD Annual LA Forecasts'!$A$2:$AI$42,5,0)</f>
        <v>994</v>
      </c>
      <c r="O6" s="3">
        <f>VLOOKUP($A6,'TD Annual LA Forecasts'!$A$2:$AI$42,15,0)</f>
        <v>36788</v>
      </c>
      <c r="P6" s="3">
        <f>VLOOKUP($A6,'TD Annual LA Forecasts'!$A$2:$AI$42,25,0)</f>
        <v>117922</v>
      </c>
      <c r="Q6" s="3">
        <f>VLOOKUP($A6,'TD Annual LA Forecasts'!$A$2:$AI$42,35,0)</f>
        <v>123802</v>
      </c>
      <c r="R6" s="58" t="s">
        <v>57</v>
      </c>
      <c r="S6" s="2" t="s">
        <v>57</v>
      </c>
      <c r="T6" s="2"/>
    </row>
    <row r="7" spans="1:21" x14ac:dyDescent="0.25">
      <c r="A7" s="2" t="s">
        <v>4</v>
      </c>
      <c r="B7" s="3">
        <f>VLOOKUP(A7,'CE Annual  LA Forecasts'!$A$2:$AI$42,5,0)</f>
        <v>1363</v>
      </c>
      <c r="C7" s="3">
        <f>VLOOKUP($A7,'CE Annual  LA Forecasts'!$A$2:$AI$42,15,0)</f>
        <v>14608</v>
      </c>
      <c r="D7" s="3">
        <f>VLOOKUP($A7,'CE Annual  LA Forecasts'!$A$2:$AI$42,25,0)</f>
        <v>126613</v>
      </c>
      <c r="E7" s="3">
        <f>VLOOKUP($A7,'CE Annual  LA Forecasts'!$A$2:$AI$42,35,0)</f>
        <v>265058</v>
      </c>
      <c r="F7" s="3">
        <f>VLOOKUP($A7,'CR Annual LA Forecasts'!$A$2:$AI$42,5,0)</f>
        <v>2970</v>
      </c>
      <c r="G7" s="3">
        <f>VLOOKUP($A7,'CR Annual LA Forecasts'!$A$2:$AI$42,15,0)</f>
        <v>83800</v>
      </c>
      <c r="H7" s="3">
        <f>VLOOKUP($A7,'CR Annual LA Forecasts'!$A$2:$AI$42,25,0)</f>
        <v>272147</v>
      </c>
      <c r="I7" s="3">
        <f>VLOOKUP($A7,'CR Annual LA Forecasts'!$A$2:$AI$42,35,0)</f>
        <v>280483</v>
      </c>
      <c r="J7" s="3">
        <f>VLOOKUP($A7,'SP Annual LA Forecasts'!$A$2:$AI$42,5,0)</f>
        <v>1369</v>
      </c>
      <c r="K7" s="3">
        <f>VLOOKUP($A7,'SP Annual LA Forecasts'!$A$2:$AI$42,15,0)</f>
        <v>14989</v>
      </c>
      <c r="L7" s="3">
        <f>VLOOKUP($A7,'SP Annual LA Forecasts'!$A$2:$AI$42,25,0)</f>
        <v>129193</v>
      </c>
      <c r="M7" s="3">
        <f>VLOOKUP($A7,'SP Annual LA Forecasts'!$A$2:$AI$42,35,0)</f>
        <v>266562</v>
      </c>
      <c r="N7" s="3">
        <f>VLOOKUP($A7,'TD Annual LA Forecasts'!$A$2:$AI$42,5,0)</f>
        <v>2943</v>
      </c>
      <c r="O7" s="3">
        <f>VLOOKUP($A7,'TD Annual LA Forecasts'!$A$2:$AI$42,15,0)</f>
        <v>83113</v>
      </c>
      <c r="P7" s="3">
        <f>VLOOKUP($A7,'TD Annual LA Forecasts'!$A$2:$AI$42,25,0)</f>
        <v>266977</v>
      </c>
      <c r="Q7" s="3">
        <f>VLOOKUP($A7,'TD Annual LA Forecasts'!$A$2:$AI$42,35,0)</f>
        <v>279445</v>
      </c>
      <c r="R7" s="58" t="s">
        <v>58</v>
      </c>
      <c r="S7" s="2" t="s">
        <v>58</v>
      </c>
      <c r="T7" s="2"/>
    </row>
    <row r="8" spans="1:21" x14ac:dyDescent="0.25">
      <c r="A8" s="2" t="s">
        <v>5</v>
      </c>
      <c r="B8" s="3">
        <f>VLOOKUP(A8,'CE Annual  LA Forecasts'!$A$2:$AI$42,5,0)</f>
        <v>155</v>
      </c>
      <c r="C8" s="3">
        <f>VLOOKUP($A8,'CE Annual  LA Forecasts'!$A$2:$AI$42,15,0)</f>
        <v>1562</v>
      </c>
      <c r="D8" s="3">
        <f>VLOOKUP($A8,'CE Annual  LA Forecasts'!$A$2:$AI$42,25,0)</f>
        <v>11874</v>
      </c>
      <c r="E8" s="3">
        <f>VLOOKUP($A8,'CE Annual  LA Forecasts'!$A$2:$AI$42,35,0)</f>
        <v>23992</v>
      </c>
      <c r="F8" s="3">
        <f>VLOOKUP($A8,'CR Annual LA Forecasts'!$A$2:$AI$42,5,0)</f>
        <v>251</v>
      </c>
      <c r="G8" s="3">
        <f>VLOOKUP($A8,'CR Annual LA Forecasts'!$A$2:$AI$42,15,0)</f>
        <v>7621</v>
      </c>
      <c r="H8" s="3">
        <f>VLOOKUP($A8,'CR Annual LA Forecasts'!$A$2:$AI$42,25,0)</f>
        <v>24498</v>
      </c>
      <c r="I8" s="3">
        <f>VLOOKUP($A8,'CR Annual LA Forecasts'!$A$2:$AI$42,35,0)</f>
        <v>25295</v>
      </c>
      <c r="J8" s="3">
        <f>VLOOKUP($A8,'SP Annual LA Forecasts'!$A$2:$AI$42,5,0)</f>
        <v>155</v>
      </c>
      <c r="K8" s="3">
        <f>VLOOKUP($A8,'SP Annual LA Forecasts'!$A$2:$AI$42,15,0)</f>
        <v>1598</v>
      </c>
      <c r="L8" s="3">
        <f>VLOOKUP($A8,'SP Annual LA Forecasts'!$A$2:$AI$42,25,0)</f>
        <v>12100</v>
      </c>
      <c r="M8" s="3">
        <f>VLOOKUP($A8,'SP Annual LA Forecasts'!$A$2:$AI$42,35,0)</f>
        <v>24130</v>
      </c>
      <c r="N8" s="3">
        <f>VLOOKUP($A8,'TD Annual LA Forecasts'!$A$2:$AI$42,5,0)</f>
        <v>250</v>
      </c>
      <c r="O8" s="3">
        <f>VLOOKUP($A8,'TD Annual LA Forecasts'!$A$2:$AI$42,15,0)</f>
        <v>7562</v>
      </c>
      <c r="P8" s="3">
        <f>VLOOKUP($A8,'TD Annual LA Forecasts'!$A$2:$AI$42,25,0)</f>
        <v>24031</v>
      </c>
      <c r="Q8" s="3">
        <f>VLOOKUP($A8,'TD Annual LA Forecasts'!$A$2:$AI$42,35,0)</f>
        <v>25203</v>
      </c>
      <c r="R8" s="58" t="s">
        <v>78</v>
      </c>
      <c r="S8" s="2" t="s">
        <v>57</v>
      </c>
      <c r="T8" s="2" t="s">
        <v>63</v>
      </c>
    </row>
    <row r="9" spans="1:21" x14ac:dyDescent="0.25">
      <c r="A9" s="2" t="s">
        <v>6</v>
      </c>
      <c r="B9" s="3">
        <f>VLOOKUP(A9,'CE Annual  LA Forecasts'!$A$2:$AI$42,5,0)</f>
        <v>351</v>
      </c>
      <c r="C9" s="3">
        <f>VLOOKUP($A9,'CE Annual  LA Forecasts'!$A$2:$AI$42,15,0)</f>
        <v>3161</v>
      </c>
      <c r="D9" s="3">
        <f>VLOOKUP($A9,'CE Annual  LA Forecasts'!$A$2:$AI$42,25,0)</f>
        <v>26620</v>
      </c>
      <c r="E9" s="3">
        <f>VLOOKUP($A9,'CE Annual  LA Forecasts'!$A$2:$AI$42,35,0)</f>
        <v>55589</v>
      </c>
      <c r="F9" s="3">
        <f>VLOOKUP($A9,'CR Annual LA Forecasts'!$A$2:$AI$42,5,0)</f>
        <v>764</v>
      </c>
      <c r="G9" s="3">
        <f>VLOOKUP($A9,'CR Annual LA Forecasts'!$A$2:$AI$42,15,0)</f>
        <v>17872</v>
      </c>
      <c r="H9" s="3">
        <f>VLOOKUP($A9,'CR Annual LA Forecasts'!$A$2:$AI$42,25,0)</f>
        <v>57251</v>
      </c>
      <c r="I9" s="3">
        <f>VLOOKUP($A9,'CR Annual LA Forecasts'!$A$2:$AI$42,35,0)</f>
        <v>58947</v>
      </c>
      <c r="J9" s="3">
        <f>VLOOKUP($A9,'SP Annual LA Forecasts'!$A$2:$AI$42,5,0)</f>
        <v>353</v>
      </c>
      <c r="K9" s="3">
        <f>VLOOKUP($A9,'SP Annual LA Forecasts'!$A$2:$AI$42,15,0)</f>
        <v>3239</v>
      </c>
      <c r="L9" s="3">
        <f>VLOOKUP($A9,'SP Annual LA Forecasts'!$A$2:$AI$42,25,0)</f>
        <v>27158</v>
      </c>
      <c r="M9" s="3">
        <f>VLOOKUP($A9,'SP Annual LA Forecasts'!$A$2:$AI$42,35,0)</f>
        <v>55906</v>
      </c>
      <c r="N9" s="3">
        <f>VLOOKUP($A9,'TD Annual LA Forecasts'!$A$2:$AI$42,5,0)</f>
        <v>757</v>
      </c>
      <c r="O9" s="3">
        <f>VLOOKUP($A9,'TD Annual LA Forecasts'!$A$2:$AI$42,15,0)</f>
        <v>17716</v>
      </c>
      <c r="P9" s="3">
        <f>VLOOKUP($A9,'TD Annual LA Forecasts'!$A$2:$AI$42,25,0)</f>
        <v>56163</v>
      </c>
      <c r="Q9" s="3">
        <f>VLOOKUP($A9,'TD Annual LA Forecasts'!$A$2:$AI$42,35,0)</f>
        <v>58725</v>
      </c>
      <c r="R9" s="58" t="s">
        <v>59</v>
      </c>
      <c r="S9" s="2" t="s">
        <v>59</v>
      </c>
      <c r="T9" s="2"/>
    </row>
    <row r="10" spans="1:21" x14ac:dyDescent="0.25">
      <c r="A10" s="2" t="s">
        <v>7</v>
      </c>
      <c r="B10" s="3">
        <f>VLOOKUP(A10,'CE Annual  LA Forecasts'!$A$2:$AI$42,5,0)</f>
        <v>2256</v>
      </c>
      <c r="C10" s="3">
        <f>VLOOKUP($A10,'CE Annual  LA Forecasts'!$A$2:$AI$42,15,0)</f>
        <v>12310</v>
      </c>
      <c r="D10" s="3">
        <f>VLOOKUP($A10,'CE Annual  LA Forecasts'!$A$2:$AI$42,25,0)</f>
        <v>84652</v>
      </c>
      <c r="E10" s="3">
        <f>VLOOKUP($A10,'CE Annual  LA Forecasts'!$A$2:$AI$42,35,0)</f>
        <v>169393</v>
      </c>
      <c r="F10" s="3">
        <f>VLOOKUP($A10,'CR Annual LA Forecasts'!$A$2:$AI$42,5,0)</f>
        <v>3669</v>
      </c>
      <c r="G10" s="3">
        <f>VLOOKUP($A10,'CR Annual LA Forecasts'!$A$2:$AI$42,15,0)</f>
        <v>57466</v>
      </c>
      <c r="H10" s="3">
        <f>VLOOKUP($A10,'CR Annual LA Forecasts'!$A$2:$AI$42,25,0)</f>
        <v>175910</v>
      </c>
      <c r="I10" s="3">
        <f>VLOOKUP($A10,'CR Annual LA Forecasts'!$A$2:$AI$42,35,0)</f>
        <v>180636</v>
      </c>
      <c r="J10" s="3">
        <f>VLOOKUP($A10,'SP Annual LA Forecasts'!$A$2:$AI$42,5,0)</f>
        <v>2264</v>
      </c>
      <c r="K10" s="3">
        <f>VLOOKUP($A10,'SP Annual LA Forecasts'!$A$2:$AI$42,15,0)</f>
        <v>12520</v>
      </c>
      <c r="L10" s="3">
        <f>VLOOKUP($A10,'SP Annual LA Forecasts'!$A$2:$AI$42,25,0)</f>
        <v>86196</v>
      </c>
      <c r="M10" s="3">
        <f>VLOOKUP($A10,'SP Annual LA Forecasts'!$A$2:$AI$42,35,0)</f>
        <v>170355</v>
      </c>
      <c r="N10" s="3">
        <f>VLOOKUP($A10,'TD Annual LA Forecasts'!$A$2:$AI$42,5,0)</f>
        <v>3635</v>
      </c>
      <c r="O10" s="3">
        <f>VLOOKUP($A10,'TD Annual LA Forecasts'!$A$2:$AI$42,15,0)</f>
        <v>56900</v>
      </c>
      <c r="P10" s="3">
        <f>VLOOKUP($A10,'TD Annual LA Forecasts'!$A$2:$AI$42,25,0)</f>
        <v>172585</v>
      </c>
      <c r="Q10" s="3">
        <f>VLOOKUP($A10,'TD Annual LA Forecasts'!$A$2:$AI$42,35,0)</f>
        <v>179933</v>
      </c>
      <c r="R10" s="58" t="s">
        <v>60</v>
      </c>
      <c r="S10" s="2" t="s">
        <v>60</v>
      </c>
      <c r="T10" s="2"/>
    </row>
    <row r="11" spans="1:21" x14ac:dyDescent="0.25">
      <c r="A11" s="2" t="s">
        <v>8</v>
      </c>
      <c r="B11" s="3">
        <f>VLOOKUP(A11,'CE Annual  LA Forecasts'!$A$2:$AI$42,5,0)</f>
        <v>763</v>
      </c>
      <c r="C11" s="3">
        <f>VLOOKUP($A11,'CE Annual  LA Forecasts'!$A$2:$AI$42,15,0)</f>
        <v>2271</v>
      </c>
      <c r="D11" s="3">
        <f>VLOOKUP($A11,'CE Annual  LA Forecasts'!$A$2:$AI$42,25,0)</f>
        <v>12639</v>
      </c>
      <c r="E11" s="3">
        <f>VLOOKUP($A11,'CE Annual  LA Forecasts'!$A$2:$AI$42,35,0)</f>
        <v>24677</v>
      </c>
      <c r="F11" s="3">
        <f>VLOOKUP($A11,'CR Annual LA Forecasts'!$A$2:$AI$42,5,0)</f>
        <v>1241</v>
      </c>
      <c r="G11" s="3">
        <f>VLOOKUP($A11,'CR Annual LA Forecasts'!$A$2:$AI$42,15,0)</f>
        <v>9740</v>
      </c>
      <c r="H11" s="3">
        <f>VLOOKUP($A11,'CR Annual LA Forecasts'!$A$2:$AI$42,25,0)</f>
        <v>26728</v>
      </c>
      <c r="I11" s="3">
        <f>VLOOKUP($A11,'CR Annual LA Forecasts'!$A$2:$AI$42,35,0)</f>
        <v>27083</v>
      </c>
      <c r="J11" s="3">
        <f>VLOOKUP($A11,'SP Annual LA Forecasts'!$A$2:$AI$42,5,0)</f>
        <v>766</v>
      </c>
      <c r="K11" s="3">
        <f>VLOOKUP($A11,'SP Annual LA Forecasts'!$A$2:$AI$42,15,0)</f>
        <v>2286</v>
      </c>
      <c r="L11" s="3">
        <f>VLOOKUP($A11,'SP Annual LA Forecasts'!$A$2:$AI$42,25,0)</f>
        <v>12843</v>
      </c>
      <c r="M11" s="3">
        <f>VLOOKUP($A11,'SP Annual LA Forecasts'!$A$2:$AI$42,35,0)</f>
        <v>24818</v>
      </c>
      <c r="N11" s="3">
        <f>VLOOKUP($A11,'TD Annual LA Forecasts'!$A$2:$AI$42,5,0)</f>
        <v>1230</v>
      </c>
      <c r="O11" s="3">
        <f>VLOOKUP($A11,'TD Annual LA Forecasts'!$A$2:$AI$42,15,0)</f>
        <v>9600</v>
      </c>
      <c r="P11" s="3">
        <f>VLOOKUP($A11,'TD Annual LA Forecasts'!$A$2:$AI$42,25,0)</f>
        <v>26232</v>
      </c>
      <c r="Q11" s="3">
        <f>VLOOKUP($A11,'TD Annual LA Forecasts'!$A$2:$AI$42,35,0)</f>
        <v>26958</v>
      </c>
      <c r="R11" s="58" t="s">
        <v>61</v>
      </c>
      <c r="S11" s="2" t="s">
        <v>61</v>
      </c>
      <c r="T11" s="2"/>
    </row>
    <row r="12" spans="1:21" x14ac:dyDescent="0.25">
      <c r="A12" s="2" t="s">
        <v>9</v>
      </c>
      <c r="B12" s="3">
        <f>VLOOKUP(A12,'CE Annual  LA Forecasts'!$A$2:$AI$42,5,0)</f>
        <v>1757</v>
      </c>
      <c r="C12" s="3">
        <f>VLOOKUP($A12,'CE Annual  LA Forecasts'!$A$2:$AI$42,15,0)</f>
        <v>13020</v>
      </c>
      <c r="D12" s="3">
        <f>VLOOKUP($A12,'CE Annual  LA Forecasts'!$A$2:$AI$42,25,0)</f>
        <v>95008</v>
      </c>
      <c r="E12" s="3">
        <f>VLOOKUP($A12,'CE Annual  LA Forecasts'!$A$2:$AI$42,35,0)</f>
        <v>191284</v>
      </c>
      <c r="F12" s="3">
        <f>VLOOKUP($A12,'CR Annual LA Forecasts'!$A$2:$AI$42,5,0)</f>
        <v>2864</v>
      </c>
      <c r="G12" s="3">
        <f>VLOOKUP($A12,'CR Annual LA Forecasts'!$A$2:$AI$42,15,0)</f>
        <v>62412</v>
      </c>
      <c r="H12" s="3">
        <f>VLOOKUP($A12,'CR Annual LA Forecasts'!$A$2:$AI$42,25,0)</f>
        <v>196654</v>
      </c>
      <c r="I12" s="3">
        <f>VLOOKUP($A12,'CR Annual LA Forecasts'!$A$2:$AI$42,35,0)</f>
        <v>202595</v>
      </c>
      <c r="J12" s="3">
        <f>VLOOKUP($A12,'SP Annual LA Forecasts'!$A$2:$AI$42,5,0)</f>
        <v>1766</v>
      </c>
      <c r="K12" s="3">
        <f>VLOOKUP($A12,'SP Annual LA Forecasts'!$A$2:$AI$42,15,0)</f>
        <v>13288</v>
      </c>
      <c r="L12" s="3">
        <f>VLOOKUP($A12,'SP Annual LA Forecasts'!$A$2:$AI$42,25,0)</f>
        <v>96784</v>
      </c>
      <c r="M12" s="3">
        <f>VLOOKUP($A12,'SP Annual LA Forecasts'!$A$2:$AI$42,35,0)</f>
        <v>192371</v>
      </c>
      <c r="N12" s="3">
        <f>VLOOKUP($A12,'TD Annual LA Forecasts'!$A$2:$AI$42,5,0)</f>
        <v>2836</v>
      </c>
      <c r="O12" s="3">
        <f>VLOOKUP($A12,'TD Annual LA Forecasts'!$A$2:$AI$42,15,0)</f>
        <v>61875</v>
      </c>
      <c r="P12" s="3">
        <f>VLOOKUP($A12,'TD Annual LA Forecasts'!$A$2:$AI$42,25,0)</f>
        <v>192919</v>
      </c>
      <c r="Q12" s="3">
        <f>VLOOKUP($A12,'TD Annual LA Forecasts'!$A$2:$AI$42,35,0)</f>
        <v>201841</v>
      </c>
      <c r="R12" s="58" t="s">
        <v>79</v>
      </c>
      <c r="S12" s="2" t="s">
        <v>62</v>
      </c>
      <c r="T12" s="2" t="s">
        <v>63</v>
      </c>
    </row>
    <row r="13" spans="1:21" x14ac:dyDescent="0.25">
      <c r="A13" s="2" t="s">
        <v>10</v>
      </c>
      <c r="B13" s="3">
        <f>VLOOKUP(A13,'CE Annual  LA Forecasts'!$A$2:$AI$42,5,0)</f>
        <v>446</v>
      </c>
      <c r="C13" s="3">
        <f>VLOOKUP($A13,'CE Annual  LA Forecasts'!$A$2:$AI$42,15,0)</f>
        <v>5609</v>
      </c>
      <c r="D13" s="3">
        <f>VLOOKUP($A13,'CE Annual  LA Forecasts'!$A$2:$AI$42,25,0)</f>
        <v>49689</v>
      </c>
      <c r="E13" s="3">
        <f>VLOOKUP($A13,'CE Annual  LA Forecasts'!$A$2:$AI$42,35,0)</f>
        <v>104214</v>
      </c>
      <c r="F13" s="3">
        <f>VLOOKUP($A13,'CR Annual LA Forecasts'!$A$2:$AI$42,5,0)</f>
        <v>973</v>
      </c>
      <c r="G13" s="3">
        <f>VLOOKUP($A13,'CR Annual LA Forecasts'!$A$2:$AI$42,15,0)</f>
        <v>32540</v>
      </c>
      <c r="H13" s="3">
        <f>VLOOKUP($A13,'CR Annual LA Forecasts'!$A$2:$AI$42,25,0)</f>
        <v>106761</v>
      </c>
      <c r="I13" s="3">
        <f>VLOOKUP($A13,'CR Annual LA Forecasts'!$A$2:$AI$42,35,0)</f>
        <v>110110</v>
      </c>
      <c r="J13" s="3">
        <f>VLOOKUP($A13,'SP Annual LA Forecasts'!$A$2:$AI$42,5,0)</f>
        <v>447</v>
      </c>
      <c r="K13" s="3">
        <f>VLOOKUP($A13,'SP Annual LA Forecasts'!$A$2:$AI$42,15,0)</f>
        <v>5762</v>
      </c>
      <c r="L13" s="3">
        <f>VLOOKUP($A13,'SP Annual LA Forecasts'!$A$2:$AI$42,25,0)</f>
        <v>50710</v>
      </c>
      <c r="M13" s="3">
        <f>VLOOKUP($A13,'SP Annual LA Forecasts'!$A$2:$AI$42,35,0)</f>
        <v>104807</v>
      </c>
      <c r="N13" s="3">
        <f>VLOOKUP($A13,'TD Annual LA Forecasts'!$A$2:$AI$42,5,0)</f>
        <v>964</v>
      </c>
      <c r="O13" s="3">
        <f>VLOOKUP($A13,'TD Annual LA Forecasts'!$A$2:$AI$42,15,0)</f>
        <v>32286</v>
      </c>
      <c r="P13" s="3">
        <f>VLOOKUP($A13,'TD Annual LA Forecasts'!$A$2:$AI$42,25,0)</f>
        <v>104731</v>
      </c>
      <c r="Q13" s="3">
        <f>VLOOKUP($A13,'TD Annual LA Forecasts'!$A$2:$AI$42,35,0)</f>
        <v>109706</v>
      </c>
      <c r="R13" s="58" t="s">
        <v>58</v>
      </c>
      <c r="S13" s="2" t="s">
        <v>58</v>
      </c>
      <c r="T13" s="2"/>
    </row>
    <row r="14" spans="1:21" x14ac:dyDescent="0.25">
      <c r="A14" s="2" t="s">
        <v>11</v>
      </c>
      <c r="B14" s="3">
        <f>VLOOKUP(A14,'CE Annual  LA Forecasts'!$A$2:$AI$42,5,0)</f>
        <v>303</v>
      </c>
      <c r="C14" s="3">
        <f>VLOOKUP($A14,'CE Annual  LA Forecasts'!$A$2:$AI$42,15,0)</f>
        <v>2567</v>
      </c>
      <c r="D14" s="3">
        <f>VLOOKUP($A14,'CE Annual  LA Forecasts'!$A$2:$AI$42,25,0)</f>
        <v>21338</v>
      </c>
      <c r="E14" s="3">
        <f>VLOOKUP($A14,'CE Annual  LA Forecasts'!$A$2:$AI$42,35,0)</f>
        <v>44512</v>
      </c>
      <c r="F14" s="3">
        <f>VLOOKUP($A14,'CR Annual LA Forecasts'!$A$2:$AI$42,5,0)</f>
        <v>661</v>
      </c>
      <c r="G14" s="3">
        <f>VLOOKUP($A14,'CR Annual LA Forecasts'!$A$2:$AI$42,15,0)</f>
        <v>14413</v>
      </c>
      <c r="H14" s="3">
        <f>VLOOKUP($A14,'CR Annual LA Forecasts'!$A$2:$AI$42,25,0)</f>
        <v>45903</v>
      </c>
      <c r="I14" s="3">
        <f>VLOOKUP($A14,'CR Annual LA Forecasts'!$A$2:$AI$42,35,0)</f>
        <v>47243</v>
      </c>
      <c r="J14" s="3">
        <f>VLOOKUP($A14,'SP Annual LA Forecasts'!$A$2:$AI$42,5,0)</f>
        <v>304</v>
      </c>
      <c r="K14" s="3">
        <f>VLOOKUP($A14,'SP Annual LA Forecasts'!$A$2:$AI$42,15,0)</f>
        <v>2625</v>
      </c>
      <c r="L14" s="3">
        <f>VLOOKUP($A14,'SP Annual LA Forecasts'!$A$2:$AI$42,25,0)</f>
        <v>21768</v>
      </c>
      <c r="M14" s="3">
        <f>VLOOKUP($A14,'SP Annual LA Forecasts'!$A$2:$AI$42,35,0)</f>
        <v>44766</v>
      </c>
      <c r="N14" s="3">
        <f>VLOOKUP($A14,'TD Annual LA Forecasts'!$A$2:$AI$42,5,0)</f>
        <v>653</v>
      </c>
      <c r="O14" s="3">
        <f>VLOOKUP($A14,'TD Annual LA Forecasts'!$A$2:$AI$42,15,0)</f>
        <v>14283</v>
      </c>
      <c r="P14" s="3">
        <f>VLOOKUP($A14,'TD Annual LA Forecasts'!$A$2:$AI$42,25,0)</f>
        <v>45033</v>
      </c>
      <c r="Q14" s="3">
        <f>VLOOKUP($A14,'TD Annual LA Forecasts'!$A$2:$AI$42,35,0)</f>
        <v>47063</v>
      </c>
      <c r="R14" s="58" t="s">
        <v>63</v>
      </c>
      <c r="S14" s="2" t="s">
        <v>63</v>
      </c>
      <c r="T14" s="2"/>
    </row>
    <row r="15" spans="1:21" x14ac:dyDescent="0.25">
      <c r="A15" s="2" t="s">
        <v>12</v>
      </c>
      <c r="B15" s="3">
        <f>VLOOKUP(A15,'CE Annual  LA Forecasts'!$A$2:$AI$42,5,0)</f>
        <v>615</v>
      </c>
      <c r="C15" s="3">
        <f>VLOOKUP($A15,'CE Annual  LA Forecasts'!$A$2:$AI$42,15,0)</f>
        <v>4756</v>
      </c>
      <c r="D15" s="3">
        <f>VLOOKUP($A15,'CE Annual  LA Forecasts'!$A$2:$AI$42,25,0)</f>
        <v>38519</v>
      </c>
      <c r="E15" s="3">
        <f>VLOOKUP($A15,'CE Annual  LA Forecasts'!$A$2:$AI$42,35,0)</f>
        <v>80026</v>
      </c>
      <c r="F15" s="3">
        <f>VLOOKUP($A15,'CR Annual LA Forecasts'!$A$2:$AI$42,5,0)</f>
        <v>1310</v>
      </c>
      <c r="G15" s="3">
        <f>VLOOKUP($A15,'CR Annual LA Forecasts'!$A$2:$AI$42,15,0)</f>
        <v>26177</v>
      </c>
      <c r="H15" s="3">
        <f>VLOOKUP($A15,'CR Annual LA Forecasts'!$A$2:$AI$42,25,0)</f>
        <v>82653</v>
      </c>
      <c r="I15" s="3">
        <f>VLOOKUP($A15,'CR Annual LA Forecasts'!$A$2:$AI$42,35,0)</f>
        <v>85026</v>
      </c>
      <c r="J15" s="3">
        <f>VLOOKUP($A15,'SP Annual LA Forecasts'!$A$2:$AI$42,5,0)</f>
        <v>616</v>
      </c>
      <c r="K15" s="3">
        <f>VLOOKUP($A15,'SP Annual LA Forecasts'!$A$2:$AI$42,15,0)</f>
        <v>4863</v>
      </c>
      <c r="L15" s="3">
        <f>VLOOKUP($A15,'SP Annual LA Forecasts'!$A$2:$AI$42,25,0)</f>
        <v>39285</v>
      </c>
      <c r="M15" s="3">
        <f>VLOOKUP($A15,'SP Annual LA Forecasts'!$A$2:$AI$42,35,0)</f>
        <v>80480</v>
      </c>
      <c r="N15" s="3">
        <f>VLOOKUP($A15,'TD Annual LA Forecasts'!$A$2:$AI$42,5,0)</f>
        <v>1299</v>
      </c>
      <c r="O15" s="3">
        <f>VLOOKUP($A15,'TD Annual LA Forecasts'!$A$2:$AI$42,15,0)</f>
        <v>25939</v>
      </c>
      <c r="P15" s="3">
        <f>VLOOKUP($A15,'TD Annual LA Forecasts'!$A$2:$AI$42,25,0)</f>
        <v>81087</v>
      </c>
      <c r="Q15" s="3">
        <f>VLOOKUP($A15,'TD Annual LA Forecasts'!$A$2:$AI$42,35,0)</f>
        <v>84702</v>
      </c>
      <c r="R15" s="58" t="s">
        <v>78</v>
      </c>
      <c r="S15" s="2" t="s">
        <v>57</v>
      </c>
      <c r="T15" s="2" t="s">
        <v>63</v>
      </c>
    </row>
    <row r="16" spans="1:21" x14ac:dyDescent="0.25">
      <c r="A16" s="2" t="s">
        <v>13</v>
      </c>
      <c r="B16" s="3">
        <f>VLOOKUP(A16,'CE Annual  LA Forecasts'!$A$2:$AI$42,5,0)</f>
        <v>180</v>
      </c>
      <c r="C16" s="3">
        <f>VLOOKUP($A16,'CE Annual  LA Forecasts'!$A$2:$AI$42,15,0)</f>
        <v>2482</v>
      </c>
      <c r="D16" s="3">
        <f>VLOOKUP($A16,'CE Annual  LA Forecasts'!$A$2:$AI$42,25,0)</f>
        <v>22233</v>
      </c>
      <c r="E16" s="3">
        <f>VLOOKUP($A16,'CE Annual  LA Forecasts'!$A$2:$AI$42,35,0)</f>
        <v>46671</v>
      </c>
      <c r="F16" s="3">
        <f>VLOOKUP($A16,'CR Annual LA Forecasts'!$A$2:$AI$42,5,0)</f>
        <v>392</v>
      </c>
      <c r="G16" s="3">
        <f>VLOOKUP($A16,'CR Annual LA Forecasts'!$A$2:$AI$42,15,0)</f>
        <v>14484</v>
      </c>
      <c r="H16" s="3">
        <f>VLOOKUP($A16,'CR Annual LA Forecasts'!$A$2:$AI$42,25,0)</f>
        <v>47760</v>
      </c>
      <c r="I16" s="3">
        <f>VLOOKUP($A16,'CR Annual LA Forecasts'!$A$2:$AI$42,35,0)</f>
        <v>49275</v>
      </c>
      <c r="J16" s="3">
        <f>VLOOKUP($A16,'SP Annual LA Forecasts'!$A$2:$AI$42,5,0)</f>
        <v>181</v>
      </c>
      <c r="K16" s="3">
        <f>VLOOKUP($A16,'SP Annual LA Forecasts'!$A$2:$AI$42,15,0)</f>
        <v>2552</v>
      </c>
      <c r="L16" s="3">
        <f>VLOOKUP($A16,'SP Annual LA Forecasts'!$A$2:$AI$42,25,0)</f>
        <v>22691</v>
      </c>
      <c r="M16" s="3">
        <f>VLOOKUP($A16,'SP Annual LA Forecasts'!$A$2:$AI$42,35,0)</f>
        <v>46936</v>
      </c>
      <c r="N16" s="3">
        <f>VLOOKUP($A16,'TD Annual LA Forecasts'!$A$2:$AI$42,5,0)</f>
        <v>389</v>
      </c>
      <c r="O16" s="3">
        <f>VLOOKUP($A16,'TD Annual LA Forecasts'!$A$2:$AI$42,15,0)</f>
        <v>14373</v>
      </c>
      <c r="P16" s="3">
        <f>VLOOKUP($A16,'TD Annual LA Forecasts'!$A$2:$AI$42,25,0)</f>
        <v>46851</v>
      </c>
      <c r="Q16" s="3">
        <f>VLOOKUP($A16,'TD Annual LA Forecasts'!$A$2:$AI$42,35,0)</f>
        <v>49095</v>
      </c>
      <c r="R16" s="58" t="s">
        <v>59</v>
      </c>
      <c r="S16" s="2" t="s">
        <v>59</v>
      </c>
      <c r="T16" s="2"/>
    </row>
    <row r="17" spans="1:20" x14ac:dyDescent="0.25">
      <c r="A17" s="2" t="s">
        <v>14</v>
      </c>
      <c r="B17" s="3">
        <f>VLOOKUP(A17,'CE Annual  LA Forecasts'!$A$2:$AI$42,5,0)</f>
        <v>38</v>
      </c>
      <c r="C17" s="3">
        <f>VLOOKUP($A17,'CE Annual  LA Forecasts'!$A$2:$AI$42,15,0)</f>
        <v>163</v>
      </c>
      <c r="D17" s="3">
        <f>VLOOKUP($A17,'CE Annual  LA Forecasts'!$A$2:$AI$42,25,0)</f>
        <v>1050</v>
      </c>
      <c r="E17" s="3">
        <f>VLOOKUP($A17,'CE Annual  LA Forecasts'!$A$2:$AI$42,35,0)</f>
        <v>2086</v>
      </c>
      <c r="F17" s="3">
        <f>VLOOKUP($A17,'CR Annual LA Forecasts'!$A$2:$AI$42,5,0)</f>
        <v>62</v>
      </c>
      <c r="G17" s="3">
        <f>VLOOKUP($A17,'CR Annual LA Forecasts'!$A$2:$AI$42,15,0)</f>
        <v>741</v>
      </c>
      <c r="H17" s="3">
        <f>VLOOKUP($A17,'CR Annual LA Forecasts'!$A$2:$AI$42,25,0)</f>
        <v>2193</v>
      </c>
      <c r="I17" s="3">
        <f>VLOOKUP($A17,'CR Annual LA Forecasts'!$A$2:$AI$42,35,0)</f>
        <v>2243</v>
      </c>
      <c r="J17" s="3">
        <f>VLOOKUP($A17,'SP Annual LA Forecasts'!$A$2:$AI$42,5,0)</f>
        <v>38</v>
      </c>
      <c r="K17" s="3">
        <f>VLOOKUP($A17,'SP Annual LA Forecasts'!$A$2:$AI$42,15,0)</f>
        <v>165</v>
      </c>
      <c r="L17" s="3">
        <f>VLOOKUP($A17,'SP Annual LA Forecasts'!$A$2:$AI$42,25,0)</f>
        <v>1068</v>
      </c>
      <c r="M17" s="3">
        <f>VLOOKUP($A17,'SP Annual LA Forecasts'!$A$2:$AI$42,35,0)</f>
        <v>2098</v>
      </c>
      <c r="N17" s="3">
        <f>VLOOKUP($A17,'TD Annual LA Forecasts'!$A$2:$AI$42,5,0)</f>
        <v>62</v>
      </c>
      <c r="O17" s="3">
        <f>VLOOKUP($A17,'TD Annual LA Forecasts'!$A$2:$AI$42,15,0)</f>
        <v>732</v>
      </c>
      <c r="P17" s="3">
        <f>VLOOKUP($A17,'TD Annual LA Forecasts'!$A$2:$AI$42,25,0)</f>
        <v>2152</v>
      </c>
      <c r="Q17" s="3">
        <f>VLOOKUP($A17,'TD Annual LA Forecasts'!$A$2:$AI$42,35,0)</f>
        <v>2234</v>
      </c>
      <c r="R17" s="58" t="s">
        <v>69</v>
      </c>
      <c r="S17" s="2" t="s">
        <v>69</v>
      </c>
      <c r="T17" s="2"/>
    </row>
    <row r="18" spans="1:20" x14ac:dyDescent="0.25">
      <c r="A18" s="2" t="s">
        <v>15</v>
      </c>
      <c r="B18" s="3">
        <f>VLOOKUP(A18,'CE Annual  LA Forecasts'!$A$2:$AI$42,5,0)</f>
        <v>1244</v>
      </c>
      <c r="C18" s="3">
        <f>VLOOKUP($A18,'CE Annual  LA Forecasts'!$A$2:$AI$42,15,0)</f>
        <v>10212</v>
      </c>
      <c r="D18" s="3">
        <f>VLOOKUP($A18,'CE Annual  LA Forecasts'!$A$2:$AI$42,25,0)</f>
        <v>75607</v>
      </c>
      <c r="E18" s="3">
        <f>VLOOKUP($A18,'CE Annual  LA Forecasts'!$A$2:$AI$42,35,0)</f>
        <v>152403</v>
      </c>
      <c r="F18" s="3">
        <f>VLOOKUP($A18,'CR Annual LA Forecasts'!$A$2:$AI$42,5,0)</f>
        <v>2021</v>
      </c>
      <c r="G18" s="3">
        <f>VLOOKUP($A18,'CR Annual LA Forecasts'!$A$2:$AI$42,15,0)</f>
        <v>49229</v>
      </c>
      <c r="H18" s="3">
        <f>VLOOKUP($A18,'CR Annual LA Forecasts'!$A$2:$AI$42,25,0)</f>
        <v>156273</v>
      </c>
      <c r="I18" s="3">
        <f>VLOOKUP($A18,'CR Annual LA Forecasts'!$A$2:$AI$42,35,0)</f>
        <v>161128</v>
      </c>
      <c r="J18" s="3">
        <f>VLOOKUP($A18,'SP Annual LA Forecasts'!$A$2:$AI$42,5,0)</f>
        <v>1247</v>
      </c>
      <c r="K18" s="3">
        <f>VLOOKUP($A18,'SP Annual LA Forecasts'!$A$2:$AI$42,15,0)</f>
        <v>10433</v>
      </c>
      <c r="L18" s="3">
        <f>VLOOKUP($A18,'SP Annual LA Forecasts'!$A$2:$AI$42,25,0)</f>
        <v>77032</v>
      </c>
      <c r="M18" s="3">
        <f>VLOOKUP($A18,'SP Annual LA Forecasts'!$A$2:$AI$42,35,0)</f>
        <v>153269</v>
      </c>
      <c r="N18" s="3">
        <f>VLOOKUP($A18,'TD Annual LA Forecasts'!$A$2:$AI$42,5,0)</f>
        <v>2003</v>
      </c>
      <c r="O18" s="3">
        <f>VLOOKUP($A18,'TD Annual LA Forecasts'!$A$2:$AI$42,15,0)</f>
        <v>48822</v>
      </c>
      <c r="P18" s="3">
        <f>VLOOKUP($A18,'TD Annual LA Forecasts'!$A$2:$AI$42,25,0)</f>
        <v>153300</v>
      </c>
      <c r="Q18" s="3">
        <f>VLOOKUP($A18,'TD Annual LA Forecasts'!$A$2:$AI$42,35,0)</f>
        <v>160535</v>
      </c>
      <c r="R18" s="58" t="s">
        <v>62</v>
      </c>
      <c r="S18" s="2" t="s">
        <v>62</v>
      </c>
      <c r="T18" s="2"/>
    </row>
    <row r="19" spans="1:20" x14ac:dyDescent="0.25">
      <c r="A19" s="2" t="s">
        <v>16</v>
      </c>
      <c r="B19" s="3">
        <f>VLOOKUP(A19,'CE Annual  LA Forecasts'!$A$2:$AI$42,5,0)</f>
        <v>1279</v>
      </c>
      <c r="C19" s="3">
        <f>VLOOKUP($A19,'CE Annual  LA Forecasts'!$A$2:$AI$42,15,0)</f>
        <v>14667</v>
      </c>
      <c r="D19" s="3">
        <f>VLOOKUP($A19,'CE Annual  LA Forecasts'!$A$2:$AI$42,25,0)</f>
        <v>112944</v>
      </c>
      <c r="E19" s="3">
        <f>VLOOKUP($A19,'CE Annual  LA Forecasts'!$A$2:$AI$42,35,0)</f>
        <v>228491</v>
      </c>
      <c r="F19" s="3">
        <f>VLOOKUP($A19,'CR Annual LA Forecasts'!$A$2:$AI$42,5,0)</f>
        <v>2081</v>
      </c>
      <c r="G19" s="3">
        <f>VLOOKUP($A19,'CR Annual LA Forecasts'!$A$2:$AI$42,15,0)</f>
        <v>71968</v>
      </c>
      <c r="H19" s="3">
        <f>VLOOKUP($A19,'CR Annual LA Forecasts'!$A$2:$AI$42,25,0)</f>
        <v>232810</v>
      </c>
      <c r="I19" s="3">
        <f>VLOOKUP($A19,'CR Annual LA Forecasts'!$A$2:$AI$42,35,0)</f>
        <v>240537</v>
      </c>
      <c r="J19" s="3">
        <f>VLOOKUP($A19,'SP Annual LA Forecasts'!$A$2:$AI$42,5,0)</f>
        <v>1282</v>
      </c>
      <c r="K19" s="3">
        <f>VLOOKUP($A19,'SP Annual LA Forecasts'!$A$2:$AI$42,15,0)</f>
        <v>15022</v>
      </c>
      <c r="L19" s="3">
        <f>VLOOKUP($A19,'SP Annual LA Forecasts'!$A$2:$AI$42,25,0)</f>
        <v>115106</v>
      </c>
      <c r="M19" s="3">
        <f>VLOOKUP($A19,'SP Annual LA Forecasts'!$A$2:$AI$42,35,0)</f>
        <v>229788</v>
      </c>
      <c r="N19" s="3">
        <f>VLOOKUP($A19,'TD Annual LA Forecasts'!$A$2:$AI$42,5,0)</f>
        <v>2059</v>
      </c>
      <c r="O19" s="3">
        <f>VLOOKUP($A19,'TD Annual LA Forecasts'!$A$2:$AI$42,15,0)</f>
        <v>71433</v>
      </c>
      <c r="P19" s="3">
        <f>VLOOKUP($A19,'TD Annual LA Forecasts'!$A$2:$AI$42,25,0)</f>
        <v>228370</v>
      </c>
      <c r="Q19" s="3">
        <f>VLOOKUP($A19,'TD Annual LA Forecasts'!$A$2:$AI$42,35,0)</f>
        <v>239680</v>
      </c>
      <c r="R19" s="58" t="s">
        <v>57</v>
      </c>
      <c r="S19" s="2" t="s">
        <v>57</v>
      </c>
      <c r="T19" s="2"/>
    </row>
    <row r="20" spans="1:20" x14ac:dyDescent="0.25">
      <c r="A20" s="2" t="s">
        <v>17</v>
      </c>
      <c r="B20" s="3">
        <f>VLOOKUP(A20,'CE Annual  LA Forecasts'!$A$2:$AI$42,5,0)</f>
        <v>3028</v>
      </c>
      <c r="C20" s="3">
        <f>VLOOKUP($A20,'CE Annual  LA Forecasts'!$A$2:$AI$42,15,0)</f>
        <v>28160</v>
      </c>
      <c r="D20" s="3">
        <f>VLOOKUP($A20,'CE Annual  LA Forecasts'!$A$2:$AI$42,25,0)</f>
        <v>211927</v>
      </c>
      <c r="E20" s="3">
        <f>VLOOKUP($A20,'CE Annual  LA Forecasts'!$A$2:$AI$42,35,0)</f>
        <v>427846</v>
      </c>
      <c r="F20" s="3">
        <f>VLOOKUP($A20,'CR Annual LA Forecasts'!$A$2:$AI$42,5,0)</f>
        <v>4928</v>
      </c>
      <c r="G20" s="3">
        <f>VLOOKUP($A20,'CR Annual LA Forecasts'!$A$2:$AI$42,15,0)</f>
        <v>136751</v>
      </c>
      <c r="H20" s="3">
        <f>VLOOKUP($A20,'CR Annual LA Forecasts'!$A$2:$AI$42,25,0)</f>
        <v>437543</v>
      </c>
      <c r="I20" s="3">
        <f>VLOOKUP($A20,'CR Annual LA Forecasts'!$A$2:$AI$42,35,0)</f>
        <v>451525</v>
      </c>
      <c r="J20" s="3">
        <f>VLOOKUP($A20,'SP Annual LA Forecasts'!$A$2:$AI$42,5,0)</f>
        <v>3035</v>
      </c>
      <c r="K20" s="3">
        <f>VLOOKUP($A20,'SP Annual LA Forecasts'!$A$2:$AI$42,15,0)</f>
        <v>28799</v>
      </c>
      <c r="L20" s="3">
        <f>VLOOKUP($A20,'SP Annual LA Forecasts'!$A$2:$AI$42,25,0)</f>
        <v>215951</v>
      </c>
      <c r="M20" s="3">
        <f>VLOOKUP($A20,'SP Annual LA Forecasts'!$A$2:$AI$42,35,0)</f>
        <v>430273</v>
      </c>
      <c r="N20" s="3">
        <f>VLOOKUP($A20,'TD Annual LA Forecasts'!$A$2:$AI$42,5,0)</f>
        <v>4879</v>
      </c>
      <c r="O20" s="3">
        <f>VLOOKUP($A20,'TD Annual LA Forecasts'!$A$2:$AI$42,15,0)</f>
        <v>135670</v>
      </c>
      <c r="P20" s="3">
        <f>VLOOKUP($A20,'TD Annual LA Forecasts'!$A$2:$AI$42,25,0)</f>
        <v>429212</v>
      </c>
      <c r="Q20" s="3">
        <f>VLOOKUP($A20,'TD Annual LA Forecasts'!$A$2:$AI$42,35,0)</f>
        <v>449885</v>
      </c>
      <c r="R20" s="58" t="s">
        <v>57</v>
      </c>
      <c r="S20" s="2" t="s">
        <v>57</v>
      </c>
      <c r="T20" s="2"/>
    </row>
    <row r="21" spans="1:20" x14ac:dyDescent="0.25">
      <c r="A21" s="2" t="s">
        <v>18</v>
      </c>
      <c r="B21" s="3">
        <f>VLOOKUP(A21,'CE Annual  LA Forecasts'!$A$2:$AI$42,5,0)</f>
        <v>215</v>
      </c>
      <c r="C21" s="3">
        <f>VLOOKUP($A21,'CE Annual  LA Forecasts'!$A$2:$AI$42,15,0)</f>
        <v>3554</v>
      </c>
      <c r="D21" s="3">
        <f>VLOOKUP($A21,'CE Annual  LA Forecasts'!$A$2:$AI$42,25,0)</f>
        <v>32426</v>
      </c>
      <c r="E21" s="3">
        <f>VLOOKUP($A21,'CE Annual  LA Forecasts'!$A$2:$AI$42,35,0)</f>
        <v>68170</v>
      </c>
      <c r="F21" s="3">
        <f>VLOOKUP($A21,'CR Annual LA Forecasts'!$A$2:$AI$42,5,0)</f>
        <v>470</v>
      </c>
      <c r="G21" s="3">
        <f>VLOOKUP($A21,'CR Annual LA Forecasts'!$A$2:$AI$42,15,0)</f>
        <v>20939</v>
      </c>
      <c r="H21" s="3">
        <f>VLOOKUP($A21,'CR Annual LA Forecasts'!$A$2:$AI$42,25,0)</f>
        <v>69632</v>
      </c>
      <c r="I21" s="3">
        <f>VLOOKUP($A21,'CR Annual LA Forecasts'!$A$2:$AI$42,35,0)</f>
        <v>71883</v>
      </c>
      <c r="J21" s="3">
        <f>VLOOKUP($A21,'SP Annual LA Forecasts'!$A$2:$AI$42,5,0)</f>
        <v>216</v>
      </c>
      <c r="K21" s="3">
        <f>VLOOKUP($A21,'SP Annual LA Forecasts'!$A$2:$AI$42,15,0)</f>
        <v>3659</v>
      </c>
      <c r="L21" s="3">
        <f>VLOOKUP($A21,'SP Annual LA Forecasts'!$A$2:$AI$42,25,0)</f>
        <v>33099</v>
      </c>
      <c r="M21" s="3">
        <f>VLOOKUP($A21,'SP Annual LA Forecasts'!$A$2:$AI$42,35,0)</f>
        <v>68558</v>
      </c>
      <c r="N21" s="3">
        <f>VLOOKUP($A21,'TD Annual LA Forecasts'!$A$2:$AI$42,5,0)</f>
        <v>466</v>
      </c>
      <c r="O21" s="3">
        <f>VLOOKUP($A21,'TD Annual LA Forecasts'!$A$2:$AI$42,15,0)</f>
        <v>20786</v>
      </c>
      <c r="P21" s="3">
        <f>VLOOKUP($A21,'TD Annual LA Forecasts'!$A$2:$AI$42,25,0)</f>
        <v>68306</v>
      </c>
      <c r="Q21" s="3">
        <f>VLOOKUP($A21,'TD Annual LA Forecasts'!$A$2:$AI$42,35,0)</f>
        <v>71624</v>
      </c>
      <c r="R21" s="58" t="s">
        <v>59</v>
      </c>
      <c r="S21" s="2" t="s">
        <v>59</v>
      </c>
      <c r="T21" s="2"/>
    </row>
    <row r="22" spans="1:20" x14ac:dyDescent="0.25">
      <c r="A22" s="2" t="s">
        <v>19</v>
      </c>
      <c r="B22" s="3">
        <f>VLOOKUP(A22,'CE Annual  LA Forecasts'!$A$2:$AI$42,5,0)</f>
        <v>518</v>
      </c>
      <c r="C22" s="3">
        <f>VLOOKUP($A22,'CE Annual  LA Forecasts'!$A$2:$AI$42,15,0)</f>
        <v>7241</v>
      </c>
      <c r="D22" s="3">
        <f>VLOOKUP($A22,'CE Annual  LA Forecasts'!$A$2:$AI$42,25,0)</f>
        <v>64936</v>
      </c>
      <c r="E22" s="3">
        <f>VLOOKUP($A22,'CE Annual  LA Forecasts'!$A$2:$AI$42,35,0)</f>
        <v>136326</v>
      </c>
      <c r="F22" s="3">
        <f>VLOOKUP($A22,'CR Annual LA Forecasts'!$A$2:$AI$42,5,0)</f>
        <v>1130</v>
      </c>
      <c r="G22" s="3">
        <f>VLOOKUP($A22,'CR Annual LA Forecasts'!$A$2:$AI$42,15,0)</f>
        <v>42277</v>
      </c>
      <c r="H22" s="3">
        <f>VLOOKUP($A22,'CR Annual LA Forecasts'!$A$2:$AI$42,25,0)</f>
        <v>139488</v>
      </c>
      <c r="I22" s="3">
        <f>VLOOKUP($A22,'CR Annual LA Forecasts'!$A$2:$AI$42,35,0)</f>
        <v>143919</v>
      </c>
      <c r="J22" s="3">
        <f>VLOOKUP($A22,'SP Annual LA Forecasts'!$A$2:$AI$42,5,0)</f>
        <v>520</v>
      </c>
      <c r="K22" s="3">
        <f>VLOOKUP($A22,'SP Annual LA Forecasts'!$A$2:$AI$42,15,0)</f>
        <v>7440</v>
      </c>
      <c r="L22" s="3">
        <f>VLOOKUP($A22,'SP Annual LA Forecasts'!$A$2:$AI$42,25,0)</f>
        <v>66275</v>
      </c>
      <c r="M22" s="3">
        <f>VLOOKUP($A22,'SP Annual LA Forecasts'!$A$2:$AI$42,35,0)</f>
        <v>137099</v>
      </c>
      <c r="N22" s="3">
        <f>VLOOKUP($A22,'TD Annual LA Forecasts'!$A$2:$AI$42,5,0)</f>
        <v>1119</v>
      </c>
      <c r="O22" s="3">
        <f>VLOOKUP($A22,'TD Annual LA Forecasts'!$A$2:$AI$42,15,0)</f>
        <v>41955</v>
      </c>
      <c r="P22" s="3">
        <f>VLOOKUP($A22,'TD Annual LA Forecasts'!$A$2:$AI$42,25,0)</f>
        <v>136834</v>
      </c>
      <c r="Q22" s="3">
        <f>VLOOKUP($A22,'TD Annual LA Forecasts'!$A$2:$AI$42,35,0)</f>
        <v>143395</v>
      </c>
      <c r="R22" s="58" t="s">
        <v>58</v>
      </c>
      <c r="S22" s="2" t="s">
        <v>58</v>
      </c>
      <c r="T22" s="2"/>
    </row>
    <row r="23" spans="1:20" x14ac:dyDescent="0.25">
      <c r="A23" s="2" t="s">
        <v>20</v>
      </c>
      <c r="B23" s="3">
        <f>VLOOKUP(A23,'CE Annual  LA Forecasts'!$A$2:$AI$42,5,0)</f>
        <v>104</v>
      </c>
      <c r="C23" s="3">
        <f>VLOOKUP($A23,'CE Annual  LA Forecasts'!$A$2:$AI$42,15,0)</f>
        <v>758</v>
      </c>
      <c r="D23" s="3">
        <f>VLOOKUP($A23,'CE Annual  LA Forecasts'!$A$2:$AI$42,25,0)</f>
        <v>5514</v>
      </c>
      <c r="E23" s="3">
        <f>VLOOKUP($A23,'CE Annual  LA Forecasts'!$A$2:$AI$42,35,0)</f>
        <v>11097</v>
      </c>
      <c r="F23" s="3">
        <f>VLOOKUP($A23,'CR Annual LA Forecasts'!$A$2:$AI$42,5,0)</f>
        <v>169</v>
      </c>
      <c r="G23" s="3">
        <f>VLOOKUP($A23,'CR Annual LA Forecasts'!$A$2:$AI$42,15,0)</f>
        <v>3626</v>
      </c>
      <c r="H23" s="3">
        <f>VLOOKUP($A23,'CR Annual LA Forecasts'!$A$2:$AI$42,25,0)</f>
        <v>11412</v>
      </c>
      <c r="I23" s="3">
        <f>VLOOKUP($A23,'CR Annual LA Forecasts'!$A$2:$AI$42,35,0)</f>
        <v>11756</v>
      </c>
      <c r="J23" s="3">
        <f>VLOOKUP($A23,'SP Annual LA Forecasts'!$A$2:$AI$42,5,0)</f>
        <v>105</v>
      </c>
      <c r="K23" s="3">
        <f>VLOOKUP($A23,'SP Annual LA Forecasts'!$A$2:$AI$42,15,0)</f>
        <v>774</v>
      </c>
      <c r="L23" s="3">
        <f>VLOOKUP($A23,'SP Annual LA Forecasts'!$A$2:$AI$42,25,0)</f>
        <v>5617</v>
      </c>
      <c r="M23" s="3">
        <f>VLOOKUP($A23,'SP Annual LA Forecasts'!$A$2:$AI$42,35,0)</f>
        <v>11160</v>
      </c>
      <c r="N23" s="3">
        <f>VLOOKUP($A23,'TD Annual LA Forecasts'!$A$2:$AI$42,5,0)</f>
        <v>168</v>
      </c>
      <c r="O23" s="3">
        <f>VLOOKUP($A23,'TD Annual LA Forecasts'!$A$2:$AI$42,15,0)</f>
        <v>3596</v>
      </c>
      <c r="P23" s="3">
        <f>VLOOKUP($A23,'TD Annual LA Forecasts'!$A$2:$AI$42,25,0)</f>
        <v>11195</v>
      </c>
      <c r="Q23" s="3">
        <f>VLOOKUP($A23,'TD Annual LA Forecasts'!$A$2:$AI$42,35,0)</f>
        <v>11712</v>
      </c>
      <c r="R23" s="58" t="s">
        <v>80</v>
      </c>
      <c r="S23" s="2" t="s">
        <v>69</v>
      </c>
      <c r="T23" s="2" t="s">
        <v>60</v>
      </c>
    </row>
    <row r="24" spans="1:20" x14ac:dyDescent="0.25">
      <c r="A24" s="2" t="s">
        <v>21</v>
      </c>
      <c r="B24" s="3">
        <f>VLOOKUP(A24,'CE Annual  LA Forecasts'!$A$2:$AI$42,5,0)</f>
        <v>710</v>
      </c>
      <c r="C24" s="3">
        <f>VLOOKUP($A24,'CE Annual  LA Forecasts'!$A$2:$AI$42,15,0)</f>
        <v>6080</v>
      </c>
      <c r="D24" s="3">
        <f>VLOOKUP($A24,'CE Annual  LA Forecasts'!$A$2:$AI$42,25,0)</f>
        <v>45270</v>
      </c>
      <c r="E24" s="3">
        <f>VLOOKUP($A24,'CE Annual  LA Forecasts'!$A$2:$AI$42,35,0)</f>
        <v>91296</v>
      </c>
      <c r="F24" s="3">
        <f>VLOOKUP($A24,'CR Annual LA Forecasts'!$A$2:$AI$42,5,0)</f>
        <v>1158</v>
      </c>
      <c r="G24" s="3">
        <f>VLOOKUP($A24,'CR Annual LA Forecasts'!$A$2:$AI$42,15,0)</f>
        <v>29385</v>
      </c>
      <c r="H24" s="3">
        <f>VLOOKUP($A24,'CR Annual LA Forecasts'!$A$2:$AI$42,25,0)</f>
        <v>93533</v>
      </c>
      <c r="I24" s="3">
        <f>VLOOKUP($A24,'CR Annual LA Forecasts'!$A$2:$AI$42,35,0)</f>
        <v>96463</v>
      </c>
      <c r="J24" s="3">
        <f>VLOOKUP($A24,'SP Annual LA Forecasts'!$A$2:$AI$42,5,0)</f>
        <v>715</v>
      </c>
      <c r="K24" s="3">
        <f>VLOOKUP($A24,'SP Annual LA Forecasts'!$A$2:$AI$42,15,0)</f>
        <v>6213</v>
      </c>
      <c r="L24" s="3">
        <f>VLOOKUP($A24,'SP Annual LA Forecasts'!$A$2:$AI$42,25,0)</f>
        <v>46123</v>
      </c>
      <c r="M24" s="3">
        <f>VLOOKUP($A24,'SP Annual LA Forecasts'!$A$2:$AI$42,35,0)</f>
        <v>91815</v>
      </c>
      <c r="N24" s="3">
        <f>VLOOKUP($A24,'TD Annual LA Forecasts'!$A$2:$AI$42,5,0)</f>
        <v>1147</v>
      </c>
      <c r="O24" s="3">
        <f>VLOOKUP($A24,'TD Annual LA Forecasts'!$A$2:$AI$42,15,0)</f>
        <v>29147</v>
      </c>
      <c r="P24" s="3">
        <f>VLOOKUP($A24,'TD Annual LA Forecasts'!$A$2:$AI$42,25,0)</f>
        <v>91750</v>
      </c>
      <c r="Q24" s="3">
        <f>VLOOKUP($A24,'TD Annual LA Forecasts'!$A$2:$AI$42,35,0)</f>
        <v>96110</v>
      </c>
      <c r="R24" s="58" t="s">
        <v>81</v>
      </c>
      <c r="S24" s="2" t="s">
        <v>61</v>
      </c>
      <c r="T24" s="2" t="s">
        <v>62</v>
      </c>
    </row>
    <row r="25" spans="1:20" x14ac:dyDescent="0.25">
      <c r="A25" s="2" t="s">
        <v>22</v>
      </c>
      <c r="B25" s="3">
        <f>VLOOKUP(A25,'CE Annual  LA Forecasts'!$A$2:$AI$42,5,0)</f>
        <v>746</v>
      </c>
      <c r="C25" s="3">
        <f>VLOOKUP($A25,'CE Annual  LA Forecasts'!$A$2:$AI$42,15,0)</f>
        <v>6258</v>
      </c>
      <c r="D25" s="3">
        <f>VLOOKUP($A25,'CE Annual  LA Forecasts'!$A$2:$AI$42,25,0)</f>
        <v>46460</v>
      </c>
      <c r="E25" s="3">
        <f>VLOOKUP($A25,'CE Annual  LA Forecasts'!$A$2:$AI$42,35,0)</f>
        <v>93672</v>
      </c>
      <c r="F25" s="3">
        <f>VLOOKUP($A25,'CR Annual LA Forecasts'!$A$2:$AI$42,5,0)</f>
        <v>1215</v>
      </c>
      <c r="G25" s="3">
        <f>VLOOKUP($A25,'CR Annual LA Forecasts'!$A$2:$AI$42,15,0)</f>
        <v>30201</v>
      </c>
      <c r="H25" s="3">
        <f>VLOOKUP($A25,'CR Annual LA Forecasts'!$A$2:$AI$42,25,0)</f>
        <v>96006</v>
      </c>
      <c r="I25" s="3">
        <f>VLOOKUP($A25,'CR Annual LA Forecasts'!$A$2:$AI$42,35,0)</f>
        <v>99004</v>
      </c>
      <c r="J25" s="3">
        <f>VLOOKUP($A25,'SP Annual LA Forecasts'!$A$2:$AI$42,5,0)</f>
        <v>747</v>
      </c>
      <c r="K25" s="3">
        <f>VLOOKUP($A25,'SP Annual LA Forecasts'!$A$2:$AI$42,15,0)</f>
        <v>6392</v>
      </c>
      <c r="L25" s="3">
        <f>VLOOKUP($A25,'SP Annual LA Forecasts'!$A$2:$AI$42,25,0)</f>
        <v>47337</v>
      </c>
      <c r="M25" s="3">
        <f>VLOOKUP($A25,'SP Annual LA Forecasts'!$A$2:$AI$42,35,0)</f>
        <v>94205</v>
      </c>
      <c r="N25" s="3">
        <f>VLOOKUP($A25,'TD Annual LA Forecasts'!$A$2:$AI$42,5,0)</f>
        <v>1203</v>
      </c>
      <c r="O25" s="3">
        <f>VLOOKUP($A25,'TD Annual LA Forecasts'!$A$2:$AI$42,15,0)</f>
        <v>29954</v>
      </c>
      <c r="P25" s="3">
        <f>VLOOKUP($A25,'TD Annual LA Forecasts'!$A$2:$AI$42,25,0)</f>
        <v>94181</v>
      </c>
      <c r="Q25" s="3">
        <f>VLOOKUP($A25,'TD Annual LA Forecasts'!$A$2:$AI$42,35,0)</f>
        <v>98639</v>
      </c>
      <c r="R25" s="58" t="s">
        <v>81</v>
      </c>
      <c r="S25" s="2" t="s">
        <v>61</v>
      </c>
      <c r="T25" s="2" t="s">
        <v>62</v>
      </c>
    </row>
    <row r="26" spans="1:20" x14ac:dyDescent="0.25">
      <c r="A26" s="2" t="s">
        <v>23</v>
      </c>
      <c r="B26" s="3">
        <f>VLOOKUP(A26,'CE Annual  LA Forecasts'!$A$2:$AI$42,5,0)</f>
        <v>426</v>
      </c>
      <c r="C26" s="3">
        <f>VLOOKUP($A26,'CE Annual  LA Forecasts'!$A$2:$AI$42,15,0)</f>
        <v>5793</v>
      </c>
      <c r="D26" s="3">
        <f>VLOOKUP($A26,'CE Annual  LA Forecasts'!$A$2:$AI$42,25,0)</f>
        <v>51797</v>
      </c>
      <c r="E26" s="3">
        <f>VLOOKUP($A26,'CE Annual  LA Forecasts'!$A$2:$AI$42,35,0)</f>
        <v>108713</v>
      </c>
      <c r="F26" s="3">
        <f>VLOOKUP($A26,'CR Annual LA Forecasts'!$A$2:$AI$42,5,0)</f>
        <v>930</v>
      </c>
      <c r="G26" s="3">
        <f>VLOOKUP($A26,'CR Annual LA Forecasts'!$A$2:$AI$42,15,0)</f>
        <v>33773</v>
      </c>
      <c r="H26" s="3">
        <f>VLOOKUP($A26,'CR Annual LA Forecasts'!$A$2:$AI$42,25,0)</f>
        <v>111268</v>
      </c>
      <c r="I26" s="3">
        <f>VLOOKUP($A26,'CR Annual LA Forecasts'!$A$2:$AI$42,35,0)</f>
        <v>114792</v>
      </c>
      <c r="J26" s="3">
        <f>VLOOKUP($A26,'SP Annual LA Forecasts'!$A$2:$AI$42,5,0)</f>
        <v>428</v>
      </c>
      <c r="K26" s="3">
        <f>VLOOKUP($A26,'SP Annual LA Forecasts'!$A$2:$AI$42,15,0)</f>
        <v>5953</v>
      </c>
      <c r="L26" s="3">
        <f>VLOOKUP($A26,'SP Annual LA Forecasts'!$A$2:$AI$42,25,0)</f>
        <v>52863</v>
      </c>
      <c r="M26" s="3">
        <f>VLOOKUP($A26,'SP Annual LA Forecasts'!$A$2:$AI$42,35,0)</f>
        <v>109333</v>
      </c>
      <c r="N26" s="3">
        <f>VLOOKUP($A26,'TD Annual LA Forecasts'!$A$2:$AI$42,5,0)</f>
        <v>921</v>
      </c>
      <c r="O26" s="3">
        <f>VLOOKUP($A26,'TD Annual LA Forecasts'!$A$2:$AI$42,15,0)</f>
        <v>33513</v>
      </c>
      <c r="P26" s="3">
        <f>VLOOKUP($A26,'TD Annual LA Forecasts'!$A$2:$AI$42,25,0)</f>
        <v>109152</v>
      </c>
      <c r="Q26" s="3">
        <f>VLOOKUP($A26,'TD Annual LA Forecasts'!$A$2:$AI$42,35,0)</f>
        <v>114374</v>
      </c>
      <c r="R26" s="58" t="s">
        <v>58</v>
      </c>
      <c r="S26" s="2" t="s">
        <v>58</v>
      </c>
      <c r="T26" s="2"/>
    </row>
    <row r="27" spans="1:20" x14ac:dyDescent="0.25">
      <c r="A27" s="2" t="s">
        <v>24</v>
      </c>
      <c r="B27" s="3">
        <f>VLOOKUP(A27,'CE Annual  LA Forecasts'!$A$2:$AI$42,5,0)</f>
        <v>996</v>
      </c>
      <c r="C27" s="3">
        <f>VLOOKUP($A27,'CE Annual  LA Forecasts'!$A$2:$AI$42,15,0)</f>
        <v>8967</v>
      </c>
      <c r="D27" s="3">
        <f>VLOOKUP($A27,'CE Annual  LA Forecasts'!$A$2:$AI$42,25,0)</f>
        <v>75442</v>
      </c>
      <c r="E27" s="3">
        <f>VLOOKUP($A27,'CE Annual  LA Forecasts'!$A$2:$AI$42,35,0)</f>
        <v>157530</v>
      </c>
      <c r="F27" s="3">
        <f>VLOOKUP($A27,'CR Annual LA Forecasts'!$A$2:$AI$42,5,0)</f>
        <v>2172</v>
      </c>
      <c r="G27" s="3">
        <f>VLOOKUP($A27,'CR Annual LA Forecasts'!$A$2:$AI$42,15,0)</f>
        <v>50662</v>
      </c>
      <c r="H27" s="3">
        <f>VLOOKUP($A27,'CR Annual LA Forecasts'!$A$2:$AI$42,25,0)</f>
        <v>162247</v>
      </c>
      <c r="I27" s="3">
        <f>VLOOKUP($A27,'CR Annual LA Forecasts'!$A$2:$AI$42,35,0)</f>
        <v>167052</v>
      </c>
      <c r="J27" s="3">
        <f>VLOOKUP($A27,'SP Annual LA Forecasts'!$A$2:$AI$42,5,0)</f>
        <v>1003</v>
      </c>
      <c r="K27" s="3">
        <f>VLOOKUP($A27,'SP Annual LA Forecasts'!$A$2:$AI$42,15,0)</f>
        <v>9183</v>
      </c>
      <c r="L27" s="3">
        <f>VLOOKUP($A27,'SP Annual LA Forecasts'!$A$2:$AI$42,25,0)</f>
        <v>76964</v>
      </c>
      <c r="M27" s="3">
        <f>VLOOKUP($A27,'SP Annual LA Forecasts'!$A$2:$AI$42,35,0)</f>
        <v>158426</v>
      </c>
      <c r="N27" s="3">
        <f>VLOOKUP($A27,'TD Annual LA Forecasts'!$A$2:$AI$42,5,0)</f>
        <v>2153</v>
      </c>
      <c r="O27" s="3">
        <f>VLOOKUP($A27,'TD Annual LA Forecasts'!$A$2:$AI$42,15,0)</f>
        <v>50218</v>
      </c>
      <c r="P27" s="3">
        <f>VLOOKUP($A27,'TD Annual LA Forecasts'!$A$2:$AI$42,25,0)</f>
        <v>159170</v>
      </c>
      <c r="Q27" s="3">
        <f>VLOOKUP($A27,'TD Annual LA Forecasts'!$A$2:$AI$42,35,0)</f>
        <v>166424</v>
      </c>
      <c r="R27" s="58" t="s">
        <v>58</v>
      </c>
      <c r="S27" s="2" t="s">
        <v>58</v>
      </c>
      <c r="T27" s="2"/>
    </row>
    <row r="28" spans="1:20" x14ac:dyDescent="0.25">
      <c r="A28" s="2" t="s">
        <v>25</v>
      </c>
      <c r="B28" s="3">
        <f>VLOOKUP(A28,'CE Annual  LA Forecasts'!$A$2:$AI$42,5,0)</f>
        <v>71</v>
      </c>
      <c r="C28" s="3">
        <f>VLOOKUP($A28,'CE Annual  LA Forecasts'!$A$2:$AI$42,15,0)</f>
        <v>644</v>
      </c>
      <c r="D28" s="3">
        <f>VLOOKUP($A28,'CE Annual  LA Forecasts'!$A$2:$AI$42,25,0)</f>
        <v>4826</v>
      </c>
      <c r="E28" s="3">
        <f>VLOOKUP($A28,'CE Annual  LA Forecasts'!$A$2:$AI$42,35,0)</f>
        <v>9740</v>
      </c>
      <c r="F28" s="3">
        <f>VLOOKUP($A28,'CR Annual LA Forecasts'!$A$2:$AI$42,5,0)</f>
        <v>117</v>
      </c>
      <c r="G28" s="3">
        <f>VLOOKUP($A28,'CR Annual LA Forecasts'!$A$2:$AI$42,15,0)</f>
        <v>3122</v>
      </c>
      <c r="H28" s="3">
        <f>VLOOKUP($A28,'CR Annual LA Forecasts'!$A$2:$AI$42,25,0)</f>
        <v>9967</v>
      </c>
      <c r="I28" s="3">
        <f>VLOOKUP($A28,'CR Annual LA Forecasts'!$A$2:$AI$42,35,0)</f>
        <v>10283</v>
      </c>
      <c r="J28" s="3">
        <f>VLOOKUP($A28,'SP Annual LA Forecasts'!$A$2:$AI$42,5,0)</f>
        <v>71</v>
      </c>
      <c r="K28" s="3">
        <f>VLOOKUP($A28,'SP Annual LA Forecasts'!$A$2:$AI$42,15,0)</f>
        <v>659</v>
      </c>
      <c r="L28" s="3">
        <f>VLOOKUP($A28,'SP Annual LA Forecasts'!$A$2:$AI$42,25,0)</f>
        <v>4918</v>
      </c>
      <c r="M28" s="3">
        <f>VLOOKUP($A28,'SP Annual LA Forecasts'!$A$2:$AI$42,35,0)</f>
        <v>9794</v>
      </c>
      <c r="N28" s="3">
        <f>VLOOKUP($A28,'TD Annual LA Forecasts'!$A$2:$AI$42,5,0)</f>
        <v>116</v>
      </c>
      <c r="O28" s="3">
        <f>VLOOKUP($A28,'TD Annual LA Forecasts'!$A$2:$AI$42,15,0)</f>
        <v>3097</v>
      </c>
      <c r="P28" s="3">
        <f>VLOOKUP($A28,'TD Annual LA Forecasts'!$A$2:$AI$42,25,0)</f>
        <v>9778</v>
      </c>
      <c r="Q28" s="3">
        <f>VLOOKUP($A28,'TD Annual LA Forecasts'!$A$2:$AI$42,35,0)</f>
        <v>10246</v>
      </c>
      <c r="R28" s="58" t="s">
        <v>65</v>
      </c>
      <c r="S28" s="2" t="s">
        <v>65</v>
      </c>
      <c r="T28" s="2"/>
    </row>
    <row r="29" spans="1:20" x14ac:dyDescent="0.25">
      <c r="A29" s="2" t="s">
        <v>26</v>
      </c>
      <c r="B29" s="3">
        <f>VLOOKUP(A29,'CE Annual  LA Forecasts'!$A$2:$AI$42,5,0)</f>
        <v>245</v>
      </c>
      <c r="C29" s="3">
        <f>VLOOKUP($A29,'CE Annual  LA Forecasts'!$A$2:$AI$42,15,0)</f>
        <v>3687</v>
      </c>
      <c r="D29" s="3">
        <f>VLOOKUP($A29,'CE Annual  LA Forecasts'!$A$2:$AI$42,25,0)</f>
        <v>33335</v>
      </c>
      <c r="E29" s="3">
        <f>VLOOKUP($A29,'CE Annual  LA Forecasts'!$A$2:$AI$42,35,0)</f>
        <v>70030</v>
      </c>
      <c r="F29" s="3">
        <f>VLOOKUP($A29,'CR Annual LA Forecasts'!$A$2:$AI$42,5,0)</f>
        <v>535</v>
      </c>
      <c r="G29" s="3">
        <f>VLOOKUP($A29,'CR Annual LA Forecasts'!$A$2:$AI$42,15,0)</f>
        <v>21620</v>
      </c>
      <c r="H29" s="3">
        <f>VLOOKUP($A29,'CR Annual LA Forecasts'!$A$2:$AI$42,25,0)</f>
        <v>71597</v>
      </c>
      <c r="I29" s="3">
        <f>VLOOKUP($A29,'CR Annual LA Forecasts'!$A$2:$AI$42,35,0)</f>
        <v>73890</v>
      </c>
      <c r="J29" s="3">
        <f>VLOOKUP($A29,'SP Annual LA Forecasts'!$A$2:$AI$42,5,0)</f>
        <v>247</v>
      </c>
      <c r="K29" s="3">
        <f>VLOOKUP($A29,'SP Annual LA Forecasts'!$A$2:$AI$42,15,0)</f>
        <v>3791</v>
      </c>
      <c r="L29" s="3">
        <f>VLOOKUP($A29,'SP Annual LA Forecasts'!$A$2:$AI$42,25,0)</f>
        <v>34025</v>
      </c>
      <c r="M29" s="3">
        <f>VLOOKUP($A29,'SP Annual LA Forecasts'!$A$2:$AI$42,35,0)</f>
        <v>70429</v>
      </c>
      <c r="N29" s="3">
        <f>VLOOKUP($A29,'TD Annual LA Forecasts'!$A$2:$AI$42,5,0)</f>
        <v>529</v>
      </c>
      <c r="O29" s="3">
        <f>VLOOKUP($A29,'TD Annual LA Forecasts'!$A$2:$AI$42,15,0)</f>
        <v>21458</v>
      </c>
      <c r="P29" s="3">
        <f>VLOOKUP($A29,'TD Annual LA Forecasts'!$A$2:$AI$42,25,0)</f>
        <v>70233</v>
      </c>
      <c r="Q29" s="3">
        <f>VLOOKUP($A29,'TD Annual LA Forecasts'!$A$2:$AI$42,35,0)</f>
        <v>73623</v>
      </c>
      <c r="R29" s="58" t="s">
        <v>59</v>
      </c>
      <c r="S29" s="2" t="s">
        <v>59</v>
      </c>
      <c r="T29" s="2"/>
    </row>
    <row r="30" spans="1:20" x14ac:dyDescent="0.25">
      <c r="A30" s="2" t="s">
        <v>27</v>
      </c>
      <c r="B30" s="3">
        <f>VLOOKUP(A30,'CE Annual  LA Forecasts'!$A$2:$AI$42,5,0)</f>
        <v>142</v>
      </c>
      <c r="C30" s="3">
        <f>VLOOKUP($A30,'CE Annual  LA Forecasts'!$A$2:$AI$42,15,0)</f>
        <v>1430</v>
      </c>
      <c r="D30" s="3">
        <f>VLOOKUP($A30,'CE Annual  LA Forecasts'!$A$2:$AI$42,25,0)</f>
        <v>12282</v>
      </c>
      <c r="E30" s="3">
        <f>VLOOKUP($A30,'CE Annual  LA Forecasts'!$A$2:$AI$42,35,0)</f>
        <v>25691</v>
      </c>
      <c r="F30" s="3">
        <f>VLOOKUP($A30,'CR Annual LA Forecasts'!$A$2:$AI$42,5,0)</f>
        <v>307</v>
      </c>
      <c r="G30" s="3">
        <f>VLOOKUP($A30,'CR Annual LA Forecasts'!$A$2:$AI$42,15,0)</f>
        <v>8165</v>
      </c>
      <c r="H30" s="3">
        <f>VLOOKUP($A30,'CR Annual LA Forecasts'!$A$2:$AI$42,25,0)</f>
        <v>26404</v>
      </c>
      <c r="I30" s="3">
        <f>VLOOKUP($A30,'CR Annual LA Forecasts'!$A$2:$AI$42,35,0)</f>
        <v>27204</v>
      </c>
      <c r="J30" s="3">
        <f>VLOOKUP($A30,'SP Annual LA Forecasts'!$A$2:$AI$42,5,0)</f>
        <v>143</v>
      </c>
      <c r="K30" s="3">
        <f>VLOOKUP($A30,'SP Annual LA Forecasts'!$A$2:$AI$42,15,0)</f>
        <v>1466</v>
      </c>
      <c r="L30" s="3">
        <f>VLOOKUP($A30,'SP Annual LA Forecasts'!$A$2:$AI$42,25,0)</f>
        <v>12532</v>
      </c>
      <c r="M30" s="3">
        <f>VLOOKUP($A30,'SP Annual LA Forecasts'!$A$2:$AI$42,35,0)</f>
        <v>25839</v>
      </c>
      <c r="N30" s="3">
        <f>VLOOKUP($A30,'TD Annual LA Forecasts'!$A$2:$AI$42,5,0)</f>
        <v>304</v>
      </c>
      <c r="O30" s="3">
        <f>VLOOKUP($A30,'TD Annual LA Forecasts'!$A$2:$AI$42,15,0)</f>
        <v>8097</v>
      </c>
      <c r="P30" s="3">
        <f>VLOOKUP($A30,'TD Annual LA Forecasts'!$A$2:$AI$42,25,0)</f>
        <v>25902</v>
      </c>
      <c r="Q30" s="3">
        <f>VLOOKUP($A30,'TD Annual LA Forecasts'!$A$2:$AI$42,35,0)</f>
        <v>27103</v>
      </c>
      <c r="R30" s="58" t="s">
        <v>63</v>
      </c>
      <c r="S30" s="2" t="s">
        <v>63</v>
      </c>
      <c r="T30" s="2"/>
    </row>
    <row r="31" spans="1:20" x14ac:dyDescent="0.25">
      <c r="A31" s="2" t="s">
        <v>28</v>
      </c>
      <c r="B31" s="3">
        <f>VLOOKUP(A31,'CE Annual  LA Forecasts'!$A$2:$AI$42,5,0)</f>
        <v>1665</v>
      </c>
      <c r="C31" s="3">
        <f>VLOOKUP($A31,'CE Annual  LA Forecasts'!$A$2:$AI$42,15,0)</f>
        <v>10236</v>
      </c>
      <c r="D31" s="3">
        <f>VLOOKUP($A31,'CE Annual  LA Forecasts'!$A$2:$AI$42,25,0)</f>
        <v>72205</v>
      </c>
      <c r="E31" s="3">
        <f>VLOOKUP($A31,'CE Annual  LA Forecasts'!$A$2:$AI$42,35,0)</f>
        <v>144867</v>
      </c>
      <c r="F31" s="3">
        <f>VLOOKUP($A31,'CR Annual LA Forecasts'!$A$2:$AI$42,5,0)</f>
        <v>2706</v>
      </c>
      <c r="G31" s="3">
        <f>VLOOKUP($A31,'CR Annual LA Forecasts'!$A$2:$AI$42,15,0)</f>
        <v>48305</v>
      </c>
      <c r="H31" s="3">
        <f>VLOOKUP($A31,'CR Annual LA Forecasts'!$A$2:$AI$42,25,0)</f>
        <v>149762</v>
      </c>
      <c r="I31" s="3">
        <f>VLOOKUP($A31,'CR Annual LA Forecasts'!$A$2:$AI$42,35,0)</f>
        <v>154008</v>
      </c>
      <c r="J31" s="3">
        <f>VLOOKUP($A31,'SP Annual LA Forecasts'!$A$2:$AI$42,5,0)</f>
        <v>1669</v>
      </c>
      <c r="K31" s="3">
        <f>VLOOKUP($A31,'SP Annual LA Forecasts'!$A$2:$AI$42,15,0)</f>
        <v>10425</v>
      </c>
      <c r="L31" s="3">
        <f>VLOOKUP($A31,'SP Annual LA Forecasts'!$A$2:$AI$42,25,0)</f>
        <v>73542</v>
      </c>
      <c r="M31" s="3">
        <f>VLOOKUP($A31,'SP Annual LA Forecasts'!$A$2:$AI$42,35,0)</f>
        <v>145688</v>
      </c>
      <c r="N31" s="3">
        <f>VLOOKUP($A31,'TD Annual LA Forecasts'!$A$2:$AI$42,5,0)</f>
        <v>2679</v>
      </c>
      <c r="O31" s="3">
        <f>VLOOKUP($A31,'TD Annual LA Forecasts'!$A$2:$AI$42,15,0)</f>
        <v>47858</v>
      </c>
      <c r="P31" s="3">
        <f>VLOOKUP($A31,'TD Annual LA Forecasts'!$A$2:$AI$42,25,0)</f>
        <v>146925</v>
      </c>
      <c r="Q31" s="3">
        <f>VLOOKUP($A31,'TD Annual LA Forecasts'!$A$2:$AI$42,35,0)</f>
        <v>153420</v>
      </c>
      <c r="R31" s="58" t="s">
        <v>60</v>
      </c>
      <c r="S31" s="2" t="s">
        <v>60</v>
      </c>
      <c r="T31" s="2"/>
    </row>
    <row r="32" spans="1:20" x14ac:dyDescent="0.25">
      <c r="A32" s="2" t="s">
        <v>29</v>
      </c>
      <c r="B32" s="3">
        <f>VLOOKUP(A32,'CE Annual  LA Forecasts'!$A$2:$AI$42,5,0)</f>
        <v>229</v>
      </c>
      <c r="C32" s="3">
        <f>VLOOKUP($A32,'CE Annual  LA Forecasts'!$A$2:$AI$42,15,0)</f>
        <v>1693</v>
      </c>
      <c r="D32" s="3">
        <f>VLOOKUP($A32,'CE Annual  LA Forecasts'!$A$2:$AI$42,25,0)</f>
        <v>13614</v>
      </c>
      <c r="E32" s="3">
        <f>VLOOKUP($A32,'CE Annual  LA Forecasts'!$A$2:$AI$42,35,0)</f>
        <v>28272</v>
      </c>
      <c r="F32" s="3">
        <f>VLOOKUP($A32,'CR Annual LA Forecasts'!$A$2:$AI$42,5,0)</f>
        <v>488</v>
      </c>
      <c r="G32" s="3">
        <f>VLOOKUP($A32,'CR Annual LA Forecasts'!$A$2:$AI$42,15,0)</f>
        <v>9299</v>
      </c>
      <c r="H32" s="3">
        <f>VLOOKUP($A32,'CR Annual LA Forecasts'!$A$2:$AI$42,25,0)</f>
        <v>29235</v>
      </c>
      <c r="I32" s="3">
        <f>VLOOKUP($A32,'CR Annual LA Forecasts'!$A$2:$AI$42,35,0)</f>
        <v>30063</v>
      </c>
      <c r="J32" s="3">
        <f>VLOOKUP($A32,'SP Annual LA Forecasts'!$A$2:$AI$42,5,0)</f>
        <v>231</v>
      </c>
      <c r="K32" s="3">
        <f>VLOOKUP($A32,'SP Annual LA Forecasts'!$A$2:$AI$42,15,0)</f>
        <v>1731</v>
      </c>
      <c r="L32" s="3">
        <f>VLOOKUP($A32,'SP Annual LA Forecasts'!$A$2:$AI$42,25,0)</f>
        <v>13885</v>
      </c>
      <c r="M32" s="3">
        <f>VLOOKUP($A32,'SP Annual LA Forecasts'!$A$2:$AI$42,35,0)</f>
        <v>28432</v>
      </c>
      <c r="N32" s="3">
        <f>VLOOKUP($A32,'TD Annual LA Forecasts'!$A$2:$AI$42,5,0)</f>
        <v>483</v>
      </c>
      <c r="O32" s="3">
        <f>VLOOKUP($A32,'TD Annual LA Forecasts'!$A$2:$AI$42,15,0)</f>
        <v>9211</v>
      </c>
      <c r="P32" s="3">
        <f>VLOOKUP($A32,'TD Annual LA Forecasts'!$A$2:$AI$42,25,0)</f>
        <v>28681</v>
      </c>
      <c r="Q32" s="3">
        <f>VLOOKUP($A32,'TD Annual LA Forecasts'!$A$2:$AI$42,35,0)</f>
        <v>29949</v>
      </c>
      <c r="R32" s="58" t="s">
        <v>63</v>
      </c>
      <c r="S32" s="2" t="s">
        <v>63</v>
      </c>
      <c r="T32" s="2"/>
    </row>
    <row r="33" spans="1:20" x14ac:dyDescent="0.25">
      <c r="A33" s="2" t="s">
        <v>30</v>
      </c>
      <c r="B33" s="3">
        <f>VLOOKUP(A33,'CE Annual  LA Forecasts'!$A$2:$AI$42,5,0)</f>
        <v>519</v>
      </c>
      <c r="C33" s="3">
        <f>VLOOKUP($A33,'CE Annual  LA Forecasts'!$A$2:$AI$42,15,0)</f>
        <v>3912</v>
      </c>
      <c r="D33" s="3">
        <f>VLOOKUP($A33,'CE Annual  LA Forecasts'!$A$2:$AI$42,25,0)</f>
        <v>31634</v>
      </c>
      <c r="E33" s="3">
        <f>VLOOKUP($A33,'CE Annual  LA Forecasts'!$A$2:$AI$42,35,0)</f>
        <v>65733</v>
      </c>
      <c r="F33" s="3">
        <f>VLOOKUP($A33,'CR Annual LA Forecasts'!$A$2:$AI$42,5,0)</f>
        <v>1098</v>
      </c>
      <c r="G33" s="3">
        <f>VLOOKUP($A33,'CR Annual LA Forecasts'!$A$2:$AI$42,15,0)</f>
        <v>21546</v>
      </c>
      <c r="H33" s="3">
        <f>VLOOKUP($A33,'CR Annual LA Forecasts'!$A$2:$AI$42,25,0)</f>
        <v>67939</v>
      </c>
      <c r="I33" s="3">
        <f>VLOOKUP($A33,'CR Annual LA Forecasts'!$A$2:$AI$42,35,0)</f>
        <v>69871</v>
      </c>
      <c r="J33" s="3">
        <f>VLOOKUP($A33,'SP Annual LA Forecasts'!$A$2:$AI$42,5,0)</f>
        <v>521</v>
      </c>
      <c r="K33" s="3">
        <f>VLOOKUP($A33,'SP Annual LA Forecasts'!$A$2:$AI$42,15,0)</f>
        <v>3999</v>
      </c>
      <c r="L33" s="3">
        <f>VLOOKUP($A33,'SP Annual LA Forecasts'!$A$2:$AI$42,25,0)</f>
        <v>32261</v>
      </c>
      <c r="M33" s="3">
        <f>VLOOKUP($A33,'SP Annual LA Forecasts'!$A$2:$AI$42,35,0)</f>
        <v>66108</v>
      </c>
      <c r="N33" s="3">
        <f>VLOOKUP($A33,'TD Annual LA Forecasts'!$A$2:$AI$42,5,0)</f>
        <v>1090</v>
      </c>
      <c r="O33" s="3">
        <f>VLOOKUP($A33,'TD Annual LA Forecasts'!$A$2:$AI$42,15,0)</f>
        <v>21346</v>
      </c>
      <c r="P33" s="3">
        <f>VLOOKUP($A33,'TD Annual LA Forecasts'!$A$2:$AI$42,25,0)</f>
        <v>66650</v>
      </c>
      <c r="Q33" s="3">
        <f>VLOOKUP($A33,'TD Annual LA Forecasts'!$A$2:$AI$42,35,0)</f>
        <v>69606</v>
      </c>
      <c r="R33" s="58" t="s">
        <v>63</v>
      </c>
      <c r="S33" s="2" t="s">
        <v>63</v>
      </c>
      <c r="T33" s="2"/>
    </row>
    <row r="34" spans="1:20" x14ac:dyDescent="0.25">
      <c r="A34" s="2" t="s">
        <v>31</v>
      </c>
      <c r="B34" s="3">
        <f>VLOOKUP(A34,'CE Annual  LA Forecasts'!$A$2:$AI$42,5,0)</f>
        <v>378</v>
      </c>
      <c r="C34" s="3">
        <f>VLOOKUP($A34,'CE Annual  LA Forecasts'!$A$2:$AI$42,15,0)</f>
        <v>3113</v>
      </c>
      <c r="D34" s="3">
        <f>VLOOKUP($A34,'CE Annual  LA Forecasts'!$A$2:$AI$42,25,0)</f>
        <v>23071</v>
      </c>
      <c r="E34" s="3">
        <f>VLOOKUP($A34,'CE Annual  LA Forecasts'!$A$2:$AI$42,35,0)</f>
        <v>46524</v>
      </c>
      <c r="F34" s="3">
        <f>VLOOKUP($A34,'CR Annual LA Forecasts'!$A$2:$AI$42,5,0)</f>
        <v>622</v>
      </c>
      <c r="G34" s="3">
        <f>VLOOKUP($A34,'CR Annual LA Forecasts'!$A$2:$AI$42,15,0)</f>
        <v>15033</v>
      </c>
      <c r="H34" s="3">
        <f>VLOOKUP($A34,'CR Annual LA Forecasts'!$A$2:$AI$42,25,0)</f>
        <v>47711</v>
      </c>
      <c r="I34" s="3">
        <f>VLOOKUP($A34,'CR Annual LA Forecasts'!$A$2:$AI$42,35,0)</f>
        <v>49192</v>
      </c>
      <c r="J34" s="3">
        <f>VLOOKUP($A34,'SP Annual LA Forecasts'!$A$2:$AI$42,5,0)</f>
        <v>380</v>
      </c>
      <c r="K34" s="3">
        <f>VLOOKUP($A34,'SP Annual LA Forecasts'!$A$2:$AI$42,15,0)</f>
        <v>3180</v>
      </c>
      <c r="L34" s="3">
        <f>VLOOKUP($A34,'SP Annual LA Forecasts'!$A$2:$AI$42,25,0)</f>
        <v>23506</v>
      </c>
      <c r="M34" s="3">
        <f>VLOOKUP($A34,'SP Annual LA Forecasts'!$A$2:$AI$42,35,0)</f>
        <v>46788</v>
      </c>
      <c r="N34" s="3">
        <f>VLOOKUP($A34,'TD Annual LA Forecasts'!$A$2:$AI$42,5,0)</f>
        <v>616</v>
      </c>
      <c r="O34" s="3">
        <f>VLOOKUP($A34,'TD Annual LA Forecasts'!$A$2:$AI$42,15,0)</f>
        <v>14910</v>
      </c>
      <c r="P34" s="3">
        <f>VLOOKUP($A34,'TD Annual LA Forecasts'!$A$2:$AI$42,25,0)</f>
        <v>46804</v>
      </c>
      <c r="Q34" s="3">
        <f>VLOOKUP($A34,'TD Annual LA Forecasts'!$A$2:$AI$42,35,0)</f>
        <v>49010</v>
      </c>
      <c r="R34" s="58" t="s">
        <v>78</v>
      </c>
      <c r="S34" s="2" t="s">
        <v>57</v>
      </c>
      <c r="T34" s="2" t="s">
        <v>63</v>
      </c>
    </row>
    <row r="35" spans="1:20" x14ac:dyDescent="0.25">
      <c r="A35" s="2" t="s">
        <v>32</v>
      </c>
      <c r="B35" s="3">
        <f>VLOOKUP(A35,'CE Annual  LA Forecasts'!$A$2:$AI$42,5,0)</f>
        <v>2496</v>
      </c>
      <c r="C35" s="3">
        <f>VLOOKUP($A35,'CE Annual  LA Forecasts'!$A$2:$AI$42,15,0)</f>
        <v>19800</v>
      </c>
      <c r="D35" s="3">
        <f>VLOOKUP($A35,'CE Annual  LA Forecasts'!$A$2:$AI$42,25,0)</f>
        <v>145889</v>
      </c>
      <c r="E35" s="3">
        <f>VLOOKUP($A35,'CE Annual  LA Forecasts'!$A$2:$AI$42,35,0)</f>
        <v>293936</v>
      </c>
      <c r="F35" s="3">
        <f>VLOOKUP($A35,'CR Annual LA Forecasts'!$A$2:$AI$42,5,0)</f>
        <v>4059</v>
      </c>
      <c r="G35" s="3">
        <f>VLOOKUP($A35,'CR Annual LA Forecasts'!$A$2:$AI$42,15,0)</f>
        <v>95254</v>
      </c>
      <c r="H35" s="3">
        <f>VLOOKUP($A35,'CR Annual LA Forecasts'!$A$2:$AI$42,25,0)</f>
        <v>301646</v>
      </c>
      <c r="I35" s="3">
        <f>VLOOKUP($A35,'CR Annual LA Forecasts'!$A$2:$AI$42,35,0)</f>
        <v>310938</v>
      </c>
      <c r="J35" s="3">
        <f>VLOOKUP($A35,'SP Annual LA Forecasts'!$A$2:$AI$42,5,0)</f>
        <v>2505</v>
      </c>
      <c r="K35" s="3">
        <f>VLOOKUP($A35,'SP Annual LA Forecasts'!$A$2:$AI$42,15,0)</f>
        <v>20226</v>
      </c>
      <c r="L35" s="3">
        <f>VLOOKUP($A35,'SP Annual LA Forecasts'!$A$2:$AI$42,25,0)</f>
        <v>148637</v>
      </c>
      <c r="M35" s="3">
        <f>VLOOKUP($A35,'SP Annual LA Forecasts'!$A$2:$AI$42,35,0)</f>
        <v>295610</v>
      </c>
      <c r="N35" s="3">
        <f>VLOOKUP($A35,'TD Annual LA Forecasts'!$A$2:$AI$42,5,0)</f>
        <v>4019</v>
      </c>
      <c r="O35" s="3">
        <f>VLOOKUP($A35,'TD Annual LA Forecasts'!$A$2:$AI$42,15,0)</f>
        <v>94457</v>
      </c>
      <c r="P35" s="3">
        <f>VLOOKUP($A35,'TD Annual LA Forecasts'!$A$2:$AI$42,25,0)</f>
        <v>295913</v>
      </c>
      <c r="Q35" s="3">
        <f>VLOOKUP($A35,'TD Annual LA Forecasts'!$A$2:$AI$42,35,0)</f>
        <v>309787</v>
      </c>
      <c r="R35" s="58" t="s">
        <v>60</v>
      </c>
      <c r="S35" s="2" t="s">
        <v>60</v>
      </c>
      <c r="T35" s="2"/>
    </row>
    <row r="36" spans="1:20" x14ac:dyDescent="0.25">
      <c r="A36" s="2" t="s">
        <v>33</v>
      </c>
      <c r="B36" s="3">
        <f>VLOOKUP(A36,'CE Annual  LA Forecasts'!$A$2:$AI$42,5,0)</f>
        <v>327</v>
      </c>
      <c r="C36" s="3">
        <f>VLOOKUP($A36,'CE Annual  LA Forecasts'!$A$2:$AI$42,15,0)</f>
        <v>4176</v>
      </c>
      <c r="D36" s="3">
        <f>VLOOKUP($A36,'CE Annual  LA Forecasts'!$A$2:$AI$42,25,0)</f>
        <v>37090</v>
      </c>
      <c r="E36" s="3">
        <f>VLOOKUP($A36,'CE Annual  LA Forecasts'!$A$2:$AI$42,35,0)</f>
        <v>77803</v>
      </c>
      <c r="F36" s="3">
        <f>VLOOKUP($A36,'CR Annual LA Forecasts'!$A$2:$AI$42,5,0)</f>
        <v>710</v>
      </c>
      <c r="G36" s="3">
        <f>VLOOKUP($A36,'CR Annual LA Forecasts'!$A$2:$AI$42,15,0)</f>
        <v>24263</v>
      </c>
      <c r="H36" s="3">
        <f>VLOOKUP($A36,'CR Annual LA Forecasts'!$A$2:$AI$42,25,0)</f>
        <v>79685</v>
      </c>
      <c r="I36" s="3">
        <f>VLOOKUP($A36,'CR Annual LA Forecasts'!$A$2:$AI$42,35,0)</f>
        <v>82190</v>
      </c>
      <c r="J36" s="3">
        <f>VLOOKUP($A36,'SP Annual LA Forecasts'!$A$2:$AI$42,5,0)</f>
        <v>329</v>
      </c>
      <c r="K36" s="3">
        <f>VLOOKUP($A36,'SP Annual LA Forecasts'!$A$2:$AI$42,15,0)</f>
        <v>4292</v>
      </c>
      <c r="L36" s="3">
        <f>VLOOKUP($A36,'SP Annual LA Forecasts'!$A$2:$AI$42,25,0)</f>
        <v>37851</v>
      </c>
      <c r="M36" s="3">
        <f>VLOOKUP($A36,'SP Annual LA Forecasts'!$A$2:$AI$42,35,0)</f>
        <v>78244</v>
      </c>
      <c r="N36" s="3">
        <f>VLOOKUP($A36,'TD Annual LA Forecasts'!$A$2:$AI$42,5,0)</f>
        <v>705</v>
      </c>
      <c r="O36" s="3">
        <f>VLOOKUP($A36,'TD Annual LA Forecasts'!$A$2:$AI$42,15,0)</f>
        <v>24073</v>
      </c>
      <c r="P36" s="3">
        <f>VLOOKUP($A36,'TD Annual LA Forecasts'!$A$2:$AI$42,25,0)</f>
        <v>78171</v>
      </c>
      <c r="Q36" s="3">
        <f>VLOOKUP($A36,'TD Annual LA Forecasts'!$A$2:$AI$42,35,0)</f>
        <v>81890</v>
      </c>
      <c r="R36" s="58" t="s">
        <v>58</v>
      </c>
      <c r="S36" s="2" t="s">
        <v>58</v>
      </c>
      <c r="T36" s="2"/>
    </row>
    <row r="37" spans="1:20" x14ac:dyDescent="0.25">
      <c r="A37" s="2" t="s">
        <v>34</v>
      </c>
      <c r="B37" s="3">
        <f>VLOOKUP(A37,'CE Annual  LA Forecasts'!$A$2:$AI$42,5,0)</f>
        <v>382</v>
      </c>
      <c r="C37" s="3">
        <f>VLOOKUP($A37,'CE Annual  LA Forecasts'!$A$2:$AI$42,15,0)</f>
        <v>5012</v>
      </c>
      <c r="D37" s="3">
        <f>VLOOKUP($A37,'CE Annual  LA Forecasts'!$A$2:$AI$42,25,0)</f>
        <v>44643</v>
      </c>
      <c r="E37" s="3">
        <f>VLOOKUP($A37,'CE Annual  LA Forecasts'!$A$2:$AI$42,35,0)</f>
        <v>93674</v>
      </c>
      <c r="F37" s="3">
        <f>VLOOKUP($A37,'CR Annual LA Forecasts'!$A$2:$AI$42,5,0)</f>
        <v>830</v>
      </c>
      <c r="G37" s="3">
        <f>VLOOKUP($A37,'CR Annual LA Forecasts'!$A$2:$AI$42,15,0)</f>
        <v>29161</v>
      </c>
      <c r="H37" s="3">
        <f>VLOOKUP($A37,'CR Annual LA Forecasts'!$A$2:$AI$42,25,0)</f>
        <v>95910</v>
      </c>
      <c r="I37" s="3">
        <f>VLOOKUP($A37,'CR Annual LA Forecasts'!$A$2:$AI$42,35,0)</f>
        <v>98938</v>
      </c>
      <c r="J37" s="3">
        <f>VLOOKUP($A37,'SP Annual LA Forecasts'!$A$2:$AI$42,5,0)</f>
        <v>384</v>
      </c>
      <c r="K37" s="3">
        <f>VLOOKUP($A37,'SP Annual LA Forecasts'!$A$2:$AI$42,15,0)</f>
        <v>5151</v>
      </c>
      <c r="L37" s="3">
        <f>VLOOKUP($A37,'SP Annual LA Forecasts'!$A$2:$AI$42,25,0)</f>
        <v>45562</v>
      </c>
      <c r="M37" s="3">
        <f>VLOOKUP($A37,'SP Annual LA Forecasts'!$A$2:$AI$42,35,0)</f>
        <v>94206</v>
      </c>
      <c r="N37" s="3">
        <f>VLOOKUP($A37,'TD Annual LA Forecasts'!$A$2:$AI$42,5,0)</f>
        <v>822</v>
      </c>
      <c r="O37" s="3">
        <f>VLOOKUP($A37,'TD Annual LA Forecasts'!$A$2:$AI$42,15,0)</f>
        <v>28935</v>
      </c>
      <c r="P37" s="3">
        <f>VLOOKUP($A37,'TD Annual LA Forecasts'!$A$2:$AI$42,25,0)</f>
        <v>94085</v>
      </c>
      <c r="Q37" s="3">
        <f>VLOOKUP($A37,'TD Annual LA Forecasts'!$A$2:$AI$42,35,0)</f>
        <v>98576</v>
      </c>
      <c r="R37" s="58" t="s">
        <v>59</v>
      </c>
      <c r="S37" s="2" t="s">
        <v>59</v>
      </c>
      <c r="T37" s="2"/>
    </row>
    <row r="38" spans="1:20" x14ac:dyDescent="0.25">
      <c r="A38" s="2" t="s">
        <v>35</v>
      </c>
      <c r="B38" s="3">
        <f>VLOOKUP(A38,'CE Annual  LA Forecasts'!$A$2:$AI$42,5,0)</f>
        <v>602</v>
      </c>
      <c r="C38" s="3">
        <f>VLOOKUP($A38,'CE Annual  LA Forecasts'!$A$2:$AI$42,15,0)</f>
        <v>7566</v>
      </c>
      <c r="D38" s="3">
        <f>VLOOKUP($A38,'CE Annual  LA Forecasts'!$A$2:$AI$42,25,0)</f>
        <v>67019</v>
      </c>
      <c r="E38" s="3">
        <f>VLOOKUP($A38,'CE Annual  LA Forecasts'!$A$2:$AI$42,35,0)</f>
        <v>140554</v>
      </c>
      <c r="F38" s="3">
        <f>VLOOKUP($A38,'CR Annual LA Forecasts'!$A$2:$AI$42,5,0)</f>
        <v>1311</v>
      </c>
      <c r="G38" s="3">
        <f>VLOOKUP($A38,'CR Annual LA Forecasts'!$A$2:$AI$42,15,0)</f>
        <v>43892</v>
      </c>
      <c r="H38" s="3">
        <f>VLOOKUP($A38,'CR Annual LA Forecasts'!$A$2:$AI$42,25,0)</f>
        <v>143996</v>
      </c>
      <c r="I38" s="3">
        <f>VLOOKUP($A38,'CR Annual LA Forecasts'!$A$2:$AI$42,35,0)</f>
        <v>148509</v>
      </c>
      <c r="J38" s="3">
        <f>VLOOKUP($A38,'SP Annual LA Forecasts'!$A$2:$AI$42,5,0)</f>
        <v>607</v>
      </c>
      <c r="K38" s="3">
        <f>VLOOKUP($A38,'SP Annual LA Forecasts'!$A$2:$AI$42,15,0)</f>
        <v>7773</v>
      </c>
      <c r="L38" s="3">
        <f>VLOOKUP($A38,'SP Annual LA Forecasts'!$A$2:$AI$42,25,0)</f>
        <v>68394</v>
      </c>
      <c r="M38" s="3">
        <f>VLOOKUP($A38,'SP Annual LA Forecasts'!$A$2:$AI$42,35,0)</f>
        <v>141354</v>
      </c>
      <c r="N38" s="3">
        <f>VLOOKUP($A38,'TD Annual LA Forecasts'!$A$2:$AI$42,5,0)</f>
        <v>1300</v>
      </c>
      <c r="O38" s="3">
        <f>VLOOKUP($A38,'TD Annual LA Forecasts'!$A$2:$AI$42,15,0)</f>
        <v>43548</v>
      </c>
      <c r="P38" s="3">
        <f>VLOOKUP($A38,'TD Annual LA Forecasts'!$A$2:$AI$42,25,0)</f>
        <v>141256</v>
      </c>
      <c r="Q38" s="3">
        <f>VLOOKUP($A38,'TD Annual LA Forecasts'!$A$2:$AI$42,35,0)</f>
        <v>147965</v>
      </c>
      <c r="R38" s="58" t="s">
        <v>58</v>
      </c>
      <c r="S38" s="2" t="s">
        <v>58</v>
      </c>
      <c r="T38" s="2"/>
    </row>
    <row r="39" spans="1:20" x14ac:dyDescent="0.25">
      <c r="A39" s="2" t="s">
        <v>36</v>
      </c>
      <c r="B39" s="3">
        <f>VLOOKUP(A39,'CE Annual  LA Forecasts'!$A$2:$AI$42,5,0)</f>
        <v>1705</v>
      </c>
      <c r="C39" s="3">
        <f>VLOOKUP($A39,'CE Annual  LA Forecasts'!$A$2:$AI$42,15,0)</f>
        <v>12828</v>
      </c>
      <c r="D39" s="3">
        <f>VLOOKUP($A39,'CE Annual  LA Forecasts'!$A$2:$AI$42,25,0)</f>
        <v>93750</v>
      </c>
      <c r="E39" s="3">
        <f>VLOOKUP($A39,'CE Annual  LA Forecasts'!$A$2:$AI$42,35,0)</f>
        <v>188738</v>
      </c>
      <c r="F39" s="3">
        <f>VLOOKUP($A39,'CR Annual LA Forecasts'!$A$2:$AI$42,5,0)</f>
        <v>2774</v>
      </c>
      <c r="G39" s="3">
        <f>VLOOKUP($A39,'CR Annual LA Forecasts'!$A$2:$AI$42,15,0)</f>
        <v>61483</v>
      </c>
      <c r="H39" s="3">
        <f>VLOOKUP($A39,'CR Annual LA Forecasts'!$A$2:$AI$42,25,0)</f>
        <v>193947</v>
      </c>
      <c r="I39" s="3">
        <f>VLOOKUP($A39,'CR Annual LA Forecasts'!$A$2:$AI$42,35,0)</f>
        <v>199837</v>
      </c>
      <c r="J39" s="3">
        <f>VLOOKUP($A39,'SP Annual LA Forecasts'!$A$2:$AI$42,5,0)</f>
        <v>1710</v>
      </c>
      <c r="K39" s="3">
        <f>VLOOKUP($A39,'SP Annual LA Forecasts'!$A$2:$AI$42,15,0)</f>
        <v>13095</v>
      </c>
      <c r="L39" s="3">
        <f>VLOOKUP($A39,'SP Annual LA Forecasts'!$A$2:$AI$42,25,0)</f>
        <v>95506</v>
      </c>
      <c r="M39" s="3">
        <f>VLOOKUP($A39,'SP Annual LA Forecasts'!$A$2:$AI$42,35,0)</f>
        <v>189810</v>
      </c>
      <c r="N39" s="3">
        <f>VLOOKUP($A39,'TD Annual LA Forecasts'!$A$2:$AI$42,5,0)</f>
        <v>2747</v>
      </c>
      <c r="O39" s="3">
        <f>VLOOKUP($A39,'TD Annual LA Forecasts'!$A$2:$AI$42,15,0)</f>
        <v>60960</v>
      </c>
      <c r="P39" s="3">
        <f>VLOOKUP($A39,'TD Annual LA Forecasts'!$A$2:$AI$42,25,0)</f>
        <v>190265</v>
      </c>
      <c r="Q39" s="3">
        <f>VLOOKUP($A39,'TD Annual LA Forecasts'!$A$2:$AI$42,35,0)</f>
        <v>199094</v>
      </c>
      <c r="R39" s="58" t="s">
        <v>57</v>
      </c>
      <c r="S39" s="2" t="s">
        <v>57</v>
      </c>
      <c r="T39" s="2"/>
    </row>
    <row r="40" spans="1:20" x14ac:dyDescent="0.25">
      <c r="A40" s="2" t="s">
        <v>37</v>
      </c>
      <c r="B40" s="3">
        <f>VLOOKUP(A40,'CE Annual  LA Forecasts'!$A$2:$AI$42,5,0)</f>
        <v>764</v>
      </c>
      <c r="C40" s="3">
        <f>VLOOKUP($A40,'CE Annual  LA Forecasts'!$A$2:$AI$42,15,0)</f>
        <v>2930</v>
      </c>
      <c r="D40" s="3">
        <f>VLOOKUP($A40,'CE Annual  LA Forecasts'!$A$2:$AI$42,25,0)</f>
        <v>18217</v>
      </c>
      <c r="E40" s="3">
        <f>VLOOKUP($A40,'CE Annual  LA Forecasts'!$A$2:$AI$42,35,0)</f>
        <v>36054</v>
      </c>
      <c r="F40" s="3">
        <f>VLOOKUP($A40,'CR Annual LA Forecasts'!$A$2:$AI$42,5,0)</f>
        <v>1242</v>
      </c>
      <c r="G40" s="3">
        <f>VLOOKUP($A40,'CR Annual LA Forecasts'!$A$2:$AI$42,15,0)</f>
        <v>13120</v>
      </c>
      <c r="H40" s="3">
        <f>VLOOKUP($A40,'CR Annual LA Forecasts'!$A$2:$AI$42,25,0)</f>
        <v>38156</v>
      </c>
      <c r="I40" s="3">
        <f>VLOOKUP($A40,'CR Annual LA Forecasts'!$A$2:$AI$42,35,0)</f>
        <v>38944</v>
      </c>
      <c r="J40" s="3">
        <f>VLOOKUP($A40,'SP Annual LA Forecasts'!$A$2:$AI$42,5,0)</f>
        <v>765</v>
      </c>
      <c r="K40" s="3">
        <f>VLOOKUP($A40,'SP Annual LA Forecasts'!$A$2:$AI$42,15,0)</f>
        <v>2964</v>
      </c>
      <c r="L40" s="3">
        <f>VLOOKUP($A40,'SP Annual LA Forecasts'!$A$2:$AI$42,25,0)</f>
        <v>18532</v>
      </c>
      <c r="M40" s="3">
        <f>VLOOKUP($A40,'SP Annual LA Forecasts'!$A$2:$AI$42,35,0)</f>
        <v>36258</v>
      </c>
      <c r="N40" s="3">
        <f>VLOOKUP($A40,'TD Annual LA Forecasts'!$A$2:$AI$42,5,0)</f>
        <v>1229</v>
      </c>
      <c r="O40" s="3">
        <f>VLOOKUP($A40,'TD Annual LA Forecasts'!$A$2:$AI$42,15,0)</f>
        <v>12963</v>
      </c>
      <c r="P40" s="3">
        <f>VLOOKUP($A40,'TD Annual LA Forecasts'!$A$2:$AI$42,25,0)</f>
        <v>37441</v>
      </c>
      <c r="Q40" s="3">
        <f>VLOOKUP($A40,'TD Annual LA Forecasts'!$A$2:$AI$42,35,0)</f>
        <v>38780</v>
      </c>
      <c r="R40" s="58" t="s">
        <v>61</v>
      </c>
      <c r="S40" s="2" t="s">
        <v>61</v>
      </c>
      <c r="T40" s="2"/>
    </row>
    <row r="41" spans="1:20" x14ac:dyDescent="0.25">
      <c r="A41" s="2" t="s">
        <v>38</v>
      </c>
      <c r="B41" s="3">
        <f>VLOOKUP(A41,'CE Annual  LA Forecasts'!$A$2:$AI$42,5,0)</f>
        <v>703</v>
      </c>
      <c r="C41" s="3">
        <f>VLOOKUP($A41,'CE Annual  LA Forecasts'!$A$2:$AI$42,15,0)</f>
        <v>5663</v>
      </c>
      <c r="D41" s="3">
        <f>VLOOKUP($A41,'CE Annual  LA Forecasts'!$A$2:$AI$42,25,0)</f>
        <v>46619</v>
      </c>
      <c r="E41" s="3">
        <f>VLOOKUP($A41,'CE Annual  LA Forecasts'!$A$2:$AI$42,35,0)</f>
        <v>97161</v>
      </c>
      <c r="F41" s="3">
        <f>VLOOKUP($A41,'CR Annual LA Forecasts'!$A$2:$AI$42,5,0)</f>
        <v>1531</v>
      </c>
      <c r="G41" s="3">
        <f>VLOOKUP($A41,'CR Annual LA Forecasts'!$A$2:$AI$42,15,0)</f>
        <v>31647</v>
      </c>
      <c r="H41" s="3">
        <f>VLOOKUP($A41,'CR Annual LA Forecasts'!$A$2:$AI$42,25,0)</f>
        <v>100304</v>
      </c>
      <c r="I41" s="3">
        <f>VLOOKUP($A41,'CR Annual LA Forecasts'!$A$2:$AI$42,35,0)</f>
        <v>103198</v>
      </c>
      <c r="J41" s="3">
        <f>VLOOKUP($A41,'SP Annual LA Forecasts'!$A$2:$AI$42,5,0)</f>
        <v>706</v>
      </c>
      <c r="K41" s="3">
        <f>VLOOKUP($A41,'SP Annual LA Forecasts'!$A$2:$AI$42,15,0)</f>
        <v>5791</v>
      </c>
      <c r="L41" s="3">
        <f>VLOOKUP($A41,'SP Annual LA Forecasts'!$A$2:$AI$42,25,0)</f>
        <v>47553</v>
      </c>
      <c r="M41" s="3">
        <f>VLOOKUP($A41,'SP Annual LA Forecasts'!$A$2:$AI$42,35,0)</f>
        <v>97714</v>
      </c>
      <c r="N41" s="3">
        <f>VLOOKUP($A41,'TD Annual LA Forecasts'!$A$2:$AI$42,5,0)</f>
        <v>1516</v>
      </c>
      <c r="O41" s="3">
        <f>VLOOKUP($A41,'TD Annual LA Forecasts'!$A$2:$AI$42,15,0)</f>
        <v>31357</v>
      </c>
      <c r="P41" s="3">
        <f>VLOOKUP($A41,'TD Annual LA Forecasts'!$A$2:$AI$42,25,0)</f>
        <v>98403</v>
      </c>
      <c r="Q41" s="3">
        <f>VLOOKUP($A41,'TD Annual LA Forecasts'!$A$2:$AI$42,35,0)</f>
        <v>102806</v>
      </c>
      <c r="R41" s="58" t="s">
        <v>78</v>
      </c>
      <c r="S41" s="2" t="s">
        <v>57</v>
      </c>
      <c r="T41" s="2" t="s">
        <v>63</v>
      </c>
    </row>
  </sheetData>
  <autoFilter ref="A2:T41"/>
  <mergeCells count="4">
    <mergeCell ref="B1:E1"/>
    <mergeCell ref="F1:I1"/>
    <mergeCell ref="J1:M1"/>
    <mergeCell ref="N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41"/>
  <sheetViews>
    <sheetView workbookViewId="0">
      <selection activeCell="R2" sqref="R2"/>
    </sheetView>
  </sheetViews>
  <sheetFormatPr defaultRowHeight="15" x14ac:dyDescent="0.25"/>
  <cols>
    <col min="1" max="1" width="23.7109375" customWidth="1"/>
    <col min="2" max="17" width="8.85546875" customWidth="1"/>
    <col min="18" max="18" width="77.7109375" customWidth="1"/>
    <col min="19" max="20" width="24.5703125" customWidth="1"/>
  </cols>
  <sheetData>
    <row r="1" spans="1:20" x14ac:dyDescent="0.25">
      <c r="A1" s="46"/>
      <c r="B1" s="36">
        <v>2020</v>
      </c>
      <c r="C1" s="37"/>
      <c r="D1" s="37"/>
      <c r="E1" s="38"/>
      <c r="F1" s="36">
        <v>2030</v>
      </c>
      <c r="G1" s="37"/>
      <c r="H1" s="37"/>
      <c r="I1" s="38"/>
      <c r="J1" s="36">
        <v>2040</v>
      </c>
      <c r="K1" s="37"/>
      <c r="L1" s="37"/>
      <c r="M1" s="38"/>
      <c r="N1" s="36">
        <v>2050</v>
      </c>
      <c r="O1" s="37"/>
      <c r="P1" s="37"/>
      <c r="Q1" s="38"/>
      <c r="R1" s="45"/>
    </row>
    <row r="2" spans="1:20" x14ac:dyDescent="0.25">
      <c r="A2" s="47" t="s">
        <v>39</v>
      </c>
      <c r="B2" s="7" t="s">
        <v>45</v>
      </c>
      <c r="C2" s="8" t="s">
        <v>46</v>
      </c>
      <c r="D2" s="9" t="s">
        <v>47</v>
      </c>
      <c r="E2" s="10" t="s">
        <v>48</v>
      </c>
      <c r="F2" s="7" t="s">
        <v>45</v>
      </c>
      <c r="G2" s="8" t="s">
        <v>46</v>
      </c>
      <c r="H2" s="9" t="s">
        <v>47</v>
      </c>
      <c r="I2" s="10" t="s">
        <v>48</v>
      </c>
      <c r="J2" s="7" t="s">
        <v>45</v>
      </c>
      <c r="K2" s="8" t="s">
        <v>46</v>
      </c>
      <c r="L2" s="9" t="s">
        <v>47</v>
      </c>
      <c r="M2" s="10" t="s">
        <v>48</v>
      </c>
      <c r="N2" s="7" t="s">
        <v>45</v>
      </c>
      <c r="O2" s="8" t="s">
        <v>46</v>
      </c>
      <c r="P2" s="9" t="s">
        <v>47</v>
      </c>
      <c r="Q2" s="10" t="s">
        <v>48</v>
      </c>
      <c r="R2" s="57" t="s">
        <v>75</v>
      </c>
      <c r="S2" s="29" t="s">
        <v>71</v>
      </c>
      <c r="T2" s="29" t="s">
        <v>72</v>
      </c>
    </row>
    <row r="3" spans="1:20" x14ac:dyDescent="0.25">
      <c r="A3" s="11" t="s">
        <v>0</v>
      </c>
      <c r="B3" s="3">
        <f>VLOOKUP($A3,'CE Annual  LA Forecasts'!$A$2:$AI$42,5,0)</f>
        <v>1573</v>
      </c>
      <c r="C3" s="3">
        <f>VLOOKUP($A3,'CR Annual LA Forecasts'!$A$2:$AI$42,5,0)</f>
        <v>2561</v>
      </c>
      <c r="D3" s="3">
        <f>VLOOKUP($A3,'SP Annual LA Forecasts'!$A$2:$AI$42,5,0)</f>
        <v>1580</v>
      </c>
      <c r="E3" s="3">
        <f>VLOOKUP($A3,'TD Annual LA Forecasts'!$A$2:$AI$42,5,0)</f>
        <v>2540</v>
      </c>
      <c r="F3" s="3">
        <f>VLOOKUP($A3,'CE Annual  LA Forecasts'!$A$2:$AI$42,15,0)</f>
        <v>9764</v>
      </c>
      <c r="G3" s="3">
        <f>VLOOKUP($A3,'CR Annual LA Forecasts'!$A$2:$AI$42,15,0)</f>
        <v>46120</v>
      </c>
      <c r="H3" s="3">
        <f>VLOOKUP($A3,'SP Annual LA Forecasts'!$A$2:$AI$42,15,0)</f>
        <v>9948</v>
      </c>
      <c r="I3" s="3">
        <f>VLOOKUP($A3,'TD Annual LA Forecasts'!$A$2:$AI$42,15,0)</f>
        <v>45692</v>
      </c>
      <c r="J3" s="3">
        <f>VLOOKUP($A3,'CE Annual  LA Forecasts'!$A$2:$AI$42,25,0)</f>
        <v>68999</v>
      </c>
      <c r="K3" s="3">
        <f>VLOOKUP($A3,'CR Annual LA Forecasts'!$A$2:$AI$42,25,0)</f>
        <v>143093</v>
      </c>
      <c r="L3" s="3">
        <f>VLOOKUP($A3,'SP Annual LA Forecasts'!$A$2:$AI$42,25,0)</f>
        <v>70273</v>
      </c>
      <c r="M3" s="3">
        <f>VLOOKUP($A3,'TD Annual LA Forecasts'!$A$2:$AI$42,25,0)</f>
        <v>140384</v>
      </c>
      <c r="N3" s="3">
        <f>VLOOKUP($A3,'CE Annual  LA Forecasts'!$A$2:$AI$42,35,0)</f>
        <v>138453</v>
      </c>
      <c r="O3" s="3">
        <f>VLOOKUP($A3,'CR Annual LA Forecasts'!$A$2:$AI$42,35,0)</f>
        <v>147165</v>
      </c>
      <c r="P3" s="3">
        <f>VLOOKUP($A3,'SP Annual LA Forecasts'!$A$2:$AI$42,35,0)</f>
        <v>139241</v>
      </c>
      <c r="Q3" s="3">
        <f>VLOOKUP($A3,'TD Annual LA Forecasts'!$A$2:$AI$42,35,0)</f>
        <v>146603</v>
      </c>
      <c r="R3" s="58" t="s">
        <v>76</v>
      </c>
      <c r="S3" s="2" t="s">
        <v>57</v>
      </c>
      <c r="T3" s="2" t="s">
        <v>60</v>
      </c>
    </row>
    <row r="4" spans="1:20" x14ac:dyDescent="0.25">
      <c r="A4" s="12" t="s">
        <v>1</v>
      </c>
      <c r="B4" s="3">
        <f>VLOOKUP(A4,'CE Annual  LA Forecasts'!$A$2:$AI$42,5,0)</f>
        <v>529</v>
      </c>
      <c r="C4" s="3">
        <f>VLOOKUP($A4,'CR Annual LA Forecasts'!$A$2:$AI$42,5,0)</f>
        <v>860</v>
      </c>
      <c r="D4" s="3">
        <f>VLOOKUP($A4,'SP Annual LA Forecasts'!$A$2:$AI$42,5,0)</f>
        <v>530</v>
      </c>
      <c r="E4" s="3">
        <f>VLOOKUP($A4,'TD Annual LA Forecasts'!$A$2:$AI$42,5,0)</f>
        <v>852</v>
      </c>
      <c r="F4" s="3">
        <f>VLOOKUP($A4,'CE Annual  LA Forecasts'!$A$2:$AI$42,15,0)</f>
        <v>1200</v>
      </c>
      <c r="G4" s="3">
        <f>VLOOKUP($A4,'CR Annual LA Forecasts'!$A$2:$AI$42,15,0)</f>
        <v>4837</v>
      </c>
      <c r="H4" s="3">
        <f>VLOOKUP($A4,'SP Annual LA Forecasts'!$A$2:$AI$42,15,0)</f>
        <v>1198</v>
      </c>
      <c r="I4" s="3">
        <f>VLOOKUP($A4,'TD Annual LA Forecasts'!$A$2:$AI$42,15,0)</f>
        <v>4750</v>
      </c>
      <c r="J4" s="3">
        <f>VLOOKUP($A4,'CE Annual  LA Forecasts'!$A$2:$AI$42,25,0)</f>
        <v>5605</v>
      </c>
      <c r="K4" s="3">
        <f>VLOOKUP($A4,'CR Annual LA Forecasts'!$A$2:$AI$42,25,0)</f>
        <v>12061</v>
      </c>
      <c r="L4" s="3">
        <f>VLOOKUP($A4,'SP Annual LA Forecasts'!$A$2:$AI$42,25,0)</f>
        <v>5684</v>
      </c>
      <c r="M4" s="3">
        <f>VLOOKUP($A4,'TD Annual LA Forecasts'!$A$2:$AI$42,25,0)</f>
        <v>11842</v>
      </c>
      <c r="N4" s="3">
        <f>VLOOKUP($A4,'CE Annual  LA Forecasts'!$A$2:$AI$42,35,0)</f>
        <v>10670</v>
      </c>
      <c r="O4" s="3">
        <f>VLOOKUP($A4,'CR Annual LA Forecasts'!$A$2:$AI$42,35,0)</f>
        <v>12062</v>
      </c>
      <c r="P4" s="3">
        <f>VLOOKUP($A4,'SP Annual LA Forecasts'!$A$2:$AI$42,35,0)</f>
        <v>10731</v>
      </c>
      <c r="Q4" s="3">
        <f>VLOOKUP($A4,'TD Annual LA Forecasts'!$A$2:$AI$42,35,0)</f>
        <v>11997</v>
      </c>
      <c r="R4" s="58" t="s">
        <v>77</v>
      </c>
      <c r="S4" s="2" t="s">
        <v>69</v>
      </c>
      <c r="T4" s="2" t="s">
        <v>60</v>
      </c>
    </row>
    <row r="5" spans="1:20" x14ac:dyDescent="0.25">
      <c r="A5" s="12" t="s">
        <v>2</v>
      </c>
      <c r="B5" s="3">
        <f>VLOOKUP(A5,'CE Annual  LA Forecasts'!$A$2:$AI$42,5,0)</f>
        <v>1194</v>
      </c>
      <c r="C5" s="3">
        <f>VLOOKUP($A5,'CR Annual LA Forecasts'!$A$2:$AI$42,5,0)</f>
        <v>1941</v>
      </c>
      <c r="D5" s="3">
        <f>VLOOKUP($A5,'SP Annual LA Forecasts'!$A$2:$AI$42,5,0)</f>
        <v>1196</v>
      </c>
      <c r="E5" s="3">
        <f>VLOOKUP($A5,'TD Annual LA Forecasts'!$A$2:$AI$42,5,0)</f>
        <v>1923</v>
      </c>
      <c r="F5" s="3">
        <f>VLOOKUP($A5,'CE Annual  LA Forecasts'!$A$2:$AI$42,15,0)</f>
        <v>16836</v>
      </c>
      <c r="G5" s="3">
        <f>VLOOKUP($A5,'CR Annual LA Forecasts'!$A$2:$AI$42,15,0)</f>
        <v>83301</v>
      </c>
      <c r="H5" s="3">
        <f>VLOOKUP($A5,'SP Annual LA Forecasts'!$A$2:$AI$42,15,0)</f>
        <v>17268</v>
      </c>
      <c r="I5" s="3">
        <f>VLOOKUP($A5,'TD Annual LA Forecasts'!$A$2:$AI$42,15,0)</f>
        <v>82722</v>
      </c>
      <c r="J5" s="3">
        <f>VLOOKUP($A5,'CE Annual  LA Forecasts'!$A$2:$AI$42,25,0)</f>
        <v>132025</v>
      </c>
      <c r="K5" s="3">
        <f>VLOOKUP($A5,'CR Annual LA Forecasts'!$A$2:$AI$42,25,0)</f>
        <v>271818</v>
      </c>
      <c r="L5" s="3">
        <f>VLOOKUP($A5,'SP Annual LA Forecasts'!$A$2:$AI$42,25,0)</f>
        <v>134575</v>
      </c>
      <c r="M5" s="3">
        <f>VLOOKUP($A5,'TD Annual LA Forecasts'!$A$2:$AI$42,25,0)</f>
        <v>266625</v>
      </c>
      <c r="N5" s="3">
        <f>VLOOKUP($A5,'CE Annual  LA Forecasts'!$A$2:$AI$42,35,0)</f>
        <v>267533</v>
      </c>
      <c r="O5" s="3">
        <f>VLOOKUP($A5,'CR Annual LA Forecasts'!$A$2:$AI$42,35,0)</f>
        <v>281099</v>
      </c>
      <c r="P5" s="3">
        <f>VLOOKUP($A5,'SP Annual LA Forecasts'!$A$2:$AI$42,35,0)</f>
        <v>269052</v>
      </c>
      <c r="Q5" s="3">
        <f>VLOOKUP($A5,'TD Annual LA Forecasts'!$A$2:$AI$42,35,0)</f>
        <v>280114</v>
      </c>
      <c r="R5" s="58" t="s">
        <v>57</v>
      </c>
      <c r="S5" s="2" t="s">
        <v>57</v>
      </c>
      <c r="T5" s="2"/>
    </row>
    <row r="6" spans="1:20" x14ac:dyDescent="0.25">
      <c r="A6" s="12" t="s">
        <v>3</v>
      </c>
      <c r="B6" s="3">
        <f>VLOOKUP(A6,'CE Annual  LA Forecasts'!$A$2:$AI$42,5,0)</f>
        <v>616</v>
      </c>
      <c r="C6" s="3">
        <f>VLOOKUP($A6,'CR Annual LA Forecasts'!$A$2:$AI$42,5,0)</f>
        <v>1005</v>
      </c>
      <c r="D6" s="3">
        <f>VLOOKUP($A6,'SP Annual LA Forecasts'!$A$2:$AI$42,5,0)</f>
        <v>618</v>
      </c>
      <c r="E6" s="3">
        <f>VLOOKUP($A6,'TD Annual LA Forecasts'!$A$2:$AI$42,5,0)</f>
        <v>994</v>
      </c>
      <c r="F6" s="3">
        <f>VLOOKUP($A6,'CE Annual  LA Forecasts'!$A$2:$AI$42,15,0)</f>
        <v>7533</v>
      </c>
      <c r="G6" s="3">
        <f>VLOOKUP($A6,'CR Annual LA Forecasts'!$A$2:$AI$42,15,0)</f>
        <v>37058</v>
      </c>
      <c r="H6" s="3">
        <f>VLOOKUP($A6,'SP Annual LA Forecasts'!$A$2:$AI$42,15,0)</f>
        <v>7715</v>
      </c>
      <c r="I6" s="3">
        <f>VLOOKUP($A6,'TD Annual LA Forecasts'!$A$2:$AI$42,15,0)</f>
        <v>36788</v>
      </c>
      <c r="J6" s="3">
        <f>VLOOKUP($A6,'CE Annual  LA Forecasts'!$A$2:$AI$42,25,0)</f>
        <v>58340</v>
      </c>
      <c r="K6" s="3">
        <f>VLOOKUP($A6,'CR Annual LA Forecasts'!$A$2:$AI$42,25,0)</f>
        <v>120214</v>
      </c>
      <c r="L6" s="3">
        <f>VLOOKUP($A6,'SP Annual LA Forecasts'!$A$2:$AI$42,25,0)</f>
        <v>59465</v>
      </c>
      <c r="M6" s="3">
        <f>VLOOKUP($A6,'TD Annual LA Forecasts'!$A$2:$AI$42,25,0)</f>
        <v>117922</v>
      </c>
      <c r="N6" s="3">
        <f>VLOOKUP($A6,'CE Annual  LA Forecasts'!$A$2:$AI$42,35,0)</f>
        <v>118095</v>
      </c>
      <c r="O6" s="3">
        <f>VLOOKUP($A6,'CR Annual LA Forecasts'!$A$2:$AI$42,35,0)</f>
        <v>124243</v>
      </c>
      <c r="P6" s="3">
        <f>VLOOKUP($A6,'SP Annual LA Forecasts'!$A$2:$AI$42,35,0)</f>
        <v>118765</v>
      </c>
      <c r="Q6" s="3">
        <f>VLOOKUP($A6,'TD Annual LA Forecasts'!$A$2:$AI$42,35,0)</f>
        <v>123802</v>
      </c>
      <c r="R6" s="58" t="s">
        <v>57</v>
      </c>
      <c r="S6" s="2" t="s">
        <v>57</v>
      </c>
      <c r="T6" s="2"/>
    </row>
    <row r="7" spans="1:20" x14ac:dyDescent="0.25">
      <c r="A7" s="12" t="s">
        <v>4</v>
      </c>
      <c r="B7" s="3">
        <f>VLOOKUP(A7,'CE Annual  LA Forecasts'!$A$2:$AI$42,5,0)</f>
        <v>1363</v>
      </c>
      <c r="C7" s="3">
        <f>VLOOKUP($A7,'CR Annual LA Forecasts'!$A$2:$AI$42,5,0)</f>
        <v>2970</v>
      </c>
      <c r="D7" s="3">
        <f>VLOOKUP($A7,'SP Annual LA Forecasts'!$A$2:$AI$42,5,0)</f>
        <v>1369</v>
      </c>
      <c r="E7" s="3">
        <f>VLOOKUP($A7,'TD Annual LA Forecasts'!$A$2:$AI$42,5,0)</f>
        <v>2943</v>
      </c>
      <c r="F7" s="3">
        <f>VLOOKUP($A7,'CE Annual  LA Forecasts'!$A$2:$AI$42,15,0)</f>
        <v>14608</v>
      </c>
      <c r="G7" s="3">
        <f>VLOOKUP($A7,'CR Annual LA Forecasts'!$A$2:$AI$42,15,0)</f>
        <v>83800</v>
      </c>
      <c r="H7" s="3">
        <f>VLOOKUP($A7,'SP Annual LA Forecasts'!$A$2:$AI$42,15,0)</f>
        <v>14989</v>
      </c>
      <c r="I7" s="3">
        <f>VLOOKUP($A7,'TD Annual LA Forecasts'!$A$2:$AI$42,15,0)</f>
        <v>83113</v>
      </c>
      <c r="J7" s="3">
        <f>VLOOKUP($A7,'CE Annual  LA Forecasts'!$A$2:$AI$42,25,0)</f>
        <v>126613</v>
      </c>
      <c r="K7" s="3">
        <f>VLOOKUP($A7,'CR Annual LA Forecasts'!$A$2:$AI$42,25,0)</f>
        <v>272147</v>
      </c>
      <c r="L7" s="3">
        <f>VLOOKUP($A7,'SP Annual LA Forecasts'!$A$2:$AI$42,25,0)</f>
        <v>129193</v>
      </c>
      <c r="M7" s="3">
        <f>VLOOKUP($A7,'TD Annual LA Forecasts'!$A$2:$AI$42,25,0)</f>
        <v>266977</v>
      </c>
      <c r="N7" s="3">
        <f>VLOOKUP($A7,'CE Annual  LA Forecasts'!$A$2:$AI$42,35,0)</f>
        <v>265058</v>
      </c>
      <c r="O7" s="3">
        <f>VLOOKUP($A7,'CR Annual LA Forecasts'!$A$2:$AI$42,35,0)</f>
        <v>280483</v>
      </c>
      <c r="P7" s="3">
        <f>VLOOKUP($A7,'SP Annual LA Forecasts'!$A$2:$AI$42,35,0)</f>
        <v>266562</v>
      </c>
      <c r="Q7" s="3">
        <f>VLOOKUP($A7,'TD Annual LA Forecasts'!$A$2:$AI$42,35,0)</f>
        <v>279445</v>
      </c>
      <c r="R7" s="58" t="s">
        <v>58</v>
      </c>
      <c r="S7" s="2" t="s">
        <v>58</v>
      </c>
      <c r="T7" s="2"/>
    </row>
    <row r="8" spans="1:20" x14ac:dyDescent="0.25">
      <c r="A8" s="12" t="s">
        <v>5</v>
      </c>
      <c r="B8" s="3">
        <f>VLOOKUP(A8,'CE Annual  LA Forecasts'!$A$2:$AI$42,5,0)</f>
        <v>155</v>
      </c>
      <c r="C8" s="3">
        <f>VLOOKUP($A8,'CR Annual LA Forecasts'!$A$2:$AI$42,5,0)</f>
        <v>251</v>
      </c>
      <c r="D8" s="3">
        <f>VLOOKUP($A8,'SP Annual LA Forecasts'!$A$2:$AI$42,5,0)</f>
        <v>155</v>
      </c>
      <c r="E8" s="3">
        <f>VLOOKUP($A8,'TD Annual LA Forecasts'!$A$2:$AI$42,5,0)</f>
        <v>250</v>
      </c>
      <c r="F8" s="3">
        <f>VLOOKUP($A8,'CE Annual  LA Forecasts'!$A$2:$AI$42,15,0)</f>
        <v>1562</v>
      </c>
      <c r="G8" s="3">
        <f>VLOOKUP($A8,'CR Annual LA Forecasts'!$A$2:$AI$42,15,0)</f>
        <v>7621</v>
      </c>
      <c r="H8" s="3">
        <f>VLOOKUP($A8,'SP Annual LA Forecasts'!$A$2:$AI$42,15,0)</f>
        <v>1598</v>
      </c>
      <c r="I8" s="3">
        <f>VLOOKUP($A8,'TD Annual LA Forecasts'!$A$2:$AI$42,15,0)</f>
        <v>7562</v>
      </c>
      <c r="J8" s="3">
        <f>VLOOKUP($A8,'CE Annual  LA Forecasts'!$A$2:$AI$42,25,0)</f>
        <v>11874</v>
      </c>
      <c r="K8" s="3">
        <f>VLOOKUP($A8,'CR Annual LA Forecasts'!$A$2:$AI$42,25,0)</f>
        <v>24498</v>
      </c>
      <c r="L8" s="3">
        <f>VLOOKUP($A8,'SP Annual LA Forecasts'!$A$2:$AI$42,25,0)</f>
        <v>12100</v>
      </c>
      <c r="M8" s="3">
        <f>VLOOKUP($A8,'TD Annual LA Forecasts'!$A$2:$AI$42,25,0)</f>
        <v>24031</v>
      </c>
      <c r="N8" s="3">
        <f>VLOOKUP($A8,'CE Annual  LA Forecasts'!$A$2:$AI$42,35,0)</f>
        <v>23992</v>
      </c>
      <c r="O8" s="3">
        <f>VLOOKUP($A8,'CR Annual LA Forecasts'!$A$2:$AI$42,35,0)</f>
        <v>25295</v>
      </c>
      <c r="P8" s="3">
        <f>VLOOKUP($A8,'SP Annual LA Forecasts'!$A$2:$AI$42,35,0)</f>
        <v>24130</v>
      </c>
      <c r="Q8" s="3">
        <f>VLOOKUP($A8,'TD Annual LA Forecasts'!$A$2:$AI$42,35,0)</f>
        <v>25203</v>
      </c>
      <c r="R8" s="58" t="s">
        <v>78</v>
      </c>
      <c r="S8" s="2" t="s">
        <v>57</v>
      </c>
      <c r="T8" s="2" t="s">
        <v>63</v>
      </c>
    </row>
    <row r="9" spans="1:20" x14ac:dyDescent="0.25">
      <c r="A9" s="12" t="s">
        <v>6</v>
      </c>
      <c r="B9" s="3">
        <f>VLOOKUP(A9,'CE Annual  LA Forecasts'!$A$2:$AI$42,5,0)</f>
        <v>351</v>
      </c>
      <c r="C9" s="3">
        <f>VLOOKUP($A9,'CR Annual LA Forecasts'!$A$2:$AI$42,5,0)</f>
        <v>764</v>
      </c>
      <c r="D9" s="3">
        <f>VLOOKUP($A9,'SP Annual LA Forecasts'!$A$2:$AI$42,5,0)</f>
        <v>353</v>
      </c>
      <c r="E9" s="3">
        <f>VLOOKUP($A9,'TD Annual LA Forecasts'!$A$2:$AI$42,5,0)</f>
        <v>757</v>
      </c>
      <c r="F9" s="3">
        <f>VLOOKUP($A9,'CE Annual  LA Forecasts'!$A$2:$AI$42,15,0)</f>
        <v>3161</v>
      </c>
      <c r="G9" s="3">
        <f>VLOOKUP($A9,'CR Annual LA Forecasts'!$A$2:$AI$42,15,0)</f>
        <v>17872</v>
      </c>
      <c r="H9" s="3">
        <f>VLOOKUP($A9,'SP Annual LA Forecasts'!$A$2:$AI$42,15,0)</f>
        <v>3239</v>
      </c>
      <c r="I9" s="3">
        <f>VLOOKUP($A9,'TD Annual LA Forecasts'!$A$2:$AI$42,15,0)</f>
        <v>17716</v>
      </c>
      <c r="J9" s="3">
        <f>VLOOKUP($A9,'CE Annual  LA Forecasts'!$A$2:$AI$42,25,0)</f>
        <v>26620</v>
      </c>
      <c r="K9" s="3">
        <f>VLOOKUP($A9,'CR Annual LA Forecasts'!$A$2:$AI$42,25,0)</f>
        <v>57251</v>
      </c>
      <c r="L9" s="3">
        <f>VLOOKUP($A9,'SP Annual LA Forecasts'!$A$2:$AI$42,25,0)</f>
        <v>27158</v>
      </c>
      <c r="M9" s="3">
        <f>VLOOKUP($A9,'TD Annual LA Forecasts'!$A$2:$AI$42,25,0)</f>
        <v>56163</v>
      </c>
      <c r="N9" s="3">
        <f>VLOOKUP($A9,'CE Annual  LA Forecasts'!$A$2:$AI$42,35,0)</f>
        <v>55589</v>
      </c>
      <c r="O9" s="3">
        <f>VLOOKUP($A9,'CR Annual LA Forecasts'!$A$2:$AI$42,35,0)</f>
        <v>58947</v>
      </c>
      <c r="P9" s="3">
        <f>VLOOKUP($A9,'SP Annual LA Forecasts'!$A$2:$AI$42,35,0)</f>
        <v>55906</v>
      </c>
      <c r="Q9" s="3">
        <f>VLOOKUP($A9,'TD Annual LA Forecasts'!$A$2:$AI$42,35,0)</f>
        <v>58725</v>
      </c>
      <c r="R9" s="58" t="s">
        <v>59</v>
      </c>
      <c r="S9" s="2" t="s">
        <v>59</v>
      </c>
      <c r="T9" s="2"/>
    </row>
    <row r="10" spans="1:20" x14ac:dyDescent="0.25">
      <c r="A10" s="12" t="s">
        <v>7</v>
      </c>
      <c r="B10" s="3">
        <f>VLOOKUP(A10,'CE Annual  LA Forecasts'!$A$2:$AI$42,5,0)</f>
        <v>2256</v>
      </c>
      <c r="C10" s="3">
        <f>VLOOKUP($A10,'CR Annual LA Forecasts'!$A$2:$AI$42,5,0)</f>
        <v>3669</v>
      </c>
      <c r="D10" s="3">
        <f>VLOOKUP($A10,'SP Annual LA Forecasts'!$A$2:$AI$42,5,0)</f>
        <v>2264</v>
      </c>
      <c r="E10" s="3">
        <f>VLOOKUP($A10,'TD Annual LA Forecasts'!$A$2:$AI$42,5,0)</f>
        <v>3635</v>
      </c>
      <c r="F10" s="3">
        <f>VLOOKUP($A10,'CE Annual  LA Forecasts'!$A$2:$AI$42,15,0)</f>
        <v>12310</v>
      </c>
      <c r="G10" s="3">
        <f>VLOOKUP($A10,'CR Annual LA Forecasts'!$A$2:$AI$42,15,0)</f>
        <v>57466</v>
      </c>
      <c r="H10" s="3">
        <f>VLOOKUP($A10,'SP Annual LA Forecasts'!$A$2:$AI$42,15,0)</f>
        <v>12520</v>
      </c>
      <c r="I10" s="3">
        <f>VLOOKUP($A10,'TD Annual LA Forecasts'!$A$2:$AI$42,15,0)</f>
        <v>56900</v>
      </c>
      <c r="J10" s="3">
        <f>VLOOKUP($A10,'CE Annual  LA Forecasts'!$A$2:$AI$42,25,0)</f>
        <v>84652</v>
      </c>
      <c r="K10" s="3">
        <f>VLOOKUP($A10,'CR Annual LA Forecasts'!$A$2:$AI$42,25,0)</f>
        <v>175910</v>
      </c>
      <c r="L10" s="3">
        <f>VLOOKUP($A10,'SP Annual LA Forecasts'!$A$2:$AI$42,25,0)</f>
        <v>86196</v>
      </c>
      <c r="M10" s="3">
        <f>VLOOKUP($A10,'TD Annual LA Forecasts'!$A$2:$AI$42,25,0)</f>
        <v>172585</v>
      </c>
      <c r="N10" s="3">
        <f>VLOOKUP($A10,'CE Annual  LA Forecasts'!$A$2:$AI$42,35,0)</f>
        <v>169393</v>
      </c>
      <c r="O10" s="3">
        <f>VLOOKUP($A10,'CR Annual LA Forecasts'!$A$2:$AI$42,35,0)</f>
        <v>180636</v>
      </c>
      <c r="P10" s="3">
        <f>VLOOKUP($A10,'SP Annual LA Forecasts'!$A$2:$AI$42,35,0)</f>
        <v>170355</v>
      </c>
      <c r="Q10" s="3">
        <f>VLOOKUP($A10,'TD Annual LA Forecasts'!$A$2:$AI$42,35,0)</f>
        <v>179933</v>
      </c>
      <c r="R10" s="58" t="s">
        <v>60</v>
      </c>
      <c r="S10" s="2" t="s">
        <v>60</v>
      </c>
      <c r="T10" s="2"/>
    </row>
    <row r="11" spans="1:20" x14ac:dyDescent="0.25">
      <c r="A11" s="12" t="s">
        <v>8</v>
      </c>
      <c r="B11" s="3">
        <f>VLOOKUP(A11,'CE Annual  LA Forecasts'!$A$2:$AI$42,5,0)</f>
        <v>763</v>
      </c>
      <c r="C11" s="3">
        <f>VLOOKUP($A11,'CR Annual LA Forecasts'!$A$2:$AI$42,5,0)</f>
        <v>1241</v>
      </c>
      <c r="D11" s="3">
        <f>VLOOKUP($A11,'SP Annual LA Forecasts'!$A$2:$AI$42,5,0)</f>
        <v>766</v>
      </c>
      <c r="E11" s="3">
        <f>VLOOKUP($A11,'TD Annual LA Forecasts'!$A$2:$AI$42,5,0)</f>
        <v>1230</v>
      </c>
      <c r="F11" s="3">
        <f>VLOOKUP($A11,'CE Annual  LA Forecasts'!$A$2:$AI$42,15,0)</f>
        <v>2271</v>
      </c>
      <c r="G11" s="3">
        <f>VLOOKUP($A11,'CR Annual LA Forecasts'!$A$2:$AI$42,15,0)</f>
        <v>9740</v>
      </c>
      <c r="H11" s="3">
        <f>VLOOKUP($A11,'SP Annual LA Forecasts'!$A$2:$AI$42,15,0)</f>
        <v>2286</v>
      </c>
      <c r="I11" s="3">
        <f>VLOOKUP($A11,'TD Annual LA Forecasts'!$A$2:$AI$42,15,0)</f>
        <v>9600</v>
      </c>
      <c r="J11" s="3">
        <f>VLOOKUP($A11,'CE Annual  LA Forecasts'!$A$2:$AI$42,25,0)</f>
        <v>12639</v>
      </c>
      <c r="K11" s="3">
        <f>VLOOKUP($A11,'CR Annual LA Forecasts'!$A$2:$AI$42,25,0)</f>
        <v>26728</v>
      </c>
      <c r="L11" s="3">
        <f>VLOOKUP($A11,'SP Annual LA Forecasts'!$A$2:$AI$42,25,0)</f>
        <v>12843</v>
      </c>
      <c r="M11" s="3">
        <f>VLOOKUP($A11,'TD Annual LA Forecasts'!$A$2:$AI$42,25,0)</f>
        <v>26232</v>
      </c>
      <c r="N11" s="3">
        <f>VLOOKUP($A11,'CE Annual  LA Forecasts'!$A$2:$AI$42,35,0)</f>
        <v>24677</v>
      </c>
      <c r="O11" s="3">
        <f>VLOOKUP($A11,'CR Annual LA Forecasts'!$A$2:$AI$42,35,0)</f>
        <v>27083</v>
      </c>
      <c r="P11" s="3">
        <f>VLOOKUP($A11,'SP Annual LA Forecasts'!$A$2:$AI$42,35,0)</f>
        <v>24818</v>
      </c>
      <c r="Q11" s="3">
        <f>VLOOKUP($A11,'TD Annual LA Forecasts'!$A$2:$AI$42,35,0)</f>
        <v>26958</v>
      </c>
      <c r="R11" s="58" t="s">
        <v>61</v>
      </c>
      <c r="S11" s="2" t="s">
        <v>61</v>
      </c>
      <c r="T11" s="2"/>
    </row>
    <row r="12" spans="1:20" x14ac:dyDescent="0.25">
      <c r="A12" s="12" t="s">
        <v>9</v>
      </c>
      <c r="B12" s="3">
        <f>VLOOKUP(A12,'CE Annual  LA Forecasts'!$A$2:$AI$42,5,0)</f>
        <v>1757</v>
      </c>
      <c r="C12" s="3">
        <f>VLOOKUP($A12,'CR Annual LA Forecasts'!$A$2:$AI$42,5,0)</f>
        <v>2864</v>
      </c>
      <c r="D12" s="3">
        <f>VLOOKUP($A12,'SP Annual LA Forecasts'!$A$2:$AI$42,5,0)</f>
        <v>1766</v>
      </c>
      <c r="E12" s="3">
        <f>VLOOKUP($A12,'TD Annual LA Forecasts'!$A$2:$AI$42,5,0)</f>
        <v>2836</v>
      </c>
      <c r="F12" s="3">
        <f>VLOOKUP($A12,'CE Annual  LA Forecasts'!$A$2:$AI$42,15,0)</f>
        <v>13020</v>
      </c>
      <c r="G12" s="3">
        <f>VLOOKUP($A12,'CR Annual LA Forecasts'!$A$2:$AI$42,15,0)</f>
        <v>62412</v>
      </c>
      <c r="H12" s="3">
        <f>VLOOKUP($A12,'SP Annual LA Forecasts'!$A$2:$AI$42,15,0)</f>
        <v>13288</v>
      </c>
      <c r="I12" s="3">
        <f>VLOOKUP($A12,'TD Annual LA Forecasts'!$A$2:$AI$42,15,0)</f>
        <v>61875</v>
      </c>
      <c r="J12" s="3">
        <f>VLOOKUP($A12,'CE Annual  LA Forecasts'!$A$2:$AI$42,25,0)</f>
        <v>95008</v>
      </c>
      <c r="K12" s="3">
        <f>VLOOKUP($A12,'CR Annual LA Forecasts'!$A$2:$AI$42,25,0)</f>
        <v>196654</v>
      </c>
      <c r="L12" s="3">
        <f>VLOOKUP($A12,'SP Annual LA Forecasts'!$A$2:$AI$42,25,0)</f>
        <v>96784</v>
      </c>
      <c r="M12" s="3">
        <f>VLOOKUP($A12,'TD Annual LA Forecasts'!$A$2:$AI$42,25,0)</f>
        <v>192919</v>
      </c>
      <c r="N12" s="3">
        <f>VLOOKUP($A12,'CE Annual  LA Forecasts'!$A$2:$AI$42,35,0)</f>
        <v>191284</v>
      </c>
      <c r="O12" s="3">
        <f>VLOOKUP($A12,'CR Annual LA Forecasts'!$A$2:$AI$42,35,0)</f>
        <v>202595</v>
      </c>
      <c r="P12" s="3">
        <f>VLOOKUP($A12,'SP Annual LA Forecasts'!$A$2:$AI$42,35,0)</f>
        <v>192371</v>
      </c>
      <c r="Q12" s="3">
        <f>VLOOKUP($A12,'TD Annual LA Forecasts'!$A$2:$AI$42,35,0)</f>
        <v>201841</v>
      </c>
      <c r="R12" s="58" t="s">
        <v>79</v>
      </c>
      <c r="S12" s="2" t="s">
        <v>62</v>
      </c>
      <c r="T12" s="2" t="s">
        <v>63</v>
      </c>
    </row>
    <row r="13" spans="1:20" x14ac:dyDescent="0.25">
      <c r="A13" s="12" t="s">
        <v>10</v>
      </c>
      <c r="B13" s="3">
        <f>VLOOKUP(A13,'CE Annual  LA Forecasts'!$A$2:$AI$42,5,0)</f>
        <v>446</v>
      </c>
      <c r="C13" s="3">
        <f>VLOOKUP($A13,'CR Annual LA Forecasts'!$A$2:$AI$42,5,0)</f>
        <v>973</v>
      </c>
      <c r="D13" s="3">
        <f>VLOOKUP($A13,'SP Annual LA Forecasts'!$A$2:$AI$42,5,0)</f>
        <v>447</v>
      </c>
      <c r="E13" s="3">
        <f>VLOOKUP($A13,'TD Annual LA Forecasts'!$A$2:$AI$42,5,0)</f>
        <v>964</v>
      </c>
      <c r="F13" s="3">
        <f>VLOOKUP($A13,'CE Annual  LA Forecasts'!$A$2:$AI$42,15,0)</f>
        <v>5609</v>
      </c>
      <c r="G13" s="3">
        <f>VLOOKUP($A13,'CR Annual LA Forecasts'!$A$2:$AI$42,15,0)</f>
        <v>32540</v>
      </c>
      <c r="H13" s="3">
        <f>VLOOKUP($A13,'SP Annual LA Forecasts'!$A$2:$AI$42,15,0)</f>
        <v>5762</v>
      </c>
      <c r="I13" s="3">
        <f>VLOOKUP($A13,'TD Annual LA Forecasts'!$A$2:$AI$42,15,0)</f>
        <v>32286</v>
      </c>
      <c r="J13" s="3">
        <f>VLOOKUP($A13,'CE Annual  LA Forecasts'!$A$2:$AI$42,25,0)</f>
        <v>49689</v>
      </c>
      <c r="K13" s="3">
        <f>VLOOKUP($A13,'CR Annual LA Forecasts'!$A$2:$AI$42,25,0)</f>
        <v>106761</v>
      </c>
      <c r="L13" s="3">
        <f>VLOOKUP($A13,'SP Annual LA Forecasts'!$A$2:$AI$42,25,0)</f>
        <v>50710</v>
      </c>
      <c r="M13" s="3">
        <f>VLOOKUP($A13,'TD Annual LA Forecasts'!$A$2:$AI$42,25,0)</f>
        <v>104731</v>
      </c>
      <c r="N13" s="3">
        <f>VLOOKUP($A13,'CE Annual  LA Forecasts'!$A$2:$AI$42,35,0)</f>
        <v>104214</v>
      </c>
      <c r="O13" s="3">
        <f>VLOOKUP($A13,'CR Annual LA Forecasts'!$A$2:$AI$42,35,0)</f>
        <v>110110</v>
      </c>
      <c r="P13" s="3">
        <f>VLOOKUP($A13,'SP Annual LA Forecasts'!$A$2:$AI$42,35,0)</f>
        <v>104807</v>
      </c>
      <c r="Q13" s="3">
        <f>VLOOKUP($A13,'TD Annual LA Forecasts'!$A$2:$AI$42,35,0)</f>
        <v>109706</v>
      </c>
      <c r="R13" s="58" t="s">
        <v>58</v>
      </c>
      <c r="S13" s="2" t="s">
        <v>58</v>
      </c>
      <c r="T13" s="2"/>
    </row>
    <row r="14" spans="1:20" x14ac:dyDescent="0.25">
      <c r="A14" s="12" t="s">
        <v>11</v>
      </c>
      <c r="B14" s="3">
        <f>VLOOKUP(A14,'CE Annual  LA Forecasts'!$A$2:$AI$42,5,0)</f>
        <v>303</v>
      </c>
      <c r="C14" s="3">
        <f>VLOOKUP($A14,'CR Annual LA Forecasts'!$A$2:$AI$42,5,0)</f>
        <v>661</v>
      </c>
      <c r="D14" s="3">
        <f>VLOOKUP($A14,'SP Annual LA Forecasts'!$A$2:$AI$42,5,0)</f>
        <v>304</v>
      </c>
      <c r="E14" s="3">
        <f>VLOOKUP($A14,'TD Annual LA Forecasts'!$A$2:$AI$42,5,0)</f>
        <v>653</v>
      </c>
      <c r="F14" s="3">
        <f>VLOOKUP($A14,'CE Annual  LA Forecasts'!$A$2:$AI$42,15,0)</f>
        <v>2567</v>
      </c>
      <c r="G14" s="3">
        <f>VLOOKUP($A14,'CR Annual LA Forecasts'!$A$2:$AI$42,15,0)</f>
        <v>14413</v>
      </c>
      <c r="H14" s="3">
        <f>VLOOKUP($A14,'SP Annual LA Forecasts'!$A$2:$AI$42,15,0)</f>
        <v>2625</v>
      </c>
      <c r="I14" s="3">
        <f>VLOOKUP($A14,'TD Annual LA Forecasts'!$A$2:$AI$42,15,0)</f>
        <v>14283</v>
      </c>
      <c r="J14" s="3">
        <f>VLOOKUP($A14,'CE Annual  LA Forecasts'!$A$2:$AI$42,25,0)</f>
        <v>21338</v>
      </c>
      <c r="K14" s="3">
        <f>VLOOKUP($A14,'CR Annual LA Forecasts'!$A$2:$AI$42,25,0)</f>
        <v>45903</v>
      </c>
      <c r="L14" s="3">
        <f>VLOOKUP($A14,'SP Annual LA Forecasts'!$A$2:$AI$42,25,0)</f>
        <v>21768</v>
      </c>
      <c r="M14" s="3">
        <f>VLOOKUP($A14,'TD Annual LA Forecasts'!$A$2:$AI$42,25,0)</f>
        <v>45033</v>
      </c>
      <c r="N14" s="3">
        <f>VLOOKUP($A14,'CE Annual  LA Forecasts'!$A$2:$AI$42,35,0)</f>
        <v>44512</v>
      </c>
      <c r="O14" s="3">
        <f>VLOOKUP($A14,'CR Annual LA Forecasts'!$A$2:$AI$42,35,0)</f>
        <v>47243</v>
      </c>
      <c r="P14" s="3">
        <f>VLOOKUP($A14,'SP Annual LA Forecasts'!$A$2:$AI$42,35,0)</f>
        <v>44766</v>
      </c>
      <c r="Q14" s="3">
        <f>VLOOKUP($A14,'TD Annual LA Forecasts'!$A$2:$AI$42,35,0)</f>
        <v>47063</v>
      </c>
      <c r="R14" s="58" t="s">
        <v>63</v>
      </c>
      <c r="S14" s="2" t="s">
        <v>63</v>
      </c>
      <c r="T14" s="2"/>
    </row>
    <row r="15" spans="1:20" x14ac:dyDescent="0.25">
      <c r="A15" s="12" t="s">
        <v>12</v>
      </c>
      <c r="B15" s="3">
        <f>VLOOKUP(A15,'CE Annual  LA Forecasts'!$A$2:$AI$42,5,0)</f>
        <v>615</v>
      </c>
      <c r="C15" s="3">
        <f>VLOOKUP($A15,'CR Annual LA Forecasts'!$A$2:$AI$42,5,0)</f>
        <v>1310</v>
      </c>
      <c r="D15" s="3">
        <f>VLOOKUP($A15,'SP Annual LA Forecasts'!$A$2:$AI$42,5,0)</f>
        <v>616</v>
      </c>
      <c r="E15" s="3">
        <f>VLOOKUP($A15,'TD Annual LA Forecasts'!$A$2:$AI$42,5,0)</f>
        <v>1299</v>
      </c>
      <c r="F15" s="3">
        <f>VLOOKUP($A15,'CE Annual  LA Forecasts'!$A$2:$AI$42,15,0)</f>
        <v>4756</v>
      </c>
      <c r="G15" s="3">
        <f>VLOOKUP($A15,'CR Annual LA Forecasts'!$A$2:$AI$42,15,0)</f>
        <v>26177</v>
      </c>
      <c r="H15" s="3">
        <f>VLOOKUP($A15,'SP Annual LA Forecasts'!$A$2:$AI$42,15,0)</f>
        <v>4863</v>
      </c>
      <c r="I15" s="3">
        <f>VLOOKUP($A15,'TD Annual LA Forecasts'!$A$2:$AI$42,15,0)</f>
        <v>25939</v>
      </c>
      <c r="J15" s="3">
        <f>VLOOKUP($A15,'CE Annual  LA Forecasts'!$A$2:$AI$42,25,0)</f>
        <v>38519</v>
      </c>
      <c r="K15" s="3">
        <f>VLOOKUP($A15,'CR Annual LA Forecasts'!$A$2:$AI$42,25,0)</f>
        <v>82653</v>
      </c>
      <c r="L15" s="3">
        <f>VLOOKUP($A15,'SP Annual LA Forecasts'!$A$2:$AI$42,25,0)</f>
        <v>39285</v>
      </c>
      <c r="M15" s="3">
        <f>VLOOKUP($A15,'TD Annual LA Forecasts'!$A$2:$AI$42,25,0)</f>
        <v>81087</v>
      </c>
      <c r="N15" s="3">
        <f>VLOOKUP($A15,'CE Annual  LA Forecasts'!$A$2:$AI$42,35,0)</f>
        <v>80026</v>
      </c>
      <c r="O15" s="3">
        <f>VLOOKUP($A15,'CR Annual LA Forecasts'!$A$2:$AI$42,35,0)</f>
        <v>85026</v>
      </c>
      <c r="P15" s="3">
        <f>VLOOKUP($A15,'SP Annual LA Forecasts'!$A$2:$AI$42,35,0)</f>
        <v>80480</v>
      </c>
      <c r="Q15" s="3">
        <f>VLOOKUP($A15,'TD Annual LA Forecasts'!$A$2:$AI$42,35,0)</f>
        <v>84702</v>
      </c>
      <c r="R15" s="58" t="s">
        <v>78</v>
      </c>
      <c r="S15" s="2" t="s">
        <v>57</v>
      </c>
      <c r="T15" s="2" t="s">
        <v>63</v>
      </c>
    </row>
    <row r="16" spans="1:20" x14ac:dyDescent="0.25">
      <c r="A16" s="12" t="s">
        <v>13</v>
      </c>
      <c r="B16" s="3">
        <f>VLOOKUP(A16,'CE Annual  LA Forecasts'!$A$2:$AI$42,5,0)</f>
        <v>180</v>
      </c>
      <c r="C16" s="3">
        <f>VLOOKUP($A16,'CR Annual LA Forecasts'!$A$2:$AI$42,5,0)</f>
        <v>392</v>
      </c>
      <c r="D16" s="3">
        <f>VLOOKUP($A16,'SP Annual LA Forecasts'!$A$2:$AI$42,5,0)</f>
        <v>181</v>
      </c>
      <c r="E16" s="3">
        <f>VLOOKUP($A16,'TD Annual LA Forecasts'!$A$2:$AI$42,5,0)</f>
        <v>389</v>
      </c>
      <c r="F16" s="3">
        <f>VLOOKUP($A16,'CE Annual  LA Forecasts'!$A$2:$AI$42,15,0)</f>
        <v>2482</v>
      </c>
      <c r="G16" s="3">
        <f>VLOOKUP($A16,'CR Annual LA Forecasts'!$A$2:$AI$42,15,0)</f>
        <v>14484</v>
      </c>
      <c r="H16" s="3">
        <f>VLOOKUP($A16,'SP Annual LA Forecasts'!$A$2:$AI$42,15,0)</f>
        <v>2552</v>
      </c>
      <c r="I16" s="3">
        <f>VLOOKUP($A16,'TD Annual LA Forecasts'!$A$2:$AI$42,15,0)</f>
        <v>14373</v>
      </c>
      <c r="J16" s="3">
        <f>VLOOKUP($A16,'CE Annual  LA Forecasts'!$A$2:$AI$42,25,0)</f>
        <v>22233</v>
      </c>
      <c r="K16" s="3">
        <f>VLOOKUP($A16,'CR Annual LA Forecasts'!$A$2:$AI$42,25,0)</f>
        <v>47760</v>
      </c>
      <c r="L16" s="3">
        <f>VLOOKUP($A16,'SP Annual LA Forecasts'!$A$2:$AI$42,25,0)</f>
        <v>22691</v>
      </c>
      <c r="M16" s="3">
        <f>VLOOKUP($A16,'TD Annual LA Forecasts'!$A$2:$AI$42,25,0)</f>
        <v>46851</v>
      </c>
      <c r="N16" s="3">
        <f>VLOOKUP($A16,'CE Annual  LA Forecasts'!$A$2:$AI$42,35,0)</f>
        <v>46671</v>
      </c>
      <c r="O16" s="3">
        <f>VLOOKUP($A16,'CR Annual LA Forecasts'!$A$2:$AI$42,35,0)</f>
        <v>49275</v>
      </c>
      <c r="P16" s="3">
        <f>VLOOKUP($A16,'SP Annual LA Forecasts'!$A$2:$AI$42,35,0)</f>
        <v>46936</v>
      </c>
      <c r="Q16" s="3">
        <f>VLOOKUP($A16,'TD Annual LA Forecasts'!$A$2:$AI$42,35,0)</f>
        <v>49095</v>
      </c>
      <c r="R16" s="58" t="s">
        <v>59</v>
      </c>
      <c r="S16" s="2" t="s">
        <v>59</v>
      </c>
      <c r="T16" s="2"/>
    </row>
    <row r="17" spans="1:20" x14ac:dyDescent="0.25">
      <c r="A17" s="12" t="s">
        <v>14</v>
      </c>
      <c r="B17" s="3">
        <f>VLOOKUP(A17,'CE Annual  LA Forecasts'!$A$2:$AI$42,5,0)</f>
        <v>38</v>
      </c>
      <c r="C17" s="3">
        <f>VLOOKUP($A17,'CR Annual LA Forecasts'!$A$2:$AI$42,5,0)</f>
        <v>62</v>
      </c>
      <c r="D17" s="3">
        <f>VLOOKUP($A17,'SP Annual LA Forecasts'!$A$2:$AI$42,5,0)</f>
        <v>38</v>
      </c>
      <c r="E17" s="3">
        <f>VLOOKUP($A17,'TD Annual LA Forecasts'!$A$2:$AI$42,5,0)</f>
        <v>62</v>
      </c>
      <c r="F17" s="3">
        <f>VLOOKUP($A17,'CE Annual  LA Forecasts'!$A$2:$AI$42,15,0)</f>
        <v>163</v>
      </c>
      <c r="G17" s="3">
        <f>VLOOKUP($A17,'CR Annual LA Forecasts'!$A$2:$AI$42,15,0)</f>
        <v>741</v>
      </c>
      <c r="H17" s="3">
        <f>VLOOKUP($A17,'SP Annual LA Forecasts'!$A$2:$AI$42,15,0)</f>
        <v>165</v>
      </c>
      <c r="I17" s="3">
        <f>VLOOKUP($A17,'TD Annual LA Forecasts'!$A$2:$AI$42,15,0)</f>
        <v>732</v>
      </c>
      <c r="J17" s="3">
        <f>VLOOKUP($A17,'CE Annual  LA Forecasts'!$A$2:$AI$42,25,0)</f>
        <v>1050</v>
      </c>
      <c r="K17" s="3">
        <f>VLOOKUP($A17,'CR Annual LA Forecasts'!$A$2:$AI$42,25,0)</f>
        <v>2193</v>
      </c>
      <c r="L17" s="3">
        <f>VLOOKUP($A17,'SP Annual LA Forecasts'!$A$2:$AI$42,25,0)</f>
        <v>1068</v>
      </c>
      <c r="M17" s="3">
        <f>VLOOKUP($A17,'TD Annual LA Forecasts'!$A$2:$AI$42,25,0)</f>
        <v>2152</v>
      </c>
      <c r="N17" s="3">
        <f>VLOOKUP($A17,'CE Annual  LA Forecasts'!$A$2:$AI$42,35,0)</f>
        <v>2086</v>
      </c>
      <c r="O17" s="3">
        <f>VLOOKUP($A17,'CR Annual LA Forecasts'!$A$2:$AI$42,35,0)</f>
        <v>2243</v>
      </c>
      <c r="P17" s="3">
        <f>VLOOKUP($A17,'SP Annual LA Forecasts'!$A$2:$AI$42,35,0)</f>
        <v>2098</v>
      </c>
      <c r="Q17" s="3">
        <f>VLOOKUP($A17,'TD Annual LA Forecasts'!$A$2:$AI$42,35,0)</f>
        <v>2234</v>
      </c>
      <c r="R17" s="58" t="s">
        <v>69</v>
      </c>
      <c r="S17" s="2" t="s">
        <v>69</v>
      </c>
      <c r="T17" s="2"/>
    </row>
    <row r="18" spans="1:20" x14ac:dyDescent="0.25">
      <c r="A18" s="12" t="s">
        <v>15</v>
      </c>
      <c r="B18" s="3">
        <f>VLOOKUP(A18,'CE Annual  LA Forecasts'!$A$2:$AI$42,5,0)</f>
        <v>1244</v>
      </c>
      <c r="C18" s="3">
        <f>VLOOKUP($A18,'CR Annual LA Forecasts'!$A$2:$AI$42,5,0)</f>
        <v>2021</v>
      </c>
      <c r="D18" s="3">
        <f>VLOOKUP($A18,'SP Annual LA Forecasts'!$A$2:$AI$42,5,0)</f>
        <v>1247</v>
      </c>
      <c r="E18" s="3">
        <f>VLOOKUP($A18,'TD Annual LA Forecasts'!$A$2:$AI$42,5,0)</f>
        <v>2003</v>
      </c>
      <c r="F18" s="3">
        <f>VLOOKUP($A18,'CE Annual  LA Forecasts'!$A$2:$AI$42,15,0)</f>
        <v>10212</v>
      </c>
      <c r="G18" s="3">
        <f>VLOOKUP($A18,'CR Annual LA Forecasts'!$A$2:$AI$42,15,0)</f>
        <v>49229</v>
      </c>
      <c r="H18" s="3">
        <f>VLOOKUP($A18,'SP Annual LA Forecasts'!$A$2:$AI$42,15,0)</f>
        <v>10433</v>
      </c>
      <c r="I18" s="3">
        <f>VLOOKUP($A18,'TD Annual LA Forecasts'!$A$2:$AI$42,15,0)</f>
        <v>48822</v>
      </c>
      <c r="J18" s="3">
        <f>VLOOKUP($A18,'CE Annual  LA Forecasts'!$A$2:$AI$42,25,0)</f>
        <v>75607</v>
      </c>
      <c r="K18" s="3">
        <f>VLOOKUP($A18,'CR Annual LA Forecasts'!$A$2:$AI$42,25,0)</f>
        <v>156273</v>
      </c>
      <c r="L18" s="3">
        <f>VLOOKUP($A18,'SP Annual LA Forecasts'!$A$2:$AI$42,25,0)</f>
        <v>77032</v>
      </c>
      <c r="M18" s="3">
        <f>VLOOKUP($A18,'TD Annual LA Forecasts'!$A$2:$AI$42,25,0)</f>
        <v>153300</v>
      </c>
      <c r="N18" s="3">
        <f>VLOOKUP($A18,'CE Annual  LA Forecasts'!$A$2:$AI$42,35,0)</f>
        <v>152403</v>
      </c>
      <c r="O18" s="3">
        <f>VLOOKUP($A18,'CR Annual LA Forecasts'!$A$2:$AI$42,35,0)</f>
        <v>161128</v>
      </c>
      <c r="P18" s="3">
        <f>VLOOKUP($A18,'SP Annual LA Forecasts'!$A$2:$AI$42,35,0)</f>
        <v>153269</v>
      </c>
      <c r="Q18" s="3">
        <f>VLOOKUP($A18,'TD Annual LA Forecasts'!$A$2:$AI$42,35,0)</f>
        <v>160535</v>
      </c>
      <c r="R18" s="58" t="s">
        <v>62</v>
      </c>
      <c r="S18" s="2" t="s">
        <v>62</v>
      </c>
      <c r="T18" s="2"/>
    </row>
    <row r="19" spans="1:20" x14ac:dyDescent="0.25">
      <c r="A19" s="12" t="s">
        <v>16</v>
      </c>
      <c r="B19" s="3">
        <f>VLOOKUP(A19,'CE Annual  LA Forecasts'!$A$2:$AI$42,5,0)</f>
        <v>1279</v>
      </c>
      <c r="C19" s="3">
        <f>VLOOKUP($A19,'CR Annual LA Forecasts'!$A$2:$AI$42,5,0)</f>
        <v>2081</v>
      </c>
      <c r="D19" s="3">
        <f>VLOOKUP($A19,'SP Annual LA Forecasts'!$A$2:$AI$42,5,0)</f>
        <v>1282</v>
      </c>
      <c r="E19" s="3">
        <f>VLOOKUP($A19,'TD Annual LA Forecasts'!$A$2:$AI$42,5,0)</f>
        <v>2059</v>
      </c>
      <c r="F19" s="3">
        <f>VLOOKUP($A19,'CE Annual  LA Forecasts'!$A$2:$AI$42,15,0)</f>
        <v>14667</v>
      </c>
      <c r="G19" s="3">
        <f>VLOOKUP($A19,'CR Annual LA Forecasts'!$A$2:$AI$42,15,0)</f>
        <v>71968</v>
      </c>
      <c r="H19" s="3">
        <f>VLOOKUP($A19,'SP Annual LA Forecasts'!$A$2:$AI$42,15,0)</f>
        <v>15022</v>
      </c>
      <c r="I19" s="3">
        <f>VLOOKUP($A19,'TD Annual LA Forecasts'!$A$2:$AI$42,15,0)</f>
        <v>71433</v>
      </c>
      <c r="J19" s="3">
        <f>VLOOKUP($A19,'CE Annual  LA Forecasts'!$A$2:$AI$42,25,0)</f>
        <v>112944</v>
      </c>
      <c r="K19" s="3">
        <f>VLOOKUP($A19,'CR Annual LA Forecasts'!$A$2:$AI$42,25,0)</f>
        <v>232810</v>
      </c>
      <c r="L19" s="3">
        <f>VLOOKUP($A19,'SP Annual LA Forecasts'!$A$2:$AI$42,25,0)</f>
        <v>115106</v>
      </c>
      <c r="M19" s="3">
        <f>VLOOKUP($A19,'TD Annual LA Forecasts'!$A$2:$AI$42,25,0)</f>
        <v>228370</v>
      </c>
      <c r="N19" s="3">
        <f>VLOOKUP($A19,'CE Annual  LA Forecasts'!$A$2:$AI$42,35,0)</f>
        <v>228491</v>
      </c>
      <c r="O19" s="3">
        <f>VLOOKUP($A19,'CR Annual LA Forecasts'!$A$2:$AI$42,35,0)</f>
        <v>240537</v>
      </c>
      <c r="P19" s="3">
        <f>VLOOKUP($A19,'SP Annual LA Forecasts'!$A$2:$AI$42,35,0)</f>
        <v>229788</v>
      </c>
      <c r="Q19" s="3">
        <f>VLOOKUP($A19,'TD Annual LA Forecasts'!$A$2:$AI$42,35,0)</f>
        <v>239680</v>
      </c>
      <c r="R19" s="58" t="s">
        <v>57</v>
      </c>
      <c r="S19" s="2" t="s">
        <v>57</v>
      </c>
      <c r="T19" s="2"/>
    </row>
    <row r="20" spans="1:20" x14ac:dyDescent="0.25">
      <c r="A20" s="12" t="s">
        <v>17</v>
      </c>
      <c r="B20" s="3">
        <f>VLOOKUP(A20,'CE Annual  LA Forecasts'!$A$2:$AI$42,5,0)</f>
        <v>3028</v>
      </c>
      <c r="C20" s="3">
        <f>VLOOKUP($A20,'CR Annual LA Forecasts'!$A$2:$AI$42,5,0)</f>
        <v>4928</v>
      </c>
      <c r="D20" s="3">
        <f>VLOOKUP($A20,'SP Annual LA Forecasts'!$A$2:$AI$42,5,0)</f>
        <v>3035</v>
      </c>
      <c r="E20" s="3">
        <f>VLOOKUP($A20,'TD Annual LA Forecasts'!$A$2:$AI$42,5,0)</f>
        <v>4879</v>
      </c>
      <c r="F20" s="3">
        <f>VLOOKUP($A20,'CE Annual  LA Forecasts'!$A$2:$AI$42,15,0)</f>
        <v>28160</v>
      </c>
      <c r="G20" s="3">
        <f>VLOOKUP($A20,'CR Annual LA Forecasts'!$A$2:$AI$42,15,0)</f>
        <v>136751</v>
      </c>
      <c r="H20" s="3">
        <f>VLOOKUP($A20,'SP Annual LA Forecasts'!$A$2:$AI$42,15,0)</f>
        <v>28799</v>
      </c>
      <c r="I20" s="3">
        <f>VLOOKUP($A20,'TD Annual LA Forecasts'!$A$2:$AI$42,15,0)</f>
        <v>135670</v>
      </c>
      <c r="J20" s="3">
        <f>VLOOKUP($A20,'CE Annual  LA Forecasts'!$A$2:$AI$42,25,0)</f>
        <v>211927</v>
      </c>
      <c r="K20" s="3">
        <f>VLOOKUP($A20,'CR Annual LA Forecasts'!$A$2:$AI$42,25,0)</f>
        <v>437543</v>
      </c>
      <c r="L20" s="3">
        <f>VLOOKUP($A20,'SP Annual LA Forecasts'!$A$2:$AI$42,25,0)</f>
        <v>215951</v>
      </c>
      <c r="M20" s="3">
        <f>VLOOKUP($A20,'TD Annual LA Forecasts'!$A$2:$AI$42,25,0)</f>
        <v>429212</v>
      </c>
      <c r="N20" s="3">
        <f>VLOOKUP($A20,'CE Annual  LA Forecasts'!$A$2:$AI$42,35,0)</f>
        <v>427846</v>
      </c>
      <c r="O20" s="3">
        <f>VLOOKUP($A20,'CR Annual LA Forecasts'!$A$2:$AI$42,35,0)</f>
        <v>451525</v>
      </c>
      <c r="P20" s="3">
        <f>VLOOKUP($A20,'SP Annual LA Forecasts'!$A$2:$AI$42,35,0)</f>
        <v>430273</v>
      </c>
      <c r="Q20" s="3">
        <f>VLOOKUP($A20,'TD Annual LA Forecasts'!$A$2:$AI$42,35,0)</f>
        <v>449885</v>
      </c>
      <c r="R20" s="58" t="s">
        <v>57</v>
      </c>
      <c r="S20" s="2" t="s">
        <v>57</v>
      </c>
      <c r="T20" s="2"/>
    </row>
    <row r="21" spans="1:20" x14ac:dyDescent="0.25">
      <c r="A21" s="12" t="s">
        <v>18</v>
      </c>
      <c r="B21" s="3">
        <f>VLOOKUP(A21,'CE Annual  LA Forecasts'!$A$2:$AI$42,5,0)</f>
        <v>215</v>
      </c>
      <c r="C21" s="3">
        <f>VLOOKUP($A21,'CR Annual LA Forecasts'!$A$2:$AI$42,5,0)</f>
        <v>470</v>
      </c>
      <c r="D21" s="3">
        <f>VLOOKUP($A21,'SP Annual LA Forecasts'!$A$2:$AI$42,5,0)</f>
        <v>216</v>
      </c>
      <c r="E21" s="3">
        <f>VLOOKUP($A21,'TD Annual LA Forecasts'!$A$2:$AI$42,5,0)</f>
        <v>466</v>
      </c>
      <c r="F21" s="3">
        <f>VLOOKUP($A21,'CE Annual  LA Forecasts'!$A$2:$AI$42,15,0)</f>
        <v>3554</v>
      </c>
      <c r="G21" s="3">
        <f>VLOOKUP($A21,'CR Annual LA Forecasts'!$A$2:$AI$42,15,0)</f>
        <v>20939</v>
      </c>
      <c r="H21" s="3">
        <f>VLOOKUP($A21,'SP Annual LA Forecasts'!$A$2:$AI$42,15,0)</f>
        <v>3659</v>
      </c>
      <c r="I21" s="3">
        <f>VLOOKUP($A21,'TD Annual LA Forecasts'!$A$2:$AI$42,15,0)</f>
        <v>20786</v>
      </c>
      <c r="J21" s="3">
        <f>VLOOKUP($A21,'CE Annual  LA Forecasts'!$A$2:$AI$42,25,0)</f>
        <v>32426</v>
      </c>
      <c r="K21" s="3">
        <f>VLOOKUP($A21,'CR Annual LA Forecasts'!$A$2:$AI$42,25,0)</f>
        <v>69632</v>
      </c>
      <c r="L21" s="3">
        <f>VLOOKUP($A21,'SP Annual LA Forecasts'!$A$2:$AI$42,25,0)</f>
        <v>33099</v>
      </c>
      <c r="M21" s="3">
        <f>VLOOKUP($A21,'TD Annual LA Forecasts'!$A$2:$AI$42,25,0)</f>
        <v>68306</v>
      </c>
      <c r="N21" s="3">
        <f>VLOOKUP($A21,'CE Annual  LA Forecasts'!$A$2:$AI$42,35,0)</f>
        <v>68170</v>
      </c>
      <c r="O21" s="3">
        <f>VLOOKUP($A21,'CR Annual LA Forecasts'!$A$2:$AI$42,35,0)</f>
        <v>71883</v>
      </c>
      <c r="P21" s="3">
        <f>VLOOKUP($A21,'SP Annual LA Forecasts'!$A$2:$AI$42,35,0)</f>
        <v>68558</v>
      </c>
      <c r="Q21" s="3">
        <f>VLOOKUP($A21,'TD Annual LA Forecasts'!$A$2:$AI$42,35,0)</f>
        <v>71624</v>
      </c>
      <c r="R21" s="58" t="s">
        <v>59</v>
      </c>
      <c r="S21" s="2" t="s">
        <v>59</v>
      </c>
      <c r="T21" s="2"/>
    </row>
    <row r="22" spans="1:20" x14ac:dyDescent="0.25">
      <c r="A22" s="12" t="s">
        <v>19</v>
      </c>
      <c r="B22" s="3">
        <f>VLOOKUP(A22,'CE Annual  LA Forecasts'!$A$2:$AI$42,5,0)</f>
        <v>518</v>
      </c>
      <c r="C22" s="3">
        <f>VLOOKUP($A22,'CR Annual LA Forecasts'!$A$2:$AI$42,5,0)</f>
        <v>1130</v>
      </c>
      <c r="D22" s="3">
        <f>VLOOKUP($A22,'SP Annual LA Forecasts'!$A$2:$AI$42,5,0)</f>
        <v>520</v>
      </c>
      <c r="E22" s="3">
        <f>VLOOKUP($A22,'TD Annual LA Forecasts'!$A$2:$AI$42,5,0)</f>
        <v>1119</v>
      </c>
      <c r="F22" s="3">
        <f>VLOOKUP($A22,'CE Annual  LA Forecasts'!$A$2:$AI$42,15,0)</f>
        <v>7241</v>
      </c>
      <c r="G22" s="3">
        <f>VLOOKUP($A22,'CR Annual LA Forecasts'!$A$2:$AI$42,15,0)</f>
        <v>42277</v>
      </c>
      <c r="H22" s="3">
        <f>VLOOKUP($A22,'SP Annual LA Forecasts'!$A$2:$AI$42,15,0)</f>
        <v>7440</v>
      </c>
      <c r="I22" s="3">
        <f>VLOOKUP($A22,'TD Annual LA Forecasts'!$A$2:$AI$42,15,0)</f>
        <v>41955</v>
      </c>
      <c r="J22" s="3">
        <f>VLOOKUP($A22,'CE Annual  LA Forecasts'!$A$2:$AI$42,25,0)</f>
        <v>64936</v>
      </c>
      <c r="K22" s="3">
        <f>VLOOKUP($A22,'CR Annual LA Forecasts'!$A$2:$AI$42,25,0)</f>
        <v>139488</v>
      </c>
      <c r="L22" s="3">
        <f>VLOOKUP($A22,'SP Annual LA Forecasts'!$A$2:$AI$42,25,0)</f>
        <v>66275</v>
      </c>
      <c r="M22" s="3">
        <f>VLOOKUP($A22,'TD Annual LA Forecasts'!$A$2:$AI$42,25,0)</f>
        <v>136834</v>
      </c>
      <c r="N22" s="3">
        <f>VLOOKUP($A22,'CE Annual  LA Forecasts'!$A$2:$AI$42,35,0)</f>
        <v>136326</v>
      </c>
      <c r="O22" s="3">
        <f>VLOOKUP($A22,'CR Annual LA Forecasts'!$A$2:$AI$42,35,0)</f>
        <v>143919</v>
      </c>
      <c r="P22" s="3">
        <f>VLOOKUP($A22,'SP Annual LA Forecasts'!$A$2:$AI$42,35,0)</f>
        <v>137099</v>
      </c>
      <c r="Q22" s="3">
        <f>VLOOKUP($A22,'TD Annual LA Forecasts'!$A$2:$AI$42,35,0)</f>
        <v>143395</v>
      </c>
      <c r="R22" s="58" t="s">
        <v>58</v>
      </c>
      <c r="S22" s="2" t="s">
        <v>58</v>
      </c>
      <c r="T22" s="2"/>
    </row>
    <row r="23" spans="1:20" x14ac:dyDescent="0.25">
      <c r="A23" s="12" t="s">
        <v>20</v>
      </c>
      <c r="B23" s="3">
        <f>VLOOKUP(A23,'CE Annual  LA Forecasts'!$A$2:$AI$42,5,0)</f>
        <v>104</v>
      </c>
      <c r="C23" s="3">
        <f>VLOOKUP($A23,'CR Annual LA Forecasts'!$A$2:$AI$42,5,0)</f>
        <v>169</v>
      </c>
      <c r="D23" s="3">
        <f>VLOOKUP($A23,'SP Annual LA Forecasts'!$A$2:$AI$42,5,0)</f>
        <v>105</v>
      </c>
      <c r="E23" s="3">
        <f>VLOOKUP($A23,'TD Annual LA Forecasts'!$A$2:$AI$42,5,0)</f>
        <v>168</v>
      </c>
      <c r="F23" s="3">
        <f>VLOOKUP($A23,'CE Annual  LA Forecasts'!$A$2:$AI$42,15,0)</f>
        <v>758</v>
      </c>
      <c r="G23" s="3">
        <f>VLOOKUP($A23,'CR Annual LA Forecasts'!$A$2:$AI$42,15,0)</f>
        <v>3626</v>
      </c>
      <c r="H23" s="3">
        <f>VLOOKUP($A23,'SP Annual LA Forecasts'!$A$2:$AI$42,15,0)</f>
        <v>774</v>
      </c>
      <c r="I23" s="3">
        <f>VLOOKUP($A23,'TD Annual LA Forecasts'!$A$2:$AI$42,15,0)</f>
        <v>3596</v>
      </c>
      <c r="J23" s="3">
        <f>VLOOKUP($A23,'CE Annual  LA Forecasts'!$A$2:$AI$42,25,0)</f>
        <v>5514</v>
      </c>
      <c r="K23" s="3">
        <f>VLOOKUP($A23,'CR Annual LA Forecasts'!$A$2:$AI$42,25,0)</f>
        <v>11412</v>
      </c>
      <c r="L23" s="3">
        <f>VLOOKUP($A23,'SP Annual LA Forecasts'!$A$2:$AI$42,25,0)</f>
        <v>5617</v>
      </c>
      <c r="M23" s="3">
        <f>VLOOKUP($A23,'TD Annual LA Forecasts'!$A$2:$AI$42,25,0)</f>
        <v>11195</v>
      </c>
      <c r="N23" s="3">
        <f>VLOOKUP($A23,'CE Annual  LA Forecasts'!$A$2:$AI$42,35,0)</f>
        <v>11097</v>
      </c>
      <c r="O23" s="3">
        <f>VLOOKUP($A23,'CR Annual LA Forecasts'!$A$2:$AI$42,35,0)</f>
        <v>11756</v>
      </c>
      <c r="P23" s="3">
        <f>VLOOKUP($A23,'SP Annual LA Forecasts'!$A$2:$AI$42,35,0)</f>
        <v>11160</v>
      </c>
      <c r="Q23" s="3">
        <f>VLOOKUP($A23,'TD Annual LA Forecasts'!$A$2:$AI$42,35,0)</f>
        <v>11712</v>
      </c>
      <c r="R23" s="58" t="s">
        <v>80</v>
      </c>
      <c r="S23" s="2" t="s">
        <v>69</v>
      </c>
      <c r="T23" s="2" t="s">
        <v>60</v>
      </c>
    </row>
    <row r="24" spans="1:20" x14ac:dyDescent="0.25">
      <c r="A24" s="12" t="s">
        <v>21</v>
      </c>
      <c r="B24" s="3">
        <f>VLOOKUP(A24,'CE Annual  LA Forecasts'!$A$2:$AI$42,5,0)</f>
        <v>710</v>
      </c>
      <c r="C24" s="3">
        <f>VLOOKUP($A24,'CR Annual LA Forecasts'!$A$2:$AI$42,5,0)</f>
        <v>1158</v>
      </c>
      <c r="D24" s="3">
        <f>VLOOKUP($A24,'SP Annual LA Forecasts'!$A$2:$AI$42,5,0)</f>
        <v>715</v>
      </c>
      <c r="E24" s="3">
        <f>VLOOKUP($A24,'TD Annual LA Forecasts'!$A$2:$AI$42,5,0)</f>
        <v>1147</v>
      </c>
      <c r="F24" s="3">
        <f>VLOOKUP($A24,'CE Annual  LA Forecasts'!$A$2:$AI$42,15,0)</f>
        <v>6080</v>
      </c>
      <c r="G24" s="3">
        <f>VLOOKUP($A24,'CR Annual LA Forecasts'!$A$2:$AI$42,15,0)</f>
        <v>29385</v>
      </c>
      <c r="H24" s="3">
        <f>VLOOKUP($A24,'SP Annual LA Forecasts'!$A$2:$AI$42,15,0)</f>
        <v>6213</v>
      </c>
      <c r="I24" s="3">
        <f>VLOOKUP($A24,'TD Annual LA Forecasts'!$A$2:$AI$42,15,0)</f>
        <v>29147</v>
      </c>
      <c r="J24" s="3">
        <f>VLOOKUP($A24,'CE Annual  LA Forecasts'!$A$2:$AI$42,25,0)</f>
        <v>45270</v>
      </c>
      <c r="K24" s="3">
        <f>VLOOKUP($A24,'CR Annual LA Forecasts'!$A$2:$AI$42,25,0)</f>
        <v>93533</v>
      </c>
      <c r="L24" s="3">
        <f>VLOOKUP($A24,'SP Annual LA Forecasts'!$A$2:$AI$42,25,0)</f>
        <v>46123</v>
      </c>
      <c r="M24" s="3">
        <f>VLOOKUP($A24,'TD Annual LA Forecasts'!$A$2:$AI$42,25,0)</f>
        <v>91750</v>
      </c>
      <c r="N24" s="3">
        <f>VLOOKUP($A24,'CE Annual  LA Forecasts'!$A$2:$AI$42,35,0)</f>
        <v>91296</v>
      </c>
      <c r="O24" s="3">
        <f>VLOOKUP($A24,'CR Annual LA Forecasts'!$A$2:$AI$42,35,0)</f>
        <v>96463</v>
      </c>
      <c r="P24" s="3">
        <f>VLOOKUP($A24,'SP Annual LA Forecasts'!$A$2:$AI$42,35,0)</f>
        <v>91815</v>
      </c>
      <c r="Q24" s="3">
        <f>VLOOKUP($A24,'TD Annual LA Forecasts'!$A$2:$AI$42,35,0)</f>
        <v>96110</v>
      </c>
      <c r="R24" s="58" t="s">
        <v>81</v>
      </c>
      <c r="S24" s="2" t="s">
        <v>61</v>
      </c>
      <c r="T24" s="2" t="s">
        <v>62</v>
      </c>
    </row>
    <row r="25" spans="1:20" x14ac:dyDescent="0.25">
      <c r="A25" s="12" t="s">
        <v>22</v>
      </c>
      <c r="B25" s="3">
        <f>VLOOKUP(A25,'CE Annual  LA Forecasts'!$A$2:$AI$42,5,0)</f>
        <v>746</v>
      </c>
      <c r="C25" s="3">
        <f>VLOOKUP($A25,'CR Annual LA Forecasts'!$A$2:$AI$42,5,0)</f>
        <v>1215</v>
      </c>
      <c r="D25" s="3">
        <f>VLOOKUP($A25,'SP Annual LA Forecasts'!$A$2:$AI$42,5,0)</f>
        <v>747</v>
      </c>
      <c r="E25" s="3">
        <f>VLOOKUP($A25,'TD Annual LA Forecasts'!$A$2:$AI$42,5,0)</f>
        <v>1203</v>
      </c>
      <c r="F25" s="3">
        <f>VLOOKUP($A25,'CE Annual  LA Forecasts'!$A$2:$AI$42,15,0)</f>
        <v>6258</v>
      </c>
      <c r="G25" s="3">
        <f>VLOOKUP($A25,'CR Annual LA Forecasts'!$A$2:$AI$42,15,0)</f>
        <v>30201</v>
      </c>
      <c r="H25" s="3">
        <f>VLOOKUP($A25,'SP Annual LA Forecasts'!$A$2:$AI$42,15,0)</f>
        <v>6392</v>
      </c>
      <c r="I25" s="3">
        <f>VLOOKUP($A25,'TD Annual LA Forecasts'!$A$2:$AI$42,15,0)</f>
        <v>29954</v>
      </c>
      <c r="J25" s="3">
        <f>VLOOKUP($A25,'CE Annual  LA Forecasts'!$A$2:$AI$42,25,0)</f>
        <v>46460</v>
      </c>
      <c r="K25" s="3">
        <f>VLOOKUP($A25,'CR Annual LA Forecasts'!$A$2:$AI$42,25,0)</f>
        <v>96006</v>
      </c>
      <c r="L25" s="3">
        <f>VLOOKUP($A25,'SP Annual LA Forecasts'!$A$2:$AI$42,25,0)</f>
        <v>47337</v>
      </c>
      <c r="M25" s="3">
        <f>VLOOKUP($A25,'TD Annual LA Forecasts'!$A$2:$AI$42,25,0)</f>
        <v>94181</v>
      </c>
      <c r="N25" s="3">
        <f>VLOOKUP($A25,'CE Annual  LA Forecasts'!$A$2:$AI$42,35,0)</f>
        <v>93672</v>
      </c>
      <c r="O25" s="3">
        <f>VLOOKUP($A25,'CR Annual LA Forecasts'!$A$2:$AI$42,35,0)</f>
        <v>99004</v>
      </c>
      <c r="P25" s="3">
        <f>VLOOKUP($A25,'SP Annual LA Forecasts'!$A$2:$AI$42,35,0)</f>
        <v>94205</v>
      </c>
      <c r="Q25" s="3">
        <f>VLOOKUP($A25,'TD Annual LA Forecasts'!$A$2:$AI$42,35,0)</f>
        <v>98639</v>
      </c>
      <c r="R25" s="58" t="s">
        <v>81</v>
      </c>
      <c r="S25" s="2" t="s">
        <v>61</v>
      </c>
      <c r="T25" s="2" t="s">
        <v>62</v>
      </c>
    </row>
    <row r="26" spans="1:20" x14ac:dyDescent="0.25">
      <c r="A26" s="12" t="s">
        <v>23</v>
      </c>
      <c r="B26" s="3">
        <f>VLOOKUP(A26,'CE Annual  LA Forecasts'!$A$2:$AI$42,5,0)</f>
        <v>426</v>
      </c>
      <c r="C26" s="3">
        <f>VLOOKUP($A26,'CR Annual LA Forecasts'!$A$2:$AI$42,5,0)</f>
        <v>930</v>
      </c>
      <c r="D26" s="3">
        <f>VLOOKUP($A26,'SP Annual LA Forecasts'!$A$2:$AI$42,5,0)</f>
        <v>428</v>
      </c>
      <c r="E26" s="3">
        <f>VLOOKUP($A26,'TD Annual LA Forecasts'!$A$2:$AI$42,5,0)</f>
        <v>921</v>
      </c>
      <c r="F26" s="3">
        <f>VLOOKUP($A26,'CE Annual  LA Forecasts'!$A$2:$AI$42,15,0)</f>
        <v>5793</v>
      </c>
      <c r="G26" s="3">
        <f>VLOOKUP($A26,'CR Annual LA Forecasts'!$A$2:$AI$42,15,0)</f>
        <v>33773</v>
      </c>
      <c r="H26" s="3">
        <f>VLOOKUP($A26,'SP Annual LA Forecasts'!$A$2:$AI$42,15,0)</f>
        <v>5953</v>
      </c>
      <c r="I26" s="3">
        <f>VLOOKUP($A26,'TD Annual LA Forecasts'!$A$2:$AI$42,15,0)</f>
        <v>33513</v>
      </c>
      <c r="J26" s="3">
        <f>VLOOKUP($A26,'CE Annual  LA Forecasts'!$A$2:$AI$42,25,0)</f>
        <v>51797</v>
      </c>
      <c r="K26" s="3">
        <f>VLOOKUP($A26,'CR Annual LA Forecasts'!$A$2:$AI$42,25,0)</f>
        <v>111268</v>
      </c>
      <c r="L26" s="3">
        <f>VLOOKUP($A26,'SP Annual LA Forecasts'!$A$2:$AI$42,25,0)</f>
        <v>52863</v>
      </c>
      <c r="M26" s="3">
        <f>VLOOKUP($A26,'TD Annual LA Forecasts'!$A$2:$AI$42,25,0)</f>
        <v>109152</v>
      </c>
      <c r="N26" s="3">
        <f>VLOOKUP($A26,'CE Annual  LA Forecasts'!$A$2:$AI$42,35,0)</f>
        <v>108713</v>
      </c>
      <c r="O26" s="3">
        <f>VLOOKUP($A26,'CR Annual LA Forecasts'!$A$2:$AI$42,35,0)</f>
        <v>114792</v>
      </c>
      <c r="P26" s="3">
        <f>VLOOKUP($A26,'SP Annual LA Forecasts'!$A$2:$AI$42,35,0)</f>
        <v>109333</v>
      </c>
      <c r="Q26" s="3">
        <f>VLOOKUP($A26,'TD Annual LA Forecasts'!$A$2:$AI$42,35,0)</f>
        <v>114374</v>
      </c>
      <c r="R26" s="58" t="s">
        <v>58</v>
      </c>
      <c r="S26" s="2" t="s">
        <v>58</v>
      </c>
      <c r="T26" s="2"/>
    </row>
    <row r="27" spans="1:20" x14ac:dyDescent="0.25">
      <c r="A27" s="12" t="s">
        <v>24</v>
      </c>
      <c r="B27" s="3">
        <f>VLOOKUP(A27,'CE Annual  LA Forecasts'!$A$2:$AI$42,5,0)</f>
        <v>996</v>
      </c>
      <c r="C27" s="3">
        <f>VLOOKUP($A27,'CR Annual LA Forecasts'!$A$2:$AI$42,5,0)</f>
        <v>2172</v>
      </c>
      <c r="D27" s="3">
        <f>VLOOKUP($A27,'SP Annual LA Forecasts'!$A$2:$AI$42,5,0)</f>
        <v>1003</v>
      </c>
      <c r="E27" s="3">
        <f>VLOOKUP($A27,'TD Annual LA Forecasts'!$A$2:$AI$42,5,0)</f>
        <v>2153</v>
      </c>
      <c r="F27" s="3">
        <f>VLOOKUP($A27,'CE Annual  LA Forecasts'!$A$2:$AI$42,15,0)</f>
        <v>8967</v>
      </c>
      <c r="G27" s="3">
        <f>VLOOKUP($A27,'CR Annual LA Forecasts'!$A$2:$AI$42,15,0)</f>
        <v>50662</v>
      </c>
      <c r="H27" s="3">
        <f>VLOOKUP($A27,'SP Annual LA Forecasts'!$A$2:$AI$42,15,0)</f>
        <v>9183</v>
      </c>
      <c r="I27" s="3">
        <f>VLOOKUP($A27,'TD Annual LA Forecasts'!$A$2:$AI$42,15,0)</f>
        <v>50218</v>
      </c>
      <c r="J27" s="3">
        <f>VLOOKUP($A27,'CE Annual  LA Forecasts'!$A$2:$AI$42,25,0)</f>
        <v>75442</v>
      </c>
      <c r="K27" s="3">
        <f>VLOOKUP($A27,'CR Annual LA Forecasts'!$A$2:$AI$42,25,0)</f>
        <v>162247</v>
      </c>
      <c r="L27" s="3">
        <f>VLOOKUP($A27,'SP Annual LA Forecasts'!$A$2:$AI$42,25,0)</f>
        <v>76964</v>
      </c>
      <c r="M27" s="3">
        <f>VLOOKUP($A27,'TD Annual LA Forecasts'!$A$2:$AI$42,25,0)</f>
        <v>159170</v>
      </c>
      <c r="N27" s="3">
        <f>VLOOKUP($A27,'CE Annual  LA Forecasts'!$A$2:$AI$42,35,0)</f>
        <v>157530</v>
      </c>
      <c r="O27" s="3">
        <f>VLOOKUP($A27,'CR Annual LA Forecasts'!$A$2:$AI$42,35,0)</f>
        <v>167052</v>
      </c>
      <c r="P27" s="3">
        <f>VLOOKUP($A27,'SP Annual LA Forecasts'!$A$2:$AI$42,35,0)</f>
        <v>158426</v>
      </c>
      <c r="Q27" s="3">
        <f>VLOOKUP($A27,'TD Annual LA Forecasts'!$A$2:$AI$42,35,0)</f>
        <v>166424</v>
      </c>
      <c r="R27" s="58" t="s">
        <v>58</v>
      </c>
      <c r="S27" s="2" t="s">
        <v>58</v>
      </c>
      <c r="T27" s="2"/>
    </row>
    <row r="28" spans="1:20" x14ac:dyDescent="0.25">
      <c r="A28" s="12" t="s">
        <v>25</v>
      </c>
      <c r="B28" s="3">
        <f>VLOOKUP(A28,'CE Annual  LA Forecasts'!$A$2:$AI$42,5,0)</f>
        <v>71</v>
      </c>
      <c r="C28" s="3">
        <f>VLOOKUP($A28,'CR Annual LA Forecasts'!$A$2:$AI$42,5,0)</f>
        <v>117</v>
      </c>
      <c r="D28" s="3">
        <f>VLOOKUP($A28,'SP Annual LA Forecasts'!$A$2:$AI$42,5,0)</f>
        <v>71</v>
      </c>
      <c r="E28" s="3">
        <f>VLOOKUP($A28,'TD Annual LA Forecasts'!$A$2:$AI$42,5,0)</f>
        <v>116</v>
      </c>
      <c r="F28" s="3">
        <f>VLOOKUP($A28,'CE Annual  LA Forecasts'!$A$2:$AI$42,15,0)</f>
        <v>644</v>
      </c>
      <c r="G28" s="3">
        <f>VLOOKUP($A28,'CR Annual LA Forecasts'!$A$2:$AI$42,15,0)</f>
        <v>3122</v>
      </c>
      <c r="H28" s="3">
        <f>VLOOKUP($A28,'SP Annual LA Forecasts'!$A$2:$AI$42,15,0)</f>
        <v>659</v>
      </c>
      <c r="I28" s="3">
        <f>VLOOKUP($A28,'TD Annual LA Forecasts'!$A$2:$AI$42,15,0)</f>
        <v>3097</v>
      </c>
      <c r="J28" s="3">
        <f>VLOOKUP($A28,'CE Annual  LA Forecasts'!$A$2:$AI$42,25,0)</f>
        <v>4826</v>
      </c>
      <c r="K28" s="3">
        <f>VLOOKUP($A28,'CR Annual LA Forecasts'!$A$2:$AI$42,25,0)</f>
        <v>9967</v>
      </c>
      <c r="L28" s="3">
        <f>VLOOKUP($A28,'SP Annual LA Forecasts'!$A$2:$AI$42,25,0)</f>
        <v>4918</v>
      </c>
      <c r="M28" s="3">
        <f>VLOOKUP($A28,'TD Annual LA Forecasts'!$A$2:$AI$42,25,0)</f>
        <v>9778</v>
      </c>
      <c r="N28" s="3">
        <f>VLOOKUP($A28,'CE Annual  LA Forecasts'!$A$2:$AI$42,35,0)</f>
        <v>9740</v>
      </c>
      <c r="O28" s="3">
        <f>VLOOKUP($A28,'CR Annual LA Forecasts'!$A$2:$AI$42,35,0)</f>
        <v>10283</v>
      </c>
      <c r="P28" s="3">
        <f>VLOOKUP($A28,'SP Annual LA Forecasts'!$A$2:$AI$42,35,0)</f>
        <v>9794</v>
      </c>
      <c r="Q28" s="3">
        <f>VLOOKUP($A28,'TD Annual LA Forecasts'!$A$2:$AI$42,35,0)</f>
        <v>10246</v>
      </c>
      <c r="R28" s="58" t="s">
        <v>65</v>
      </c>
      <c r="S28" s="2" t="s">
        <v>65</v>
      </c>
      <c r="T28" s="2"/>
    </row>
    <row r="29" spans="1:20" x14ac:dyDescent="0.25">
      <c r="A29" s="12" t="s">
        <v>26</v>
      </c>
      <c r="B29" s="3">
        <f>VLOOKUP(A29,'CE Annual  LA Forecasts'!$A$2:$AI$42,5,0)</f>
        <v>245</v>
      </c>
      <c r="C29" s="3">
        <f>VLOOKUP($A29,'CR Annual LA Forecasts'!$A$2:$AI$42,5,0)</f>
        <v>535</v>
      </c>
      <c r="D29" s="3">
        <f>VLOOKUP($A29,'SP Annual LA Forecasts'!$A$2:$AI$42,5,0)</f>
        <v>247</v>
      </c>
      <c r="E29" s="3">
        <f>VLOOKUP($A29,'TD Annual LA Forecasts'!$A$2:$AI$42,5,0)</f>
        <v>529</v>
      </c>
      <c r="F29" s="3">
        <f>VLOOKUP($A29,'CE Annual  LA Forecasts'!$A$2:$AI$42,15,0)</f>
        <v>3687</v>
      </c>
      <c r="G29" s="3">
        <f>VLOOKUP($A29,'CR Annual LA Forecasts'!$A$2:$AI$42,15,0)</f>
        <v>21620</v>
      </c>
      <c r="H29" s="3">
        <f>VLOOKUP($A29,'SP Annual LA Forecasts'!$A$2:$AI$42,15,0)</f>
        <v>3791</v>
      </c>
      <c r="I29" s="3">
        <f>VLOOKUP($A29,'TD Annual LA Forecasts'!$A$2:$AI$42,15,0)</f>
        <v>21458</v>
      </c>
      <c r="J29" s="3">
        <f>VLOOKUP($A29,'CE Annual  LA Forecasts'!$A$2:$AI$42,25,0)</f>
        <v>33335</v>
      </c>
      <c r="K29" s="3">
        <f>VLOOKUP($A29,'CR Annual LA Forecasts'!$A$2:$AI$42,25,0)</f>
        <v>71597</v>
      </c>
      <c r="L29" s="3">
        <f>VLOOKUP($A29,'SP Annual LA Forecasts'!$A$2:$AI$42,25,0)</f>
        <v>34025</v>
      </c>
      <c r="M29" s="3">
        <f>VLOOKUP($A29,'TD Annual LA Forecasts'!$A$2:$AI$42,25,0)</f>
        <v>70233</v>
      </c>
      <c r="N29" s="3">
        <f>VLOOKUP($A29,'CE Annual  LA Forecasts'!$A$2:$AI$42,35,0)</f>
        <v>70030</v>
      </c>
      <c r="O29" s="3">
        <f>VLOOKUP($A29,'CR Annual LA Forecasts'!$A$2:$AI$42,35,0)</f>
        <v>73890</v>
      </c>
      <c r="P29" s="3">
        <f>VLOOKUP($A29,'SP Annual LA Forecasts'!$A$2:$AI$42,35,0)</f>
        <v>70429</v>
      </c>
      <c r="Q29" s="3">
        <f>VLOOKUP($A29,'TD Annual LA Forecasts'!$A$2:$AI$42,35,0)</f>
        <v>73623</v>
      </c>
      <c r="R29" s="58" t="s">
        <v>59</v>
      </c>
      <c r="S29" s="2" t="s">
        <v>59</v>
      </c>
      <c r="T29" s="2"/>
    </row>
    <row r="30" spans="1:20" x14ac:dyDescent="0.25">
      <c r="A30" s="12" t="s">
        <v>27</v>
      </c>
      <c r="B30" s="3">
        <f>VLOOKUP(A30,'CE Annual  LA Forecasts'!$A$2:$AI$42,5,0)</f>
        <v>142</v>
      </c>
      <c r="C30" s="3">
        <f>VLOOKUP($A30,'CR Annual LA Forecasts'!$A$2:$AI$42,5,0)</f>
        <v>307</v>
      </c>
      <c r="D30" s="3">
        <f>VLOOKUP($A30,'SP Annual LA Forecasts'!$A$2:$AI$42,5,0)</f>
        <v>143</v>
      </c>
      <c r="E30" s="3">
        <f>VLOOKUP($A30,'TD Annual LA Forecasts'!$A$2:$AI$42,5,0)</f>
        <v>304</v>
      </c>
      <c r="F30" s="3">
        <f>VLOOKUP($A30,'CE Annual  LA Forecasts'!$A$2:$AI$42,15,0)</f>
        <v>1430</v>
      </c>
      <c r="G30" s="3">
        <f>VLOOKUP($A30,'CR Annual LA Forecasts'!$A$2:$AI$42,15,0)</f>
        <v>8165</v>
      </c>
      <c r="H30" s="3">
        <f>VLOOKUP($A30,'SP Annual LA Forecasts'!$A$2:$AI$42,15,0)</f>
        <v>1466</v>
      </c>
      <c r="I30" s="3">
        <f>VLOOKUP($A30,'TD Annual LA Forecasts'!$A$2:$AI$42,15,0)</f>
        <v>8097</v>
      </c>
      <c r="J30" s="3">
        <f>VLOOKUP($A30,'CE Annual  LA Forecasts'!$A$2:$AI$42,25,0)</f>
        <v>12282</v>
      </c>
      <c r="K30" s="3">
        <f>VLOOKUP($A30,'CR Annual LA Forecasts'!$A$2:$AI$42,25,0)</f>
        <v>26404</v>
      </c>
      <c r="L30" s="3">
        <f>VLOOKUP($A30,'SP Annual LA Forecasts'!$A$2:$AI$42,25,0)</f>
        <v>12532</v>
      </c>
      <c r="M30" s="3">
        <f>VLOOKUP($A30,'TD Annual LA Forecasts'!$A$2:$AI$42,25,0)</f>
        <v>25902</v>
      </c>
      <c r="N30" s="3">
        <f>VLOOKUP($A30,'CE Annual  LA Forecasts'!$A$2:$AI$42,35,0)</f>
        <v>25691</v>
      </c>
      <c r="O30" s="3">
        <f>VLOOKUP($A30,'CR Annual LA Forecasts'!$A$2:$AI$42,35,0)</f>
        <v>27204</v>
      </c>
      <c r="P30" s="3">
        <f>VLOOKUP($A30,'SP Annual LA Forecasts'!$A$2:$AI$42,35,0)</f>
        <v>25839</v>
      </c>
      <c r="Q30" s="3">
        <f>VLOOKUP($A30,'TD Annual LA Forecasts'!$A$2:$AI$42,35,0)</f>
        <v>27103</v>
      </c>
      <c r="R30" s="58" t="s">
        <v>63</v>
      </c>
      <c r="S30" s="2" t="s">
        <v>63</v>
      </c>
      <c r="T30" s="2"/>
    </row>
    <row r="31" spans="1:20" x14ac:dyDescent="0.25">
      <c r="A31" s="12" t="s">
        <v>28</v>
      </c>
      <c r="B31" s="3">
        <f>VLOOKUP(A31,'CE Annual  LA Forecasts'!$A$2:$AI$42,5,0)</f>
        <v>1665</v>
      </c>
      <c r="C31" s="3">
        <f>VLOOKUP($A31,'CR Annual LA Forecasts'!$A$2:$AI$42,5,0)</f>
        <v>2706</v>
      </c>
      <c r="D31" s="3">
        <f>VLOOKUP($A31,'SP Annual LA Forecasts'!$A$2:$AI$42,5,0)</f>
        <v>1669</v>
      </c>
      <c r="E31" s="3">
        <f>VLOOKUP($A31,'TD Annual LA Forecasts'!$A$2:$AI$42,5,0)</f>
        <v>2679</v>
      </c>
      <c r="F31" s="3">
        <f>VLOOKUP($A31,'CE Annual  LA Forecasts'!$A$2:$AI$42,15,0)</f>
        <v>10236</v>
      </c>
      <c r="G31" s="3">
        <f>VLOOKUP($A31,'CR Annual LA Forecasts'!$A$2:$AI$42,15,0)</f>
        <v>48305</v>
      </c>
      <c r="H31" s="3">
        <f>VLOOKUP($A31,'SP Annual LA Forecasts'!$A$2:$AI$42,15,0)</f>
        <v>10425</v>
      </c>
      <c r="I31" s="3">
        <f>VLOOKUP($A31,'TD Annual LA Forecasts'!$A$2:$AI$42,15,0)</f>
        <v>47858</v>
      </c>
      <c r="J31" s="3">
        <f>VLOOKUP($A31,'CE Annual  LA Forecasts'!$A$2:$AI$42,25,0)</f>
        <v>72205</v>
      </c>
      <c r="K31" s="3">
        <f>VLOOKUP($A31,'CR Annual LA Forecasts'!$A$2:$AI$42,25,0)</f>
        <v>149762</v>
      </c>
      <c r="L31" s="3">
        <f>VLOOKUP($A31,'SP Annual LA Forecasts'!$A$2:$AI$42,25,0)</f>
        <v>73542</v>
      </c>
      <c r="M31" s="3">
        <f>VLOOKUP($A31,'TD Annual LA Forecasts'!$A$2:$AI$42,25,0)</f>
        <v>146925</v>
      </c>
      <c r="N31" s="3">
        <f>VLOOKUP($A31,'CE Annual  LA Forecasts'!$A$2:$AI$42,35,0)</f>
        <v>144867</v>
      </c>
      <c r="O31" s="3">
        <f>VLOOKUP($A31,'CR Annual LA Forecasts'!$A$2:$AI$42,35,0)</f>
        <v>154008</v>
      </c>
      <c r="P31" s="3">
        <f>VLOOKUP($A31,'SP Annual LA Forecasts'!$A$2:$AI$42,35,0)</f>
        <v>145688</v>
      </c>
      <c r="Q31" s="3">
        <f>VLOOKUP($A31,'TD Annual LA Forecasts'!$A$2:$AI$42,35,0)</f>
        <v>153420</v>
      </c>
      <c r="R31" s="58" t="s">
        <v>60</v>
      </c>
      <c r="S31" s="2" t="s">
        <v>60</v>
      </c>
      <c r="T31" s="2"/>
    </row>
    <row r="32" spans="1:20" x14ac:dyDescent="0.25">
      <c r="A32" s="12" t="s">
        <v>29</v>
      </c>
      <c r="B32" s="3">
        <f>VLOOKUP(A32,'CE Annual  LA Forecasts'!$A$2:$AI$42,5,0)</f>
        <v>229</v>
      </c>
      <c r="C32" s="3">
        <f>VLOOKUP($A32,'CR Annual LA Forecasts'!$A$2:$AI$42,5,0)</f>
        <v>488</v>
      </c>
      <c r="D32" s="3">
        <f>VLOOKUP($A32,'SP Annual LA Forecasts'!$A$2:$AI$42,5,0)</f>
        <v>231</v>
      </c>
      <c r="E32" s="3">
        <f>VLOOKUP($A32,'TD Annual LA Forecasts'!$A$2:$AI$42,5,0)</f>
        <v>483</v>
      </c>
      <c r="F32" s="3">
        <f>VLOOKUP($A32,'CE Annual  LA Forecasts'!$A$2:$AI$42,15,0)</f>
        <v>1693</v>
      </c>
      <c r="G32" s="3">
        <f>VLOOKUP($A32,'CR Annual LA Forecasts'!$A$2:$AI$42,15,0)</f>
        <v>9299</v>
      </c>
      <c r="H32" s="3">
        <f>VLOOKUP($A32,'SP Annual LA Forecasts'!$A$2:$AI$42,15,0)</f>
        <v>1731</v>
      </c>
      <c r="I32" s="3">
        <f>VLOOKUP($A32,'TD Annual LA Forecasts'!$A$2:$AI$42,15,0)</f>
        <v>9211</v>
      </c>
      <c r="J32" s="3">
        <f>VLOOKUP($A32,'CE Annual  LA Forecasts'!$A$2:$AI$42,25,0)</f>
        <v>13614</v>
      </c>
      <c r="K32" s="3">
        <f>VLOOKUP($A32,'CR Annual LA Forecasts'!$A$2:$AI$42,25,0)</f>
        <v>29235</v>
      </c>
      <c r="L32" s="3">
        <f>VLOOKUP($A32,'SP Annual LA Forecasts'!$A$2:$AI$42,25,0)</f>
        <v>13885</v>
      </c>
      <c r="M32" s="3">
        <f>VLOOKUP($A32,'TD Annual LA Forecasts'!$A$2:$AI$42,25,0)</f>
        <v>28681</v>
      </c>
      <c r="N32" s="3">
        <f>VLOOKUP($A32,'CE Annual  LA Forecasts'!$A$2:$AI$42,35,0)</f>
        <v>28272</v>
      </c>
      <c r="O32" s="3">
        <f>VLOOKUP($A32,'CR Annual LA Forecasts'!$A$2:$AI$42,35,0)</f>
        <v>30063</v>
      </c>
      <c r="P32" s="3">
        <f>VLOOKUP($A32,'SP Annual LA Forecasts'!$A$2:$AI$42,35,0)</f>
        <v>28432</v>
      </c>
      <c r="Q32" s="3">
        <f>VLOOKUP($A32,'TD Annual LA Forecasts'!$A$2:$AI$42,35,0)</f>
        <v>29949</v>
      </c>
      <c r="R32" s="58" t="s">
        <v>63</v>
      </c>
      <c r="S32" s="2" t="s">
        <v>63</v>
      </c>
      <c r="T32" s="2"/>
    </row>
    <row r="33" spans="1:20" x14ac:dyDescent="0.25">
      <c r="A33" s="12" t="s">
        <v>30</v>
      </c>
      <c r="B33" s="3">
        <f>VLOOKUP(A33,'CE Annual  LA Forecasts'!$A$2:$AI$42,5,0)</f>
        <v>519</v>
      </c>
      <c r="C33" s="3">
        <f>VLOOKUP($A33,'CR Annual LA Forecasts'!$A$2:$AI$42,5,0)</f>
        <v>1098</v>
      </c>
      <c r="D33" s="3">
        <f>VLOOKUP($A33,'SP Annual LA Forecasts'!$A$2:$AI$42,5,0)</f>
        <v>521</v>
      </c>
      <c r="E33" s="3">
        <f>VLOOKUP($A33,'TD Annual LA Forecasts'!$A$2:$AI$42,5,0)</f>
        <v>1090</v>
      </c>
      <c r="F33" s="3">
        <f>VLOOKUP($A33,'CE Annual  LA Forecasts'!$A$2:$AI$42,15,0)</f>
        <v>3912</v>
      </c>
      <c r="G33" s="3">
        <f>VLOOKUP($A33,'CR Annual LA Forecasts'!$A$2:$AI$42,15,0)</f>
        <v>21546</v>
      </c>
      <c r="H33" s="3">
        <f>VLOOKUP($A33,'SP Annual LA Forecasts'!$A$2:$AI$42,15,0)</f>
        <v>3999</v>
      </c>
      <c r="I33" s="3">
        <f>VLOOKUP($A33,'TD Annual LA Forecasts'!$A$2:$AI$42,15,0)</f>
        <v>21346</v>
      </c>
      <c r="J33" s="3">
        <f>VLOOKUP($A33,'CE Annual  LA Forecasts'!$A$2:$AI$42,25,0)</f>
        <v>31634</v>
      </c>
      <c r="K33" s="3">
        <f>VLOOKUP($A33,'CR Annual LA Forecasts'!$A$2:$AI$42,25,0)</f>
        <v>67939</v>
      </c>
      <c r="L33" s="3">
        <f>VLOOKUP($A33,'SP Annual LA Forecasts'!$A$2:$AI$42,25,0)</f>
        <v>32261</v>
      </c>
      <c r="M33" s="3">
        <f>VLOOKUP($A33,'TD Annual LA Forecasts'!$A$2:$AI$42,25,0)</f>
        <v>66650</v>
      </c>
      <c r="N33" s="3">
        <f>VLOOKUP($A33,'CE Annual  LA Forecasts'!$A$2:$AI$42,35,0)</f>
        <v>65733</v>
      </c>
      <c r="O33" s="3">
        <f>VLOOKUP($A33,'CR Annual LA Forecasts'!$A$2:$AI$42,35,0)</f>
        <v>69871</v>
      </c>
      <c r="P33" s="3">
        <f>VLOOKUP($A33,'SP Annual LA Forecasts'!$A$2:$AI$42,35,0)</f>
        <v>66108</v>
      </c>
      <c r="Q33" s="3">
        <f>VLOOKUP($A33,'TD Annual LA Forecasts'!$A$2:$AI$42,35,0)</f>
        <v>69606</v>
      </c>
      <c r="R33" s="58" t="s">
        <v>63</v>
      </c>
      <c r="S33" s="2" t="s">
        <v>63</v>
      </c>
      <c r="T33" s="2"/>
    </row>
    <row r="34" spans="1:20" x14ac:dyDescent="0.25">
      <c r="A34" s="12" t="s">
        <v>31</v>
      </c>
      <c r="B34" s="3">
        <f>VLOOKUP(A34,'CE Annual  LA Forecasts'!$A$2:$AI$42,5,0)</f>
        <v>378</v>
      </c>
      <c r="C34" s="3">
        <f>VLOOKUP($A34,'CR Annual LA Forecasts'!$A$2:$AI$42,5,0)</f>
        <v>622</v>
      </c>
      <c r="D34" s="3">
        <f>VLOOKUP($A34,'SP Annual LA Forecasts'!$A$2:$AI$42,5,0)</f>
        <v>380</v>
      </c>
      <c r="E34" s="3">
        <f>VLOOKUP($A34,'TD Annual LA Forecasts'!$A$2:$AI$42,5,0)</f>
        <v>616</v>
      </c>
      <c r="F34" s="3">
        <f>VLOOKUP($A34,'CE Annual  LA Forecasts'!$A$2:$AI$42,15,0)</f>
        <v>3113</v>
      </c>
      <c r="G34" s="3">
        <f>VLOOKUP($A34,'CR Annual LA Forecasts'!$A$2:$AI$42,15,0)</f>
        <v>15033</v>
      </c>
      <c r="H34" s="3">
        <f>VLOOKUP($A34,'SP Annual LA Forecasts'!$A$2:$AI$42,15,0)</f>
        <v>3180</v>
      </c>
      <c r="I34" s="3">
        <f>VLOOKUP($A34,'TD Annual LA Forecasts'!$A$2:$AI$42,15,0)</f>
        <v>14910</v>
      </c>
      <c r="J34" s="3">
        <f>VLOOKUP($A34,'CE Annual  LA Forecasts'!$A$2:$AI$42,25,0)</f>
        <v>23071</v>
      </c>
      <c r="K34" s="3">
        <f>VLOOKUP($A34,'CR Annual LA Forecasts'!$A$2:$AI$42,25,0)</f>
        <v>47711</v>
      </c>
      <c r="L34" s="3">
        <f>VLOOKUP($A34,'SP Annual LA Forecasts'!$A$2:$AI$42,25,0)</f>
        <v>23506</v>
      </c>
      <c r="M34" s="3">
        <f>VLOOKUP($A34,'TD Annual LA Forecasts'!$A$2:$AI$42,25,0)</f>
        <v>46804</v>
      </c>
      <c r="N34" s="3">
        <f>VLOOKUP($A34,'CE Annual  LA Forecasts'!$A$2:$AI$42,35,0)</f>
        <v>46524</v>
      </c>
      <c r="O34" s="3">
        <f>VLOOKUP($A34,'CR Annual LA Forecasts'!$A$2:$AI$42,35,0)</f>
        <v>49192</v>
      </c>
      <c r="P34" s="3">
        <f>VLOOKUP($A34,'SP Annual LA Forecasts'!$A$2:$AI$42,35,0)</f>
        <v>46788</v>
      </c>
      <c r="Q34" s="3">
        <f>VLOOKUP($A34,'TD Annual LA Forecasts'!$A$2:$AI$42,35,0)</f>
        <v>49010</v>
      </c>
      <c r="R34" s="58" t="s">
        <v>78</v>
      </c>
      <c r="S34" s="2" t="s">
        <v>57</v>
      </c>
      <c r="T34" s="2" t="s">
        <v>63</v>
      </c>
    </row>
    <row r="35" spans="1:20" x14ac:dyDescent="0.25">
      <c r="A35" s="12" t="s">
        <v>32</v>
      </c>
      <c r="B35" s="3">
        <f>VLOOKUP(A35,'CE Annual  LA Forecasts'!$A$2:$AI$42,5,0)</f>
        <v>2496</v>
      </c>
      <c r="C35" s="3">
        <f>VLOOKUP($A35,'CR Annual LA Forecasts'!$A$2:$AI$42,5,0)</f>
        <v>4059</v>
      </c>
      <c r="D35" s="3">
        <f>VLOOKUP($A35,'SP Annual LA Forecasts'!$A$2:$AI$42,5,0)</f>
        <v>2505</v>
      </c>
      <c r="E35" s="3">
        <f>VLOOKUP($A35,'TD Annual LA Forecasts'!$A$2:$AI$42,5,0)</f>
        <v>4019</v>
      </c>
      <c r="F35" s="3">
        <f>VLOOKUP($A35,'CE Annual  LA Forecasts'!$A$2:$AI$42,15,0)</f>
        <v>19800</v>
      </c>
      <c r="G35" s="3">
        <f>VLOOKUP($A35,'CR Annual LA Forecasts'!$A$2:$AI$42,15,0)</f>
        <v>95254</v>
      </c>
      <c r="H35" s="3">
        <f>VLOOKUP($A35,'SP Annual LA Forecasts'!$A$2:$AI$42,15,0)</f>
        <v>20226</v>
      </c>
      <c r="I35" s="3">
        <f>VLOOKUP($A35,'TD Annual LA Forecasts'!$A$2:$AI$42,15,0)</f>
        <v>94457</v>
      </c>
      <c r="J35" s="3">
        <f>VLOOKUP($A35,'CE Annual  LA Forecasts'!$A$2:$AI$42,25,0)</f>
        <v>145889</v>
      </c>
      <c r="K35" s="3">
        <f>VLOOKUP($A35,'CR Annual LA Forecasts'!$A$2:$AI$42,25,0)</f>
        <v>301646</v>
      </c>
      <c r="L35" s="3">
        <f>VLOOKUP($A35,'SP Annual LA Forecasts'!$A$2:$AI$42,25,0)</f>
        <v>148637</v>
      </c>
      <c r="M35" s="3">
        <f>VLOOKUP($A35,'TD Annual LA Forecasts'!$A$2:$AI$42,25,0)</f>
        <v>295913</v>
      </c>
      <c r="N35" s="3">
        <f>VLOOKUP($A35,'CE Annual  LA Forecasts'!$A$2:$AI$42,35,0)</f>
        <v>293936</v>
      </c>
      <c r="O35" s="3">
        <f>VLOOKUP($A35,'CR Annual LA Forecasts'!$A$2:$AI$42,35,0)</f>
        <v>310938</v>
      </c>
      <c r="P35" s="3">
        <f>VLOOKUP($A35,'SP Annual LA Forecasts'!$A$2:$AI$42,35,0)</f>
        <v>295610</v>
      </c>
      <c r="Q35" s="3">
        <f>VLOOKUP($A35,'TD Annual LA Forecasts'!$A$2:$AI$42,35,0)</f>
        <v>309787</v>
      </c>
      <c r="R35" s="58" t="s">
        <v>60</v>
      </c>
      <c r="S35" s="2" t="s">
        <v>60</v>
      </c>
      <c r="T35" s="2"/>
    </row>
    <row r="36" spans="1:20" x14ac:dyDescent="0.25">
      <c r="A36" s="12" t="s">
        <v>33</v>
      </c>
      <c r="B36" s="3">
        <f>VLOOKUP(A36,'CE Annual  LA Forecasts'!$A$2:$AI$42,5,0)</f>
        <v>327</v>
      </c>
      <c r="C36" s="3">
        <f>VLOOKUP($A36,'CR Annual LA Forecasts'!$A$2:$AI$42,5,0)</f>
        <v>710</v>
      </c>
      <c r="D36" s="3">
        <f>VLOOKUP($A36,'SP Annual LA Forecasts'!$A$2:$AI$42,5,0)</f>
        <v>329</v>
      </c>
      <c r="E36" s="3">
        <f>VLOOKUP($A36,'TD Annual LA Forecasts'!$A$2:$AI$42,5,0)</f>
        <v>705</v>
      </c>
      <c r="F36" s="3">
        <f>VLOOKUP($A36,'CE Annual  LA Forecasts'!$A$2:$AI$42,15,0)</f>
        <v>4176</v>
      </c>
      <c r="G36" s="3">
        <f>VLOOKUP($A36,'CR Annual LA Forecasts'!$A$2:$AI$42,15,0)</f>
        <v>24263</v>
      </c>
      <c r="H36" s="3">
        <f>VLOOKUP($A36,'SP Annual LA Forecasts'!$A$2:$AI$42,15,0)</f>
        <v>4292</v>
      </c>
      <c r="I36" s="3">
        <f>VLOOKUP($A36,'TD Annual LA Forecasts'!$A$2:$AI$42,15,0)</f>
        <v>24073</v>
      </c>
      <c r="J36" s="3">
        <f>VLOOKUP($A36,'CE Annual  LA Forecasts'!$A$2:$AI$42,25,0)</f>
        <v>37090</v>
      </c>
      <c r="K36" s="3">
        <f>VLOOKUP($A36,'CR Annual LA Forecasts'!$A$2:$AI$42,25,0)</f>
        <v>79685</v>
      </c>
      <c r="L36" s="3">
        <f>VLOOKUP($A36,'SP Annual LA Forecasts'!$A$2:$AI$42,25,0)</f>
        <v>37851</v>
      </c>
      <c r="M36" s="3">
        <f>VLOOKUP($A36,'TD Annual LA Forecasts'!$A$2:$AI$42,25,0)</f>
        <v>78171</v>
      </c>
      <c r="N36" s="3">
        <f>VLOOKUP($A36,'CE Annual  LA Forecasts'!$A$2:$AI$42,35,0)</f>
        <v>77803</v>
      </c>
      <c r="O36" s="3">
        <f>VLOOKUP($A36,'CR Annual LA Forecasts'!$A$2:$AI$42,35,0)</f>
        <v>82190</v>
      </c>
      <c r="P36" s="3">
        <f>VLOOKUP($A36,'SP Annual LA Forecasts'!$A$2:$AI$42,35,0)</f>
        <v>78244</v>
      </c>
      <c r="Q36" s="3">
        <f>VLOOKUP($A36,'TD Annual LA Forecasts'!$A$2:$AI$42,35,0)</f>
        <v>81890</v>
      </c>
      <c r="R36" s="58" t="s">
        <v>58</v>
      </c>
      <c r="S36" s="2" t="s">
        <v>58</v>
      </c>
      <c r="T36" s="2"/>
    </row>
    <row r="37" spans="1:20" x14ac:dyDescent="0.25">
      <c r="A37" s="12" t="s">
        <v>34</v>
      </c>
      <c r="B37" s="3">
        <f>VLOOKUP(A37,'CE Annual  LA Forecasts'!$A$2:$AI$42,5,0)</f>
        <v>382</v>
      </c>
      <c r="C37" s="3">
        <f>VLOOKUP($A37,'CR Annual LA Forecasts'!$A$2:$AI$42,5,0)</f>
        <v>830</v>
      </c>
      <c r="D37" s="3">
        <f>VLOOKUP($A37,'SP Annual LA Forecasts'!$A$2:$AI$42,5,0)</f>
        <v>384</v>
      </c>
      <c r="E37" s="3">
        <f>VLOOKUP($A37,'TD Annual LA Forecasts'!$A$2:$AI$42,5,0)</f>
        <v>822</v>
      </c>
      <c r="F37" s="3">
        <f>VLOOKUP($A37,'CE Annual  LA Forecasts'!$A$2:$AI$42,15,0)</f>
        <v>5012</v>
      </c>
      <c r="G37" s="3">
        <f>VLOOKUP($A37,'CR Annual LA Forecasts'!$A$2:$AI$42,15,0)</f>
        <v>29161</v>
      </c>
      <c r="H37" s="3">
        <f>VLOOKUP($A37,'SP Annual LA Forecasts'!$A$2:$AI$42,15,0)</f>
        <v>5151</v>
      </c>
      <c r="I37" s="3">
        <f>VLOOKUP($A37,'TD Annual LA Forecasts'!$A$2:$AI$42,15,0)</f>
        <v>28935</v>
      </c>
      <c r="J37" s="3">
        <f>VLOOKUP($A37,'CE Annual  LA Forecasts'!$A$2:$AI$42,25,0)</f>
        <v>44643</v>
      </c>
      <c r="K37" s="3">
        <f>VLOOKUP($A37,'CR Annual LA Forecasts'!$A$2:$AI$42,25,0)</f>
        <v>95910</v>
      </c>
      <c r="L37" s="3">
        <f>VLOOKUP($A37,'SP Annual LA Forecasts'!$A$2:$AI$42,25,0)</f>
        <v>45562</v>
      </c>
      <c r="M37" s="3">
        <f>VLOOKUP($A37,'TD Annual LA Forecasts'!$A$2:$AI$42,25,0)</f>
        <v>94085</v>
      </c>
      <c r="N37" s="3">
        <f>VLOOKUP($A37,'CE Annual  LA Forecasts'!$A$2:$AI$42,35,0)</f>
        <v>93674</v>
      </c>
      <c r="O37" s="3">
        <f>VLOOKUP($A37,'CR Annual LA Forecasts'!$A$2:$AI$42,35,0)</f>
        <v>98938</v>
      </c>
      <c r="P37" s="3">
        <f>VLOOKUP($A37,'SP Annual LA Forecasts'!$A$2:$AI$42,35,0)</f>
        <v>94206</v>
      </c>
      <c r="Q37" s="3">
        <f>VLOOKUP($A37,'TD Annual LA Forecasts'!$A$2:$AI$42,35,0)</f>
        <v>98576</v>
      </c>
      <c r="R37" s="58" t="s">
        <v>59</v>
      </c>
      <c r="S37" s="2" t="s">
        <v>59</v>
      </c>
      <c r="T37" s="2"/>
    </row>
    <row r="38" spans="1:20" x14ac:dyDescent="0.25">
      <c r="A38" s="12" t="s">
        <v>35</v>
      </c>
      <c r="B38" s="3">
        <f>VLOOKUP(A38,'CE Annual  LA Forecasts'!$A$2:$AI$42,5,0)</f>
        <v>602</v>
      </c>
      <c r="C38" s="3">
        <f>VLOOKUP($A38,'CR Annual LA Forecasts'!$A$2:$AI$42,5,0)</f>
        <v>1311</v>
      </c>
      <c r="D38" s="3">
        <f>VLOOKUP($A38,'SP Annual LA Forecasts'!$A$2:$AI$42,5,0)</f>
        <v>607</v>
      </c>
      <c r="E38" s="3">
        <f>VLOOKUP($A38,'TD Annual LA Forecasts'!$A$2:$AI$42,5,0)</f>
        <v>1300</v>
      </c>
      <c r="F38" s="3">
        <f>VLOOKUP($A38,'CE Annual  LA Forecasts'!$A$2:$AI$42,15,0)</f>
        <v>7566</v>
      </c>
      <c r="G38" s="3">
        <f>VLOOKUP($A38,'CR Annual LA Forecasts'!$A$2:$AI$42,15,0)</f>
        <v>43892</v>
      </c>
      <c r="H38" s="3">
        <f>VLOOKUP($A38,'SP Annual LA Forecasts'!$A$2:$AI$42,15,0)</f>
        <v>7773</v>
      </c>
      <c r="I38" s="3">
        <f>VLOOKUP($A38,'TD Annual LA Forecasts'!$A$2:$AI$42,15,0)</f>
        <v>43548</v>
      </c>
      <c r="J38" s="3">
        <f>VLOOKUP($A38,'CE Annual  LA Forecasts'!$A$2:$AI$42,25,0)</f>
        <v>67019</v>
      </c>
      <c r="K38" s="3">
        <f>VLOOKUP($A38,'CR Annual LA Forecasts'!$A$2:$AI$42,25,0)</f>
        <v>143996</v>
      </c>
      <c r="L38" s="3">
        <f>VLOOKUP($A38,'SP Annual LA Forecasts'!$A$2:$AI$42,25,0)</f>
        <v>68394</v>
      </c>
      <c r="M38" s="3">
        <f>VLOOKUP($A38,'TD Annual LA Forecasts'!$A$2:$AI$42,25,0)</f>
        <v>141256</v>
      </c>
      <c r="N38" s="3">
        <f>VLOOKUP($A38,'CE Annual  LA Forecasts'!$A$2:$AI$42,35,0)</f>
        <v>140554</v>
      </c>
      <c r="O38" s="3">
        <f>VLOOKUP($A38,'CR Annual LA Forecasts'!$A$2:$AI$42,35,0)</f>
        <v>148509</v>
      </c>
      <c r="P38" s="3">
        <f>VLOOKUP($A38,'SP Annual LA Forecasts'!$A$2:$AI$42,35,0)</f>
        <v>141354</v>
      </c>
      <c r="Q38" s="3">
        <f>VLOOKUP($A38,'TD Annual LA Forecasts'!$A$2:$AI$42,35,0)</f>
        <v>147965</v>
      </c>
      <c r="R38" s="58" t="s">
        <v>58</v>
      </c>
      <c r="S38" s="2" t="s">
        <v>58</v>
      </c>
      <c r="T38" s="2"/>
    </row>
    <row r="39" spans="1:20" x14ac:dyDescent="0.25">
      <c r="A39" s="12" t="s">
        <v>36</v>
      </c>
      <c r="B39" s="3">
        <f>VLOOKUP(A39,'CE Annual  LA Forecasts'!$A$2:$AI$42,5,0)</f>
        <v>1705</v>
      </c>
      <c r="C39" s="3">
        <f>VLOOKUP($A39,'CR Annual LA Forecasts'!$A$2:$AI$42,5,0)</f>
        <v>2774</v>
      </c>
      <c r="D39" s="3">
        <f>VLOOKUP($A39,'SP Annual LA Forecasts'!$A$2:$AI$42,5,0)</f>
        <v>1710</v>
      </c>
      <c r="E39" s="3">
        <f>VLOOKUP($A39,'TD Annual LA Forecasts'!$A$2:$AI$42,5,0)</f>
        <v>2747</v>
      </c>
      <c r="F39" s="3">
        <f>VLOOKUP($A39,'CE Annual  LA Forecasts'!$A$2:$AI$42,15,0)</f>
        <v>12828</v>
      </c>
      <c r="G39" s="3">
        <f>VLOOKUP($A39,'CR Annual LA Forecasts'!$A$2:$AI$42,15,0)</f>
        <v>61483</v>
      </c>
      <c r="H39" s="3">
        <f>VLOOKUP($A39,'SP Annual LA Forecasts'!$A$2:$AI$42,15,0)</f>
        <v>13095</v>
      </c>
      <c r="I39" s="3">
        <f>VLOOKUP($A39,'TD Annual LA Forecasts'!$A$2:$AI$42,15,0)</f>
        <v>60960</v>
      </c>
      <c r="J39" s="3">
        <f>VLOOKUP($A39,'CE Annual  LA Forecasts'!$A$2:$AI$42,25,0)</f>
        <v>93750</v>
      </c>
      <c r="K39" s="3">
        <f>VLOOKUP($A39,'CR Annual LA Forecasts'!$A$2:$AI$42,25,0)</f>
        <v>193947</v>
      </c>
      <c r="L39" s="3">
        <f>VLOOKUP($A39,'SP Annual LA Forecasts'!$A$2:$AI$42,25,0)</f>
        <v>95506</v>
      </c>
      <c r="M39" s="3">
        <f>VLOOKUP($A39,'TD Annual LA Forecasts'!$A$2:$AI$42,25,0)</f>
        <v>190265</v>
      </c>
      <c r="N39" s="3">
        <f>VLOOKUP($A39,'CE Annual  LA Forecasts'!$A$2:$AI$42,35,0)</f>
        <v>188738</v>
      </c>
      <c r="O39" s="3">
        <f>VLOOKUP($A39,'CR Annual LA Forecasts'!$A$2:$AI$42,35,0)</f>
        <v>199837</v>
      </c>
      <c r="P39" s="3">
        <f>VLOOKUP($A39,'SP Annual LA Forecasts'!$A$2:$AI$42,35,0)</f>
        <v>189810</v>
      </c>
      <c r="Q39" s="3">
        <f>VLOOKUP($A39,'TD Annual LA Forecasts'!$A$2:$AI$42,35,0)</f>
        <v>199094</v>
      </c>
      <c r="R39" s="58" t="s">
        <v>57</v>
      </c>
      <c r="S39" s="2" t="s">
        <v>57</v>
      </c>
      <c r="T39" s="2"/>
    </row>
    <row r="40" spans="1:20" x14ac:dyDescent="0.25">
      <c r="A40" s="12" t="s">
        <v>37</v>
      </c>
      <c r="B40" s="3">
        <f>VLOOKUP(A40,'CE Annual  LA Forecasts'!$A$2:$AI$42,5,0)</f>
        <v>764</v>
      </c>
      <c r="C40" s="3">
        <f>VLOOKUP($A40,'CR Annual LA Forecasts'!$A$2:$AI$42,5,0)</f>
        <v>1242</v>
      </c>
      <c r="D40" s="3">
        <f>VLOOKUP($A40,'SP Annual LA Forecasts'!$A$2:$AI$42,5,0)</f>
        <v>765</v>
      </c>
      <c r="E40" s="3">
        <f>VLOOKUP($A40,'TD Annual LA Forecasts'!$A$2:$AI$42,5,0)</f>
        <v>1229</v>
      </c>
      <c r="F40" s="3">
        <f>VLOOKUP($A40,'CE Annual  LA Forecasts'!$A$2:$AI$42,15,0)</f>
        <v>2930</v>
      </c>
      <c r="G40" s="3">
        <f>VLOOKUP($A40,'CR Annual LA Forecasts'!$A$2:$AI$42,15,0)</f>
        <v>13120</v>
      </c>
      <c r="H40" s="3">
        <f>VLOOKUP($A40,'SP Annual LA Forecasts'!$A$2:$AI$42,15,0)</f>
        <v>2964</v>
      </c>
      <c r="I40" s="3">
        <f>VLOOKUP($A40,'TD Annual LA Forecasts'!$A$2:$AI$42,15,0)</f>
        <v>12963</v>
      </c>
      <c r="J40" s="3">
        <f>VLOOKUP($A40,'CE Annual  LA Forecasts'!$A$2:$AI$42,25,0)</f>
        <v>18217</v>
      </c>
      <c r="K40" s="3">
        <f>VLOOKUP($A40,'CR Annual LA Forecasts'!$A$2:$AI$42,25,0)</f>
        <v>38156</v>
      </c>
      <c r="L40" s="3">
        <f>VLOOKUP($A40,'SP Annual LA Forecasts'!$A$2:$AI$42,25,0)</f>
        <v>18532</v>
      </c>
      <c r="M40" s="3">
        <f>VLOOKUP($A40,'TD Annual LA Forecasts'!$A$2:$AI$42,25,0)</f>
        <v>37441</v>
      </c>
      <c r="N40" s="3">
        <f>VLOOKUP($A40,'CE Annual  LA Forecasts'!$A$2:$AI$42,35,0)</f>
        <v>36054</v>
      </c>
      <c r="O40" s="3">
        <f>VLOOKUP($A40,'CR Annual LA Forecasts'!$A$2:$AI$42,35,0)</f>
        <v>38944</v>
      </c>
      <c r="P40" s="3">
        <f>VLOOKUP($A40,'SP Annual LA Forecasts'!$A$2:$AI$42,35,0)</f>
        <v>36258</v>
      </c>
      <c r="Q40" s="3">
        <f>VLOOKUP($A40,'TD Annual LA Forecasts'!$A$2:$AI$42,35,0)</f>
        <v>38780</v>
      </c>
      <c r="R40" s="58" t="s">
        <v>61</v>
      </c>
      <c r="S40" s="2" t="s">
        <v>61</v>
      </c>
      <c r="T40" s="2"/>
    </row>
    <row r="41" spans="1:20" x14ac:dyDescent="0.25">
      <c r="A41" s="12" t="s">
        <v>38</v>
      </c>
      <c r="B41" s="3">
        <f>VLOOKUP(A41,'CE Annual  LA Forecasts'!$A$2:$AI$42,5,0)</f>
        <v>703</v>
      </c>
      <c r="C41" s="3">
        <f>VLOOKUP($A41,'CR Annual LA Forecasts'!$A$2:$AI$42,5,0)</f>
        <v>1531</v>
      </c>
      <c r="D41" s="3">
        <f>VLOOKUP($A41,'SP Annual LA Forecasts'!$A$2:$AI$42,5,0)</f>
        <v>706</v>
      </c>
      <c r="E41" s="3">
        <f>VLOOKUP($A41,'TD Annual LA Forecasts'!$A$2:$AI$42,5,0)</f>
        <v>1516</v>
      </c>
      <c r="F41" s="3">
        <f>VLOOKUP($A41,'CE Annual  LA Forecasts'!$A$2:$AI$42,15,0)</f>
        <v>5663</v>
      </c>
      <c r="G41" s="3">
        <f>VLOOKUP($A41,'CR Annual LA Forecasts'!$A$2:$AI$42,15,0)</f>
        <v>31647</v>
      </c>
      <c r="H41" s="3">
        <f>VLOOKUP($A41,'SP Annual LA Forecasts'!$A$2:$AI$42,15,0)</f>
        <v>5791</v>
      </c>
      <c r="I41" s="3">
        <f>VLOOKUP($A41,'TD Annual LA Forecasts'!$A$2:$AI$42,15,0)</f>
        <v>31357</v>
      </c>
      <c r="J41" s="3">
        <f>VLOOKUP($A41,'CE Annual  LA Forecasts'!$A$2:$AI$42,25,0)</f>
        <v>46619</v>
      </c>
      <c r="K41" s="3">
        <f>VLOOKUP($A41,'CR Annual LA Forecasts'!$A$2:$AI$42,25,0)</f>
        <v>100304</v>
      </c>
      <c r="L41" s="3">
        <f>VLOOKUP($A41,'SP Annual LA Forecasts'!$A$2:$AI$42,25,0)</f>
        <v>47553</v>
      </c>
      <c r="M41" s="3">
        <f>VLOOKUP($A41,'TD Annual LA Forecasts'!$A$2:$AI$42,25,0)</f>
        <v>98403</v>
      </c>
      <c r="N41" s="3">
        <f>VLOOKUP($A41,'CE Annual  LA Forecasts'!$A$2:$AI$42,35,0)</f>
        <v>97161</v>
      </c>
      <c r="O41" s="3">
        <f>VLOOKUP($A41,'CR Annual LA Forecasts'!$A$2:$AI$42,35,0)</f>
        <v>103198</v>
      </c>
      <c r="P41" s="3">
        <f>VLOOKUP($A41,'SP Annual LA Forecasts'!$A$2:$AI$42,35,0)</f>
        <v>97714</v>
      </c>
      <c r="Q41" s="3">
        <f>VLOOKUP($A41,'TD Annual LA Forecasts'!$A$2:$AI$42,35,0)</f>
        <v>102806</v>
      </c>
      <c r="R41" s="58" t="s">
        <v>78</v>
      </c>
      <c r="S41" s="2" t="s">
        <v>57</v>
      </c>
      <c r="T41" s="2" t="s">
        <v>63</v>
      </c>
    </row>
  </sheetData>
  <autoFilter ref="A2:T41"/>
  <mergeCells count="4">
    <mergeCell ref="B1:E1"/>
    <mergeCell ref="F1:I1"/>
    <mergeCell ref="J1:M1"/>
    <mergeCell ref="N1: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249977111117893"/>
  </sheetPr>
  <dimension ref="A1:AM40"/>
  <sheetViews>
    <sheetView workbookViewId="0"/>
  </sheetViews>
  <sheetFormatPr defaultRowHeight="15" x14ac:dyDescent="0.25"/>
  <cols>
    <col min="1" max="1" width="24" customWidth="1"/>
    <col min="2" max="35" width="10.42578125" customWidth="1"/>
    <col min="36" max="36" width="31" customWidth="1"/>
    <col min="37" max="37" width="69.28515625" bestFit="1" customWidth="1"/>
    <col min="38" max="38" width="49" bestFit="1" customWidth="1"/>
    <col min="39" max="39" width="23.28515625" bestFit="1" customWidth="1"/>
  </cols>
  <sheetData>
    <row r="1" spans="1:39" s="31" customFormat="1" x14ac:dyDescent="0.25">
      <c r="A1" s="29" t="s">
        <v>39</v>
      </c>
      <c r="B1" s="29">
        <v>2017</v>
      </c>
      <c r="C1" s="29">
        <v>2018</v>
      </c>
      <c r="D1" s="29">
        <v>2019</v>
      </c>
      <c r="E1" s="29">
        <v>2020</v>
      </c>
      <c r="F1" s="29">
        <v>2021</v>
      </c>
      <c r="G1" s="29">
        <v>2022</v>
      </c>
      <c r="H1" s="29">
        <v>2023</v>
      </c>
      <c r="I1" s="29">
        <v>2024</v>
      </c>
      <c r="J1" s="29">
        <v>2025</v>
      </c>
      <c r="K1" s="29">
        <v>2026</v>
      </c>
      <c r="L1" s="29">
        <v>2027</v>
      </c>
      <c r="M1" s="29">
        <v>2028</v>
      </c>
      <c r="N1" s="29">
        <v>2029</v>
      </c>
      <c r="O1" s="29">
        <v>2030</v>
      </c>
      <c r="P1" s="29">
        <v>2031</v>
      </c>
      <c r="Q1" s="29">
        <v>2032</v>
      </c>
      <c r="R1" s="29">
        <v>2033</v>
      </c>
      <c r="S1" s="29">
        <v>2034</v>
      </c>
      <c r="T1" s="29">
        <v>2035</v>
      </c>
      <c r="U1" s="29">
        <v>2036</v>
      </c>
      <c r="V1" s="29">
        <v>2037</v>
      </c>
      <c r="W1" s="29">
        <v>2038</v>
      </c>
      <c r="X1" s="29">
        <v>2039</v>
      </c>
      <c r="Y1" s="29">
        <v>2040</v>
      </c>
      <c r="Z1" s="29">
        <v>2041</v>
      </c>
      <c r="AA1" s="29">
        <v>2042</v>
      </c>
      <c r="AB1" s="29">
        <v>2043</v>
      </c>
      <c r="AC1" s="29">
        <v>2044</v>
      </c>
      <c r="AD1" s="29">
        <v>2045</v>
      </c>
      <c r="AE1" s="29">
        <v>2046</v>
      </c>
      <c r="AF1" s="29">
        <v>2047</v>
      </c>
      <c r="AG1" s="29">
        <v>2048</v>
      </c>
      <c r="AH1" s="29">
        <v>2049</v>
      </c>
      <c r="AI1" s="29">
        <v>2050</v>
      </c>
      <c r="AJ1" s="29" t="s">
        <v>39</v>
      </c>
      <c r="AK1" s="57" t="s">
        <v>75</v>
      </c>
      <c r="AL1" s="29" t="s">
        <v>71</v>
      </c>
      <c r="AM1" s="29" t="s">
        <v>72</v>
      </c>
    </row>
    <row r="2" spans="1:39" x14ac:dyDescent="0.25">
      <c r="A2" s="2" t="s">
        <v>0</v>
      </c>
      <c r="B2" s="3">
        <v>610</v>
      </c>
      <c r="C2" s="3">
        <v>932</v>
      </c>
      <c r="D2" s="3">
        <v>1674</v>
      </c>
      <c r="E2" s="3">
        <v>2561</v>
      </c>
      <c r="F2" s="3">
        <v>3688</v>
      </c>
      <c r="G2" s="3">
        <v>5111</v>
      </c>
      <c r="H2" s="3">
        <v>6927</v>
      </c>
      <c r="I2" s="3">
        <v>9250</v>
      </c>
      <c r="J2" s="3">
        <v>12303</v>
      </c>
      <c r="K2" s="3">
        <v>16306</v>
      </c>
      <c r="L2" s="3">
        <v>21494</v>
      </c>
      <c r="M2" s="3">
        <v>28096</v>
      </c>
      <c r="N2" s="3">
        <v>36292</v>
      </c>
      <c r="O2" s="3">
        <v>46120</v>
      </c>
      <c r="P2" s="3">
        <v>57471</v>
      </c>
      <c r="Q2" s="3">
        <v>69907</v>
      </c>
      <c r="R2" s="3">
        <v>82841</v>
      </c>
      <c r="S2" s="3">
        <v>95447</v>
      </c>
      <c r="T2" s="3">
        <v>107148</v>
      </c>
      <c r="U2" s="3">
        <v>117370</v>
      </c>
      <c r="V2" s="3">
        <v>125835</v>
      </c>
      <c r="W2" s="3">
        <v>132615</v>
      </c>
      <c r="X2" s="3">
        <v>138205</v>
      </c>
      <c r="Y2" s="3">
        <v>143093</v>
      </c>
      <c r="Z2" s="3">
        <v>145316</v>
      </c>
      <c r="AA2" s="3">
        <v>146834</v>
      </c>
      <c r="AB2" s="3">
        <v>148008</v>
      </c>
      <c r="AC2" s="3">
        <v>148768</v>
      </c>
      <c r="AD2" s="3">
        <v>148991</v>
      </c>
      <c r="AE2" s="3">
        <v>148909</v>
      </c>
      <c r="AF2" s="3">
        <v>148550</v>
      </c>
      <c r="AG2" s="3">
        <v>147952</v>
      </c>
      <c r="AH2" s="3">
        <v>147460</v>
      </c>
      <c r="AI2" s="3">
        <v>147165</v>
      </c>
      <c r="AJ2" s="2" t="s">
        <v>0</v>
      </c>
      <c r="AK2" s="58" t="s">
        <v>76</v>
      </c>
      <c r="AL2" s="2" t="s">
        <v>57</v>
      </c>
      <c r="AM2" s="2" t="s">
        <v>60</v>
      </c>
    </row>
    <row r="3" spans="1:39" ht="30" x14ac:dyDescent="0.25">
      <c r="A3" s="2" t="s">
        <v>1</v>
      </c>
      <c r="B3" s="3">
        <v>222</v>
      </c>
      <c r="C3" s="3">
        <v>339</v>
      </c>
      <c r="D3" s="3">
        <v>608</v>
      </c>
      <c r="E3" s="3">
        <v>860</v>
      </c>
      <c r="F3" s="3">
        <v>1131</v>
      </c>
      <c r="G3" s="3">
        <v>1405</v>
      </c>
      <c r="H3" s="3">
        <v>1667</v>
      </c>
      <c r="I3" s="3">
        <v>1884</v>
      </c>
      <c r="J3" s="3">
        <v>2141</v>
      </c>
      <c r="K3" s="3">
        <v>2470</v>
      </c>
      <c r="L3" s="3">
        <v>2890</v>
      </c>
      <c r="M3" s="3">
        <v>3417</v>
      </c>
      <c r="N3" s="3">
        <v>4065</v>
      </c>
      <c r="O3" s="3">
        <v>4837</v>
      </c>
      <c r="P3" s="3">
        <v>5719</v>
      </c>
      <c r="Q3" s="3">
        <v>6679</v>
      </c>
      <c r="R3" s="3">
        <v>7673</v>
      </c>
      <c r="S3" s="3">
        <v>8637</v>
      </c>
      <c r="T3" s="3">
        <v>9525</v>
      </c>
      <c r="U3" s="3">
        <v>10293</v>
      </c>
      <c r="V3" s="3">
        <v>10901</v>
      </c>
      <c r="W3" s="3">
        <v>11365</v>
      </c>
      <c r="X3" s="3">
        <v>11738</v>
      </c>
      <c r="Y3" s="3">
        <v>12061</v>
      </c>
      <c r="Z3" s="3">
        <v>12183</v>
      </c>
      <c r="AA3" s="3">
        <v>12257</v>
      </c>
      <c r="AB3" s="3">
        <v>12308</v>
      </c>
      <c r="AC3" s="3">
        <v>12332</v>
      </c>
      <c r="AD3" s="3">
        <v>12318</v>
      </c>
      <c r="AE3" s="3">
        <v>12283</v>
      </c>
      <c r="AF3" s="3">
        <v>12231</v>
      </c>
      <c r="AG3" s="3">
        <v>12161</v>
      </c>
      <c r="AH3" s="3">
        <v>12101</v>
      </c>
      <c r="AI3" s="3">
        <v>12062</v>
      </c>
      <c r="AJ3" s="2" t="s">
        <v>1</v>
      </c>
      <c r="AK3" s="58" t="s">
        <v>77</v>
      </c>
      <c r="AL3" s="2" t="s">
        <v>69</v>
      </c>
      <c r="AM3" s="2" t="s">
        <v>60</v>
      </c>
    </row>
    <row r="4" spans="1:39" x14ac:dyDescent="0.25">
      <c r="A4" s="2" t="s">
        <v>2</v>
      </c>
      <c r="B4" s="3">
        <v>386</v>
      </c>
      <c r="C4" s="3">
        <v>589</v>
      </c>
      <c r="D4" s="3">
        <v>1055</v>
      </c>
      <c r="E4" s="3">
        <v>1941</v>
      </c>
      <c r="F4" s="3">
        <v>3287</v>
      </c>
      <c r="G4" s="3">
        <v>5291</v>
      </c>
      <c r="H4" s="3">
        <v>8247</v>
      </c>
      <c r="I4" s="3">
        <v>12562</v>
      </c>
      <c r="J4" s="3">
        <v>18358</v>
      </c>
      <c r="K4" s="3">
        <v>26002</v>
      </c>
      <c r="L4" s="3">
        <v>35935</v>
      </c>
      <c r="M4" s="3">
        <v>48607</v>
      </c>
      <c r="N4" s="3">
        <v>64368</v>
      </c>
      <c r="O4" s="3">
        <v>83301</v>
      </c>
      <c r="P4" s="3">
        <v>105200</v>
      </c>
      <c r="Q4" s="3">
        <v>129215</v>
      </c>
      <c r="R4" s="3">
        <v>154228</v>
      </c>
      <c r="S4" s="3">
        <v>178624</v>
      </c>
      <c r="T4" s="3">
        <v>201293</v>
      </c>
      <c r="U4" s="3">
        <v>221131</v>
      </c>
      <c r="V4" s="3">
        <v>237699</v>
      </c>
      <c r="W4" s="3">
        <v>251063</v>
      </c>
      <c r="X4" s="3">
        <v>262116</v>
      </c>
      <c r="Y4" s="3">
        <v>271818</v>
      </c>
      <c r="Z4" s="3">
        <v>276329</v>
      </c>
      <c r="AA4" s="3">
        <v>279456</v>
      </c>
      <c r="AB4" s="3">
        <v>281909</v>
      </c>
      <c r="AC4" s="3">
        <v>283537</v>
      </c>
      <c r="AD4" s="3">
        <v>284106</v>
      </c>
      <c r="AE4" s="3">
        <v>284071</v>
      </c>
      <c r="AF4" s="3">
        <v>283491</v>
      </c>
      <c r="AG4" s="3">
        <v>282441</v>
      </c>
      <c r="AH4" s="3">
        <v>281599</v>
      </c>
      <c r="AI4" s="3">
        <v>281099</v>
      </c>
      <c r="AJ4" s="2" t="s">
        <v>2</v>
      </c>
      <c r="AK4" s="58" t="s">
        <v>57</v>
      </c>
      <c r="AL4" s="2" t="s">
        <v>57</v>
      </c>
      <c r="AM4" s="2"/>
    </row>
    <row r="5" spans="1:39" x14ac:dyDescent="0.25">
      <c r="A5" s="2" t="s">
        <v>3</v>
      </c>
      <c r="B5" s="3">
        <v>209</v>
      </c>
      <c r="C5" s="3">
        <v>319</v>
      </c>
      <c r="D5" s="3">
        <v>575</v>
      </c>
      <c r="E5" s="3">
        <v>1005</v>
      </c>
      <c r="F5" s="3">
        <v>1640</v>
      </c>
      <c r="G5" s="3">
        <v>2563</v>
      </c>
      <c r="H5" s="3">
        <v>3894</v>
      </c>
      <c r="I5" s="3">
        <v>5806</v>
      </c>
      <c r="J5" s="3">
        <v>8369</v>
      </c>
      <c r="K5" s="3">
        <v>11746</v>
      </c>
      <c r="L5" s="3">
        <v>16136</v>
      </c>
      <c r="M5" s="3">
        <v>21738</v>
      </c>
      <c r="N5" s="3">
        <v>28697</v>
      </c>
      <c r="O5" s="3">
        <v>37058</v>
      </c>
      <c r="P5" s="3">
        <v>46726</v>
      </c>
      <c r="Q5" s="3">
        <v>57327</v>
      </c>
      <c r="R5" s="3">
        <v>68366</v>
      </c>
      <c r="S5" s="3">
        <v>79134</v>
      </c>
      <c r="T5" s="3">
        <v>89138</v>
      </c>
      <c r="U5" s="3">
        <v>97887</v>
      </c>
      <c r="V5" s="3">
        <v>105192</v>
      </c>
      <c r="W5" s="3">
        <v>111078</v>
      </c>
      <c r="X5" s="3">
        <v>115946</v>
      </c>
      <c r="Y5" s="3">
        <v>120214</v>
      </c>
      <c r="Z5" s="3">
        <v>122198</v>
      </c>
      <c r="AA5" s="3">
        <v>123565</v>
      </c>
      <c r="AB5" s="3">
        <v>124642</v>
      </c>
      <c r="AC5" s="3">
        <v>125351</v>
      </c>
      <c r="AD5" s="3">
        <v>125595</v>
      </c>
      <c r="AE5" s="3">
        <v>125574</v>
      </c>
      <c r="AF5" s="3">
        <v>125311</v>
      </c>
      <c r="AG5" s="3">
        <v>124843</v>
      </c>
      <c r="AH5" s="3">
        <v>124467</v>
      </c>
      <c r="AI5" s="3">
        <v>124243</v>
      </c>
      <c r="AJ5" s="2" t="s">
        <v>3</v>
      </c>
      <c r="AK5" s="58" t="s">
        <v>57</v>
      </c>
      <c r="AL5" s="2" t="s">
        <v>57</v>
      </c>
      <c r="AM5" s="2"/>
    </row>
    <row r="6" spans="1:39" x14ac:dyDescent="0.25">
      <c r="A6" s="2" t="s">
        <v>4</v>
      </c>
      <c r="B6" s="3">
        <v>512</v>
      </c>
      <c r="C6" s="3">
        <v>748</v>
      </c>
      <c r="D6" s="3">
        <v>1693</v>
      </c>
      <c r="E6" s="3">
        <v>2970</v>
      </c>
      <c r="F6" s="3">
        <v>4700</v>
      </c>
      <c r="G6" s="3">
        <v>7021</v>
      </c>
      <c r="H6" s="3">
        <v>10153</v>
      </c>
      <c r="I6" s="3">
        <v>14379</v>
      </c>
      <c r="J6" s="3">
        <v>20016</v>
      </c>
      <c r="K6" s="3">
        <v>27464</v>
      </c>
      <c r="L6" s="3">
        <v>37173</v>
      </c>
      <c r="M6" s="3">
        <v>49594</v>
      </c>
      <c r="N6" s="3">
        <v>65095</v>
      </c>
      <c r="O6" s="3">
        <v>83800</v>
      </c>
      <c r="P6" s="3">
        <v>105532</v>
      </c>
      <c r="Q6" s="3">
        <v>129489</v>
      </c>
      <c r="R6" s="3">
        <v>154563</v>
      </c>
      <c r="S6" s="3">
        <v>179156</v>
      </c>
      <c r="T6" s="3">
        <v>202120</v>
      </c>
      <c r="U6" s="3">
        <v>222303</v>
      </c>
      <c r="V6" s="3">
        <v>238812</v>
      </c>
      <c r="W6" s="3">
        <v>251894</v>
      </c>
      <c r="X6" s="3">
        <v>262684</v>
      </c>
      <c r="Y6" s="3">
        <v>272147</v>
      </c>
      <c r="Z6" s="3">
        <v>276488</v>
      </c>
      <c r="AA6" s="3">
        <v>279462</v>
      </c>
      <c r="AB6" s="3">
        <v>281783</v>
      </c>
      <c r="AC6" s="3">
        <v>283298</v>
      </c>
      <c r="AD6" s="3">
        <v>283780</v>
      </c>
      <c r="AE6" s="3">
        <v>283666</v>
      </c>
      <c r="AF6" s="3">
        <v>283026</v>
      </c>
      <c r="AG6" s="3">
        <v>281924</v>
      </c>
      <c r="AH6" s="3">
        <v>281021</v>
      </c>
      <c r="AI6" s="3">
        <v>280483</v>
      </c>
      <c r="AJ6" s="2" t="s">
        <v>4</v>
      </c>
      <c r="AK6" s="58" t="s">
        <v>58</v>
      </c>
      <c r="AL6" s="2" t="s">
        <v>58</v>
      </c>
      <c r="AM6" s="2"/>
    </row>
    <row r="7" spans="1:39" x14ac:dyDescent="0.25">
      <c r="A7" s="2" t="s">
        <v>5</v>
      </c>
      <c r="B7" s="3">
        <v>56</v>
      </c>
      <c r="C7" s="3">
        <v>85</v>
      </c>
      <c r="D7" s="3">
        <v>150</v>
      </c>
      <c r="E7" s="3">
        <v>251</v>
      </c>
      <c r="F7" s="3">
        <v>394</v>
      </c>
      <c r="G7" s="3">
        <v>593</v>
      </c>
      <c r="H7" s="3">
        <v>872</v>
      </c>
      <c r="I7" s="3">
        <v>1262</v>
      </c>
      <c r="J7" s="3">
        <v>1785</v>
      </c>
      <c r="K7" s="3">
        <v>2475</v>
      </c>
      <c r="L7" s="3">
        <v>3367</v>
      </c>
      <c r="M7" s="3">
        <v>4506</v>
      </c>
      <c r="N7" s="3">
        <v>5921</v>
      </c>
      <c r="O7" s="3">
        <v>7621</v>
      </c>
      <c r="P7" s="3">
        <v>9585</v>
      </c>
      <c r="Q7" s="3">
        <v>11740</v>
      </c>
      <c r="R7" s="3">
        <v>13982</v>
      </c>
      <c r="S7" s="3">
        <v>16169</v>
      </c>
      <c r="T7" s="3">
        <v>18200</v>
      </c>
      <c r="U7" s="3">
        <v>19977</v>
      </c>
      <c r="V7" s="3">
        <v>21459</v>
      </c>
      <c r="W7" s="3">
        <v>22650</v>
      </c>
      <c r="X7" s="3">
        <v>23634</v>
      </c>
      <c r="Y7" s="3">
        <v>24498</v>
      </c>
      <c r="Z7" s="3">
        <v>24898</v>
      </c>
      <c r="AA7" s="3">
        <v>25173</v>
      </c>
      <c r="AB7" s="3">
        <v>25388</v>
      </c>
      <c r="AC7" s="3">
        <v>25530</v>
      </c>
      <c r="AD7" s="3">
        <v>25577</v>
      </c>
      <c r="AE7" s="3">
        <v>25572</v>
      </c>
      <c r="AF7" s="3">
        <v>25516</v>
      </c>
      <c r="AG7" s="3">
        <v>25419</v>
      </c>
      <c r="AH7" s="3">
        <v>25341</v>
      </c>
      <c r="AI7" s="3">
        <v>25295</v>
      </c>
      <c r="AJ7" s="2" t="s">
        <v>5</v>
      </c>
      <c r="AK7" s="58" t="s">
        <v>78</v>
      </c>
      <c r="AL7" s="2" t="s">
        <v>57</v>
      </c>
      <c r="AM7" s="2" t="s">
        <v>63</v>
      </c>
    </row>
    <row r="8" spans="1:39" x14ac:dyDescent="0.25">
      <c r="A8" s="2" t="s">
        <v>6</v>
      </c>
      <c r="B8" s="3">
        <v>135</v>
      </c>
      <c r="C8" s="3">
        <v>198</v>
      </c>
      <c r="D8" s="3">
        <v>448</v>
      </c>
      <c r="E8" s="3">
        <v>764</v>
      </c>
      <c r="F8" s="3">
        <v>1180</v>
      </c>
      <c r="G8" s="3">
        <v>1711</v>
      </c>
      <c r="H8" s="3">
        <v>2405</v>
      </c>
      <c r="I8" s="3">
        <v>3308</v>
      </c>
      <c r="J8" s="3">
        <v>4496</v>
      </c>
      <c r="K8" s="3">
        <v>6063</v>
      </c>
      <c r="L8" s="3">
        <v>8102</v>
      </c>
      <c r="M8" s="3">
        <v>10706</v>
      </c>
      <c r="N8" s="3">
        <v>13955</v>
      </c>
      <c r="O8" s="3">
        <v>17872</v>
      </c>
      <c r="P8" s="3">
        <v>22418</v>
      </c>
      <c r="Q8" s="3">
        <v>27431</v>
      </c>
      <c r="R8" s="3">
        <v>32674</v>
      </c>
      <c r="S8" s="3">
        <v>37816</v>
      </c>
      <c r="T8" s="3">
        <v>42617</v>
      </c>
      <c r="U8" s="3">
        <v>46835</v>
      </c>
      <c r="V8" s="3">
        <v>50286</v>
      </c>
      <c r="W8" s="3">
        <v>53020</v>
      </c>
      <c r="X8" s="3">
        <v>55276</v>
      </c>
      <c r="Y8" s="3">
        <v>57251</v>
      </c>
      <c r="Z8" s="3">
        <v>58152</v>
      </c>
      <c r="AA8" s="3">
        <v>58769</v>
      </c>
      <c r="AB8" s="3">
        <v>59250</v>
      </c>
      <c r="AC8" s="3">
        <v>59561</v>
      </c>
      <c r="AD8" s="3">
        <v>59659</v>
      </c>
      <c r="AE8" s="3">
        <v>59628</v>
      </c>
      <c r="AF8" s="3">
        <v>59491</v>
      </c>
      <c r="AG8" s="3">
        <v>59255</v>
      </c>
      <c r="AH8" s="3">
        <v>59062</v>
      </c>
      <c r="AI8" s="3">
        <v>58947</v>
      </c>
      <c r="AJ8" s="2" t="s">
        <v>6</v>
      </c>
      <c r="AK8" s="58" t="s">
        <v>59</v>
      </c>
      <c r="AL8" s="2" t="s">
        <v>59</v>
      </c>
      <c r="AM8" s="2"/>
    </row>
    <row r="9" spans="1:39" x14ac:dyDescent="0.25">
      <c r="A9" s="2" t="s">
        <v>7</v>
      </c>
      <c r="B9" s="3">
        <v>887</v>
      </c>
      <c r="C9" s="3">
        <v>1358</v>
      </c>
      <c r="D9" s="3">
        <v>2435</v>
      </c>
      <c r="E9" s="3">
        <v>3669</v>
      </c>
      <c r="F9" s="3">
        <v>5200</v>
      </c>
      <c r="G9" s="3">
        <v>7075</v>
      </c>
      <c r="H9" s="3">
        <v>9396</v>
      </c>
      <c r="I9" s="3">
        <v>12265</v>
      </c>
      <c r="J9" s="3">
        <v>16019</v>
      </c>
      <c r="K9" s="3">
        <v>20934</v>
      </c>
      <c r="L9" s="3">
        <v>27298</v>
      </c>
      <c r="M9" s="3">
        <v>35389</v>
      </c>
      <c r="N9" s="3">
        <v>45428</v>
      </c>
      <c r="O9" s="3">
        <v>57466</v>
      </c>
      <c r="P9" s="3">
        <v>71360</v>
      </c>
      <c r="Q9" s="3">
        <v>86576</v>
      </c>
      <c r="R9" s="3">
        <v>102399</v>
      </c>
      <c r="S9" s="3">
        <v>117816</v>
      </c>
      <c r="T9" s="3">
        <v>132123</v>
      </c>
      <c r="U9" s="3">
        <v>144608</v>
      </c>
      <c r="V9" s="3">
        <v>154933</v>
      </c>
      <c r="W9" s="3">
        <v>163179</v>
      </c>
      <c r="X9" s="3">
        <v>169969</v>
      </c>
      <c r="Y9" s="3">
        <v>175910</v>
      </c>
      <c r="Z9" s="3">
        <v>178592</v>
      </c>
      <c r="AA9" s="3">
        <v>180405</v>
      </c>
      <c r="AB9" s="3">
        <v>181817</v>
      </c>
      <c r="AC9" s="3">
        <v>182718</v>
      </c>
      <c r="AD9" s="3">
        <v>182968</v>
      </c>
      <c r="AE9" s="3">
        <v>182841</v>
      </c>
      <c r="AF9" s="3">
        <v>182383</v>
      </c>
      <c r="AG9" s="3">
        <v>181631</v>
      </c>
      <c r="AH9" s="3">
        <v>181013</v>
      </c>
      <c r="AI9" s="3">
        <v>180636</v>
      </c>
      <c r="AJ9" s="2" t="s">
        <v>7</v>
      </c>
      <c r="AK9" s="58" t="s">
        <v>60</v>
      </c>
      <c r="AL9" s="2" t="s">
        <v>60</v>
      </c>
      <c r="AM9" s="2"/>
    </row>
    <row r="10" spans="1:39" x14ac:dyDescent="0.25">
      <c r="A10" s="2" t="s">
        <v>8</v>
      </c>
      <c r="B10" s="3">
        <v>317</v>
      </c>
      <c r="C10" s="3">
        <v>483</v>
      </c>
      <c r="D10" s="3">
        <v>867</v>
      </c>
      <c r="E10" s="3">
        <v>1241</v>
      </c>
      <c r="F10" s="3">
        <v>1660</v>
      </c>
      <c r="G10" s="3">
        <v>2109</v>
      </c>
      <c r="H10" s="3">
        <v>2577</v>
      </c>
      <c r="I10" s="3">
        <v>3035</v>
      </c>
      <c r="J10" s="3">
        <v>3606</v>
      </c>
      <c r="K10" s="3">
        <v>4344</v>
      </c>
      <c r="L10" s="3">
        <v>5292</v>
      </c>
      <c r="M10" s="3">
        <v>6491</v>
      </c>
      <c r="N10" s="3">
        <v>7970</v>
      </c>
      <c r="O10" s="3">
        <v>9740</v>
      </c>
      <c r="P10" s="3">
        <v>11773</v>
      </c>
      <c r="Q10" s="3">
        <v>13991</v>
      </c>
      <c r="R10" s="3">
        <v>16292</v>
      </c>
      <c r="S10" s="3">
        <v>18531</v>
      </c>
      <c r="T10" s="3">
        <v>20600</v>
      </c>
      <c r="U10" s="3">
        <v>22397</v>
      </c>
      <c r="V10" s="3">
        <v>23853</v>
      </c>
      <c r="W10" s="3">
        <v>24993</v>
      </c>
      <c r="X10" s="3">
        <v>25922</v>
      </c>
      <c r="Y10" s="3">
        <v>26728</v>
      </c>
      <c r="Z10" s="3">
        <v>27065</v>
      </c>
      <c r="AA10" s="3">
        <v>27285</v>
      </c>
      <c r="AB10" s="3">
        <v>27448</v>
      </c>
      <c r="AC10" s="3">
        <v>27542</v>
      </c>
      <c r="AD10" s="3">
        <v>27545</v>
      </c>
      <c r="AE10" s="3">
        <v>27498</v>
      </c>
      <c r="AF10" s="3">
        <v>27404</v>
      </c>
      <c r="AG10" s="3">
        <v>27269</v>
      </c>
      <c r="AH10" s="3">
        <v>27155</v>
      </c>
      <c r="AI10" s="3">
        <v>27083</v>
      </c>
      <c r="AJ10" s="2" t="s">
        <v>8</v>
      </c>
      <c r="AK10" s="58" t="s">
        <v>61</v>
      </c>
      <c r="AL10" s="2" t="s">
        <v>61</v>
      </c>
      <c r="AM10" s="2"/>
    </row>
    <row r="11" spans="1:39" x14ac:dyDescent="0.25">
      <c r="A11" s="2" t="s">
        <v>9</v>
      </c>
      <c r="B11" s="3">
        <v>663</v>
      </c>
      <c r="C11" s="3">
        <v>1014</v>
      </c>
      <c r="D11" s="3">
        <v>1819</v>
      </c>
      <c r="E11" s="3">
        <v>2864</v>
      </c>
      <c r="F11" s="3">
        <v>4238</v>
      </c>
      <c r="G11" s="3">
        <v>6039</v>
      </c>
      <c r="H11" s="3">
        <v>8423</v>
      </c>
      <c r="I11" s="3">
        <v>11589</v>
      </c>
      <c r="J11" s="3">
        <v>15784</v>
      </c>
      <c r="K11" s="3">
        <v>21296</v>
      </c>
      <c r="L11" s="3">
        <v>28439</v>
      </c>
      <c r="M11" s="3">
        <v>37542</v>
      </c>
      <c r="N11" s="3">
        <v>48843</v>
      </c>
      <c r="O11" s="3">
        <v>62412</v>
      </c>
      <c r="P11" s="3">
        <v>78088</v>
      </c>
      <c r="Q11" s="3">
        <v>95268</v>
      </c>
      <c r="R11" s="3">
        <v>113139</v>
      </c>
      <c r="S11" s="3">
        <v>130568</v>
      </c>
      <c r="T11" s="3">
        <v>146754</v>
      </c>
      <c r="U11" s="3">
        <v>160894</v>
      </c>
      <c r="V11" s="3">
        <v>172637</v>
      </c>
      <c r="W11" s="3">
        <v>182066</v>
      </c>
      <c r="X11" s="3">
        <v>189840</v>
      </c>
      <c r="Y11" s="3">
        <v>196654</v>
      </c>
      <c r="Z11" s="3">
        <v>199773</v>
      </c>
      <c r="AA11" s="3">
        <v>201909</v>
      </c>
      <c r="AB11" s="3">
        <v>203575</v>
      </c>
      <c r="AC11" s="3">
        <v>204665</v>
      </c>
      <c r="AD11" s="3">
        <v>205002</v>
      </c>
      <c r="AE11" s="3">
        <v>204912</v>
      </c>
      <c r="AF11" s="3">
        <v>204445</v>
      </c>
      <c r="AG11" s="3">
        <v>203640</v>
      </c>
      <c r="AH11" s="3">
        <v>202987</v>
      </c>
      <c r="AI11" s="3">
        <v>202595</v>
      </c>
      <c r="AJ11" s="2" t="s">
        <v>9</v>
      </c>
      <c r="AK11" s="58" t="s">
        <v>79</v>
      </c>
      <c r="AL11" s="2" t="s">
        <v>62</v>
      </c>
      <c r="AM11" s="2" t="s">
        <v>63</v>
      </c>
    </row>
    <row r="12" spans="1:39" x14ac:dyDescent="0.25">
      <c r="A12" s="2" t="s">
        <v>10</v>
      </c>
      <c r="B12" s="3">
        <v>164</v>
      </c>
      <c r="C12" s="3">
        <v>236</v>
      </c>
      <c r="D12" s="3">
        <v>538</v>
      </c>
      <c r="E12" s="3">
        <v>973</v>
      </c>
      <c r="F12" s="3">
        <v>1582</v>
      </c>
      <c r="G12" s="3">
        <v>2430</v>
      </c>
      <c r="H12" s="3">
        <v>3613</v>
      </c>
      <c r="I12" s="3">
        <v>5251</v>
      </c>
      <c r="J12" s="3">
        <v>7457</v>
      </c>
      <c r="K12" s="3">
        <v>10378</v>
      </c>
      <c r="L12" s="3">
        <v>14194</v>
      </c>
      <c r="M12" s="3">
        <v>19078</v>
      </c>
      <c r="N12" s="3">
        <v>25176</v>
      </c>
      <c r="O12" s="3">
        <v>32540</v>
      </c>
      <c r="P12" s="3">
        <v>41098</v>
      </c>
      <c r="Q12" s="3">
        <v>50535</v>
      </c>
      <c r="R12" s="3">
        <v>60414</v>
      </c>
      <c r="S12" s="3">
        <v>70104</v>
      </c>
      <c r="T12" s="3">
        <v>79155</v>
      </c>
      <c r="U12" s="3">
        <v>87109</v>
      </c>
      <c r="V12" s="3">
        <v>93617</v>
      </c>
      <c r="W12" s="3">
        <v>98773</v>
      </c>
      <c r="X12" s="3">
        <v>103028</v>
      </c>
      <c r="Y12" s="3">
        <v>106761</v>
      </c>
      <c r="Z12" s="3">
        <v>108478</v>
      </c>
      <c r="AA12" s="3">
        <v>109657</v>
      </c>
      <c r="AB12" s="3">
        <v>110579</v>
      </c>
      <c r="AC12" s="3">
        <v>111184</v>
      </c>
      <c r="AD12" s="3">
        <v>111380</v>
      </c>
      <c r="AE12" s="3">
        <v>111340</v>
      </c>
      <c r="AF12" s="3">
        <v>111095</v>
      </c>
      <c r="AG12" s="3">
        <v>110665</v>
      </c>
      <c r="AH12" s="3">
        <v>110318</v>
      </c>
      <c r="AI12" s="3">
        <v>110110</v>
      </c>
      <c r="AJ12" s="2" t="s">
        <v>10</v>
      </c>
      <c r="AK12" s="58" t="s">
        <v>58</v>
      </c>
      <c r="AL12" s="2" t="s">
        <v>58</v>
      </c>
      <c r="AM12" s="2"/>
    </row>
    <row r="13" spans="1:39" x14ac:dyDescent="0.25">
      <c r="A13" s="2" t="s">
        <v>11</v>
      </c>
      <c r="B13" s="3">
        <v>116</v>
      </c>
      <c r="C13" s="3">
        <v>173</v>
      </c>
      <c r="D13" s="3">
        <v>391</v>
      </c>
      <c r="E13" s="3">
        <v>661</v>
      </c>
      <c r="F13" s="3">
        <v>1008</v>
      </c>
      <c r="G13" s="3">
        <v>1452</v>
      </c>
      <c r="H13" s="3">
        <v>2022</v>
      </c>
      <c r="I13" s="3">
        <v>2749</v>
      </c>
      <c r="J13" s="3">
        <v>3705</v>
      </c>
      <c r="K13" s="3">
        <v>4961</v>
      </c>
      <c r="L13" s="3">
        <v>6594</v>
      </c>
      <c r="M13" s="3">
        <v>8678</v>
      </c>
      <c r="N13" s="3">
        <v>11277</v>
      </c>
      <c r="O13" s="3">
        <v>14413</v>
      </c>
      <c r="P13" s="3">
        <v>18049</v>
      </c>
      <c r="Q13" s="3">
        <v>22058</v>
      </c>
      <c r="R13" s="3">
        <v>26252</v>
      </c>
      <c r="S13" s="3">
        <v>30364</v>
      </c>
      <c r="T13" s="3">
        <v>34203</v>
      </c>
      <c r="U13" s="3">
        <v>37575</v>
      </c>
      <c r="V13" s="3">
        <v>40336</v>
      </c>
      <c r="W13" s="3">
        <v>42520</v>
      </c>
      <c r="X13" s="3">
        <v>44325</v>
      </c>
      <c r="Y13" s="3">
        <v>45903</v>
      </c>
      <c r="Z13" s="3">
        <v>46625</v>
      </c>
      <c r="AA13" s="3">
        <v>47114</v>
      </c>
      <c r="AB13" s="3">
        <v>47496</v>
      </c>
      <c r="AC13" s="3">
        <v>47743</v>
      </c>
      <c r="AD13" s="3">
        <v>47820</v>
      </c>
      <c r="AE13" s="3">
        <v>47796</v>
      </c>
      <c r="AF13" s="3">
        <v>47683</v>
      </c>
      <c r="AG13" s="3">
        <v>47491</v>
      </c>
      <c r="AH13" s="3">
        <v>47338</v>
      </c>
      <c r="AI13" s="3">
        <v>47243</v>
      </c>
      <c r="AJ13" s="2" t="s">
        <v>11</v>
      </c>
      <c r="AK13" s="58" t="s">
        <v>63</v>
      </c>
      <c r="AL13" s="2" t="s">
        <v>63</v>
      </c>
      <c r="AM13" s="2"/>
    </row>
    <row r="14" spans="1:39" x14ac:dyDescent="0.25">
      <c r="A14" s="2" t="s">
        <v>12</v>
      </c>
      <c r="B14" s="3">
        <v>241</v>
      </c>
      <c r="C14" s="3">
        <v>351</v>
      </c>
      <c r="D14" s="3">
        <v>783</v>
      </c>
      <c r="E14" s="3">
        <v>1310</v>
      </c>
      <c r="F14" s="3">
        <v>1977</v>
      </c>
      <c r="G14" s="3">
        <v>2810</v>
      </c>
      <c r="H14" s="3">
        <v>3864</v>
      </c>
      <c r="I14" s="3">
        <v>5189</v>
      </c>
      <c r="J14" s="3">
        <v>6913</v>
      </c>
      <c r="K14" s="3">
        <v>9180</v>
      </c>
      <c r="L14" s="3">
        <v>12121</v>
      </c>
      <c r="M14" s="3">
        <v>15874</v>
      </c>
      <c r="N14" s="3">
        <v>20547</v>
      </c>
      <c r="O14" s="3">
        <v>26177</v>
      </c>
      <c r="P14" s="3">
        <v>32710</v>
      </c>
      <c r="Q14" s="3">
        <v>39904</v>
      </c>
      <c r="R14" s="3">
        <v>47428</v>
      </c>
      <c r="S14" s="3">
        <v>54799</v>
      </c>
      <c r="T14" s="3">
        <v>61678</v>
      </c>
      <c r="U14" s="3">
        <v>67718</v>
      </c>
      <c r="V14" s="3">
        <v>72665</v>
      </c>
      <c r="W14" s="3">
        <v>76589</v>
      </c>
      <c r="X14" s="3">
        <v>79823</v>
      </c>
      <c r="Y14" s="3">
        <v>82653</v>
      </c>
      <c r="Z14" s="3">
        <v>83942</v>
      </c>
      <c r="AA14" s="3">
        <v>84817</v>
      </c>
      <c r="AB14" s="3">
        <v>85502</v>
      </c>
      <c r="AC14" s="3">
        <v>85943</v>
      </c>
      <c r="AD14" s="3">
        <v>86075</v>
      </c>
      <c r="AE14" s="3">
        <v>86027</v>
      </c>
      <c r="AF14" s="3">
        <v>85822</v>
      </c>
      <c r="AG14" s="3">
        <v>85479</v>
      </c>
      <c r="AH14" s="3">
        <v>85195</v>
      </c>
      <c r="AI14" s="3">
        <v>85026</v>
      </c>
      <c r="AJ14" s="2" t="s">
        <v>12</v>
      </c>
      <c r="AK14" s="58" t="s">
        <v>78</v>
      </c>
      <c r="AL14" s="2" t="s">
        <v>57</v>
      </c>
      <c r="AM14" s="2" t="s">
        <v>63</v>
      </c>
    </row>
    <row r="15" spans="1:39" x14ac:dyDescent="0.25">
      <c r="A15" s="2" t="s">
        <v>13</v>
      </c>
      <c r="B15" s="3">
        <v>65</v>
      </c>
      <c r="C15" s="3">
        <v>95</v>
      </c>
      <c r="D15" s="3">
        <v>214</v>
      </c>
      <c r="E15" s="3">
        <v>392</v>
      </c>
      <c r="F15" s="3">
        <v>650</v>
      </c>
      <c r="G15" s="3">
        <v>1016</v>
      </c>
      <c r="H15" s="3">
        <v>1533</v>
      </c>
      <c r="I15" s="3">
        <v>2264</v>
      </c>
      <c r="J15" s="3">
        <v>3249</v>
      </c>
      <c r="K15" s="3">
        <v>4556</v>
      </c>
      <c r="L15" s="3">
        <v>6263</v>
      </c>
      <c r="M15" s="3">
        <v>8452</v>
      </c>
      <c r="N15" s="3">
        <v>11184</v>
      </c>
      <c r="O15" s="3">
        <v>14484</v>
      </c>
      <c r="P15" s="3">
        <v>18319</v>
      </c>
      <c r="Q15" s="3">
        <v>22549</v>
      </c>
      <c r="R15" s="3">
        <v>26977</v>
      </c>
      <c r="S15" s="3">
        <v>31322</v>
      </c>
      <c r="T15" s="3">
        <v>35380</v>
      </c>
      <c r="U15" s="3">
        <v>38947</v>
      </c>
      <c r="V15" s="3">
        <v>41864</v>
      </c>
      <c r="W15" s="3">
        <v>44176</v>
      </c>
      <c r="X15" s="3">
        <v>46085</v>
      </c>
      <c r="Y15" s="3">
        <v>47760</v>
      </c>
      <c r="Z15" s="3">
        <v>48531</v>
      </c>
      <c r="AA15" s="3">
        <v>49062</v>
      </c>
      <c r="AB15" s="3">
        <v>49476</v>
      </c>
      <c r="AC15" s="3">
        <v>49748</v>
      </c>
      <c r="AD15" s="3">
        <v>49838</v>
      </c>
      <c r="AE15" s="3">
        <v>49822</v>
      </c>
      <c r="AF15" s="3">
        <v>49713</v>
      </c>
      <c r="AG15" s="3">
        <v>49522</v>
      </c>
      <c r="AH15" s="3">
        <v>49367</v>
      </c>
      <c r="AI15" s="3">
        <v>49275</v>
      </c>
      <c r="AJ15" s="2" t="s">
        <v>13</v>
      </c>
      <c r="AK15" s="58" t="s">
        <v>59</v>
      </c>
      <c r="AL15" s="2" t="s">
        <v>59</v>
      </c>
      <c r="AM15" s="2"/>
    </row>
    <row r="16" spans="1:39" x14ac:dyDescent="0.25">
      <c r="A16" s="2" t="s">
        <v>14</v>
      </c>
      <c r="B16" s="3">
        <v>15</v>
      </c>
      <c r="C16" s="3">
        <v>24</v>
      </c>
      <c r="D16" s="3">
        <v>42</v>
      </c>
      <c r="E16" s="3">
        <v>62</v>
      </c>
      <c r="F16" s="3">
        <v>86</v>
      </c>
      <c r="G16" s="3">
        <v>113</v>
      </c>
      <c r="H16" s="3">
        <v>145</v>
      </c>
      <c r="I16" s="3">
        <v>181</v>
      </c>
      <c r="J16" s="3">
        <v>228</v>
      </c>
      <c r="K16" s="3">
        <v>289</v>
      </c>
      <c r="L16" s="3">
        <v>368</v>
      </c>
      <c r="M16" s="3">
        <v>468</v>
      </c>
      <c r="N16" s="3">
        <v>592</v>
      </c>
      <c r="O16" s="3">
        <v>741</v>
      </c>
      <c r="P16" s="3">
        <v>912</v>
      </c>
      <c r="Q16" s="3">
        <v>1099</v>
      </c>
      <c r="R16" s="3">
        <v>1294</v>
      </c>
      <c r="S16" s="3">
        <v>1484</v>
      </c>
      <c r="T16" s="3">
        <v>1660</v>
      </c>
      <c r="U16" s="3">
        <v>1813</v>
      </c>
      <c r="V16" s="3">
        <v>1939</v>
      </c>
      <c r="W16" s="3">
        <v>2039</v>
      </c>
      <c r="X16" s="3">
        <v>2121</v>
      </c>
      <c r="Y16" s="3">
        <v>2193</v>
      </c>
      <c r="Z16" s="3">
        <v>2225</v>
      </c>
      <c r="AA16" s="3">
        <v>2246</v>
      </c>
      <c r="AB16" s="3">
        <v>2262</v>
      </c>
      <c r="AC16" s="3">
        <v>2272</v>
      </c>
      <c r="AD16" s="3">
        <v>2275</v>
      </c>
      <c r="AE16" s="3">
        <v>2272</v>
      </c>
      <c r="AF16" s="3">
        <v>2266</v>
      </c>
      <c r="AG16" s="3">
        <v>2256</v>
      </c>
      <c r="AH16" s="3">
        <v>2248</v>
      </c>
      <c r="AI16" s="3">
        <v>2243</v>
      </c>
      <c r="AJ16" s="2" t="s">
        <v>14</v>
      </c>
      <c r="AK16" s="58" t="s">
        <v>69</v>
      </c>
      <c r="AL16" s="2" t="s">
        <v>69</v>
      </c>
      <c r="AM16" s="2"/>
    </row>
    <row r="17" spans="1:39" x14ac:dyDescent="0.25">
      <c r="A17" s="2" t="s">
        <v>15</v>
      </c>
      <c r="B17" s="3">
        <v>463</v>
      </c>
      <c r="C17" s="3">
        <v>706</v>
      </c>
      <c r="D17" s="3">
        <v>1266</v>
      </c>
      <c r="E17" s="3">
        <v>2021</v>
      </c>
      <c r="F17" s="3">
        <v>3046</v>
      </c>
      <c r="G17" s="3">
        <v>4411</v>
      </c>
      <c r="H17" s="3">
        <v>6265</v>
      </c>
      <c r="I17" s="3">
        <v>8773</v>
      </c>
      <c r="J17" s="3">
        <v>12107</v>
      </c>
      <c r="K17" s="3">
        <v>16492</v>
      </c>
      <c r="L17" s="3">
        <v>22177</v>
      </c>
      <c r="M17" s="3">
        <v>29422</v>
      </c>
      <c r="N17" s="3">
        <v>38425</v>
      </c>
      <c r="O17" s="3">
        <v>49229</v>
      </c>
      <c r="P17" s="3">
        <v>61712</v>
      </c>
      <c r="Q17" s="3">
        <v>75400</v>
      </c>
      <c r="R17" s="3">
        <v>89639</v>
      </c>
      <c r="S17" s="3">
        <v>103529</v>
      </c>
      <c r="T17" s="3">
        <v>116425</v>
      </c>
      <c r="U17" s="3">
        <v>127697</v>
      </c>
      <c r="V17" s="3">
        <v>137073</v>
      </c>
      <c r="W17" s="3">
        <v>144605</v>
      </c>
      <c r="X17" s="3">
        <v>150823</v>
      </c>
      <c r="Y17" s="3">
        <v>156273</v>
      </c>
      <c r="Z17" s="3">
        <v>158778</v>
      </c>
      <c r="AA17" s="3">
        <v>160496</v>
      </c>
      <c r="AB17" s="3">
        <v>161840</v>
      </c>
      <c r="AC17" s="3">
        <v>162720</v>
      </c>
      <c r="AD17" s="3">
        <v>163001</v>
      </c>
      <c r="AE17" s="3">
        <v>162944</v>
      </c>
      <c r="AF17" s="3">
        <v>162579</v>
      </c>
      <c r="AG17" s="3">
        <v>161948</v>
      </c>
      <c r="AH17" s="3">
        <v>161435</v>
      </c>
      <c r="AI17" s="3">
        <v>161128</v>
      </c>
      <c r="AJ17" s="2" t="s">
        <v>15</v>
      </c>
      <c r="AK17" s="58" t="s">
        <v>62</v>
      </c>
      <c r="AL17" s="2" t="s">
        <v>62</v>
      </c>
      <c r="AM17" s="2"/>
    </row>
    <row r="18" spans="1:39" x14ac:dyDescent="0.25">
      <c r="A18" s="2" t="s">
        <v>16</v>
      </c>
      <c r="B18" s="3">
        <v>441</v>
      </c>
      <c r="C18" s="3">
        <v>673</v>
      </c>
      <c r="D18" s="3">
        <v>1208</v>
      </c>
      <c r="E18" s="3">
        <v>2081</v>
      </c>
      <c r="F18" s="3">
        <v>3349</v>
      </c>
      <c r="G18" s="3">
        <v>5166</v>
      </c>
      <c r="H18" s="3">
        <v>7768</v>
      </c>
      <c r="I18" s="3">
        <v>11477</v>
      </c>
      <c r="J18" s="3">
        <v>16443</v>
      </c>
      <c r="K18" s="3">
        <v>22984</v>
      </c>
      <c r="L18" s="3">
        <v>31483</v>
      </c>
      <c r="M18" s="3">
        <v>42317</v>
      </c>
      <c r="N18" s="3">
        <v>55789</v>
      </c>
      <c r="O18" s="3">
        <v>71968</v>
      </c>
      <c r="P18" s="3">
        <v>90670</v>
      </c>
      <c r="Q18" s="3">
        <v>111188</v>
      </c>
      <c r="R18" s="3">
        <v>132546</v>
      </c>
      <c r="S18" s="3">
        <v>153372</v>
      </c>
      <c r="T18" s="3">
        <v>172729</v>
      </c>
      <c r="U18" s="3">
        <v>189658</v>
      </c>
      <c r="V18" s="3">
        <v>203779</v>
      </c>
      <c r="W18" s="3">
        <v>215154</v>
      </c>
      <c r="X18" s="3">
        <v>224557</v>
      </c>
      <c r="Y18" s="3">
        <v>232810</v>
      </c>
      <c r="Z18" s="3">
        <v>236635</v>
      </c>
      <c r="AA18" s="3">
        <v>239276</v>
      </c>
      <c r="AB18" s="3">
        <v>241345</v>
      </c>
      <c r="AC18" s="3">
        <v>242712</v>
      </c>
      <c r="AD18" s="3">
        <v>243178</v>
      </c>
      <c r="AE18" s="3">
        <v>243129</v>
      </c>
      <c r="AF18" s="3">
        <v>242619</v>
      </c>
      <c r="AG18" s="3">
        <v>241707</v>
      </c>
      <c r="AH18" s="3">
        <v>240974</v>
      </c>
      <c r="AI18" s="3">
        <v>240537</v>
      </c>
      <c r="AJ18" s="2" t="s">
        <v>16</v>
      </c>
      <c r="AK18" s="58" t="s">
        <v>57</v>
      </c>
      <c r="AL18" s="2" t="s">
        <v>57</v>
      </c>
      <c r="AM18" s="2"/>
    </row>
    <row r="19" spans="1:39" x14ac:dyDescent="0.25">
      <c r="A19" s="2" t="s">
        <v>17</v>
      </c>
      <c r="B19" s="3">
        <v>1099</v>
      </c>
      <c r="C19" s="3">
        <v>1678</v>
      </c>
      <c r="D19" s="3">
        <v>3010</v>
      </c>
      <c r="E19" s="3">
        <v>4928</v>
      </c>
      <c r="F19" s="3">
        <v>7591</v>
      </c>
      <c r="G19" s="3">
        <v>11247</v>
      </c>
      <c r="H19" s="3">
        <v>16308</v>
      </c>
      <c r="I19" s="3">
        <v>23311</v>
      </c>
      <c r="J19" s="3">
        <v>32646</v>
      </c>
      <c r="K19" s="3">
        <v>44926</v>
      </c>
      <c r="L19" s="3">
        <v>60869</v>
      </c>
      <c r="M19" s="3">
        <v>81192</v>
      </c>
      <c r="N19" s="3">
        <v>106434</v>
      </c>
      <c r="O19" s="3">
        <v>136751</v>
      </c>
      <c r="P19" s="3">
        <v>171791</v>
      </c>
      <c r="Q19" s="3">
        <v>210210</v>
      </c>
      <c r="R19" s="3">
        <v>250194</v>
      </c>
      <c r="S19" s="3">
        <v>289183</v>
      </c>
      <c r="T19" s="3">
        <v>325406</v>
      </c>
      <c r="U19" s="3">
        <v>357071</v>
      </c>
      <c r="V19" s="3">
        <v>383447</v>
      </c>
      <c r="W19" s="3">
        <v>404655</v>
      </c>
      <c r="X19" s="3">
        <v>422182</v>
      </c>
      <c r="Y19" s="3">
        <v>437543</v>
      </c>
      <c r="Z19" s="3">
        <v>444629</v>
      </c>
      <c r="AA19" s="3">
        <v>449503</v>
      </c>
      <c r="AB19" s="3">
        <v>453322</v>
      </c>
      <c r="AC19" s="3">
        <v>455826</v>
      </c>
      <c r="AD19" s="3">
        <v>456654</v>
      </c>
      <c r="AE19" s="3">
        <v>456515</v>
      </c>
      <c r="AF19" s="3">
        <v>455520</v>
      </c>
      <c r="AG19" s="3">
        <v>453779</v>
      </c>
      <c r="AH19" s="3">
        <v>452366</v>
      </c>
      <c r="AI19" s="3">
        <v>451525</v>
      </c>
      <c r="AJ19" s="2" t="s">
        <v>17</v>
      </c>
      <c r="AK19" s="58" t="s">
        <v>57</v>
      </c>
      <c r="AL19" s="2" t="s">
        <v>57</v>
      </c>
      <c r="AM19" s="2"/>
    </row>
    <row r="20" spans="1:39" x14ac:dyDescent="0.25">
      <c r="A20" s="2" t="s">
        <v>18</v>
      </c>
      <c r="B20" s="3">
        <v>74</v>
      </c>
      <c r="C20" s="3">
        <v>107</v>
      </c>
      <c r="D20" s="3">
        <v>243</v>
      </c>
      <c r="E20" s="3">
        <v>470</v>
      </c>
      <c r="F20" s="3">
        <v>811</v>
      </c>
      <c r="G20" s="3">
        <v>1310</v>
      </c>
      <c r="H20" s="3">
        <v>2038</v>
      </c>
      <c r="I20" s="3">
        <v>3092</v>
      </c>
      <c r="J20" s="3">
        <v>4527</v>
      </c>
      <c r="K20" s="3">
        <v>6434</v>
      </c>
      <c r="L20" s="3">
        <v>8925</v>
      </c>
      <c r="M20" s="3">
        <v>12120</v>
      </c>
      <c r="N20" s="3">
        <v>16115</v>
      </c>
      <c r="O20" s="3">
        <v>20939</v>
      </c>
      <c r="P20" s="3">
        <v>26548</v>
      </c>
      <c r="Q20" s="3">
        <v>32738</v>
      </c>
      <c r="R20" s="3">
        <v>39217</v>
      </c>
      <c r="S20" s="3">
        <v>45573</v>
      </c>
      <c r="T20" s="3">
        <v>51510</v>
      </c>
      <c r="U20" s="3">
        <v>56732</v>
      </c>
      <c r="V20" s="3">
        <v>61002</v>
      </c>
      <c r="W20" s="3">
        <v>64384</v>
      </c>
      <c r="X20" s="3">
        <v>67181</v>
      </c>
      <c r="Y20" s="3">
        <v>69632</v>
      </c>
      <c r="Z20" s="3">
        <v>70766</v>
      </c>
      <c r="AA20" s="3">
        <v>71546</v>
      </c>
      <c r="AB20" s="3">
        <v>72156</v>
      </c>
      <c r="AC20" s="3">
        <v>72558</v>
      </c>
      <c r="AD20" s="3">
        <v>72692</v>
      </c>
      <c r="AE20" s="3">
        <v>72673</v>
      </c>
      <c r="AF20" s="3">
        <v>72516</v>
      </c>
      <c r="AG20" s="3">
        <v>72240</v>
      </c>
      <c r="AH20" s="3">
        <v>72016</v>
      </c>
      <c r="AI20" s="3">
        <v>71883</v>
      </c>
      <c r="AJ20" s="2" t="s">
        <v>18</v>
      </c>
      <c r="AK20" s="58" t="s">
        <v>59</v>
      </c>
      <c r="AL20" s="2" t="s">
        <v>59</v>
      </c>
      <c r="AM20" s="2"/>
    </row>
    <row r="21" spans="1:39" x14ac:dyDescent="0.25">
      <c r="A21" s="2" t="s">
        <v>19</v>
      </c>
      <c r="B21" s="3">
        <v>186</v>
      </c>
      <c r="C21" s="3">
        <v>272</v>
      </c>
      <c r="D21" s="3">
        <v>614</v>
      </c>
      <c r="E21" s="3">
        <v>1130</v>
      </c>
      <c r="F21" s="3">
        <v>1881</v>
      </c>
      <c r="G21" s="3">
        <v>2945</v>
      </c>
      <c r="H21" s="3">
        <v>4454</v>
      </c>
      <c r="I21" s="3">
        <v>6581</v>
      </c>
      <c r="J21" s="3">
        <v>9458</v>
      </c>
      <c r="K21" s="3">
        <v>13276</v>
      </c>
      <c r="L21" s="3">
        <v>18265</v>
      </c>
      <c r="M21" s="3">
        <v>24652</v>
      </c>
      <c r="N21" s="3">
        <v>32635</v>
      </c>
      <c r="O21" s="3">
        <v>42277</v>
      </c>
      <c r="P21" s="3">
        <v>53480</v>
      </c>
      <c r="Q21" s="3">
        <v>65839</v>
      </c>
      <c r="R21" s="3">
        <v>78774</v>
      </c>
      <c r="S21" s="3">
        <v>91466</v>
      </c>
      <c r="T21" s="3">
        <v>103323</v>
      </c>
      <c r="U21" s="3">
        <v>113743</v>
      </c>
      <c r="V21" s="3">
        <v>122265</v>
      </c>
      <c r="W21" s="3">
        <v>129017</v>
      </c>
      <c r="X21" s="3">
        <v>134597</v>
      </c>
      <c r="Y21" s="3">
        <v>139488</v>
      </c>
      <c r="Z21" s="3">
        <v>141741</v>
      </c>
      <c r="AA21" s="3">
        <v>143292</v>
      </c>
      <c r="AB21" s="3">
        <v>144504</v>
      </c>
      <c r="AC21" s="3">
        <v>145299</v>
      </c>
      <c r="AD21" s="3">
        <v>145561</v>
      </c>
      <c r="AE21" s="3">
        <v>145516</v>
      </c>
      <c r="AF21" s="3">
        <v>145198</v>
      </c>
      <c r="AG21" s="3">
        <v>144638</v>
      </c>
      <c r="AH21" s="3">
        <v>144186</v>
      </c>
      <c r="AI21" s="3">
        <v>143919</v>
      </c>
      <c r="AJ21" s="2" t="s">
        <v>19</v>
      </c>
      <c r="AK21" s="58" t="s">
        <v>58</v>
      </c>
      <c r="AL21" s="2" t="s">
        <v>58</v>
      </c>
      <c r="AM21" s="2"/>
    </row>
    <row r="22" spans="1:39" ht="30" x14ac:dyDescent="0.25">
      <c r="A22" s="2" t="s">
        <v>20</v>
      </c>
      <c r="B22" s="3">
        <v>39</v>
      </c>
      <c r="C22" s="3">
        <v>60</v>
      </c>
      <c r="D22" s="3">
        <v>108</v>
      </c>
      <c r="E22" s="3">
        <v>169</v>
      </c>
      <c r="F22" s="3">
        <v>250</v>
      </c>
      <c r="G22" s="3">
        <v>354</v>
      </c>
      <c r="H22" s="3">
        <v>494</v>
      </c>
      <c r="I22" s="3">
        <v>678</v>
      </c>
      <c r="J22" s="3">
        <v>921</v>
      </c>
      <c r="K22" s="3">
        <v>1241</v>
      </c>
      <c r="L22" s="3">
        <v>1656</v>
      </c>
      <c r="M22" s="3">
        <v>2184</v>
      </c>
      <c r="N22" s="3">
        <v>2840</v>
      </c>
      <c r="O22" s="3">
        <v>3626</v>
      </c>
      <c r="P22" s="3">
        <v>4536</v>
      </c>
      <c r="Q22" s="3">
        <v>5532</v>
      </c>
      <c r="R22" s="3">
        <v>6570</v>
      </c>
      <c r="S22" s="3">
        <v>7581</v>
      </c>
      <c r="T22" s="3">
        <v>8519</v>
      </c>
      <c r="U22" s="3">
        <v>9339</v>
      </c>
      <c r="V22" s="3">
        <v>10020</v>
      </c>
      <c r="W22" s="3">
        <v>10566</v>
      </c>
      <c r="X22" s="3">
        <v>11017</v>
      </c>
      <c r="Y22" s="3">
        <v>11412</v>
      </c>
      <c r="Z22" s="3">
        <v>11593</v>
      </c>
      <c r="AA22" s="3">
        <v>11717</v>
      </c>
      <c r="AB22" s="3">
        <v>11814</v>
      </c>
      <c r="AC22" s="3">
        <v>11877</v>
      </c>
      <c r="AD22" s="3">
        <v>11896</v>
      </c>
      <c r="AE22" s="3">
        <v>11890</v>
      </c>
      <c r="AF22" s="3">
        <v>11864</v>
      </c>
      <c r="AG22" s="3">
        <v>11816</v>
      </c>
      <c r="AH22" s="3">
        <v>11778</v>
      </c>
      <c r="AI22" s="3">
        <v>11756</v>
      </c>
      <c r="AJ22" s="2" t="s">
        <v>20</v>
      </c>
      <c r="AK22" s="58" t="s">
        <v>80</v>
      </c>
      <c r="AL22" s="2" t="s">
        <v>69</v>
      </c>
      <c r="AM22" s="2" t="s">
        <v>60</v>
      </c>
    </row>
    <row r="23" spans="1:39" x14ac:dyDescent="0.25">
      <c r="A23" s="2" t="s">
        <v>21</v>
      </c>
      <c r="B23" s="3">
        <v>262</v>
      </c>
      <c r="C23" s="3">
        <v>401</v>
      </c>
      <c r="D23" s="3">
        <v>721</v>
      </c>
      <c r="E23" s="3">
        <v>1158</v>
      </c>
      <c r="F23" s="3">
        <v>1754</v>
      </c>
      <c r="G23" s="3">
        <v>2560</v>
      </c>
      <c r="H23" s="3">
        <v>3660</v>
      </c>
      <c r="I23" s="3">
        <v>5161</v>
      </c>
      <c r="J23" s="3">
        <v>7157</v>
      </c>
      <c r="K23" s="3">
        <v>9779</v>
      </c>
      <c r="L23" s="3">
        <v>13184</v>
      </c>
      <c r="M23" s="3">
        <v>17526</v>
      </c>
      <c r="N23" s="3">
        <v>22913</v>
      </c>
      <c r="O23" s="3">
        <v>29385</v>
      </c>
      <c r="P23" s="3">
        <v>36865</v>
      </c>
      <c r="Q23" s="3">
        <v>45061</v>
      </c>
      <c r="R23" s="3">
        <v>53593</v>
      </c>
      <c r="S23" s="3">
        <v>61915</v>
      </c>
      <c r="T23" s="3">
        <v>69638</v>
      </c>
      <c r="U23" s="3">
        <v>76394</v>
      </c>
      <c r="V23" s="3">
        <v>82014</v>
      </c>
      <c r="W23" s="3">
        <v>86531</v>
      </c>
      <c r="X23" s="3">
        <v>90261</v>
      </c>
      <c r="Y23" s="3">
        <v>93533</v>
      </c>
      <c r="Z23" s="3">
        <v>95034</v>
      </c>
      <c r="AA23" s="3">
        <v>96067</v>
      </c>
      <c r="AB23" s="3">
        <v>96875</v>
      </c>
      <c r="AC23" s="3">
        <v>97405</v>
      </c>
      <c r="AD23" s="3">
        <v>97579</v>
      </c>
      <c r="AE23" s="3">
        <v>97543</v>
      </c>
      <c r="AF23" s="3">
        <v>97329</v>
      </c>
      <c r="AG23" s="3">
        <v>96951</v>
      </c>
      <c r="AH23" s="3">
        <v>96645</v>
      </c>
      <c r="AI23" s="3">
        <v>96463</v>
      </c>
      <c r="AJ23" s="2" t="s">
        <v>21</v>
      </c>
      <c r="AK23" s="58" t="s">
        <v>81</v>
      </c>
      <c r="AL23" s="2" t="s">
        <v>61</v>
      </c>
      <c r="AM23" s="2" t="s">
        <v>62</v>
      </c>
    </row>
    <row r="24" spans="1:39" x14ac:dyDescent="0.25">
      <c r="A24" s="2" t="s">
        <v>22</v>
      </c>
      <c r="B24" s="3">
        <v>276</v>
      </c>
      <c r="C24" s="3">
        <v>424</v>
      </c>
      <c r="D24" s="3">
        <v>757</v>
      </c>
      <c r="E24" s="3">
        <v>1215</v>
      </c>
      <c r="F24" s="3">
        <v>1833</v>
      </c>
      <c r="G24" s="3">
        <v>2670</v>
      </c>
      <c r="H24" s="3">
        <v>3801</v>
      </c>
      <c r="I24" s="3">
        <v>5342</v>
      </c>
      <c r="J24" s="3">
        <v>7391</v>
      </c>
      <c r="K24" s="3">
        <v>10082</v>
      </c>
      <c r="L24" s="3">
        <v>13577</v>
      </c>
      <c r="M24" s="3">
        <v>18030</v>
      </c>
      <c r="N24" s="3">
        <v>23560</v>
      </c>
      <c r="O24" s="3">
        <v>30201</v>
      </c>
      <c r="P24" s="3">
        <v>37874</v>
      </c>
      <c r="Q24" s="3">
        <v>46286</v>
      </c>
      <c r="R24" s="3">
        <v>55041</v>
      </c>
      <c r="S24" s="3">
        <v>63575</v>
      </c>
      <c r="T24" s="3">
        <v>71502</v>
      </c>
      <c r="U24" s="3">
        <v>78431</v>
      </c>
      <c r="V24" s="3">
        <v>84196</v>
      </c>
      <c r="W24" s="3">
        <v>88830</v>
      </c>
      <c r="X24" s="3">
        <v>92654</v>
      </c>
      <c r="Y24" s="3">
        <v>96006</v>
      </c>
      <c r="Z24" s="3">
        <v>97549</v>
      </c>
      <c r="AA24" s="3">
        <v>98608</v>
      </c>
      <c r="AB24" s="3">
        <v>99434</v>
      </c>
      <c r="AC24" s="3">
        <v>99974</v>
      </c>
      <c r="AD24" s="3">
        <v>100149</v>
      </c>
      <c r="AE24" s="3">
        <v>100115</v>
      </c>
      <c r="AF24" s="3">
        <v>99894</v>
      </c>
      <c r="AG24" s="3">
        <v>99504</v>
      </c>
      <c r="AH24" s="3">
        <v>99190</v>
      </c>
      <c r="AI24" s="3">
        <v>99004</v>
      </c>
      <c r="AJ24" s="2" t="s">
        <v>22</v>
      </c>
      <c r="AK24" s="58" t="s">
        <v>81</v>
      </c>
      <c r="AL24" s="2" t="s">
        <v>61</v>
      </c>
      <c r="AM24" s="2" t="s">
        <v>62</v>
      </c>
    </row>
    <row r="25" spans="1:39" x14ac:dyDescent="0.25">
      <c r="A25" s="2" t="s">
        <v>23</v>
      </c>
      <c r="B25" s="3">
        <v>154</v>
      </c>
      <c r="C25" s="3">
        <v>226</v>
      </c>
      <c r="D25" s="3">
        <v>507</v>
      </c>
      <c r="E25" s="3">
        <v>930</v>
      </c>
      <c r="F25" s="3">
        <v>1540</v>
      </c>
      <c r="G25" s="3">
        <v>2394</v>
      </c>
      <c r="H25" s="3">
        <v>3606</v>
      </c>
      <c r="I25" s="3">
        <v>5304</v>
      </c>
      <c r="J25" s="3">
        <v>7603</v>
      </c>
      <c r="K25" s="3">
        <v>10649</v>
      </c>
      <c r="L25" s="3">
        <v>14626</v>
      </c>
      <c r="M25" s="3">
        <v>19720</v>
      </c>
      <c r="N25" s="3">
        <v>26085</v>
      </c>
      <c r="O25" s="3">
        <v>33773</v>
      </c>
      <c r="P25" s="3">
        <v>42704</v>
      </c>
      <c r="Q25" s="3">
        <v>52556</v>
      </c>
      <c r="R25" s="3">
        <v>62872</v>
      </c>
      <c r="S25" s="3">
        <v>72988</v>
      </c>
      <c r="T25" s="3">
        <v>82438</v>
      </c>
      <c r="U25" s="3">
        <v>90745</v>
      </c>
      <c r="V25" s="3">
        <v>97541</v>
      </c>
      <c r="W25" s="3">
        <v>102926</v>
      </c>
      <c r="X25" s="3">
        <v>107370</v>
      </c>
      <c r="Y25" s="3">
        <v>111268</v>
      </c>
      <c r="Z25" s="3">
        <v>113065</v>
      </c>
      <c r="AA25" s="3">
        <v>114299</v>
      </c>
      <c r="AB25" s="3">
        <v>115266</v>
      </c>
      <c r="AC25" s="3">
        <v>115898</v>
      </c>
      <c r="AD25" s="3">
        <v>116106</v>
      </c>
      <c r="AE25" s="3">
        <v>116069</v>
      </c>
      <c r="AF25" s="3">
        <v>115816</v>
      </c>
      <c r="AG25" s="3">
        <v>115367</v>
      </c>
      <c r="AH25" s="3">
        <v>115006</v>
      </c>
      <c r="AI25" s="3">
        <v>114792</v>
      </c>
      <c r="AJ25" s="2" t="s">
        <v>23</v>
      </c>
      <c r="AK25" s="58" t="s">
        <v>58</v>
      </c>
      <c r="AL25" s="2" t="s">
        <v>58</v>
      </c>
      <c r="AM25" s="2"/>
    </row>
    <row r="26" spans="1:39" x14ac:dyDescent="0.25">
      <c r="A26" s="2" t="s">
        <v>24</v>
      </c>
      <c r="B26" s="3">
        <v>385</v>
      </c>
      <c r="C26" s="3">
        <v>563</v>
      </c>
      <c r="D26" s="3">
        <v>1273</v>
      </c>
      <c r="E26" s="3">
        <v>2172</v>
      </c>
      <c r="F26" s="3">
        <v>3351</v>
      </c>
      <c r="G26" s="3">
        <v>4861</v>
      </c>
      <c r="H26" s="3">
        <v>6833</v>
      </c>
      <c r="I26" s="3">
        <v>9389</v>
      </c>
      <c r="J26" s="3">
        <v>12759</v>
      </c>
      <c r="K26" s="3">
        <v>17199</v>
      </c>
      <c r="L26" s="3">
        <v>22977</v>
      </c>
      <c r="M26" s="3">
        <v>30357</v>
      </c>
      <c r="N26" s="3">
        <v>39563</v>
      </c>
      <c r="O26" s="3">
        <v>50662</v>
      </c>
      <c r="P26" s="3">
        <v>63545</v>
      </c>
      <c r="Q26" s="3">
        <v>77746</v>
      </c>
      <c r="R26" s="3">
        <v>92607</v>
      </c>
      <c r="S26" s="3">
        <v>107176</v>
      </c>
      <c r="T26" s="3">
        <v>120782</v>
      </c>
      <c r="U26" s="3">
        <v>132734</v>
      </c>
      <c r="V26" s="3">
        <v>142513</v>
      </c>
      <c r="W26" s="3">
        <v>150260</v>
      </c>
      <c r="X26" s="3">
        <v>156651</v>
      </c>
      <c r="Y26" s="3">
        <v>162247</v>
      </c>
      <c r="Z26" s="3">
        <v>164803</v>
      </c>
      <c r="AA26" s="3">
        <v>166550</v>
      </c>
      <c r="AB26" s="3">
        <v>167913</v>
      </c>
      <c r="AC26" s="3">
        <v>168794</v>
      </c>
      <c r="AD26" s="3">
        <v>169065</v>
      </c>
      <c r="AE26" s="3">
        <v>168985</v>
      </c>
      <c r="AF26" s="3">
        <v>168594</v>
      </c>
      <c r="AG26" s="3">
        <v>167927</v>
      </c>
      <c r="AH26" s="3">
        <v>167379</v>
      </c>
      <c r="AI26" s="3">
        <v>167052</v>
      </c>
      <c r="AJ26" s="2" t="s">
        <v>24</v>
      </c>
      <c r="AK26" s="58" t="s">
        <v>58</v>
      </c>
      <c r="AL26" s="2" t="s">
        <v>58</v>
      </c>
      <c r="AM26" s="2"/>
    </row>
    <row r="27" spans="1:39" x14ac:dyDescent="0.25">
      <c r="A27" s="2" t="s">
        <v>25</v>
      </c>
      <c r="B27" s="3">
        <v>26</v>
      </c>
      <c r="C27" s="3">
        <v>41</v>
      </c>
      <c r="D27" s="3">
        <v>71</v>
      </c>
      <c r="E27" s="3">
        <v>117</v>
      </c>
      <c r="F27" s="3">
        <v>179</v>
      </c>
      <c r="G27" s="3">
        <v>264</v>
      </c>
      <c r="H27" s="3">
        <v>380</v>
      </c>
      <c r="I27" s="3">
        <v>539</v>
      </c>
      <c r="J27" s="3">
        <v>752</v>
      </c>
      <c r="K27" s="3">
        <v>1032</v>
      </c>
      <c r="L27" s="3">
        <v>1395</v>
      </c>
      <c r="M27" s="3">
        <v>1857</v>
      </c>
      <c r="N27" s="3">
        <v>2432</v>
      </c>
      <c r="O27" s="3">
        <v>3122</v>
      </c>
      <c r="P27" s="3">
        <v>3920</v>
      </c>
      <c r="Q27" s="3">
        <v>4794</v>
      </c>
      <c r="R27" s="3">
        <v>5704</v>
      </c>
      <c r="S27" s="3">
        <v>6592</v>
      </c>
      <c r="T27" s="3">
        <v>7416</v>
      </c>
      <c r="U27" s="3">
        <v>8137</v>
      </c>
      <c r="V27" s="3">
        <v>8737</v>
      </c>
      <c r="W27" s="3">
        <v>9220</v>
      </c>
      <c r="X27" s="3">
        <v>9618</v>
      </c>
      <c r="Y27" s="3">
        <v>9967</v>
      </c>
      <c r="Z27" s="3">
        <v>10128</v>
      </c>
      <c r="AA27" s="3">
        <v>10240</v>
      </c>
      <c r="AB27" s="3">
        <v>10325</v>
      </c>
      <c r="AC27" s="3">
        <v>10383</v>
      </c>
      <c r="AD27" s="3">
        <v>10401</v>
      </c>
      <c r="AE27" s="3">
        <v>10397</v>
      </c>
      <c r="AF27" s="3">
        <v>10375</v>
      </c>
      <c r="AG27" s="3">
        <v>10334</v>
      </c>
      <c r="AH27" s="3">
        <v>10303</v>
      </c>
      <c r="AI27" s="3">
        <v>10283</v>
      </c>
      <c r="AJ27" s="2" t="s">
        <v>25</v>
      </c>
      <c r="AK27" s="58" t="s">
        <v>65</v>
      </c>
      <c r="AL27" s="2" t="s">
        <v>65</v>
      </c>
      <c r="AM27" s="2"/>
    </row>
    <row r="28" spans="1:39" x14ac:dyDescent="0.25">
      <c r="A28" s="2" t="s">
        <v>26</v>
      </c>
      <c r="B28" s="3">
        <v>86</v>
      </c>
      <c r="C28" s="3">
        <v>126</v>
      </c>
      <c r="D28" s="3">
        <v>284</v>
      </c>
      <c r="E28" s="3">
        <v>535</v>
      </c>
      <c r="F28" s="3">
        <v>903</v>
      </c>
      <c r="G28" s="3">
        <v>1432</v>
      </c>
      <c r="H28" s="3">
        <v>2196</v>
      </c>
      <c r="I28" s="3">
        <v>3283</v>
      </c>
      <c r="J28" s="3">
        <v>4761</v>
      </c>
      <c r="K28" s="3">
        <v>6721</v>
      </c>
      <c r="L28" s="3">
        <v>9282</v>
      </c>
      <c r="M28" s="3">
        <v>12564</v>
      </c>
      <c r="N28" s="3">
        <v>16666</v>
      </c>
      <c r="O28" s="3">
        <v>21620</v>
      </c>
      <c r="P28" s="3">
        <v>27378</v>
      </c>
      <c r="Q28" s="3">
        <v>33731</v>
      </c>
      <c r="R28" s="3">
        <v>40382</v>
      </c>
      <c r="S28" s="3">
        <v>46906</v>
      </c>
      <c r="T28" s="3">
        <v>53001</v>
      </c>
      <c r="U28" s="3">
        <v>58358</v>
      </c>
      <c r="V28" s="3">
        <v>62741</v>
      </c>
      <c r="W28" s="3">
        <v>66213</v>
      </c>
      <c r="X28" s="3">
        <v>69082</v>
      </c>
      <c r="Y28" s="3">
        <v>71597</v>
      </c>
      <c r="Z28" s="3">
        <v>72758</v>
      </c>
      <c r="AA28" s="3">
        <v>73555</v>
      </c>
      <c r="AB28" s="3">
        <v>74181</v>
      </c>
      <c r="AC28" s="3">
        <v>74592</v>
      </c>
      <c r="AD28" s="3">
        <v>74728</v>
      </c>
      <c r="AE28" s="3">
        <v>74705</v>
      </c>
      <c r="AF28" s="3">
        <v>74544</v>
      </c>
      <c r="AG28" s="3">
        <v>74258</v>
      </c>
      <c r="AH28" s="3">
        <v>74026</v>
      </c>
      <c r="AI28" s="3">
        <v>73890</v>
      </c>
      <c r="AJ28" s="2" t="s">
        <v>26</v>
      </c>
      <c r="AK28" s="58" t="s">
        <v>59</v>
      </c>
      <c r="AL28" s="2" t="s">
        <v>59</v>
      </c>
      <c r="AM28" s="2"/>
    </row>
    <row r="29" spans="1:39" x14ac:dyDescent="0.25">
      <c r="A29" s="2" t="s">
        <v>27</v>
      </c>
      <c r="B29" s="3">
        <v>54</v>
      </c>
      <c r="C29" s="3">
        <v>79</v>
      </c>
      <c r="D29" s="3">
        <v>178</v>
      </c>
      <c r="E29" s="3">
        <v>307</v>
      </c>
      <c r="F29" s="3">
        <v>484</v>
      </c>
      <c r="G29" s="3">
        <v>715</v>
      </c>
      <c r="H29" s="3">
        <v>1024</v>
      </c>
      <c r="I29" s="3">
        <v>1434</v>
      </c>
      <c r="J29" s="3">
        <v>1983</v>
      </c>
      <c r="K29" s="3">
        <v>2705</v>
      </c>
      <c r="L29" s="3">
        <v>3647</v>
      </c>
      <c r="M29" s="3">
        <v>4851</v>
      </c>
      <c r="N29" s="3">
        <v>6352</v>
      </c>
      <c r="O29" s="3">
        <v>8165</v>
      </c>
      <c r="P29" s="3">
        <v>10270</v>
      </c>
      <c r="Q29" s="3">
        <v>12590</v>
      </c>
      <c r="R29" s="3">
        <v>15018</v>
      </c>
      <c r="S29" s="3">
        <v>17400</v>
      </c>
      <c r="T29" s="3">
        <v>19624</v>
      </c>
      <c r="U29" s="3">
        <v>21578</v>
      </c>
      <c r="V29" s="3">
        <v>23177</v>
      </c>
      <c r="W29" s="3">
        <v>24443</v>
      </c>
      <c r="X29" s="3">
        <v>25487</v>
      </c>
      <c r="Y29" s="3">
        <v>26404</v>
      </c>
      <c r="Z29" s="3">
        <v>26822</v>
      </c>
      <c r="AA29" s="3">
        <v>27110</v>
      </c>
      <c r="AB29" s="3">
        <v>27334</v>
      </c>
      <c r="AC29" s="3">
        <v>27480</v>
      </c>
      <c r="AD29" s="3">
        <v>27527</v>
      </c>
      <c r="AE29" s="3">
        <v>27515</v>
      </c>
      <c r="AF29" s="3">
        <v>27452</v>
      </c>
      <c r="AG29" s="3">
        <v>27345</v>
      </c>
      <c r="AH29" s="3">
        <v>27257</v>
      </c>
      <c r="AI29" s="3">
        <v>27204</v>
      </c>
      <c r="AJ29" s="2" t="s">
        <v>27</v>
      </c>
      <c r="AK29" s="58" t="s">
        <v>63</v>
      </c>
      <c r="AL29" s="2" t="s">
        <v>63</v>
      </c>
      <c r="AM29" s="2"/>
    </row>
    <row r="30" spans="1:39" x14ac:dyDescent="0.25">
      <c r="A30" s="2" t="s">
        <v>28</v>
      </c>
      <c r="B30" s="3">
        <v>642</v>
      </c>
      <c r="C30" s="3">
        <v>988</v>
      </c>
      <c r="D30" s="3">
        <v>1770</v>
      </c>
      <c r="E30" s="3">
        <v>2706</v>
      </c>
      <c r="F30" s="3">
        <v>3894</v>
      </c>
      <c r="G30" s="3">
        <v>5387</v>
      </c>
      <c r="H30" s="3">
        <v>7291</v>
      </c>
      <c r="I30" s="3">
        <v>9722</v>
      </c>
      <c r="J30" s="3">
        <v>12920</v>
      </c>
      <c r="K30" s="3">
        <v>17107</v>
      </c>
      <c r="L30" s="3">
        <v>22536</v>
      </c>
      <c r="M30" s="3">
        <v>29448</v>
      </c>
      <c r="N30" s="3">
        <v>38021</v>
      </c>
      <c r="O30" s="3">
        <v>48305</v>
      </c>
      <c r="P30" s="3">
        <v>60183</v>
      </c>
      <c r="Q30" s="3">
        <v>73193</v>
      </c>
      <c r="R30" s="3">
        <v>86731</v>
      </c>
      <c r="S30" s="3">
        <v>99918</v>
      </c>
      <c r="T30" s="3">
        <v>112161</v>
      </c>
      <c r="U30" s="3">
        <v>122855</v>
      </c>
      <c r="V30" s="3">
        <v>131712</v>
      </c>
      <c r="W30" s="3">
        <v>138804</v>
      </c>
      <c r="X30" s="3">
        <v>144648</v>
      </c>
      <c r="Y30" s="3">
        <v>149762</v>
      </c>
      <c r="Z30" s="3">
        <v>152086</v>
      </c>
      <c r="AA30" s="3">
        <v>153667</v>
      </c>
      <c r="AB30" s="3">
        <v>154898</v>
      </c>
      <c r="AC30" s="3">
        <v>155695</v>
      </c>
      <c r="AD30" s="3">
        <v>155926</v>
      </c>
      <c r="AE30" s="3">
        <v>155838</v>
      </c>
      <c r="AF30" s="3">
        <v>155463</v>
      </c>
      <c r="AG30" s="3">
        <v>154835</v>
      </c>
      <c r="AH30" s="3">
        <v>154321</v>
      </c>
      <c r="AI30" s="3">
        <v>154008</v>
      </c>
      <c r="AJ30" s="2" t="s">
        <v>28</v>
      </c>
      <c r="AK30" s="58" t="s">
        <v>60</v>
      </c>
      <c r="AL30" s="2" t="s">
        <v>60</v>
      </c>
      <c r="AM30" s="2"/>
    </row>
    <row r="31" spans="1:39" x14ac:dyDescent="0.25">
      <c r="A31" s="2" t="s">
        <v>29</v>
      </c>
      <c r="B31" s="3">
        <v>90</v>
      </c>
      <c r="C31" s="3">
        <v>133</v>
      </c>
      <c r="D31" s="3">
        <v>294</v>
      </c>
      <c r="E31" s="3">
        <v>488</v>
      </c>
      <c r="F31" s="3">
        <v>730</v>
      </c>
      <c r="G31" s="3">
        <v>1033</v>
      </c>
      <c r="H31" s="3">
        <v>1411</v>
      </c>
      <c r="I31" s="3">
        <v>1880</v>
      </c>
      <c r="J31" s="3">
        <v>2491</v>
      </c>
      <c r="K31" s="3">
        <v>3293</v>
      </c>
      <c r="L31" s="3">
        <v>4334</v>
      </c>
      <c r="M31" s="3">
        <v>5658</v>
      </c>
      <c r="N31" s="3">
        <v>7310</v>
      </c>
      <c r="O31" s="3">
        <v>9299</v>
      </c>
      <c r="P31" s="3">
        <v>11605</v>
      </c>
      <c r="Q31" s="3">
        <v>14145</v>
      </c>
      <c r="R31" s="3">
        <v>16802</v>
      </c>
      <c r="S31" s="3">
        <v>19404</v>
      </c>
      <c r="T31" s="3">
        <v>21833</v>
      </c>
      <c r="U31" s="3">
        <v>23966</v>
      </c>
      <c r="V31" s="3">
        <v>25712</v>
      </c>
      <c r="W31" s="3">
        <v>27097</v>
      </c>
      <c r="X31" s="3">
        <v>28236</v>
      </c>
      <c r="Y31" s="3">
        <v>29235</v>
      </c>
      <c r="Z31" s="3">
        <v>29689</v>
      </c>
      <c r="AA31" s="3">
        <v>29997</v>
      </c>
      <c r="AB31" s="3">
        <v>30238</v>
      </c>
      <c r="AC31" s="3">
        <v>30392</v>
      </c>
      <c r="AD31" s="3">
        <v>30437</v>
      </c>
      <c r="AE31" s="3">
        <v>30420</v>
      </c>
      <c r="AF31" s="3">
        <v>30347</v>
      </c>
      <c r="AG31" s="3">
        <v>30224</v>
      </c>
      <c r="AH31" s="3">
        <v>30124</v>
      </c>
      <c r="AI31" s="3">
        <v>30063</v>
      </c>
      <c r="AJ31" s="2" t="s">
        <v>29</v>
      </c>
      <c r="AK31" s="58" t="s">
        <v>63</v>
      </c>
      <c r="AL31" s="2" t="s">
        <v>63</v>
      </c>
      <c r="AM31" s="2"/>
    </row>
    <row r="32" spans="1:39" x14ac:dyDescent="0.25">
      <c r="A32" s="2" t="s">
        <v>30</v>
      </c>
      <c r="B32" s="3">
        <v>202</v>
      </c>
      <c r="C32" s="3">
        <v>298</v>
      </c>
      <c r="D32" s="3">
        <v>661</v>
      </c>
      <c r="E32" s="3">
        <v>1098</v>
      </c>
      <c r="F32" s="3">
        <v>1651</v>
      </c>
      <c r="G32" s="3">
        <v>2344</v>
      </c>
      <c r="H32" s="3">
        <v>3212</v>
      </c>
      <c r="I32" s="3">
        <v>4301</v>
      </c>
      <c r="J32" s="3">
        <v>5716</v>
      </c>
      <c r="K32" s="3">
        <v>7579</v>
      </c>
      <c r="L32" s="3">
        <v>9992</v>
      </c>
      <c r="M32" s="3">
        <v>13079</v>
      </c>
      <c r="N32" s="3">
        <v>16919</v>
      </c>
      <c r="O32" s="3">
        <v>21546</v>
      </c>
      <c r="P32" s="3">
        <v>26912</v>
      </c>
      <c r="Q32" s="3">
        <v>32822</v>
      </c>
      <c r="R32" s="3">
        <v>39005</v>
      </c>
      <c r="S32" s="3">
        <v>45063</v>
      </c>
      <c r="T32" s="3">
        <v>50716</v>
      </c>
      <c r="U32" s="3">
        <v>55679</v>
      </c>
      <c r="V32" s="3">
        <v>59741</v>
      </c>
      <c r="W32" s="3">
        <v>62962</v>
      </c>
      <c r="X32" s="3">
        <v>65615</v>
      </c>
      <c r="Y32" s="3">
        <v>67939</v>
      </c>
      <c r="Z32" s="3">
        <v>68994</v>
      </c>
      <c r="AA32" s="3">
        <v>69711</v>
      </c>
      <c r="AB32" s="3">
        <v>70271</v>
      </c>
      <c r="AC32" s="3">
        <v>70633</v>
      </c>
      <c r="AD32" s="3">
        <v>70738</v>
      </c>
      <c r="AE32" s="3">
        <v>70700</v>
      </c>
      <c r="AF32" s="3">
        <v>70531</v>
      </c>
      <c r="AG32" s="3">
        <v>70247</v>
      </c>
      <c r="AH32" s="3">
        <v>70011</v>
      </c>
      <c r="AI32" s="3">
        <v>69871</v>
      </c>
      <c r="AJ32" s="2" t="s">
        <v>30</v>
      </c>
      <c r="AK32" s="58" t="s">
        <v>63</v>
      </c>
      <c r="AL32" s="2" t="s">
        <v>63</v>
      </c>
      <c r="AM32" s="2"/>
    </row>
    <row r="33" spans="1:39" x14ac:dyDescent="0.25">
      <c r="A33" s="2" t="s">
        <v>31</v>
      </c>
      <c r="B33" s="3">
        <v>141</v>
      </c>
      <c r="C33" s="3">
        <v>214</v>
      </c>
      <c r="D33" s="3">
        <v>390</v>
      </c>
      <c r="E33" s="3">
        <v>622</v>
      </c>
      <c r="F33" s="3">
        <v>934</v>
      </c>
      <c r="G33" s="3">
        <v>1353</v>
      </c>
      <c r="H33" s="3">
        <v>1921</v>
      </c>
      <c r="I33" s="3">
        <v>2686</v>
      </c>
      <c r="J33" s="3">
        <v>3704</v>
      </c>
      <c r="K33" s="3">
        <v>5042</v>
      </c>
      <c r="L33" s="3">
        <v>6777</v>
      </c>
      <c r="M33" s="3">
        <v>8989</v>
      </c>
      <c r="N33" s="3">
        <v>11735</v>
      </c>
      <c r="O33" s="3">
        <v>15033</v>
      </c>
      <c r="P33" s="3">
        <v>18843</v>
      </c>
      <c r="Q33" s="3">
        <v>23022</v>
      </c>
      <c r="R33" s="3">
        <v>27370</v>
      </c>
      <c r="S33" s="3">
        <v>31608</v>
      </c>
      <c r="T33" s="3">
        <v>35547</v>
      </c>
      <c r="U33" s="3">
        <v>38988</v>
      </c>
      <c r="V33" s="3">
        <v>41851</v>
      </c>
      <c r="W33" s="3">
        <v>44150</v>
      </c>
      <c r="X33" s="3">
        <v>46049</v>
      </c>
      <c r="Y33" s="3">
        <v>47711</v>
      </c>
      <c r="Z33" s="3">
        <v>48474</v>
      </c>
      <c r="AA33" s="3">
        <v>49002</v>
      </c>
      <c r="AB33" s="3">
        <v>49410</v>
      </c>
      <c r="AC33" s="3">
        <v>49677</v>
      </c>
      <c r="AD33" s="3">
        <v>49765</v>
      </c>
      <c r="AE33" s="3">
        <v>49746</v>
      </c>
      <c r="AF33" s="3">
        <v>49635</v>
      </c>
      <c r="AG33" s="3">
        <v>49443</v>
      </c>
      <c r="AH33" s="3">
        <v>49286</v>
      </c>
      <c r="AI33" s="3">
        <v>49192</v>
      </c>
      <c r="AJ33" s="2" t="s">
        <v>31</v>
      </c>
      <c r="AK33" s="58" t="s">
        <v>78</v>
      </c>
      <c r="AL33" s="2" t="s">
        <v>57</v>
      </c>
      <c r="AM33" s="2" t="s">
        <v>63</v>
      </c>
    </row>
    <row r="34" spans="1:39" x14ac:dyDescent="0.25">
      <c r="A34" s="2" t="s">
        <v>32</v>
      </c>
      <c r="B34" s="3">
        <v>930</v>
      </c>
      <c r="C34" s="3">
        <v>1425</v>
      </c>
      <c r="D34" s="3">
        <v>2557</v>
      </c>
      <c r="E34" s="3">
        <v>4059</v>
      </c>
      <c r="F34" s="3">
        <v>6075</v>
      </c>
      <c r="G34" s="3">
        <v>8753</v>
      </c>
      <c r="H34" s="3">
        <v>12351</v>
      </c>
      <c r="I34" s="3">
        <v>17207</v>
      </c>
      <c r="J34" s="3">
        <v>23643</v>
      </c>
      <c r="K34" s="3">
        <v>32101</v>
      </c>
      <c r="L34" s="3">
        <v>43071</v>
      </c>
      <c r="M34" s="3">
        <v>57047</v>
      </c>
      <c r="N34" s="3">
        <v>74409</v>
      </c>
      <c r="O34" s="3">
        <v>95254</v>
      </c>
      <c r="P34" s="3">
        <v>119334</v>
      </c>
      <c r="Q34" s="3">
        <v>145733</v>
      </c>
      <c r="R34" s="3">
        <v>173194</v>
      </c>
      <c r="S34" s="3">
        <v>199979</v>
      </c>
      <c r="T34" s="3">
        <v>224846</v>
      </c>
      <c r="U34" s="3">
        <v>246584</v>
      </c>
      <c r="V34" s="3">
        <v>264653</v>
      </c>
      <c r="W34" s="3">
        <v>279166</v>
      </c>
      <c r="X34" s="3">
        <v>291148</v>
      </c>
      <c r="Y34" s="3">
        <v>301646</v>
      </c>
      <c r="Z34" s="3">
        <v>306466</v>
      </c>
      <c r="AA34" s="3">
        <v>309774</v>
      </c>
      <c r="AB34" s="3">
        <v>312354</v>
      </c>
      <c r="AC34" s="3">
        <v>314038</v>
      </c>
      <c r="AD34" s="3">
        <v>314573</v>
      </c>
      <c r="AE34" s="3">
        <v>314456</v>
      </c>
      <c r="AF34" s="3">
        <v>313748</v>
      </c>
      <c r="AG34" s="3">
        <v>312522</v>
      </c>
      <c r="AH34" s="3">
        <v>311529</v>
      </c>
      <c r="AI34" s="3">
        <v>310938</v>
      </c>
      <c r="AJ34" s="2" t="s">
        <v>32</v>
      </c>
      <c r="AK34" s="58" t="s">
        <v>60</v>
      </c>
      <c r="AL34" s="2" t="s">
        <v>60</v>
      </c>
      <c r="AM34" s="2"/>
    </row>
    <row r="35" spans="1:39" x14ac:dyDescent="0.25">
      <c r="A35" s="2" t="s">
        <v>33</v>
      </c>
      <c r="B35" s="3">
        <v>118</v>
      </c>
      <c r="C35" s="3">
        <v>174</v>
      </c>
      <c r="D35" s="3">
        <v>391</v>
      </c>
      <c r="E35" s="3">
        <v>710</v>
      </c>
      <c r="F35" s="3">
        <v>1163</v>
      </c>
      <c r="G35" s="3">
        <v>1790</v>
      </c>
      <c r="H35" s="3">
        <v>2668</v>
      </c>
      <c r="I35" s="3">
        <v>3889</v>
      </c>
      <c r="J35" s="3">
        <v>5534</v>
      </c>
      <c r="K35" s="3">
        <v>7716</v>
      </c>
      <c r="L35" s="3">
        <v>10565</v>
      </c>
      <c r="M35" s="3">
        <v>14210</v>
      </c>
      <c r="N35" s="3">
        <v>18765</v>
      </c>
      <c r="O35" s="3">
        <v>24263</v>
      </c>
      <c r="P35" s="3">
        <v>30652</v>
      </c>
      <c r="Q35" s="3">
        <v>37699</v>
      </c>
      <c r="R35" s="3">
        <v>45078</v>
      </c>
      <c r="S35" s="3">
        <v>52311</v>
      </c>
      <c r="T35" s="3">
        <v>59071</v>
      </c>
      <c r="U35" s="3">
        <v>65011</v>
      </c>
      <c r="V35" s="3">
        <v>69870</v>
      </c>
      <c r="W35" s="3">
        <v>73720</v>
      </c>
      <c r="X35" s="3">
        <v>76899</v>
      </c>
      <c r="Y35" s="3">
        <v>79685</v>
      </c>
      <c r="Z35" s="3">
        <v>80969</v>
      </c>
      <c r="AA35" s="3">
        <v>81851</v>
      </c>
      <c r="AB35" s="3">
        <v>82539</v>
      </c>
      <c r="AC35" s="3">
        <v>82991</v>
      </c>
      <c r="AD35" s="3">
        <v>83138</v>
      </c>
      <c r="AE35" s="3">
        <v>83110</v>
      </c>
      <c r="AF35" s="3">
        <v>82927</v>
      </c>
      <c r="AG35" s="3">
        <v>82606</v>
      </c>
      <c r="AH35" s="3">
        <v>82347</v>
      </c>
      <c r="AI35" s="3">
        <v>82190</v>
      </c>
      <c r="AJ35" s="2" t="s">
        <v>33</v>
      </c>
      <c r="AK35" s="58" t="s">
        <v>58</v>
      </c>
      <c r="AL35" s="2" t="s">
        <v>58</v>
      </c>
      <c r="AM35" s="2"/>
    </row>
    <row r="36" spans="1:39" x14ac:dyDescent="0.25">
      <c r="A36" s="2" t="s">
        <v>34</v>
      </c>
      <c r="B36" s="3">
        <v>139</v>
      </c>
      <c r="C36" s="3">
        <v>200</v>
      </c>
      <c r="D36" s="3">
        <v>456</v>
      </c>
      <c r="E36" s="3">
        <v>830</v>
      </c>
      <c r="F36" s="3">
        <v>1364</v>
      </c>
      <c r="G36" s="3">
        <v>2111</v>
      </c>
      <c r="H36" s="3">
        <v>3163</v>
      </c>
      <c r="I36" s="3">
        <v>4630</v>
      </c>
      <c r="J36" s="3">
        <v>6612</v>
      </c>
      <c r="K36" s="3">
        <v>9236</v>
      </c>
      <c r="L36" s="3">
        <v>12663</v>
      </c>
      <c r="M36" s="3">
        <v>17053</v>
      </c>
      <c r="N36" s="3">
        <v>22540</v>
      </c>
      <c r="O36" s="3">
        <v>29161</v>
      </c>
      <c r="P36" s="3">
        <v>36854</v>
      </c>
      <c r="Q36" s="3">
        <v>45340</v>
      </c>
      <c r="R36" s="3">
        <v>54226</v>
      </c>
      <c r="S36" s="3">
        <v>62941</v>
      </c>
      <c r="T36" s="3">
        <v>71081</v>
      </c>
      <c r="U36" s="3">
        <v>78237</v>
      </c>
      <c r="V36" s="3">
        <v>84087</v>
      </c>
      <c r="W36" s="3">
        <v>88724</v>
      </c>
      <c r="X36" s="3">
        <v>92555</v>
      </c>
      <c r="Y36" s="3">
        <v>95910</v>
      </c>
      <c r="Z36" s="3">
        <v>97457</v>
      </c>
      <c r="AA36" s="3">
        <v>98520</v>
      </c>
      <c r="AB36" s="3">
        <v>99350</v>
      </c>
      <c r="AC36" s="3">
        <v>99895</v>
      </c>
      <c r="AD36" s="3">
        <v>100073</v>
      </c>
      <c r="AE36" s="3">
        <v>100041</v>
      </c>
      <c r="AF36" s="3">
        <v>99819</v>
      </c>
      <c r="AG36" s="3">
        <v>99435</v>
      </c>
      <c r="AH36" s="3">
        <v>99123</v>
      </c>
      <c r="AI36" s="3">
        <v>98938</v>
      </c>
      <c r="AJ36" s="2" t="s">
        <v>34</v>
      </c>
      <c r="AK36" s="58" t="s">
        <v>59</v>
      </c>
      <c r="AL36" s="2" t="s">
        <v>59</v>
      </c>
      <c r="AM36" s="2"/>
    </row>
    <row r="37" spans="1:39" x14ac:dyDescent="0.25">
      <c r="A37" s="2" t="s">
        <v>35</v>
      </c>
      <c r="B37" s="3">
        <v>221</v>
      </c>
      <c r="C37" s="3">
        <v>321</v>
      </c>
      <c r="D37" s="3">
        <v>727</v>
      </c>
      <c r="E37" s="3">
        <v>1311</v>
      </c>
      <c r="F37" s="3">
        <v>2136</v>
      </c>
      <c r="G37" s="3">
        <v>3280</v>
      </c>
      <c r="H37" s="3">
        <v>4874</v>
      </c>
      <c r="I37" s="3">
        <v>7086</v>
      </c>
      <c r="J37" s="3">
        <v>10063</v>
      </c>
      <c r="K37" s="3">
        <v>14001</v>
      </c>
      <c r="L37" s="3">
        <v>19148</v>
      </c>
      <c r="M37" s="3">
        <v>25733</v>
      </c>
      <c r="N37" s="3">
        <v>33960</v>
      </c>
      <c r="O37" s="3">
        <v>43892</v>
      </c>
      <c r="P37" s="3">
        <v>55434</v>
      </c>
      <c r="Q37" s="3">
        <v>68161</v>
      </c>
      <c r="R37" s="3">
        <v>81485</v>
      </c>
      <c r="S37" s="3">
        <v>94553</v>
      </c>
      <c r="T37" s="3">
        <v>106760</v>
      </c>
      <c r="U37" s="3">
        <v>117491</v>
      </c>
      <c r="V37" s="3">
        <v>126265</v>
      </c>
      <c r="W37" s="3">
        <v>133218</v>
      </c>
      <c r="X37" s="3">
        <v>138962</v>
      </c>
      <c r="Y37" s="3">
        <v>143996</v>
      </c>
      <c r="Z37" s="3">
        <v>146309</v>
      </c>
      <c r="AA37" s="3">
        <v>147900</v>
      </c>
      <c r="AB37" s="3">
        <v>149145</v>
      </c>
      <c r="AC37" s="3">
        <v>149957</v>
      </c>
      <c r="AD37" s="3">
        <v>150222</v>
      </c>
      <c r="AE37" s="3">
        <v>150173</v>
      </c>
      <c r="AF37" s="3">
        <v>149840</v>
      </c>
      <c r="AG37" s="3">
        <v>149259</v>
      </c>
      <c r="AH37" s="3">
        <v>148790</v>
      </c>
      <c r="AI37" s="3">
        <v>148509</v>
      </c>
      <c r="AJ37" s="2" t="s">
        <v>35</v>
      </c>
      <c r="AK37" s="58" t="s">
        <v>58</v>
      </c>
      <c r="AL37" s="2" t="s">
        <v>58</v>
      </c>
      <c r="AM37" s="2"/>
    </row>
    <row r="38" spans="1:39" x14ac:dyDescent="0.25">
      <c r="A38" s="2" t="s">
        <v>36</v>
      </c>
      <c r="B38" s="3">
        <v>643</v>
      </c>
      <c r="C38" s="3">
        <v>982</v>
      </c>
      <c r="D38" s="3">
        <v>1762</v>
      </c>
      <c r="E38" s="3">
        <v>2774</v>
      </c>
      <c r="F38" s="3">
        <v>4113</v>
      </c>
      <c r="G38" s="3">
        <v>5875</v>
      </c>
      <c r="H38" s="3">
        <v>8219</v>
      </c>
      <c r="I38" s="3">
        <v>11342</v>
      </c>
      <c r="J38" s="3">
        <v>15479</v>
      </c>
      <c r="K38" s="3">
        <v>20916</v>
      </c>
      <c r="L38" s="3">
        <v>27965</v>
      </c>
      <c r="M38" s="3">
        <v>36947</v>
      </c>
      <c r="N38" s="3">
        <v>48097</v>
      </c>
      <c r="O38" s="3">
        <v>61483</v>
      </c>
      <c r="P38" s="3">
        <v>76948</v>
      </c>
      <c r="Q38" s="3">
        <v>93899</v>
      </c>
      <c r="R38" s="3">
        <v>111537</v>
      </c>
      <c r="S38" s="3">
        <v>128726</v>
      </c>
      <c r="T38" s="3">
        <v>144696</v>
      </c>
      <c r="U38" s="3">
        <v>158645</v>
      </c>
      <c r="V38" s="3">
        <v>170241</v>
      </c>
      <c r="W38" s="3">
        <v>179542</v>
      </c>
      <c r="X38" s="3">
        <v>187222</v>
      </c>
      <c r="Y38" s="3">
        <v>193947</v>
      </c>
      <c r="Z38" s="3">
        <v>197030</v>
      </c>
      <c r="AA38" s="3">
        <v>199144</v>
      </c>
      <c r="AB38" s="3">
        <v>200791</v>
      </c>
      <c r="AC38" s="3">
        <v>201863</v>
      </c>
      <c r="AD38" s="3">
        <v>202203</v>
      </c>
      <c r="AE38" s="3">
        <v>202117</v>
      </c>
      <c r="AF38" s="3">
        <v>201656</v>
      </c>
      <c r="AG38" s="3">
        <v>200865</v>
      </c>
      <c r="AH38" s="3">
        <v>200222</v>
      </c>
      <c r="AI38" s="3">
        <v>199837</v>
      </c>
      <c r="AJ38" s="2" t="s">
        <v>36</v>
      </c>
      <c r="AK38" s="58" t="s">
        <v>57</v>
      </c>
      <c r="AL38" s="2" t="s">
        <v>57</v>
      </c>
      <c r="AM38" s="2"/>
    </row>
    <row r="39" spans="1:39" x14ac:dyDescent="0.25">
      <c r="A39" s="2" t="s">
        <v>37</v>
      </c>
      <c r="B39" s="3">
        <v>311</v>
      </c>
      <c r="C39" s="3">
        <v>475</v>
      </c>
      <c r="D39" s="3">
        <v>852</v>
      </c>
      <c r="E39" s="3">
        <v>1242</v>
      </c>
      <c r="F39" s="3">
        <v>1693</v>
      </c>
      <c r="G39" s="3">
        <v>2206</v>
      </c>
      <c r="H39" s="3">
        <v>2786</v>
      </c>
      <c r="I39" s="3">
        <v>3423</v>
      </c>
      <c r="J39" s="3">
        <v>4236</v>
      </c>
      <c r="K39" s="3">
        <v>5298</v>
      </c>
      <c r="L39" s="3">
        <v>6665</v>
      </c>
      <c r="M39" s="3">
        <v>8400</v>
      </c>
      <c r="N39" s="3">
        <v>10548</v>
      </c>
      <c r="O39" s="3">
        <v>13120</v>
      </c>
      <c r="P39" s="3">
        <v>16081</v>
      </c>
      <c r="Q39" s="3">
        <v>19321</v>
      </c>
      <c r="R39" s="3">
        <v>22688</v>
      </c>
      <c r="S39" s="3">
        <v>25963</v>
      </c>
      <c r="T39" s="3">
        <v>29000</v>
      </c>
      <c r="U39" s="3">
        <v>31642</v>
      </c>
      <c r="V39" s="3">
        <v>33807</v>
      </c>
      <c r="W39" s="3">
        <v>35525</v>
      </c>
      <c r="X39" s="3">
        <v>36930</v>
      </c>
      <c r="Y39" s="3">
        <v>38156</v>
      </c>
      <c r="Z39" s="3">
        <v>38692</v>
      </c>
      <c r="AA39" s="3">
        <v>39049</v>
      </c>
      <c r="AB39" s="3">
        <v>39321</v>
      </c>
      <c r="AC39" s="3">
        <v>39491</v>
      </c>
      <c r="AD39" s="3">
        <v>39521</v>
      </c>
      <c r="AE39" s="3">
        <v>39474</v>
      </c>
      <c r="AF39" s="3">
        <v>39360</v>
      </c>
      <c r="AG39" s="3">
        <v>39184</v>
      </c>
      <c r="AH39" s="3">
        <v>39037</v>
      </c>
      <c r="AI39" s="3">
        <v>38944</v>
      </c>
      <c r="AJ39" s="2" t="s">
        <v>37</v>
      </c>
      <c r="AK39" s="58" t="s">
        <v>61</v>
      </c>
      <c r="AL39" s="2" t="s">
        <v>61</v>
      </c>
      <c r="AM39" s="2"/>
    </row>
    <row r="40" spans="1:39" x14ac:dyDescent="0.25">
      <c r="A40" s="2" t="s">
        <v>38</v>
      </c>
      <c r="B40" s="3">
        <v>274</v>
      </c>
      <c r="C40" s="3">
        <v>399</v>
      </c>
      <c r="D40" s="3">
        <v>909</v>
      </c>
      <c r="E40" s="3">
        <v>1531</v>
      </c>
      <c r="F40" s="3">
        <v>2325</v>
      </c>
      <c r="G40" s="3">
        <v>3319</v>
      </c>
      <c r="H40" s="3">
        <v>4586</v>
      </c>
      <c r="I40" s="3">
        <v>6185</v>
      </c>
      <c r="J40" s="3">
        <v>8274</v>
      </c>
      <c r="K40" s="3">
        <v>11019</v>
      </c>
      <c r="L40" s="3">
        <v>14583</v>
      </c>
      <c r="M40" s="3">
        <v>19137</v>
      </c>
      <c r="N40" s="3">
        <v>24809</v>
      </c>
      <c r="O40" s="3">
        <v>31647</v>
      </c>
      <c r="P40" s="3">
        <v>39581</v>
      </c>
      <c r="Q40" s="3">
        <v>48318</v>
      </c>
      <c r="R40" s="3">
        <v>57467</v>
      </c>
      <c r="S40" s="3">
        <v>66432</v>
      </c>
      <c r="T40" s="3">
        <v>74802</v>
      </c>
      <c r="U40" s="3">
        <v>82155</v>
      </c>
      <c r="V40" s="3">
        <v>88172</v>
      </c>
      <c r="W40" s="3">
        <v>92937</v>
      </c>
      <c r="X40" s="3">
        <v>96864</v>
      </c>
      <c r="Y40" s="3">
        <v>100304</v>
      </c>
      <c r="Z40" s="3">
        <v>101871</v>
      </c>
      <c r="AA40" s="3">
        <v>102939</v>
      </c>
      <c r="AB40" s="3">
        <v>103771</v>
      </c>
      <c r="AC40" s="3">
        <v>104306</v>
      </c>
      <c r="AD40" s="3">
        <v>104467</v>
      </c>
      <c r="AE40" s="3">
        <v>104411</v>
      </c>
      <c r="AF40" s="3">
        <v>104164</v>
      </c>
      <c r="AG40" s="3">
        <v>103749</v>
      </c>
      <c r="AH40" s="3">
        <v>103405</v>
      </c>
      <c r="AI40" s="3">
        <v>103198</v>
      </c>
      <c r="AJ40" s="2" t="s">
        <v>38</v>
      </c>
      <c r="AK40" s="58" t="s">
        <v>78</v>
      </c>
      <c r="AL40" s="2" t="s">
        <v>57</v>
      </c>
      <c r="AM40" s="2" t="s">
        <v>63</v>
      </c>
    </row>
  </sheetData>
  <autoFilter ref="A1:AM4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AM40"/>
  <sheetViews>
    <sheetView zoomScaleNormal="100" workbookViewId="0"/>
  </sheetViews>
  <sheetFormatPr defaultRowHeight="15" x14ac:dyDescent="0.25"/>
  <cols>
    <col min="1" max="1" width="24.140625" customWidth="1"/>
    <col min="2" max="35" width="10.42578125" customWidth="1"/>
    <col min="36" max="36" width="31" customWidth="1"/>
    <col min="37" max="37" width="69.28515625" bestFit="1" customWidth="1"/>
    <col min="38" max="38" width="49" bestFit="1" customWidth="1"/>
    <col min="39" max="39" width="23.28515625" bestFit="1" customWidth="1"/>
  </cols>
  <sheetData>
    <row r="1" spans="1:39" s="30" customFormat="1" x14ac:dyDescent="0.25">
      <c r="A1" s="29" t="s">
        <v>39</v>
      </c>
      <c r="B1" s="28">
        <v>2017</v>
      </c>
      <c r="C1" s="28">
        <v>2018</v>
      </c>
      <c r="D1" s="28">
        <v>2019</v>
      </c>
      <c r="E1" s="28">
        <v>2020</v>
      </c>
      <c r="F1" s="28">
        <v>2021</v>
      </c>
      <c r="G1" s="28">
        <v>2022</v>
      </c>
      <c r="H1" s="28">
        <v>2023</v>
      </c>
      <c r="I1" s="28">
        <v>2024</v>
      </c>
      <c r="J1" s="28">
        <v>2025</v>
      </c>
      <c r="K1" s="28">
        <v>2026</v>
      </c>
      <c r="L1" s="28">
        <v>2027</v>
      </c>
      <c r="M1" s="28">
        <v>2028</v>
      </c>
      <c r="N1" s="28">
        <v>2029</v>
      </c>
      <c r="O1" s="28">
        <v>2030</v>
      </c>
      <c r="P1" s="28">
        <v>2031</v>
      </c>
      <c r="Q1" s="28">
        <v>2032</v>
      </c>
      <c r="R1" s="28">
        <v>2033</v>
      </c>
      <c r="S1" s="28">
        <v>2034</v>
      </c>
      <c r="T1" s="28">
        <v>2035</v>
      </c>
      <c r="U1" s="28">
        <v>2036</v>
      </c>
      <c r="V1" s="28">
        <v>2037</v>
      </c>
      <c r="W1" s="28">
        <v>2038</v>
      </c>
      <c r="X1" s="28">
        <v>2039</v>
      </c>
      <c r="Y1" s="28">
        <v>2040</v>
      </c>
      <c r="Z1" s="28">
        <v>2041</v>
      </c>
      <c r="AA1" s="28">
        <v>2042</v>
      </c>
      <c r="AB1" s="28">
        <v>2043</v>
      </c>
      <c r="AC1" s="28">
        <v>2044</v>
      </c>
      <c r="AD1" s="28">
        <v>2045</v>
      </c>
      <c r="AE1" s="28">
        <v>2046</v>
      </c>
      <c r="AF1" s="28">
        <v>2047</v>
      </c>
      <c r="AG1" s="28">
        <v>2048</v>
      </c>
      <c r="AH1" s="28">
        <v>2049</v>
      </c>
      <c r="AI1" s="28">
        <v>2050</v>
      </c>
      <c r="AJ1" s="29" t="s">
        <v>39</v>
      </c>
      <c r="AK1" s="57" t="s">
        <v>75</v>
      </c>
      <c r="AL1" s="29" t="s">
        <v>71</v>
      </c>
      <c r="AM1" s="29" t="s">
        <v>72</v>
      </c>
    </row>
    <row r="2" spans="1:39" x14ac:dyDescent="0.25">
      <c r="A2" s="2" t="s">
        <v>0</v>
      </c>
      <c r="B2" s="3">
        <v>610</v>
      </c>
      <c r="C2" s="3">
        <v>932</v>
      </c>
      <c r="D2" s="3">
        <v>1659</v>
      </c>
      <c r="E2" s="3">
        <v>2540</v>
      </c>
      <c r="F2" s="3">
        <v>3655</v>
      </c>
      <c r="G2" s="3">
        <v>5060</v>
      </c>
      <c r="H2" s="3">
        <v>6859</v>
      </c>
      <c r="I2" s="3">
        <v>9163</v>
      </c>
      <c r="J2" s="3">
        <v>12183</v>
      </c>
      <c r="K2" s="3">
        <v>16148</v>
      </c>
      <c r="L2" s="3">
        <v>21288</v>
      </c>
      <c r="M2" s="3">
        <v>27834</v>
      </c>
      <c r="N2" s="3">
        <v>35952</v>
      </c>
      <c r="O2" s="3">
        <v>45692</v>
      </c>
      <c r="P2" s="3">
        <v>56928</v>
      </c>
      <c r="Q2" s="3">
        <v>69219</v>
      </c>
      <c r="R2" s="3">
        <v>81976</v>
      </c>
      <c r="S2" s="3">
        <v>94365</v>
      </c>
      <c r="T2" s="3">
        <v>105806</v>
      </c>
      <c r="U2" s="3">
        <v>115725</v>
      </c>
      <c r="V2" s="3">
        <v>123951</v>
      </c>
      <c r="W2" s="3">
        <v>130416</v>
      </c>
      <c r="X2" s="3">
        <v>135718</v>
      </c>
      <c r="Y2" s="3">
        <v>140384</v>
      </c>
      <c r="Z2" s="3">
        <v>142796</v>
      </c>
      <c r="AA2" s="3">
        <v>144399</v>
      </c>
      <c r="AB2" s="3">
        <v>145828</v>
      </c>
      <c r="AC2" s="3">
        <v>146970</v>
      </c>
      <c r="AD2" s="3">
        <v>147653</v>
      </c>
      <c r="AE2" s="3">
        <v>148058</v>
      </c>
      <c r="AF2" s="3">
        <v>148177</v>
      </c>
      <c r="AG2" s="3">
        <v>148006</v>
      </c>
      <c r="AH2" s="3">
        <v>147571</v>
      </c>
      <c r="AI2" s="3">
        <v>146603</v>
      </c>
      <c r="AJ2" s="2" t="s">
        <v>0</v>
      </c>
      <c r="AK2" s="58" t="s">
        <v>76</v>
      </c>
      <c r="AL2" s="2" t="s">
        <v>57</v>
      </c>
      <c r="AM2" s="2" t="s">
        <v>60</v>
      </c>
    </row>
    <row r="3" spans="1:39" ht="30" x14ac:dyDescent="0.25">
      <c r="A3" s="2" t="s">
        <v>1</v>
      </c>
      <c r="B3" s="3">
        <v>222</v>
      </c>
      <c r="C3" s="3">
        <v>339</v>
      </c>
      <c r="D3" s="3">
        <v>603</v>
      </c>
      <c r="E3" s="3">
        <v>852</v>
      </c>
      <c r="F3" s="3">
        <v>1120</v>
      </c>
      <c r="G3" s="3">
        <v>1391</v>
      </c>
      <c r="H3" s="3">
        <v>1650</v>
      </c>
      <c r="I3" s="3">
        <v>1866</v>
      </c>
      <c r="J3" s="3">
        <v>2113</v>
      </c>
      <c r="K3" s="3">
        <v>2431</v>
      </c>
      <c r="L3" s="3">
        <v>2840</v>
      </c>
      <c r="M3" s="3">
        <v>3355</v>
      </c>
      <c r="N3" s="3">
        <v>3991</v>
      </c>
      <c r="O3" s="3">
        <v>4750</v>
      </c>
      <c r="P3" s="3">
        <v>5620</v>
      </c>
      <c r="Q3" s="3">
        <v>6566</v>
      </c>
      <c r="R3" s="3">
        <v>7546</v>
      </c>
      <c r="S3" s="3">
        <v>8495</v>
      </c>
      <c r="T3" s="3">
        <v>9366</v>
      </c>
      <c r="U3" s="3">
        <v>10118</v>
      </c>
      <c r="V3" s="3">
        <v>10720</v>
      </c>
      <c r="W3" s="3">
        <v>11171</v>
      </c>
      <c r="X3" s="3">
        <v>11532</v>
      </c>
      <c r="Y3" s="3">
        <v>11842</v>
      </c>
      <c r="Z3" s="3">
        <v>11983</v>
      </c>
      <c r="AA3" s="3">
        <v>12062</v>
      </c>
      <c r="AB3" s="3">
        <v>12130</v>
      </c>
      <c r="AC3" s="3">
        <v>12179</v>
      </c>
      <c r="AD3" s="3">
        <v>12194</v>
      </c>
      <c r="AE3" s="3">
        <v>12193</v>
      </c>
      <c r="AF3" s="3">
        <v>12172</v>
      </c>
      <c r="AG3" s="3">
        <v>12136</v>
      </c>
      <c r="AH3" s="3">
        <v>12082</v>
      </c>
      <c r="AI3" s="3">
        <v>11997</v>
      </c>
      <c r="AJ3" s="2" t="s">
        <v>1</v>
      </c>
      <c r="AK3" s="58" t="s">
        <v>77</v>
      </c>
      <c r="AL3" s="2" t="s">
        <v>69</v>
      </c>
      <c r="AM3" s="2" t="s">
        <v>60</v>
      </c>
    </row>
    <row r="4" spans="1:39" x14ac:dyDescent="0.25">
      <c r="A4" s="2" t="s">
        <v>2</v>
      </c>
      <c r="B4" s="3">
        <v>386</v>
      </c>
      <c r="C4" s="3">
        <v>589</v>
      </c>
      <c r="D4" s="3">
        <v>1048</v>
      </c>
      <c r="E4" s="3">
        <v>1923</v>
      </c>
      <c r="F4" s="3">
        <v>3258</v>
      </c>
      <c r="G4" s="3">
        <v>5237</v>
      </c>
      <c r="H4" s="3">
        <v>8165</v>
      </c>
      <c r="I4" s="3">
        <v>12443</v>
      </c>
      <c r="J4" s="3">
        <v>18216</v>
      </c>
      <c r="K4" s="3">
        <v>25821</v>
      </c>
      <c r="L4" s="3">
        <v>35701</v>
      </c>
      <c r="M4" s="3">
        <v>48291</v>
      </c>
      <c r="N4" s="3">
        <v>63940</v>
      </c>
      <c r="O4" s="3">
        <v>82722</v>
      </c>
      <c r="P4" s="3">
        <v>104411</v>
      </c>
      <c r="Q4" s="3">
        <v>128165</v>
      </c>
      <c r="R4" s="3">
        <v>152829</v>
      </c>
      <c r="S4" s="3">
        <v>176796</v>
      </c>
      <c r="T4" s="3">
        <v>198950</v>
      </c>
      <c r="U4" s="3">
        <v>218179</v>
      </c>
      <c r="V4" s="3">
        <v>234215</v>
      </c>
      <c r="W4" s="3">
        <v>246924</v>
      </c>
      <c r="X4" s="3">
        <v>257385</v>
      </c>
      <c r="Y4" s="3">
        <v>266625</v>
      </c>
      <c r="Z4" s="3">
        <v>271491</v>
      </c>
      <c r="AA4" s="3">
        <v>274785</v>
      </c>
      <c r="AB4" s="3">
        <v>277739</v>
      </c>
      <c r="AC4" s="3">
        <v>280121</v>
      </c>
      <c r="AD4" s="3">
        <v>281608</v>
      </c>
      <c r="AE4" s="3">
        <v>282542</v>
      </c>
      <c r="AF4" s="3">
        <v>282910</v>
      </c>
      <c r="AG4" s="3">
        <v>282694</v>
      </c>
      <c r="AH4" s="3">
        <v>281933</v>
      </c>
      <c r="AI4" s="3">
        <v>280114</v>
      </c>
      <c r="AJ4" s="2" t="s">
        <v>2</v>
      </c>
      <c r="AK4" s="58" t="s">
        <v>57</v>
      </c>
      <c r="AL4" s="2" t="s">
        <v>57</v>
      </c>
      <c r="AM4" s="2"/>
    </row>
    <row r="5" spans="1:39" x14ac:dyDescent="0.25">
      <c r="A5" s="2" t="s">
        <v>3</v>
      </c>
      <c r="B5" s="3">
        <v>209</v>
      </c>
      <c r="C5" s="3">
        <v>319</v>
      </c>
      <c r="D5" s="3">
        <v>570</v>
      </c>
      <c r="E5" s="3">
        <v>994</v>
      </c>
      <c r="F5" s="3">
        <v>1623</v>
      </c>
      <c r="G5" s="3">
        <v>2537</v>
      </c>
      <c r="H5" s="3">
        <v>3855</v>
      </c>
      <c r="I5" s="3">
        <v>5752</v>
      </c>
      <c r="J5" s="3">
        <v>8303</v>
      </c>
      <c r="K5" s="3">
        <v>11663</v>
      </c>
      <c r="L5" s="3">
        <v>16027</v>
      </c>
      <c r="M5" s="3">
        <v>21587</v>
      </c>
      <c r="N5" s="3">
        <v>28496</v>
      </c>
      <c r="O5" s="3">
        <v>36788</v>
      </c>
      <c r="P5" s="3">
        <v>46363</v>
      </c>
      <c r="Q5" s="3">
        <v>56850</v>
      </c>
      <c r="R5" s="3">
        <v>67735</v>
      </c>
      <c r="S5" s="3">
        <v>78314</v>
      </c>
      <c r="T5" s="3">
        <v>88091</v>
      </c>
      <c r="U5" s="3">
        <v>96577</v>
      </c>
      <c r="V5" s="3">
        <v>103649</v>
      </c>
      <c r="W5" s="3">
        <v>109248</v>
      </c>
      <c r="X5" s="3">
        <v>113853</v>
      </c>
      <c r="Y5" s="3">
        <v>117922</v>
      </c>
      <c r="Z5" s="3">
        <v>120060</v>
      </c>
      <c r="AA5" s="3">
        <v>121501</v>
      </c>
      <c r="AB5" s="3">
        <v>122798</v>
      </c>
      <c r="AC5" s="3">
        <v>123839</v>
      </c>
      <c r="AD5" s="3">
        <v>124487</v>
      </c>
      <c r="AE5" s="3">
        <v>124894</v>
      </c>
      <c r="AF5" s="3">
        <v>125047</v>
      </c>
      <c r="AG5" s="3">
        <v>124948</v>
      </c>
      <c r="AH5" s="3">
        <v>124609</v>
      </c>
      <c r="AI5" s="3">
        <v>123802</v>
      </c>
      <c r="AJ5" s="2" t="s">
        <v>3</v>
      </c>
      <c r="AK5" s="58" t="s">
        <v>57</v>
      </c>
      <c r="AL5" s="2" t="s">
        <v>57</v>
      </c>
      <c r="AM5" s="2"/>
    </row>
    <row r="6" spans="1:39" x14ac:dyDescent="0.25">
      <c r="A6" s="2" t="s">
        <v>4</v>
      </c>
      <c r="B6" s="3">
        <v>512</v>
      </c>
      <c r="C6" s="3">
        <v>748</v>
      </c>
      <c r="D6" s="3">
        <v>1676</v>
      </c>
      <c r="E6" s="3">
        <v>2943</v>
      </c>
      <c r="F6" s="3">
        <v>4658</v>
      </c>
      <c r="G6" s="3">
        <v>6957</v>
      </c>
      <c r="H6" s="3">
        <v>10063</v>
      </c>
      <c r="I6" s="3">
        <v>14255</v>
      </c>
      <c r="J6" s="3">
        <v>19853</v>
      </c>
      <c r="K6" s="3">
        <v>27244</v>
      </c>
      <c r="L6" s="3">
        <v>36883</v>
      </c>
      <c r="M6" s="3">
        <v>49202</v>
      </c>
      <c r="N6" s="3">
        <v>64578</v>
      </c>
      <c r="O6" s="3">
        <v>83113</v>
      </c>
      <c r="P6" s="3">
        <v>104623</v>
      </c>
      <c r="Q6" s="3">
        <v>128295</v>
      </c>
      <c r="R6" s="3">
        <v>153012</v>
      </c>
      <c r="S6" s="3">
        <v>177160</v>
      </c>
      <c r="T6" s="3">
        <v>199590</v>
      </c>
      <c r="U6" s="3">
        <v>219147</v>
      </c>
      <c r="V6" s="3">
        <v>235265</v>
      </c>
      <c r="W6" s="3">
        <v>247725</v>
      </c>
      <c r="X6" s="3">
        <v>257961</v>
      </c>
      <c r="Y6" s="3">
        <v>266977</v>
      </c>
      <c r="Z6" s="3">
        <v>271673</v>
      </c>
      <c r="AA6" s="3">
        <v>274817</v>
      </c>
      <c r="AB6" s="3">
        <v>277623</v>
      </c>
      <c r="AC6" s="3">
        <v>279875</v>
      </c>
      <c r="AD6" s="3">
        <v>281252</v>
      </c>
      <c r="AE6" s="3">
        <v>282083</v>
      </c>
      <c r="AF6" s="3">
        <v>282365</v>
      </c>
      <c r="AG6" s="3">
        <v>282082</v>
      </c>
      <c r="AH6" s="3">
        <v>281278</v>
      </c>
      <c r="AI6" s="3">
        <v>279445</v>
      </c>
      <c r="AJ6" s="2" t="s">
        <v>4</v>
      </c>
      <c r="AK6" s="58" t="s">
        <v>58</v>
      </c>
      <c r="AL6" s="2" t="s">
        <v>58</v>
      </c>
      <c r="AM6" s="2"/>
    </row>
    <row r="7" spans="1:39" x14ac:dyDescent="0.25">
      <c r="A7" s="2" t="s">
        <v>5</v>
      </c>
      <c r="B7" s="3">
        <v>56</v>
      </c>
      <c r="C7" s="3">
        <v>85</v>
      </c>
      <c r="D7" s="3">
        <v>150</v>
      </c>
      <c r="E7" s="3">
        <v>250</v>
      </c>
      <c r="F7" s="3">
        <v>390</v>
      </c>
      <c r="G7" s="3">
        <v>587</v>
      </c>
      <c r="H7" s="3">
        <v>864</v>
      </c>
      <c r="I7" s="3">
        <v>1252</v>
      </c>
      <c r="J7" s="3">
        <v>1771</v>
      </c>
      <c r="K7" s="3">
        <v>2454</v>
      </c>
      <c r="L7" s="3">
        <v>3343</v>
      </c>
      <c r="M7" s="3">
        <v>4472</v>
      </c>
      <c r="N7" s="3">
        <v>5877</v>
      </c>
      <c r="O7" s="3">
        <v>7562</v>
      </c>
      <c r="P7" s="3">
        <v>9507</v>
      </c>
      <c r="Q7" s="3">
        <v>11638</v>
      </c>
      <c r="R7" s="3">
        <v>13850</v>
      </c>
      <c r="S7" s="3">
        <v>15999</v>
      </c>
      <c r="T7" s="3">
        <v>17984</v>
      </c>
      <c r="U7" s="3">
        <v>19706</v>
      </c>
      <c r="V7" s="3">
        <v>21142</v>
      </c>
      <c r="W7" s="3">
        <v>22275</v>
      </c>
      <c r="X7" s="3">
        <v>23209</v>
      </c>
      <c r="Y7" s="3">
        <v>24031</v>
      </c>
      <c r="Z7" s="3">
        <v>24463</v>
      </c>
      <c r="AA7" s="3">
        <v>24753</v>
      </c>
      <c r="AB7" s="3">
        <v>25013</v>
      </c>
      <c r="AC7" s="3">
        <v>25220</v>
      </c>
      <c r="AD7" s="3">
        <v>25350</v>
      </c>
      <c r="AE7" s="3">
        <v>25431</v>
      </c>
      <c r="AF7" s="3">
        <v>25459</v>
      </c>
      <c r="AG7" s="3">
        <v>25437</v>
      </c>
      <c r="AH7" s="3">
        <v>25367</v>
      </c>
      <c r="AI7" s="3">
        <v>25203</v>
      </c>
      <c r="AJ7" s="2" t="s">
        <v>5</v>
      </c>
      <c r="AK7" s="58" t="s">
        <v>78</v>
      </c>
      <c r="AL7" s="2" t="s">
        <v>57</v>
      </c>
      <c r="AM7" s="2" t="s">
        <v>63</v>
      </c>
    </row>
    <row r="8" spans="1:39" x14ac:dyDescent="0.25">
      <c r="A8" s="2" t="s">
        <v>6</v>
      </c>
      <c r="B8" s="3">
        <v>135</v>
      </c>
      <c r="C8" s="3">
        <v>198</v>
      </c>
      <c r="D8" s="3">
        <v>443</v>
      </c>
      <c r="E8" s="3">
        <v>757</v>
      </c>
      <c r="F8" s="3">
        <v>1167</v>
      </c>
      <c r="G8" s="3">
        <v>1695</v>
      </c>
      <c r="H8" s="3">
        <v>2384</v>
      </c>
      <c r="I8" s="3">
        <v>3279</v>
      </c>
      <c r="J8" s="3">
        <v>4458</v>
      </c>
      <c r="K8" s="3">
        <v>6011</v>
      </c>
      <c r="L8" s="3">
        <v>8032</v>
      </c>
      <c r="M8" s="3">
        <v>10616</v>
      </c>
      <c r="N8" s="3">
        <v>13835</v>
      </c>
      <c r="O8" s="3">
        <v>17716</v>
      </c>
      <c r="P8" s="3">
        <v>22217</v>
      </c>
      <c r="Q8" s="3">
        <v>27168</v>
      </c>
      <c r="R8" s="3">
        <v>32337</v>
      </c>
      <c r="S8" s="3">
        <v>37387</v>
      </c>
      <c r="T8" s="3">
        <v>42078</v>
      </c>
      <c r="U8" s="3">
        <v>46167</v>
      </c>
      <c r="V8" s="3">
        <v>49537</v>
      </c>
      <c r="W8" s="3">
        <v>52142</v>
      </c>
      <c r="X8" s="3">
        <v>54281</v>
      </c>
      <c r="Y8" s="3">
        <v>56163</v>
      </c>
      <c r="Z8" s="3">
        <v>57141</v>
      </c>
      <c r="AA8" s="3">
        <v>57794</v>
      </c>
      <c r="AB8" s="3">
        <v>58377</v>
      </c>
      <c r="AC8" s="3">
        <v>58841</v>
      </c>
      <c r="AD8" s="3">
        <v>59123</v>
      </c>
      <c r="AE8" s="3">
        <v>59292</v>
      </c>
      <c r="AF8" s="3">
        <v>59347</v>
      </c>
      <c r="AG8" s="3">
        <v>59284</v>
      </c>
      <c r="AH8" s="3">
        <v>59112</v>
      </c>
      <c r="AI8" s="3">
        <v>58725</v>
      </c>
      <c r="AJ8" s="2" t="s">
        <v>6</v>
      </c>
      <c r="AK8" s="58" t="s">
        <v>59</v>
      </c>
      <c r="AL8" s="2" t="s">
        <v>59</v>
      </c>
      <c r="AM8" s="2"/>
    </row>
    <row r="9" spans="1:39" x14ac:dyDescent="0.25">
      <c r="A9" s="2" t="s">
        <v>7</v>
      </c>
      <c r="B9" s="3">
        <v>887</v>
      </c>
      <c r="C9" s="3">
        <v>1358</v>
      </c>
      <c r="D9" s="3">
        <v>2414</v>
      </c>
      <c r="E9" s="3">
        <v>3635</v>
      </c>
      <c r="F9" s="3">
        <v>5149</v>
      </c>
      <c r="G9" s="3">
        <v>7003</v>
      </c>
      <c r="H9" s="3">
        <v>9303</v>
      </c>
      <c r="I9" s="3">
        <v>12149</v>
      </c>
      <c r="J9" s="3">
        <v>15858</v>
      </c>
      <c r="K9" s="3">
        <v>20719</v>
      </c>
      <c r="L9" s="3">
        <v>27018</v>
      </c>
      <c r="M9" s="3">
        <v>35036</v>
      </c>
      <c r="N9" s="3">
        <v>44980</v>
      </c>
      <c r="O9" s="3">
        <v>56900</v>
      </c>
      <c r="P9" s="3">
        <v>70652</v>
      </c>
      <c r="Q9" s="3">
        <v>85688</v>
      </c>
      <c r="R9" s="3">
        <v>101293</v>
      </c>
      <c r="S9" s="3">
        <v>116446</v>
      </c>
      <c r="T9" s="3">
        <v>130434</v>
      </c>
      <c r="U9" s="3">
        <v>142558</v>
      </c>
      <c r="V9" s="3">
        <v>152600</v>
      </c>
      <c r="W9" s="3">
        <v>160472</v>
      </c>
      <c r="X9" s="3">
        <v>166918</v>
      </c>
      <c r="Y9" s="3">
        <v>172585</v>
      </c>
      <c r="Z9" s="3">
        <v>175502</v>
      </c>
      <c r="AA9" s="3">
        <v>177429</v>
      </c>
      <c r="AB9" s="3">
        <v>179140</v>
      </c>
      <c r="AC9" s="3">
        <v>180505</v>
      </c>
      <c r="AD9" s="3">
        <v>181310</v>
      </c>
      <c r="AE9" s="3">
        <v>181778</v>
      </c>
      <c r="AF9" s="3">
        <v>181903</v>
      </c>
      <c r="AG9" s="3">
        <v>181675</v>
      </c>
      <c r="AH9" s="3">
        <v>181124</v>
      </c>
      <c r="AI9" s="3">
        <v>179933</v>
      </c>
      <c r="AJ9" s="2" t="s">
        <v>7</v>
      </c>
      <c r="AK9" s="58" t="s">
        <v>60</v>
      </c>
      <c r="AL9" s="2" t="s">
        <v>60</v>
      </c>
      <c r="AM9" s="2"/>
    </row>
    <row r="10" spans="1:39" x14ac:dyDescent="0.25">
      <c r="A10" s="2" t="s">
        <v>8</v>
      </c>
      <c r="B10" s="3">
        <v>317</v>
      </c>
      <c r="C10" s="3">
        <v>483</v>
      </c>
      <c r="D10" s="3">
        <v>859</v>
      </c>
      <c r="E10" s="3">
        <v>1230</v>
      </c>
      <c r="F10" s="3">
        <v>1644</v>
      </c>
      <c r="G10" s="3">
        <v>2086</v>
      </c>
      <c r="H10" s="3">
        <v>2551</v>
      </c>
      <c r="I10" s="3">
        <v>3007</v>
      </c>
      <c r="J10" s="3">
        <v>3562</v>
      </c>
      <c r="K10" s="3">
        <v>4284</v>
      </c>
      <c r="L10" s="3">
        <v>5214</v>
      </c>
      <c r="M10" s="3">
        <v>6394</v>
      </c>
      <c r="N10" s="3">
        <v>7854</v>
      </c>
      <c r="O10" s="3">
        <v>9600</v>
      </c>
      <c r="P10" s="3">
        <v>11606</v>
      </c>
      <c r="Q10" s="3">
        <v>13797</v>
      </c>
      <c r="R10" s="3">
        <v>16066</v>
      </c>
      <c r="S10" s="3">
        <v>18268</v>
      </c>
      <c r="T10" s="3">
        <v>20296</v>
      </c>
      <c r="U10" s="3">
        <v>22047</v>
      </c>
      <c r="V10" s="3">
        <v>23477</v>
      </c>
      <c r="W10" s="3">
        <v>24572</v>
      </c>
      <c r="X10" s="3">
        <v>25460</v>
      </c>
      <c r="Y10" s="3">
        <v>26232</v>
      </c>
      <c r="Z10" s="3">
        <v>26611</v>
      </c>
      <c r="AA10" s="3">
        <v>26845</v>
      </c>
      <c r="AB10" s="3">
        <v>27048</v>
      </c>
      <c r="AC10" s="3">
        <v>27205</v>
      </c>
      <c r="AD10" s="3">
        <v>27284</v>
      </c>
      <c r="AE10" s="3">
        <v>27317</v>
      </c>
      <c r="AF10" s="3">
        <v>27303</v>
      </c>
      <c r="AG10" s="3">
        <v>27244</v>
      </c>
      <c r="AH10" s="3">
        <v>27142</v>
      </c>
      <c r="AI10" s="3">
        <v>26958</v>
      </c>
      <c r="AJ10" s="2" t="s">
        <v>8</v>
      </c>
      <c r="AK10" s="58" t="s">
        <v>61</v>
      </c>
      <c r="AL10" s="2" t="s">
        <v>61</v>
      </c>
      <c r="AM10" s="2"/>
    </row>
    <row r="11" spans="1:39" x14ac:dyDescent="0.25">
      <c r="A11" s="2" t="s">
        <v>9</v>
      </c>
      <c r="B11" s="3">
        <v>663</v>
      </c>
      <c r="C11" s="3">
        <v>1014</v>
      </c>
      <c r="D11" s="3">
        <v>1808</v>
      </c>
      <c r="E11" s="3">
        <v>2836</v>
      </c>
      <c r="F11" s="3">
        <v>4195</v>
      </c>
      <c r="G11" s="3">
        <v>5977</v>
      </c>
      <c r="H11" s="3">
        <v>8339</v>
      </c>
      <c r="I11" s="3">
        <v>11480</v>
      </c>
      <c r="J11" s="3">
        <v>15641</v>
      </c>
      <c r="K11" s="3">
        <v>21105</v>
      </c>
      <c r="L11" s="3">
        <v>28192</v>
      </c>
      <c r="M11" s="3">
        <v>37222</v>
      </c>
      <c r="N11" s="3">
        <v>48433</v>
      </c>
      <c r="O11" s="3">
        <v>61875</v>
      </c>
      <c r="P11" s="3">
        <v>77393</v>
      </c>
      <c r="Q11" s="3">
        <v>94378</v>
      </c>
      <c r="R11" s="3">
        <v>112005</v>
      </c>
      <c r="S11" s="3">
        <v>129135</v>
      </c>
      <c r="T11" s="3">
        <v>144953</v>
      </c>
      <c r="U11" s="3">
        <v>158671</v>
      </c>
      <c r="V11" s="3">
        <v>170071</v>
      </c>
      <c r="W11" s="3">
        <v>179052</v>
      </c>
      <c r="X11" s="3">
        <v>186425</v>
      </c>
      <c r="Y11" s="3">
        <v>192919</v>
      </c>
      <c r="Z11" s="3">
        <v>196299</v>
      </c>
      <c r="AA11" s="3">
        <v>198556</v>
      </c>
      <c r="AB11" s="3">
        <v>200573</v>
      </c>
      <c r="AC11" s="3">
        <v>202187</v>
      </c>
      <c r="AD11" s="3">
        <v>203171</v>
      </c>
      <c r="AE11" s="3">
        <v>203763</v>
      </c>
      <c r="AF11" s="3">
        <v>203959</v>
      </c>
      <c r="AG11" s="3">
        <v>203751</v>
      </c>
      <c r="AH11" s="3">
        <v>203164</v>
      </c>
      <c r="AI11" s="3">
        <v>201841</v>
      </c>
      <c r="AJ11" s="2" t="s">
        <v>9</v>
      </c>
      <c r="AK11" s="58" t="s">
        <v>79</v>
      </c>
      <c r="AL11" s="2" t="s">
        <v>62</v>
      </c>
      <c r="AM11" s="2" t="s">
        <v>63</v>
      </c>
    </row>
    <row r="12" spans="1:39" x14ac:dyDescent="0.25">
      <c r="A12" s="2" t="s">
        <v>10</v>
      </c>
      <c r="B12" s="3">
        <v>164</v>
      </c>
      <c r="C12" s="3">
        <v>236</v>
      </c>
      <c r="D12" s="3">
        <v>533</v>
      </c>
      <c r="E12" s="3">
        <v>964</v>
      </c>
      <c r="F12" s="3">
        <v>1568</v>
      </c>
      <c r="G12" s="3">
        <v>2409</v>
      </c>
      <c r="H12" s="3">
        <v>3580</v>
      </c>
      <c r="I12" s="3">
        <v>5205</v>
      </c>
      <c r="J12" s="3">
        <v>7397</v>
      </c>
      <c r="K12" s="3">
        <v>10301</v>
      </c>
      <c r="L12" s="3">
        <v>14090</v>
      </c>
      <c r="M12" s="3">
        <v>18938</v>
      </c>
      <c r="N12" s="3">
        <v>24988</v>
      </c>
      <c r="O12" s="3">
        <v>32286</v>
      </c>
      <c r="P12" s="3">
        <v>40756</v>
      </c>
      <c r="Q12" s="3">
        <v>50081</v>
      </c>
      <c r="R12" s="3">
        <v>59819</v>
      </c>
      <c r="S12" s="3">
        <v>69332</v>
      </c>
      <c r="T12" s="3">
        <v>78172</v>
      </c>
      <c r="U12" s="3">
        <v>85879</v>
      </c>
      <c r="V12" s="3">
        <v>92230</v>
      </c>
      <c r="W12" s="3">
        <v>97139</v>
      </c>
      <c r="X12" s="3">
        <v>101174</v>
      </c>
      <c r="Y12" s="3">
        <v>104731</v>
      </c>
      <c r="Z12" s="3">
        <v>106588</v>
      </c>
      <c r="AA12" s="3">
        <v>107834</v>
      </c>
      <c r="AB12" s="3">
        <v>108945</v>
      </c>
      <c r="AC12" s="3">
        <v>109842</v>
      </c>
      <c r="AD12" s="3">
        <v>110391</v>
      </c>
      <c r="AE12" s="3">
        <v>110723</v>
      </c>
      <c r="AF12" s="3">
        <v>110843</v>
      </c>
      <c r="AG12" s="3">
        <v>110736</v>
      </c>
      <c r="AH12" s="3">
        <v>110423</v>
      </c>
      <c r="AI12" s="3">
        <v>109706</v>
      </c>
      <c r="AJ12" s="2" t="s">
        <v>10</v>
      </c>
      <c r="AK12" s="58" t="s">
        <v>58</v>
      </c>
      <c r="AL12" s="2" t="s">
        <v>58</v>
      </c>
      <c r="AM12" s="2"/>
    </row>
    <row r="13" spans="1:39" x14ac:dyDescent="0.25">
      <c r="A13" s="2" t="s">
        <v>11</v>
      </c>
      <c r="B13" s="3">
        <v>116</v>
      </c>
      <c r="C13" s="3">
        <v>173</v>
      </c>
      <c r="D13" s="3">
        <v>385</v>
      </c>
      <c r="E13" s="3">
        <v>653</v>
      </c>
      <c r="F13" s="3">
        <v>1001</v>
      </c>
      <c r="G13" s="3">
        <v>1439</v>
      </c>
      <c r="H13" s="3">
        <v>2003</v>
      </c>
      <c r="I13" s="3">
        <v>2726</v>
      </c>
      <c r="J13" s="3">
        <v>3673</v>
      </c>
      <c r="K13" s="3">
        <v>4916</v>
      </c>
      <c r="L13" s="3">
        <v>6536</v>
      </c>
      <c r="M13" s="3">
        <v>8601</v>
      </c>
      <c r="N13" s="3">
        <v>11179</v>
      </c>
      <c r="O13" s="3">
        <v>14283</v>
      </c>
      <c r="P13" s="3">
        <v>17883</v>
      </c>
      <c r="Q13" s="3">
        <v>21843</v>
      </c>
      <c r="R13" s="3">
        <v>25979</v>
      </c>
      <c r="S13" s="3">
        <v>30019</v>
      </c>
      <c r="T13" s="3">
        <v>33768</v>
      </c>
      <c r="U13" s="3">
        <v>37038</v>
      </c>
      <c r="V13" s="3">
        <v>39734</v>
      </c>
      <c r="W13" s="3">
        <v>41819</v>
      </c>
      <c r="X13" s="3">
        <v>43526</v>
      </c>
      <c r="Y13" s="3">
        <v>45033</v>
      </c>
      <c r="Z13" s="3">
        <v>45813</v>
      </c>
      <c r="AA13" s="3">
        <v>46332</v>
      </c>
      <c r="AB13" s="3">
        <v>46795</v>
      </c>
      <c r="AC13" s="3">
        <v>47166</v>
      </c>
      <c r="AD13" s="3">
        <v>47391</v>
      </c>
      <c r="AE13" s="3">
        <v>47523</v>
      </c>
      <c r="AF13" s="3">
        <v>47564</v>
      </c>
      <c r="AG13" s="3">
        <v>47513</v>
      </c>
      <c r="AH13" s="3">
        <v>47373</v>
      </c>
      <c r="AI13" s="3">
        <v>47063</v>
      </c>
      <c r="AJ13" s="2" t="s">
        <v>11</v>
      </c>
      <c r="AK13" s="58" t="s">
        <v>63</v>
      </c>
      <c r="AL13" s="2" t="s">
        <v>63</v>
      </c>
      <c r="AM13" s="2"/>
    </row>
    <row r="14" spans="1:39" x14ac:dyDescent="0.25">
      <c r="A14" s="2" t="s">
        <v>12</v>
      </c>
      <c r="B14" s="3">
        <v>241</v>
      </c>
      <c r="C14" s="3">
        <v>351</v>
      </c>
      <c r="D14" s="3">
        <v>775</v>
      </c>
      <c r="E14" s="3">
        <v>1299</v>
      </c>
      <c r="F14" s="3">
        <v>1957</v>
      </c>
      <c r="G14" s="3">
        <v>2784</v>
      </c>
      <c r="H14" s="3">
        <v>3829</v>
      </c>
      <c r="I14" s="3">
        <v>5143</v>
      </c>
      <c r="J14" s="3">
        <v>6851</v>
      </c>
      <c r="K14" s="3">
        <v>9092</v>
      </c>
      <c r="L14" s="3">
        <v>12008</v>
      </c>
      <c r="M14" s="3">
        <v>15727</v>
      </c>
      <c r="N14" s="3">
        <v>20360</v>
      </c>
      <c r="O14" s="3">
        <v>25939</v>
      </c>
      <c r="P14" s="3">
        <v>32404</v>
      </c>
      <c r="Q14" s="3">
        <v>39513</v>
      </c>
      <c r="R14" s="3">
        <v>46930</v>
      </c>
      <c r="S14" s="3">
        <v>54170</v>
      </c>
      <c r="T14" s="3">
        <v>60893</v>
      </c>
      <c r="U14" s="3">
        <v>66749</v>
      </c>
      <c r="V14" s="3">
        <v>71579</v>
      </c>
      <c r="W14" s="3">
        <v>75318</v>
      </c>
      <c r="X14" s="3">
        <v>78388</v>
      </c>
      <c r="Y14" s="3">
        <v>81087</v>
      </c>
      <c r="Z14" s="3">
        <v>82484</v>
      </c>
      <c r="AA14" s="3">
        <v>83412</v>
      </c>
      <c r="AB14" s="3">
        <v>84241</v>
      </c>
      <c r="AC14" s="3">
        <v>84904</v>
      </c>
      <c r="AD14" s="3">
        <v>85301</v>
      </c>
      <c r="AE14" s="3">
        <v>85536</v>
      </c>
      <c r="AF14" s="3">
        <v>85608</v>
      </c>
      <c r="AG14" s="3">
        <v>85511</v>
      </c>
      <c r="AH14" s="3">
        <v>85259</v>
      </c>
      <c r="AI14" s="3">
        <v>84702</v>
      </c>
      <c r="AJ14" s="2" t="s">
        <v>12</v>
      </c>
      <c r="AK14" s="58" t="s">
        <v>78</v>
      </c>
      <c r="AL14" s="2" t="s">
        <v>57</v>
      </c>
      <c r="AM14" s="2" t="s">
        <v>63</v>
      </c>
    </row>
    <row r="15" spans="1:39" x14ac:dyDescent="0.25">
      <c r="A15" s="2" t="s">
        <v>13</v>
      </c>
      <c r="B15" s="3">
        <v>65</v>
      </c>
      <c r="C15" s="3">
        <v>95</v>
      </c>
      <c r="D15" s="3">
        <v>211</v>
      </c>
      <c r="E15" s="3">
        <v>389</v>
      </c>
      <c r="F15" s="3">
        <v>645</v>
      </c>
      <c r="G15" s="3">
        <v>1007</v>
      </c>
      <c r="H15" s="3">
        <v>1521</v>
      </c>
      <c r="I15" s="3">
        <v>2243</v>
      </c>
      <c r="J15" s="3">
        <v>3224</v>
      </c>
      <c r="K15" s="3">
        <v>4524</v>
      </c>
      <c r="L15" s="3">
        <v>6220</v>
      </c>
      <c r="M15" s="3">
        <v>8391</v>
      </c>
      <c r="N15" s="3">
        <v>11102</v>
      </c>
      <c r="O15" s="3">
        <v>14373</v>
      </c>
      <c r="P15" s="3">
        <v>18170</v>
      </c>
      <c r="Q15" s="3">
        <v>22349</v>
      </c>
      <c r="R15" s="3">
        <v>26714</v>
      </c>
      <c r="S15" s="3">
        <v>30979</v>
      </c>
      <c r="T15" s="3">
        <v>34942</v>
      </c>
      <c r="U15" s="3">
        <v>38398</v>
      </c>
      <c r="V15" s="3">
        <v>41245</v>
      </c>
      <c r="W15" s="3">
        <v>43446</v>
      </c>
      <c r="X15" s="3">
        <v>45256</v>
      </c>
      <c r="Y15" s="3">
        <v>46851</v>
      </c>
      <c r="Z15" s="3">
        <v>47685</v>
      </c>
      <c r="AA15" s="3">
        <v>48245</v>
      </c>
      <c r="AB15" s="3">
        <v>48746</v>
      </c>
      <c r="AC15" s="3">
        <v>49148</v>
      </c>
      <c r="AD15" s="3">
        <v>49395</v>
      </c>
      <c r="AE15" s="3">
        <v>49547</v>
      </c>
      <c r="AF15" s="3">
        <v>49601</v>
      </c>
      <c r="AG15" s="3">
        <v>49555</v>
      </c>
      <c r="AH15" s="3">
        <v>49416</v>
      </c>
      <c r="AI15" s="3">
        <v>49095</v>
      </c>
      <c r="AJ15" s="2" t="s">
        <v>13</v>
      </c>
      <c r="AK15" s="58" t="s">
        <v>59</v>
      </c>
      <c r="AL15" s="2" t="s">
        <v>59</v>
      </c>
      <c r="AM15" s="2"/>
    </row>
    <row r="16" spans="1:39" ht="30" x14ac:dyDescent="0.25">
      <c r="A16" s="2" t="s">
        <v>14</v>
      </c>
      <c r="B16" s="3">
        <v>15</v>
      </c>
      <c r="C16" s="3">
        <v>24</v>
      </c>
      <c r="D16" s="3">
        <v>42</v>
      </c>
      <c r="E16" s="3">
        <v>62</v>
      </c>
      <c r="F16" s="3">
        <v>85</v>
      </c>
      <c r="G16" s="3">
        <v>112</v>
      </c>
      <c r="H16" s="3">
        <v>143</v>
      </c>
      <c r="I16" s="3">
        <v>179</v>
      </c>
      <c r="J16" s="3">
        <v>225</v>
      </c>
      <c r="K16" s="3">
        <v>286</v>
      </c>
      <c r="L16" s="3">
        <v>364</v>
      </c>
      <c r="M16" s="3">
        <v>463</v>
      </c>
      <c r="N16" s="3">
        <v>585</v>
      </c>
      <c r="O16" s="3">
        <v>732</v>
      </c>
      <c r="P16" s="3">
        <v>902</v>
      </c>
      <c r="Q16" s="3">
        <v>1087</v>
      </c>
      <c r="R16" s="3">
        <v>1279</v>
      </c>
      <c r="S16" s="3">
        <v>1465</v>
      </c>
      <c r="T16" s="3">
        <v>1638</v>
      </c>
      <c r="U16" s="3">
        <v>1786</v>
      </c>
      <c r="V16" s="3">
        <v>1909</v>
      </c>
      <c r="W16" s="3">
        <v>2005</v>
      </c>
      <c r="X16" s="3">
        <v>2083</v>
      </c>
      <c r="Y16" s="3">
        <v>2152</v>
      </c>
      <c r="Z16" s="3">
        <v>2186</v>
      </c>
      <c r="AA16" s="3">
        <v>2209</v>
      </c>
      <c r="AB16" s="3">
        <v>2229</v>
      </c>
      <c r="AC16" s="3">
        <v>2245</v>
      </c>
      <c r="AD16" s="3">
        <v>2254</v>
      </c>
      <c r="AE16" s="3">
        <v>2259</v>
      </c>
      <c r="AF16" s="3">
        <v>2260</v>
      </c>
      <c r="AG16" s="3">
        <v>2256</v>
      </c>
      <c r="AH16" s="3">
        <v>2249</v>
      </c>
      <c r="AI16" s="3">
        <v>2234</v>
      </c>
      <c r="AJ16" s="2" t="s">
        <v>14</v>
      </c>
      <c r="AK16" s="58" t="s">
        <v>69</v>
      </c>
      <c r="AL16" s="2" t="s">
        <v>69</v>
      </c>
      <c r="AM16" s="2"/>
    </row>
    <row r="17" spans="1:39" x14ac:dyDescent="0.25">
      <c r="A17" s="2" t="s">
        <v>15</v>
      </c>
      <c r="B17" s="3">
        <v>463</v>
      </c>
      <c r="C17" s="3">
        <v>706</v>
      </c>
      <c r="D17" s="3">
        <v>1255</v>
      </c>
      <c r="E17" s="3">
        <v>2003</v>
      </c>
      <c r="F17" s="3">
        <v>3015</v>
      </c>
      <c r="G17" s="3">
        <v>4369</v>
      </c>
      <c r="H17" s="3">
        <v>6205</v>
      </c>
      <c r="I17" s="3">
        <v>8694</v>
      </c>
      <c r="J17" s="3">
        <v>12001</v>
      </c>
      <c r="K17" s="3">
        <v>16353</v>
      </c>
      <c r="L17" s="3">
        <v>21995</v>
      </c>
      <c r="M17" s="3">
        <v>29185</v>
      </c>
      <c r="N17" s="3">
        <v>38112</v>
      </c>
      <c r="O17" s="3">
        <v>48822</v>
      </c>
      <c r="P17" s="3">
        <v>61184</v>
      </c>
      <c r="Q17" s="3">
        <v>74714</v>
      </c>
      <c r="R17" s="3">
        <v>88760</v>
      </c>
      <c r="S17" s="3">
        <v>102404</v>
      </c>
      <c r="T17" s="3">
        <v>115012</v>
      </c>
      <c r="U17" s="3">
        <v>125947</v>
      </c>
      <c r="V17" s="3">
        <v>135039</v>
      </c>
      <c r="W17" s="3">
        <v>142213</v>
      </c>
      <c r="X17" s="3">
        <v>148107</v>
      </c>
      <c r="Y17" s="3">
        <v>153300</v>
      </c>
      <c r="Z17" s="3">
        <v>156014</v>
      </c>
      <c r="AA17" s="3">
        <v>157828</v>
      </c>
      <c r="AB17" s="3">
        <v>159450</v>
      </c>
      <c r="AC17" s="3">
        <v>160752</v>
      </c>
      <c r="AD17" s="3">
        <v>161551</v>
      </c>
      <c r="AE17" s="3">
        <v>162037</v>
      </c>
      <c r="AF17" s="3">
        <v>162202</v>
      </c>
      <c r="AG17" s="3">
        <v>162046</v>
      </c>
      <c r="AH17" s="3">
        <v>161587</v>
      </c>
      <c r="AI17" s="3">
        <v>160535</v>
      </c>
      <c r="AJ17" s="2" t="s">
        <v>15</v>
      </c>
      <c r="AK17" s="58" t="s">
        <v>62</v>
      </c>
      <c r="AL17" s="2" t="s">
        <v>62</v>
      </c>
      <c r="AM17" s="2"/>
    </row>
    <row r="18" spans="1:39" x14ac:dyDescent="0.25">
      <c r="A18" s="2" t="s">
        <v>16</v>
      </c>
      <c r="B18" s="3">
        <v>441</v>
      </c>
      <c r="C18" s="3">
        <v>673</v>
      </c>
      <c r="D18" s="3">
        <v>1198</v>
      </c>
      <c r="E18" s="3">
        <v>2059</v>
      </c>
      <c r="F18" s="3">
        <v>3318</v>
      </c>
      <c r="G18" s="3">
        <v>5115</v>
      </c>
      <c r="H18" s="3">
        <v>7692</v>
      </c>
      <c r="I18" s="3">
        <v>11370</v>
      </c>
      <c r="J18" s="3">
        <v>16306</v>
      </c>
      <c r="K18" s="3">
        <v>22815</v>
      </c>
      <c r="L18" s="3">
        <v>31256</v>
      </c>
      <c r="M18" s="3">
        <v>42019</v>
      </c>
      <c r="N18" s="3">
        <v>55389</v>
      </c>
      <c r="O18" s="3">
        <v>71433</v>
      </c>
      <c r="P18" s="3">
        <v>89963</v>
      </c>
      <c r="Q18" s="3">
        <v>110245</v>
      </c>
      <c r="R18" s="3">
        <v>131312</v>
      </c>
      <c r="S18" s="3">
        <v>151780</v>
      </c>
      <c r="T18" s="3">
        <v>170691</v>
      </c>
      <c r="U18" s="3">
        <v>187104</v>
      </c>
      <c r="V18" s="3">
        <v>200779</v>
      </c>
      <c r="W18" s="3">
        <v>211606</v>
      </c>
      <c r="X18" s="3">
        <v>220510</v>
      </c>
      <c r="Y18" s="3">
        <v>228370</v>
      </c>
      <c r="Z18" s="3">
        <v>232494</v>
      </c>
      <c r="AA18" s="3">
        <v>235282</v>
      </c>
      <c r="AB18" s="3">
        <v>237773</v>
      </c>
      <c r="AC18" s="3">
        <v>239785</v>
      </c>
      <c r="AD18" s="3">
        <v>241032</v>
      </c>
      <c r="AE18" s="3">
        <v>241810</v>
      </c>
      <c r="AF18" s="3">
        <v>242105</v>
      </c>
      <c r="AG18" s="3">
        <v>241899</v>
      </c>
      <c r="AH18" s="3">
        <v>241238</v>
      </c>
      <c r="AI18" s="3">
        <v>239680</v>
      </c>
      <c r="AJ18" s="2" t="s">
        <v>16</v>
      </c>
      <c r="AK18" s="58" t="s">
        <v>57</v>
      </c>
      <c r="AL18" s="2" t="s">
        <v>57</v>
      </c>
      <c r="AM18" s="2"/>
    </row>
    <row r="19" spans="1:39" x14ac:dyDescent="0.25">
      <c r="A19" s="2" t="s">
        <v>17</v>
      </c>
      <c r="B19" s="3">
        <v>1099</v>
      </c>
      <c r="C19" s="3">
        <v>1678</v>
      </c>
      <c r="D19" s="3">
        <v>2986</v>
      </c>
      <c r="E19" s="3">
        <v>4879</v>
      </c>
      <c r="F19" s="3">
        <v>7517</v>
      </c>
      <c r="G19" s="3">
        <v>11135</v>
      </c>
      <c r="H19" s="3">
        <v>16153</v>
      </c>
      <c r="I19" s="3">
        <v>23096</v>
      </c>
      <c r="J19" s="3">
        <v>32364</v>
      </c>
      <c r="K19" s="3">
        <v>44565</v>
      </c>
      <c r="L19" s="3">
        <v>60393</v>
      </c>
      <c r="M19" s="3">
        <v>80569</v>
      </c>
      <c r="N19" s="3">
        <v>105613</v>
      </c>
      <c r="O19" s="3">
        <v>135670</v>
      </c>
      <c r="P19" s="3">
        <v>170372</v>
      </c>
      <c r="Q19" s="3">
        <v>208357</v>
      </c>
      <c r="R19" s="3">
        <v>247792</v>
      </c>
      <c r="S19" s="3">
        <v>286107</v>
      </c>
      <c r="T19" s="3">
        <v>321509</v>
      </c>
      <c r="U19" s="3">
        <v>352218</v>
      </c>
      <c r="V19" s="3">
        <v>377778</v>
      </c>
      <c r="W19" s="3">
        <v>397974</v>
      </c>
      <c r="X19" s="3">
        <v>414572</v>
      </c>
      <c r="Y19" s="3">
        <v>429212</v>
      </c>
      <c r="Z19" s="3">
        <v>436868</v>
      </c>
      <c r="AA19" s="3">
        <v>442014</v>
      </c>
      <c r="AB19" s="3">
        <v>446620</v>
      </c>
      <c r="AC19" s="3">
        <v>450324</v>
      </c>
      <c r="AD19" s="3">
        <v>452603</v>
      </c>
      <c r="AE19" s="3">
        <v>454003</v>
      </c>
      <c r="AF19" s="3">
        <v>454508</v>
      </c>
      <c r="AG19" s="3">
        <v>454088</v>
      </c>
      <c r="AH19" s="3">
        <v>452824</v>
      </c>
      <c r="AI19" s="3">
        <v>449885</v>
      </c>
      <c r="AJ19" s="2" t="s">
        <v>17</v>
      </c>
      <c r="AK19" s="58" t="s">
        <v>57</v>
      </c>
      <c r="AL19" s="2" t="s">
        <v>57</v>
      </c>
      <c r="AM19" s="2"/>
    </row>
    <row r="20" spans="1:39" x14ac:dyDescent="0.25">
      <c r="A20" s="2" t="s">
        <v>18</v>
      </c>
      <c r="B20" s="3">
        <v>74</v>
      </c>
      <c r="C20" s="3">
        <v>107</v>
      </c>
      <c r="D20" s="3">
        <v>242</v>
      </c>
      <c r="E20" s="3">
        <v>466</v>
      </c>
      <c r="F20" s="3">
        <v>802</v>
      </c>
      <c r="G20" s="3">
        <v>1299</v>
      </c>
      <c r="H20" s="3">
        <v>2021</v>
      </c>
      <c r="I20" s="3">
        <v>3066</v>
      </c>
      <c r="J20" s="3">
        <v>4494</v>
      </c>
      <c r="K20" s="3">
        <v>6389</v>
      </c>
      <c r="L20" s="3">
        <v>8867</v>
      </c>
      <c r="M20" s="3">
        <v>12041</v>
      </c>
      <c r="N20" s="3">
        <v>16004</v>
      </c>
      <c r="O20" s="3">
        <v>20786</v>
      </c>
      <c r="P20" s="3">
        <v>26339</v>
      </c>
      <c r="Q20" s="3">
        <v>32455</v>
      </c>
      <c r="R20" s="3">
        <v>38839</v>
      </c>
      <c r="S20" s="3">
        <v>45080</v>
      </c>
      <c r="T20" s="3">
        <v>50877</v>
      </c>
      <c r="U20" s="3">
        <v>55935</v>
      </c>
      <c r="V20" s="3">
        <v>60102</v>
      </c>
      <c r="W20" s="3">
        <v>63321</v>
      </c>
      <c r="X20" s="3">
        <v>65969</v>
      </c>
      <c r="Y20" s="3">
        <v>68306</v>
      </c>
      <c r="Z20" s="3">
        <v>69530</v>
      </c>
      <c r="AA20" s="3">
        <v>70353</v>
      </c>
      <c r="AB20" s="3">
        <v>71090</v>
      </c>
      <c r="AC20" s="3">
        <v>71682</v>
      </c>
      <c r="AD20" s="3">
        <v>72047</v>
      </c>
      <c r="AE20" s="3">
        <v>72274</v>
      </c>
      <c r="AF20" s="3">
        <v>72356</v>
      </c>
      <c r="AG20" s="3">
        <v>72292</v>
      </c>
      <c r="AH20" s="3">
        <v>72091</v>
      </c>
      <c r="AI20" s="3">
        <v>71624</v>
      </c>
      <c r="AJ20" s="2" t="s">
        <v>18</v>
      </c>
      <c r="AK20" s="58" t="s">
        <v>59</v>
      </c>
      <c r="AL20" s="2" t="s">
        <v>59</v>
      </c>
      <c r="AM20" s="2"/>
    </row>
    <row r="21" spans="1:39" x14ac:dyDescent="0.25">
      <c r="A21" s="2" t="s">
        <v>19</v>
      </c>
      <c r="B21" s="3">
        <v>186</v>
      </c>
      <c r="C21" s="3">
        <v>272</v>
      </c>
      <c r="D21" s="3">
        <v>607</v>
      </c>
      <c r="E21" s="3">
        <v>1119</v>
      </c>
      <c r="F21" s="3">
        <v>1864</v>
      </c>
      <c r="G21" s="3">
        <v>2915</v>
      </c>
      <c r="H21" s="3">
        <v>4412</v>
      </c>
      <c r="I21" s="3">
        <v>6526</v>
      </c>
      <c r="J21" s="3">
        <v>9387</v>
      </c>
      <c r="K21" s="3">
        <v>13181</v>
      </c>
      <c r="L21" s="3">
        <v>18136</v>
      </c>
      <c r="M21" s="3">
        <v>24481</v>
      </c>
      <c r="N21" s="3">
        <v>32398</v>
      </c>
      <c r="O21" s="3">
        <v>41955</v>
      </c>
      <c r="P21" s="3">
        <v>53045</v>
      </c>
      <c r="Q21" s="3">
        <v>65255</v>
      </c>
      <c r="R21" s="3">
        <v>78008</v>
      </c>
      <c r="S21" s="3">
        <v>90466</v>
      </c>
      <c r="T21" s="3">
        <v>102043</v>
      </c>
      <c r="U21" s="3">
        <v>112137</v>
      </c>
      <c r="V21" s="3">
        <v>120459</v>
      </c>
      <c r="W21" s="3">
        <v>126884</v>
      </c>
      <c r="X21" s="3">
        <v>132171</v>
      </c>
      <c r="Y21" s="3">
        <v>136834</v>
      </c>
      <c r="Z21" s="3">
        <v>139269</v>
      </c>
      <c r="AA21" s="3">
        <v>140904</v>
      </c>
      <c r="AB21" s="3">
        <v>142367</v>
      </c>
      <c r="AC21" s="3">
        <v>143547</v>
      </c>
      <c r="AD21" s="3">
        <v>144269</v>
      </c>
      <c r="AE21" s="3">
        <v>144712</v>
      </c>
      <c r="AF21" s="3">
        <v>144869</v>
      </c>
      <c r="AG21" s="3">
        <v>144736</v>
      </c>
      <c r="AH21" s="3">
        <v>144332</v>
      </c>
      <c r="AI21" s="3">
        <v>143395</v>
      </c>
      <c r="AJ21" s="2" t="s">
        <v>19</v>
      </c>
      <c r="AK21" s="58" t="s">
        <v>58</v>
      </c>
      <c r="AL21" s="2" t="s">
        <v>58</v>
      </c>
      <c r="AM21" s="2"/>
    </row>
    <row r="22" spans="1:39" ht="30" x14ac:dyDescent="0.25">
      <c r="A22" s="2" t="s">
        <v>20</v>
      </c>
      <c r="B22" s="3">
        <v>39</v>
      </c>
      <c r="C22" s="3">
        <v>60</v>
      </c>
      <c r="D22" s="3">
        <v>107</v>
      </c>
      <c r="E22" s="3">
        <v>168</v>
      </c>
      <c r="F22" s="3">
        <v>247</v>
      </c>
      <c r="G22" s="3">
        <v>351</v>
      </c>
      <c r="H22" s="3">
        <v>489</v>
      </c>
      <c r="I22" s="3">
        <v>671</v>
      </c>
      <c r="J22" s="3">
        <v>913</v>
      </c>
      <c r="K22" s="3">
        <v>1230</v>
      </c>
      <c r="L22" s="3">
        <v>1641</v>
      </c>
      <c r="M22" s="3">
        <v>2165</v>
      </c>
      <c r="N22" s="3">
        <v>2816</v>
      </c>
      <c r="O22" s="3">
        <v>3596</v>
      </c>
      <c r="P22" s="3">
        <v>4496</v>
      </c>
      <c r="Q22" s="3">
        <v>5480</v>
      </c>
      <c r="R22" s="3">
        <v>6503</v>
      </c>
      <c r="S22" s="3">
        <v>7497</v>
      </c>
      <c r="T22" s="3">
        <v>8414</v>
      </c>
      <c r="U22" s="3">
        <v>9210</v>
      </c>
      <c r="V22" s="3">
        <v>9871</v>
      </c>
      <c r="W22" s="3">
        <v>10391</v>
      </c>
      <c r="X22" s="3">
        <v>10819</v>
      </c>
      <c r="Y22" s="3">
        <v>11195</v>
      </c>
      <c r="Z22" s="3">
        <v>11391</v>
      </c>
      <c r="AA22" s="3">
        <v>11523</v>
      </c>
      <c r="AB22" s="3">
        <v>11639</v>
      </c>
      <c r="AC22" s="3">
        <v>11732</v>
      </c>
      <c r="AD22" s="3">
        <v>11789</v>
      </c>
      <c r="AE22" s="3">
        <v>11824</v>
      </c>
      <c r="AF22" s="3">
        <v>11835</v>
      </c>
      <c r="AG22" s="3">
        <v>11823</v>
      </c>
      <c r="AH22" s="3">
        <v>11789</v>
      </c>
      <c r="AI22" s="3">
        <v>11712</v>
      </c>
      <c r="AJ22" s="2" t="s">
        <v>20</v>
      </c>
      <c r="AK22" s="58" t="s">
        <v>80</v>
      </c>
      <c r="AL22" s="2" t="s">
        <v>69</v>
      </c>
      <c r="AM22" s="2" t="s">
        <v>60</v>
      </c>
    </row>
    <row r="23" spans="1:39" x14ac:dyDescent="0.25">
      <c r="A23" s="2" t="s">
        <v>21</v>
      </c>
      <c r="B23" s="3">
        <v>262</v>
      </c>
      <c r="C23" s="3">
        <v>401</v>
      </c>
      <c r="D23" s="3">
        <v>713</v>
      </c>
      <c r="E23" s="3">
        <v>1147</v>
      </c>
      <c r="F23" s="3">
        <v>1739</v>
      </c>
      <c r="G23" s="3">
        <v>2538</v>
      </c>
      <c r="H23" s="3">
        <v>3626</v>
      </c>
      <c r="I23" s="3">
        <v>5111</v>
      </c>
      <c r="J23" s="3">
        <v>7094</v>
      </c>
      <c r="K23" s="3">
        <v>9698</v>
      </c>
      <c r="L23" s="3">
        <v>13079</v>
      </c>
      <c r="M23" s="3">
        <v>17384</v>
      </c>
      <c r="N23" s="3">
        <v>22732</v>
      </c>
      <c r="O23" s="3">
        <v>29147</v>
      </c>
      <c r="P23" s="3">
        <v>36551</v>
      </c>
      <c r="Q23" s="3">
        <v>44655</v>
      </c>
      <c r="R23" s="3">
        <v>53070</v>
      </c>
      <c r="S23" s="3">
        <v>61247</v>
      </c>
      <c r="T23" s="3">
        <v>68799</v>
      </c>
      <c r="U23" s="3">
        <v>75350</v>
      </c>
      <c r="V23" s="3">
        <v>80798</v>
      </c>
      <c r="W23" s="3">
        <v>85100</v>
      </c>
      <c r="X23" s="3">
        <v>88636</v>
      </c>
      <c r="Y23" s="3">
        <v>91750</v>
      </c>
      <c r="Z23" s="3">
        <v>93378</v>
      </c>
      <c r="AA23" s="3">
        <v>94469</v>
      </c>
      <c r="AB23" s="3">
        <v>95444</v>
      </c>
      <c r="AC23" s="3">
        <v>96230</v>
      </c>
      <c r="AD23" s="3">
        <v>96710</v>
      </c>
      <c r="AE23" s="3">
        <v>97003</v>
      </c>
      <c r="AF23" s="3">
        <v>97105</v>
      </c>
      <c r="AG23" s="3">
        <v>97014</v>
      </c>
      <c r="AH23" s="3">
        <v>96740</v>
      </c>
      <c r="AI23" s="3">
        <v>96110</v>
      </c>
      <c r="AJ23" s="2" t="s">
        <v>21</v>
      </c>
      <c r="AK23" s="58" t="s">
        <v>81</v>
      </c>
      <c r="AL23" s="2" t="s">
        <v>61</v>
      </c>
      <c r="AM23" s="2" t="s">
        <v>62</v>
      </c>
    </row>
    <row r="24" spans="1:39" x14ac:dyDescent="0.25">
      <c r="A24" s="2" t="s">
        <v>22</v>
      </c>
      <c r="B24" s="3">
        <v>276</v>
      </c>
      <c r="C24" s="3">
        <v>424</v>
      </c>
      <c r="D24" s="3">
        <v>751</v>
      </c>
      <c r="E24" s="3">
        <v>1203</v>
      </c>
      <c r="F24" s="3">
        <v>1817</v>
      </c>
      <c r="G24" s="3">
        <v>2641</v>
      </c>
      <c r="H24" s="3">
        <v>3763</v>
      </c>
      <c r="I24" s="3">
        <v>5293</v>
      </c>
      <c r="J24" s="3">
        <v>7325</v>
      </c>
      <c r="K24" s="3">
        <v>9998</v>
      </c>
      <c r="L24" s="3">
        <v>13467</v>
      </c>
      <c r="M24" s="3">
        <v>17886</v>
      </c>
      <c r="N24" s="3">
        <v>23374</v>
      </c>
      <c r="O24" s="3">
        <v>29954</v>
      </c>
      <c r="P24" s="3">
        <v>37555</v>
      </c>
      <c r="Q24" s="3">
        <v>45868</v>
      </c>
      <c r="R24" s="3">
        <v>54502</v>
      </c>
      <c r="S24" s="3">
        <v>62890</v>
      </c>
      <c r="T24" s="3">
        <v>70636</v>
      </c>
      <c r="U24" s="3">
        <v>77358</v>
      </c>
      <c r="V24" s="3">
        <v>82949</v>
      </c>
      <c r="W24" s="3">
        <v>87359</v>
      </c>
      <c r="X24" s="3">
        <v>90987</v>
      </c>
      <c r="Y24" s="3">
        <v>94181</v>
      </c>
      <c r="Z24" s="3">
        <v>95846</v>
      </c>
      <c r="AA24" s="3">
        <v>96964</v>
      </c>
      <c r="AB24" s="3">
        <v>97963</v>
      </c>
      <c r="AC24" s="3">
        <v>98768</v>
      </c>
      <c r="AD24" s="3">
        <v>99260</v>
      </c>
      <c r="AE24" s="3">
        <v>99562</v>
      </c>
      <c r="AF24" s="3">
        <v>99664</v>
      </c>
      <c r="AG24" s="3">
        <v>99569</v>
      </c>
      <c r="AH24" s="3">
        <v>99287</v>
      </c>
      <c r="AI24" s="3">
        <v>98639</v>
      </c>
      <c r="AJ24" s="2" t="s">
        <v>22</v>
      </c>
      <c r="AK24" s="58" t="s">
        <v>81</v>
      </c>
      <c r="AL24" s="2" t="s">
        <v>61</v>
      </c>
      <c r="AM24" s="2" t="s">
        <v>62</v>
      </c>
    </row>
    <row r="25" spans="1:39" x14ac:dyDescent="0.25">
      <c r="A25" s="2" t="s">
        <v>23</v>
      </c>
      <c r="B25" s="3">
        <v>154</v>
      </c>
      <c r="C25" s="3">
        <v>226</v>
      </c>
      <c r="D25" s="3">
        <v>503</v>
      </c>
      <c r="E25" s="3">
        <v>921</v>
      </c>
      <c r="F25" s="3">
        <v>1522</v>
      </c>
      <c r="G25" s="3">
        <v>2372</v>
      </c>
      <c r="H25" s="3">
        <v>3573</v>
      </c>
      <c r="I25" s="3">
        <v>5259</v>
      </c>
      <c r="J25" s="3">
        <v>7545</v>
      </c>
      <c r="K25" s="3">
        <v>10571</v>
      </c>
      <c r="L25" s="3">
        <v>14523</v>
      </c>
      <c r="M25" s="3">
        <v>19579</v>
      </c>
      <c r="N25" s="3">
        <v>25894</v>
      </c>
      <c r="O25" s="3">
        <v>33513</v>
      </c>
      <c r="P25" s="3">
        <v>42355</v>
      </c>
      <c r="Q25" s="3">
        <v>52091</v>
      </c>
      <c r="R25" s="3">
        <v>62255</v>
      </c>
      <c r="S25" s="3">
        <v>72189</v>
      </c>
      <c r="T25" s="3">
        <v>81418</v>
      </c>
      <c r="U25" s="3">
        <v>89464</v>
      </c>
      <c r="V25" s="3">
        <v>96098</v>
      </c>
      <c r="W25" s="3">
        <v>101223</v>
      </c>
      <c r="X25" s="3">
        <v>105437</v>
      </c>
      <c r="Y25" s="3">
        <v>109152</v>
      </c>
      <c r="Z25" s="3">
        <v>111092</v>
      </c>
      <c r="AA25" s="3">
        <v>112395</v>
      </c>
      <c r="AB25" s="3">
        <v>113559</v>
      </c>
      <c r="AC25" s="3">
        <v>114500</v>
      </c>
      <c r="AD25" s="3">
        <v>115076</v>
      </c>
      <c r="AE25" s="3">
        <v>115428</v>
      </c>
      <c r="AF25" s="3">
        <v>115552</v>
      </c>
      <c r="AG25" s="3">
        <v>115446</v>
      </c>
      <c r="AH25" s="3">
        <v>115123</v>
      </c>
      <c r="AI25" s="3">
        <v>114374</v>
      </c>
      <c r="AJ25" s="2" t="s">
        <v>23</v>
      </c>
      <c r="AK25" s="58" t="s">
        <v>58</v>
      </c>
      <c r="AL25" s="2" t="s">
        <v>58</v>
      </c>
      <c r="AM25" s="2"/>
    </row>
    <row r="26" spans="1:39" x14ac:dyDescent="0.25">
      <c r="A26" s="2" t="s">
        <v>24</v>
      </c>
      <c r="B26" s="3">
        <v>385</v>
      </c>
      <c r="C26" s="3">
        <v>563</v>
      </c>
      <c r="D26" s="3">
        <v>1259</v>
      </c>
      <c r="E26" s="3">
        <v>2153</v>
      </c>
      <c r="F26" s="3">
        <v>3315</v>
      </c>
      <c r="G26" s="3">
        <v>4817</v>
      </c>
      <c r="H26" s="3">
        <v>6773</v>
      </c>
      <c r="I26" s="3">
        <v>9307</v>
      </c>
      <c r="J26" s="3">
        <v>12650</v>
      </c>
      <c r="K26" s="3">
        <v>17053</v>
      </c>
      <c r="L26" s="3">
        <v>22778</v>
      </c>
      <c r="M26" s="3">
        <v>30097</v>
      </c>
      <c r="N26" s="3">
        <v>39223</v>
      </c>
      <c r="O26" s="3">
        <v>50218</v>
      </c>
      <c r="P26" s="3">
        <v>62970</v>
      </c>
      <c r="Q26" s="3">
        <v>77005</v>
      </c>
      <c r="R26" s="3">
        <v>91656</v>
      </c>
      <c r="S26" s="3">
        <v>105964</v>
      </c>
      <c r="T26" s="3">
        <v>119253</v>
      </c>
      <c r="U26" s="3">
        <v>130840</v>
      </c>
      <c r="V26" s="3">
        <v>140390</v>
      </c>
      <c r="W26" s="3">
        <v>147771</v>
      </c>
      <c r="X26" s="3">
        <v>153830</v>
      </c>
      <c r="Y26" s="3">
        <v>159170</v>
      </c>
      <c r="Z26" s="3">
        <v>161938</v>
      </c>
      <c r="AA26" s="3">
        <v>163787</v>
      </c>
      <c r="AB26" s="3">
        <v>165434</v>
      </c>
      <c r="AC26" s="3">
        <v>166754</v>
      </c>
      <c r="AD26" s="3">
        <v>167554</v>
      </c>
      <c r="AE26" s="3">
        <v>168033</v>
      </c>
      <c r="AF26" s="3">
        <v>168188</v>
      </c>
      <c r="AG26" s="3">
        <v>168006</v>
      </c>
      <c r="AH26" s="3">
        <v>167519</v>
      </c>
      <c r="AI26" s="3">
        <v>166424</v>
      </c>
      <c r="AJ26" s="2" t="s">
        <v>24</v>
      </c>
      <c r="AK26" s="58" t="s">
        <v>58</v>
      </c>
      <c r="AL26" s="2" t="s">
        <v>58</v>
      </c>
      <c r="AM26" s="2"/>
    </row>
    <row r="27" spans="1:39" x14ac:dyDescent="0.25">
      <c r="A27" s="2" t="s">
        <v>25</v>
      </c>
      <c r="B27" s="3">
        <v>26</v>
      </c>
      <c r="C27" s="3">
        <v>41</v>
      </c>
      <c r="D27" s="3">
        <v>71</v>
      </c>
      <c r="E27" s="3">
        <v>116</v>
      </c>
      <c r="F27" s="3">
        <v>177</v>
      </c>
      <c r="G27" s="3">
        <v>261</v>
      </c>
      <c r="H27" s="3">
        <v>376</v>
      </c>
      <c r="I27" s="3">
        <v>534</v>
      </c>
      <c r="J27" s="3">
        <v>745</v>
      </c>
      <c r="K27" s="3">
        <v>1023</v>
      </c>
      <c r="L27" s="3">
        <v>1384</v>
      </c>
      <c r="M27" s="3">
        <v>1843</v>
      </c>
      <c r="N27" s="3">
        <v>2413</v>
      </c>
      <c r="O27" s="3">
        <v>3097</v>
      </c>
      <c r="P27" s="3">
        <v>3887</v>
      </c>
      <c r="Q27" s="3">
        <v>4752</v>
      </c>
      <c r="R27" s="3">
        <v>5649</v>
      </c>
      <c r="S27" s="3">
        <v>6522</v>
      </c>
      <c r="T27" s="3">
        <v>7328</v>
      </c>
      <c r="U27" s="3">
        <v>8027</v>
      </c>
      <c r="V27" s="3">
        <v>8608</v>
      </c>
      <c r="W27" s="3">
        <v>9067</v>
      </c>
      <c r="X27" s="3">
        <v>9445</v>
      </c>
      <c r="Y27" s="3">
        <v>9778</v>
      </c>
      <c r="Z27" s="3">
        <v>9951</v>
      </c>
      <c r="AA27" s="3">
        <v>10069</v>
      </c>
      <c r="AB27" s="3">
        <v>10173</v>
      </c>
      <c r="AC27" s="3">
        <v>10257</v>
      </c>
      <c r="AD27" s="3">
        <v>10308</v>
      </c>
      <c r="AE27" s="3">
        <v>10340</v>
      </c>
      <c r="AF27" s="3">
        <v>10352</v>
      </c>
      <c r="AG27" s="3">
        <v>10343</v>
      </c>
      <c r="AH27" s="3">
        <v>10313</v>
      </c>
      <c r="AI27" s="3">
        <v>10246</v>
      </c>
      <c r="AJ27" s="2" t="s">
        <v>25</v>
      </c>
      <c r="AK27" s="58" t="s">
        <v>65</v>
      </c>
      <c r="AL27" s="2" t="s">
        <v>65</v>
      </c>
      <c r="AM27" s="2"/>
    </row>
    <row r="28" spans="1:39" x14ac:dyDescent="0.25">
      <c r="A28" s="2" t="s">
        <v>26</v>
      </c>
      <c r="B28" s="3">
        <v>86</v>
      </c>
      <c r="C28" s="3">
        <v>126</v>
      </c>
      <c r="D28" s="3">
        <v>283</v>
      </c>
      <c r="E28" s="3">
        <v>529</v>
      </c>
      <c r="F28" s="3">
        <v>895</v>
      </c>
      <c r="G28" s="3">
        <v>1420</v>
      </c>
      <c r="H28" s="3">
        <v>2176</v>
      </c>
      <c r="I28" s="3">
        <v>3256</v>
      </c>
      <c r="J28" s="3">
        <v>4725</v>
      </c>
      <c r="K28" s="3">
        <v>6673</v>
      </c>
      <c r="L28" s="3">
        <v>9219</v>
      </c>
      <c r="M28" s="3">
        <v>12477</v>
      </c>
      <c r="N28" s="3">
        <v>16548</v>
      </c>
      <c r="O28" s="3">
        <v>21458</v>
      </c>
      <c r="P28" s="3">
        <v>27159</v>
      </c>
      <c r="Q28" s="3">
        <v>33436</v>
      </c>
      <c r="R28" s="3">
        <v>39991</v>
      </c>
      <c r="S28" s="3">
        <v>46396</v>
      </c>
      <c r="T28" s="3">
        <v>52347</v>
      </c>
      <c r="U28" s="3">
        <v>57536</v>
      </c>
      <c r="V28" s="3">
        <v>61813</v>
      </c>
      <c r="W28" s="3">
        <v>65120</v>
      </c>
      <c r="X28" s="3">
        <v>67837</v>
      </c>
      <c r="Y28" s="3">
        <v>70233</v>
      </c>
      <c r="Z28" s="3">
        <v>71487</v>
      </c>
      <c r="AA28" s="3">
        <v>72331</v>
      </c>
      <c r="AB28" s="3">
        <v>73085</v>
      </c>
      <c r="AC28" s="3">
        <v>73691</v>
      </c>
      <c r="AD28" s="3">
        <v>74065</v>
      </c>
      <c r="AE28" s="3">
        <v>74295</v>
      </c>
      <c r="AF28" s="3">
        <v>74377</v>
      </c>
      <c r="AG28" s="3">
        <v>74310</v>
      </c>
      <c r="AH28" s="3">
        <v>74103</v>
      </c>
      <c r="AI28" s="3">
        <v>73623</v>
      </c>
      <c r="AJ28" s="2" t="s">
        <v>26</v>
      </c>
      <c r="AK28" s="58" t="s">
        <v>59</v>
      </c>
      <c r="AL28" s="2" t="s">
        <v>59</v>
      </c>
      <c r="AM28" s="2"/>
    </row>
    <row r="29" spans="1:39" x14ac:dyDescent="0.25">
      <c r="A29" s="2" t="s">
        <v>27</v>
      </c>
      <c r="B29" s="3">
        <v>54</v>
      </c>
      <c r="C29" s="3">
        <v>79</v>
      </c>
      <c r="D29" s="3">
        <v>175</v>
      </c>
      <c r="E29" s="3">
        <v>304</v>
      </c>
      <c r="F29" s="3">
        <v>480</v>
      </c>
      <c r="G29" s="3">
        <v>708</v>
      </c>
      <c r="H29" s="3">
        <v>1015</v>
      </c>
      <c r="I29" s="3">
        <v>1423</v>
      </c>
      <c r="J29" s="3">
        <v>1967</v>
      </c>
      <c r="K29" s="3">
        <v>2682</v>
      </c>
      <c r="L29" s="3">
        <v>3618</v>
      </c>
      <c r="M29" s="3">
        <v>4811</v>
      </c>
      <c r="N29" s="3">
        <v>6301</v>
      </c>
      <c r="O29" s="3">
        <v>8097</v>
      </c>
      <c r="P29" s="3">
        <v>10181</v>
      </c>
      <c r="Q29" s="3">
        <v>12472</v>
      </c>
      <c r="R29" s="3">
        <v>14866</v>
      </c>
      <c r="S29" s="3">
        <v>17205</v>
      </c>
      <c r="T29" s="3">
        <v>19377</v>
      </c>
      <c r="U29" s="3">
        <v>21270</v>
      </c>
      <c r="V29" s="3">
        <v>22832</v>
      </c>
      <c r="W29" s="3">
        <v>24039</v>
      </c>
      <c r="X29" s="3">
        <v>25029</v>
      </c>
      <c r="Y29" s="3">
        <v>25902</v>
      </c>
      <c r="Z29" s="3">
        <v>26356</v>
      </c>
      <c r="AA29" s="3">
        <v>26660</v>
      </c>
      <c r="AB29" s="3">
        <v>26931</v>
      </c>
      <c r="AC29" s="3">
        <v>27149</v>
      </c>
      <c r="AD29" s="3">
        <v>27282</v>
      </c>
      <c r="AE29" s="3">
        <v>27360</v>
      </c>
      <c r="AF29" s="3">
        <v>27387</v>
      </c>
      <c r="AG29" s="3">
        <v>27359</v>
      </c>
      <c r="AH29" s="3">
        <v>27281</v>
      </c>
      <c r="AI29" s="3">
        <v>27103</v>
      </c>
      <c r="AJ29" s="2" t="s">
        <v>27</v>
      </c>
      <c r="AK29" s="58" t="s">
        <v>63</v>
      </c>
      <c r="AL29" s="2" t="s">
        <v>63</v>
      </c>
      <c r="AM29" s="2"/>
    </row>
    <row r="30" spans="1:39" x14ac:dyDescent="0.25">
      <c r="A30" s="2" t="s">
        <v>28</v>
      </c>
      <c r="B30" s="3">
        <v>642</v>
      </c>
      <c r="C30" s="3">
        <v>988</v>
      </c>
      <c r="D30" s="3">
        <v>1753</v>
      </c>
      <c r="E30" s="3">
        <v>2679</v>
      </c>
      <c r="F30" s="3">
        <v>3855</v>
      </c>
      <c r="G30" s="3">
        <v>5335</v>
      </c>
      <c r="H30" s="3">
        <v>7223</v>
      </c>
      <c r="I30" s="3">
        <v>9632</v>
      </c>
      <c r="J30" s="3">
        <v>12793</v>
      </c>
      <c r="K30" s="3">
        <v>16943</v>
      </c>
      <c r="L30" s="3">
        <v>22321</v>
      </c>
      <c r="M30" s="3">
        <v>29169</v>
      </c>
      <c r="N30" s="3">
        <v>37668</v>
      </c>
      <c r="O30" s="3">
        <v>47858</v>
      </c>
      <c r="P30" s="3">
        <v>59614</v>
      </c>
      <c r="Q30" s="3">
        <v>72474</v>
      </c>
      <c r="R30" s="3">
        <v>85823</v>
      </c>
      <c r="S30" s="3">
        <v>98785</v>
      </c>
      <c r="T30" s="3">
        <v>110756</v>
      </c>
      <c r="U30" s="3">
        <v>121134</v>
      </c>
      <c r="V30" s="3">
        <v>129740</v>
      </c>
      <c r="W30" s="3">
        <v>136502</v>
      </c>
      <c r="X30" s="3">
        <v>142047</v>
      </c>
      <c r="Y30" s="3">
        <v>146925</v>
      </c>
      <c r="Z30" s="3">
        <v>149448</v>
      </c>
      <c r="AA30" s="3">
        <v>151124</v>
      </c>
      <c r="AB30" s="3">
        <v>152615</v>
      </c>
      <c r="AC30" s="3">
        <v>153809</v>
      </c>
      <c r="AD30" s="3">
        <v>154524</v>
      </c>
      <c r="AE30" s="3">
        <v>154945</v>
      </c>
      <c r="AF30" s="3">
        <v>155069</v>
      </c>
      <c r="AG30" s="3">
        <v>154893</v>
      </c>
      <c r="AH30" s="3">
        <v>154432</v>
      </c>
      <c r="AI30" s="3">
        <v>153420</v>
      </c>
      <c r="AJ30" s="2" t="s">
        <v>28</v>
      </c>
      <c r="AK30" s="58" t="s">
        <v>60</v>
      </c>
      <c r="AL30" s="2" t="s">
        <v>60</v>
      </c>
      <c r="AM30" s="2"/>
    </row>
    <row r="31" spans="1:39" x14ac:dyDescent="0.25">
      <c r="A31" s="2" t="s">
        <v>29</v>
      </c>
      <c r="B31" s="3">
        <v>90</v>
      </c>
      <c r="C31" s="3">
        <v>133</v>
      </c>
      <c r="D31" s="3">
        <v>290</v>
      </c>
      <c r="E31" s="3">
        <v>483</v>
      </c>
      <c r="F31" s="3">
        <v>724</v>
      </c>
      <c r="G31" s="3">
        <v>1025</v>
      </c>
      <c r="H31" s="3">
        <v>1398</v>
      </c>
      <c r="I31" s="3">
        <v>1865</v>
      </c>
      <c r="J31" s="3">
        <v>2468</v>
      </c>
      <c r="K31" s="3">
        <v>3262</v>
      </c>
      <c r="L31" s="3">
        <v>4291</v>
      </c>
      <c r="M31" s="3">
        <v>5604</v>
      </c>
      <c r="N31" s="3">
        <v>7242</v>
      </c>
      <c r="O31" s="3">
        <v>9211</v>
      </c>
      <c r="P31" s="3">
        <v>11494</v>
      </c>
      <c r="Q31" s="3">
        <v>14005</v>
      </c>
      <c r="R31" s="3">
        <v>16624</v>
      </c>
      <c r="S31" s="3">
        <v>19179</v>
      </c>
      <c r="T31" s="3">
        <v>21553</v>
      </c>
      <c r="U31" s="3">
        <v>23621</v>
      </c>
      <c r="V31" s="3">
        <v>25328</v>
      </c>
      <c r="W31" s="3">
        <v>26647</v>
      </c>
      <c r="X31" s="3">
        <v>27729</v>
      </c>
      <c r="Y31" s="3">
        <v>28681</v>
      </c>
      <c r="Z31" s="3">
        <v>29174</v>
      </c>
      <c r="AA31" s="3">
        <v>29501</v>
      </c>
      <c r="AB31" s="3">
        <v>29793</v>
      </c>
      <c r="AC31" s="3">
        <v>30024</v>
      </c>
      <c r="AD31" s="3">
        <v>30164</v>
      </c>
      <c r="AE31" s="3">
        <v>30247</v>
      </c>
      <c r="AF31" s="3">
        <v>30270</v>
      </c>
      <c r="AG31" s="3">
        <v>30235</v>
      </c>
      <c r="AH31" s="3">
        <v>30146</v>
      </c>
      <c r="AI31" s="3">
        <v>29949</v>
      </c>
      <c r="AJ31" s="2" t="s">
        <v>29</v>
      </c>
      <c r="AK31" s="58" t="s">
        <v>63</v>
      </c>
      <c r="AL31" s="2" t="s">
        <v>63</v>
      </c>
      <c r="AM31" s="2"/>
    </row>
    <row r="32" spans="1:39" x14ac:dyDescent="0.25">
      <c r="A32" s="2" t="s">
        <v>30</v>
      </c>
      <c r="B32" s="3">
        <v>202</v>
      </c>
      <c r="C32" s="3">
        <v>298</v>
      </c>
      <c r="D32" s="3">
        <v>652</v>
      </c>
      <c r="E32" s="3">
        <v>1090</v>
      </c>
      <c r="F32" s="3">
        <v>1637</v>
      </c>
      <c r="G32" s="3">
        <v>2321</v>
      </c>
      <c r="H32" s="3">
        <v>3183</v>
      </c>
      <c r="I32" s="3">
        <v>4263</v>
      </c>
      <c r="J32" s="3">
        <v>5664</v>
      </c>
      <c r="K32" s="3">
        <v>7507</v>
      </c>
      <c r="L32" s="3">
        <v>9902</v>
      </c>
      <c r="M32" s="3">
        <v>12957</v>
      </c>
      <c r="N32" s="3">
        <v>16763</v>
      </c>
      <c r="O32" s="3">
        <v>21346</v>
      </c>
      <c r="P32" s="3">
        <v>26657</v>
      </c>
      <c r="Q32" s="3">
        <v>32497</v>
      </c>
      <c r="R32" s="3">
        <v>38591</v>
      </c>
      <c r="S32" s="3">
        <v>44540</v>
      </c>
      <c r="T32" s="3">
        <v>50066</v>
      </c>
      <c r="U32" s="3">
        <v>54879</v>
      </c>
      <c r="V32" s="3">
        <v>58847</v>
      </c>
      <c r="W32" s="3">
        <v>61918</v>
      </c>
      <c r="X32" s="3">
        <v>64435</v>
      </c>
      <c r="Y32" s="3">
        <v>66650</v>
      </c>
      <c r="Z32" s="3">
        <v>67797</v>
      </c>
      <c r="AA32" s="3">
        <v>68559</v>
      </c>
      <c r="AB32" s="3">
        <v>69236</v>
      </c>
      <c r="AC32" s="3">
        <v>69779</v>
      </c>
      <c r="AD32" s="3">
        <v>70104</v>
      </c>
      <c r="AE32" s="3">
        <v>70297</v>
      </c>
      <c r="AF32" s="3">
        <v>70353</v>
      </c>
      <c r="AG32" s="3">
        <v>70273</v>
      </c>
      <c r="AH32" s="3">
        <v>70065</v>
      </c>
      <c r="AI32" s="3">
        <v>69606</v>
      </c>
      <c r="AJ32" s="2" t="s">
        <v>30</v>
      </c>
      <c r="AK32" s="58" t="s">
        <v>63</v>
      </c>
      <c r="AL32" s="2" t="s">
        <v>63</v>
      </c>
      <c r="AM32" s="2"/>
    </row>
    <row r="33" spans="1:39" x14ac:dyDescent="0.25">
      <c r="A33" s="2" t="s">
        <v>31</v>
      </c>
      <c r="B33" s="3">
        <v>141</v>
      </c>
      <c r="C33" s="3">
        <v>214</v>
      </c>
      <c r="D33" s="3">
        <v>383</v>
      </c>
      <c r="E33" s="3">
        <v>616</v>
      </c>
      <c r="F33" s="3">
        <v>926</v>
      </c>
      <c r="G33" s="3">
        <v>1341</v>
      </c>
      <c r="H33" s="3">
        <v>1902</v>
      </c>
      <c r="I33" s="3">
        <v>2661</v>
      </c>
      <c r="J33" s="3">
        <v>3670</v>
      </c>
      <c r="K33" s="3">
        <v>5000</v>
      </c>
      <c r="L33" s="3">
        <v>6721</v>
      </c>
      <c r="M33" s="3">
        <v>8916</v>
      </c>
      <c r="N33" s="3">
        <v>11640</v>
      </c>
      <c r="O33" s="3">
        <v>14910</v>
      </c>
      <c r="P33" s="3">
        <v>18682</v>
      </c>
      <c r="Q33" s="3">
        <v>22813</v>
      </c>
      <c r="R33" s="3">
        <v>27101</v>
      </c>
      <c r="S33" s="3">
        <v>31267</v>
      </c>
      <c r="T33" s="3">
        <v>35117</v>
      </c>
      <c r="U33" s="3">
        <v>38454</v>
      </c>
      <c r="V33" s="3">
        <v>41231</v>
      </c>
      <c r="W33" s="3">
        <v>43421</v>
      </c>
      <c r="X33" s="3">
        <v>45218</v>
      </c>
      <c r="Y33" s="3">
        <v>46804</v>
      </c>
      <c r="Z33" s="3">
        <v>47631</v>
      </c>
      <c r="AA33" s="3">
        <v>48185</v>
      </c>
      <c r="AB33" s="3">
        <v>48682</v>
      </c>
      <c r="AC33" s="3">
        <v>49078</v>
      </c>
      <c r="AD33" s="3">
        <v>49322</v>
      </c>
      <c r="AE33" s="3">
        <v>49469</v>
      </c>
      <c r="AF33" s="3">
        <v>49520</v>
      </c>
      <c r="AG33" s="3">
        <v>49472</v>
      </c>
      <c r="AH33" s="3">
        <v>49332</v>
      </c>
      <c r="AI33" s="3">
        <v>49010</v>
      </c>
      <c r="AJ33" s="2" t="s">
        <v>31</v>
      </c>
      <c r="AK33" s="58" t="s">
        <v>78</v>
      </c>
      <c r="AL33" s="2" t="s">
        <v>57</v>
      </c>
      <c r="AM33" s="2" t="s">
        <v>63</v>
      </c>
    </row>
    <row r="34" spans="1:39" x14ac:dyDescent="0.25">
      <c r="A34" s="2" t="s">
        <v>32</v>
      </c>
      <c r="B34" s="3">
        <v>930</v>
      </c>
      <c r="C34" s="3">
        <v>1425</v>
      </c>
      <c r="D34" s="3">
        <v>2538</v>
      </c>
      <c r="E34" s="3">
        <v>4019</v>
      </c>
      <c r="F34" s="3">
        <v>6014</v>
      </c>
      <c r="G34" s="3">
        <v>8664</v>
      </c>
      <c r="H34" s="3">
        <v>12233</v>
      </c>
      <c r="I34" s="3">
        <v>17045</v>
      </c>
      <c r="J34" s="3">
        <v>23428</v>
      </c>
      <c r="K34" s="3">
        <v>31822</v>
      </c>
      <c r="L34" s="3">
        <v>42710</v>
      </c>
      <c r="M34" s="3">
        <v>56578</v>
      </c>
      <c r="N34" s="3">
        <v>73795</v>
      </c>
      <c r="O34" s="3">
        <v>94457</v>
      </c>
      <c r="P34" s="3">
        <v>118299</v>
      </c>
      <c r="Q34" s="3">
        <v>144394</v>
      </c>
      <c r="R34" s="3">
        <v>171486</v>
      </c>
      <c r="S34" s="3">
        <v>197804</v>
      </c>
      <c r="T34" s="3">
        <v>222111</v>
      </c>
      <c r="U34" s="3">
        <v>243198</v>
      </c>
      <c r="V34" s="3">
        <v>260726</v>
      </c>
      <c r="W34" s="3">
        <v>274550</v>
      </c>
      <c r="X34" s="3">
        <v>285903</v>
      </c>
      <c r="Y34" s="3">
        <v>295913</v>
      </c>
      <c r="Z34" s="3">
        <v>301129</v>
      </c>
      <c r="AA34" s="3">
        <v>304618</v>
      </c>
      <c r="AB34" s="3">
        <v>307741</v>
      </c>
      <c r="AC34" s="3">
        <v>310244</v>
      </c>
      <c r="AD34" s="3">
        <v>311774</v>
      </c>
      <c r="AE34" s="3">
        <v>312700</v>
      </c>
      <c r="AF34" s="3">
        <v>313020</v>
      </c>
      <c r="AG34" s="3">
        <v>312706</v>
      </c>
      <c r="AH34" s="3">
        <v>311821</v>
      </c>
      <c r="AI34" s="3">
        <v>309787</v>
      </c>
      <c r="AJ34" s="2" t="s">
        <v>32</v>
      </c>
      <c r="AK34" s="58" t="s">
        <v>60</v>
      </c>
      <c r="AL34" s="2" t="s">
        <v>60</v>
      </c>
      <c r="AM34" s="2"/>
    </row>
    <row r="35" spans="1:39" x14ac:dyDescent="0.25">
      <c r="A35" s="2" t="s">
        <v>33</v>
      </c>
      <c r="B35" s="3">
        <v>118</v>
      </c>
      <c r="C35" s="3">
        <v>174</v>
      </c>
      <c r="D35" s="3">
        <v>387</v>
      </c>
      <c r="E35" s="3">
        <v>705</v>
      </c>
      <c r="F35" s="3">
        <v>1149</v>
      </c>
      <c r="G35" s="3">
        <v>1774</v>
      </c>
      <c r="H35" s="3">
        <v>2642</v>
      </c>
      <c r="I35" s="3">
        <v>3854</v>
      </c>
      <c r="J35" s="3">
        <v>5492</v>
      </c>
      <c r="K35" s="3">
        <v>7659</v>
      </c>
      <c r="L35" s="3">
        <v>10487</v>
      </c>
      <c r="M35" s="3">
        <v>14107</v>
      </c>
      <c r="N35" s="3">
        <v>18625</v>
      </c>
      <c r="O35" s="3">
        <v>24073</v>
      </c>
      <c r="P35" s="3">
        <v>30401</v>
      </c>
      <c r="Q35" s="3">
        <v>37362</v>
      </c>
      <c r="R35" s="3">
        <v>44633</v>
      </c>
      <c r="S35" s="3">
        <v>51738</v>
      </c>
      <c r="T35" s="3">
        <v>58336</v>
      </c>
      <c r="U35" s="3">
        <v>64091</v>
      </c>
      <c r="V35" s="3">
        <v>68836</v>
      </c>
      <c r="W35" s="3">
        <v>72502</v>
      </c>
      <c r="X35" s="3">
        <v>75514</v>
      </c>
      <c r="Y35" s="3">
        <v>78171</v>
      </c>
      <c r="Z35" s="3">
        <v>79559</v>
      </c>
      <c r="AA35" s="3">
        <v>80487</v>
      </c>
      <c r="AB35" s="3">
        <v>81320</v>
      </c>
      <c r="AC35" s="3">
        <v>81988</v>
      </c>
      <c r="AD35" s="3">
        <v>82400</v>
      </c>
      <c r="AE35" s="3">
        <v>82650</v>
      </c>
      <c r="AF35" s="3">
        <v>82738</v>
      </c>
      <c r="AG35" s="3">
        <v>82659</v>
      </c>
      <c r="AH35" s="3">
        <v>82426</v>
      </c>
      <c r="AI35" s="3">
        <v>81890</v>
      </c>
      <c r="AJ35" s="2" t="s">
        <v>33</v>
      </c>
      <c r="AK35" s="58" t="s">
        <v>58</v>
      </c>
      <c r="AL35" s="2" t="s">
        <v>58</v>
      </c>
      <c r="AM35" s="2"/>
    </row>
    <row r="36" spans="1:39" x14ac:dyDescent="0.25">
      <c r="A36" s="2" t="s">
        <v>34</v>
      </c>
      <c r="B36" s="3">
        <v>139</v>
      </c>
      <c r="C36" s="3">
        <v>200</v>
      </c>
      <c r="D36" s="3">
        <v>451</v>
      </c>
      <c r="E36" s="3">
        <v>822</v>
      </c>
      <c r="F36" s="3">
        <v>1352</v>
      </c>
      <c r="G36" s="3">
        <v>2093</v>
      </c>
      <c r="H36" s="3">
        <v>3134</v>
      </c>
      <c r="I36" s="3">
        <v>4591</v>
      </c>
      <c r="J36" s="3">
        <v>6561</v>
      </c>
      <c r="K36" s="3">
        <v>9168</v>
      </c>
      <c r="L36" s="3">
        <v>12575</v>
      </c>
      <c r="M36" s="3">
        <v>16931</v>
      </c>
      <c r="N36" s="3">
        <v>22372</v>
      </c>
      <c r="O36" s="3">
        <v>28935</v>
      </c>
      <c r="P36" s="3">
        <v>36551</v>
      </c>
      <c r="Q36" s="3">
        <v>44938</v>
      </c>
      <c r="R36" s="3">
        <v>53694</v>
      </c>
      <c r="S36" s="3">
        <v>62251</v>
      </c>
      <c r="T36" s="3">
        <v>70197</v>
      </c>
      <c r="U36" s="3">
        <v>77131</v>
      </c>
      <c r="V36" s="3">
        <v>82843</v>
      </c>
      <c r="W36" s="3">
        <v>87256</v>
      </c>
      <c r="X36" s="3">
        <v>90888</v>
      </c>
      <c r="Y36" s="3">
        <v>94085</v>
      </c>
      <c r="Z36" s="3">
        <v>95758</v>
      </c>
      <c r="AA36" s="3">
        <v>96881</v>
      </c>
      <c r="AB36" s="3">
        <v>97882</v>
      </c>
      <c r="AC36" s="3">
        <v>98688</v>
      </c>
      <c r="AD36" s="3">
        <v>99182</v>
      </c>
      <c r="AE36" s="3">
        <v>99486</v>
      </c>
      <c r="AF36" s="3">
        <v>99594</v>
      </c>
      <c r="AG36" s="3">
        <v>99500</v>
      </c>
      <c r="AH36" s="3">
        <v>99221</v>
      </c>
      <c r="AI36" s="3">
        <v>98576</v>
      </c>
      <c r="AJ36" s="2" t="s">
        <v>34</v>
      </c>
      <c r="AK36" s="58" t="s">
        <v>59</v>
      </c>
      <c r="AL36" s="2" t="s">
        <v>59</v>
      </c>
      <c r="AM36" s="2"/>
    </row>
    <row r="37" spans="1:39" x14ac:dyDescent="0.25">
      <c r="A37" s="2" t="s">
        <v>35</v>
      </c>
      <c r="B37" s="3">
        <v>221</v>
      </c>
      <c r="C37" s="3">
        <v>321</v>
      </c>
      <c r="D37" s="3">
        <v>720</v>
      </c>
      <c r="E37" s="3">
        <v>1300</v>
      </c>
      <c r="F37" s="3">
        <v>2118</v>
      </c>
      <c r="G37" s="3">
        <v>3251</v>
      </c>
      <c r="H37" s="3">
        <v>4831</v>
      </c>
      <c r="I37" s="3">
        <v>7025</v>
      </c>
      <c r="J37" s="3">
        <v>9984</v>
      </c>
      <c r="K37" s="3">
        <v>13898</v>
      </c>
      <c r="L37" s="3">
        <v>19009</v>
      </c>
      <c r="M37" s="3">
        <v>25544</v>
      </c>
      <c r="N37" s="3">
        <v>33705</v>
      </c>
      <c r="O37" s="3">
        <v>43548</v>
      </c>
      <c r="P37" s="3">
        <v>54972</v>
      </c>
      <c r="Q37" s="3">
        <v>67549</v>
      </c>
      <c r="R37" s="3">
        <v>80682</v>
      </c>
      <c r="S37" s="3">
        <v>93513</v>
      </c>
      <c r="T37" s="3">
        <v>105434</v>
      </c>
      <c r="U37" s="3">
        <v>115827</v>
      </c>
      <c r="V37" s="3">
        <v>124397</v>
      </c>
      <c r="W37" s="3">
        <v>131016</v>
      </c>
      <c r="X37" s="3">
        <v>136459</v>
      </c>
      <c r="Y37" s="3">
        <v>141256</v>
      </c>
      <c r="Z37" s="3">
        <v>143759</v>
      </c>
      <c r="AA37" s="3">
        <v>145440</v>
      </c>
      <c r="AB37" s="3">
        <v>146941</v>
      </c>
      <c r="AC37" s="3">
        <v>148148</v>
      </c>
      <c r="AD37" s="3">
        <v>148888</v>
      </c>
      <c r="AE37" s="3">
        <v>149341</v>
      </c>
      <c r="AF37" s="3">
        <v>149498</v>
      </c>
      <c r="AG37" s="3">
        <v>149356</v>
      </c>
      <c r="AH37" s="3">
        <v>148934</v>
      </c>
      <c r="AI37" s="3">
        <v>147965</v>
      </c>
      <c r="AJ37" s="2" t="s">
        <v>35</v>
      </c>
      <c r="AK37" s="58" t="s">
        <v>58</v>
      </c>
      <c r="AL37" s="2" t="s">
        <v>58</v>
      </c>
      <c r="AM37" s="2"/>
    </row>
    <row r="38" spans="1:39" x14ac:dyDescent="0.25">
      <c r="A38" s="2" t="s">
        <v>36</v>
      </c>
      <c r="B38" s="3">
        <v>643</v>
      </c>
      <c r="C38" s="3">
        <v>982</v>
      </c>
      <c r="D38" s="3">
        <v>1748</v>
      </c>
      <c r="E38" s="3">
        <v>2747</v>
      </c>
      <c r="F38" s="3">
        <v>4073</v>
      </c>
      <c r="G38" s="3">
        <v>5817</v>
      </c>
      <c r="H38" s="3">
        <v>8139</v>
      </c>
      <c r="I38" s="3">
        <v>11235</v>
      </c>
      <c r="J38" s="3">
        <v>15337</v>
      </c>
      <c r="K38" s="3">
        <v>20731</v>
      </c>
      <c r="L38" s="3">
        <v>27726</v>
      </c>
      <c r="M38" s="3">
        <v>36632</v>
      </c>
      <c r="N38" s="3">
        <v>47693</v>
      </c>
      <c r="O38" s="3">
        <v>60960</v>
      </c>
      <c r="P38" s="3">
        <v>76269</v>
      </c>
      <c r="Q38" s="3">
        <v>93026</v>
      </c>
      <c r="R38" s="3">
        <v>110422</v>
      </c>
      <c r="S38" s="3">
        <v>127315</v>
      </c>
      <c r="T38" s="3">
        <v>142923</v>
      </c>
      <c r="U38" s="3">
        <v>156458</v>
      </c>
      <c r="V38" s="3">
        <v>167708</v>
      </c>
      <c r="W38" s="3">
        <v>176574</v>
      </c>
      <c r="X38" s="3">
        <v>183851</v>
      </c>
      <c r="Y38" s="3">
        <v>190265</v>
      </c>
      <c r="Z38" s="3">
        <v>193604</v>
      </c>
      <c r="AA38" s="3">
        <v>195833</v>
      </c>
      <c r="AB38" s="3">
        <v>197828</v>
      </c>
      <c r="AC38" s="3">
        <v>199425</v>
      </c>
      <c r="AD38" s="3">
        <v>200398</v>
      </c>
      <c r="AE38" s="3">
        <v>200984</v>
      </c>
      <c r="AF38" s="3">
        <v>201178</v>
      </c>
      <c r="AG38" s="3">
        <v>200972</v>
      </c>
      <c r="AH38" s="3">
        <v>200402</v>
      </c>
      <c r="AI38" s="3">
        <v>199094</v>
      </c>
      <c r="AJ38" s="2" t="s">
        <v>36</v>
      </c>
      <c r="AK38" s="58" t="s">
        <v>57</v>
      </c>
      <c r="AL38" s="2" t="s">
        <v>57</v>
      </c>
      <c r="AM38" s="2"/>
    </row>
    <row r="39" spans="1:39" x14ac:dyDescent="0.25">
      <c r="A39" s="2" t="s">
        <v>37</v>
      </c>
      <c r="B39" s="3">
        <v>311</v>
      </c>
      <c r="C39" s="3">
        <v>475</v>
      </c>
      <c r="D39" s="3">
        <v>845</v>
      </c>
      <c r="E39" s="3">
        <v>1229</v>
      </c>
      <c r="F39" s="3">
        <v>1677</v>
      </c>
      <c r="G39" s="3">
        <v>2184</v>
      </c>
      <c r="H39" s="3">
        <v>2759</v>
      </c>
      <c r="I39" s="3">
        <v>3390</v>
      </c>
      <c r="J39" s="3">
        <v>4188</v>
      </c>
      <c r="K39" s="3">
        <v>5233</v>
      </c>
      <c r="L39" s="3">
        <v>6581</v>
      </c>
      <c r="M39" s="3">
        <v>8295</v>
      </c>
      <c r="N39" s="3">
        <v>10419</v>
      </c>
      <c r="O39" s="3">
        <v>12963</v>
      </c>
      <c r="P39" s="3">
        <v>15892</v>
      </c>
      <c r="Q39" s="3">
        <v>19090</v>
      </c>
      <c r="R39" s="3">
        <v>22411</v>
      </c>
      <c r="S39" s="3">
        <v>25631</v>
      </c>
      <c r="T39" s="3">
        <v>28601</v>
      </c>
      <c r="U39" s="3">
        <v>31172</v>
      </c>
      <c r="V39" s="3">
        <v>33288</v>
      </c>
      <c r="W39" s="3">
        <v>34931</v>
      </c>
      <c r="X39" s="3">
        <v>36268</v>
      </c>
      <c r="Y39" s="3">
        <v>37441</v>
      </c>
      <c r="Z39" s="3">
        <v>38030</v>
      </c>
      <c r="AA39" s="3">
        <v>38411</v>
      </c>
      <c r="AB39" s="3">
        <v>38745</v>
      </c>
      <c r="AC39" s="3">
        <v>39009</v>
      </c>
      <c r="AD39" s="3">
        <v>39154</v>
      </c>
      <c r="AE39" s="3">
        <v>39231</v>
      </c>
      <c r="AF39" s="3">
        <v>39237</v>
      </c>
      <c r="AG39" s="3">
        <v>39171</v>
      </c>
      <c r="AH39" s="3">
        <v>39041</v>
      </c>
      <c r="AI39" s="3">
        <v>38780</v>
      </c>
      <c r="AJ39" s="2" t="s">
        <v>37</v>
      </c>
      <c r="AK39" s="58" t="s">
        <v>61</v>
      </c>
      <c r="AL39" s="2" t="s">
        <v>61</v>
      </c>
      <c r="AM39" s="2"/>
    </row>
    <row r="40" spans="1:39" x14ac:dyDescent="0.25">
      <c r="A40" s="2" t="s">
        <v>38</v>
      </c>
      <c r="B40" s="3">
        <v>274</v>
      </c>
      <c r="C40" s="3">
        <v>399</v>
      </c>
      <c r="D40" s="3">
        <v>900</v>
      </c>
      <c r="E40" s="3">
        <v>1516</v>
      </c>
      <c r="F40" s="3">
        <v>2301</v>
      </c>
      <c r="G40" s="3">
        <v>3292</v>
      </c>
      <c r="H40" s="3">
        <v>4545</v>
      </c>
      <c r="I40" s="3">
        <v>6129</v>
      </c>
      <c r="J40" s="3">
        <v>8198</v>
      </c>
      <c r="K40" s="3">
        <v>10917</v>
      </c>
      <c r="L40" s="3">
        <v>14452</v>
      </c>
      <c r="M40" s="3">
        <v>18964</v>
      </c>
      <c r="N40" s="3">
        <v>24585</v>
      </c>
      <c r="O40" s="3">
        <v>31357</v>
      </c>
      <c r="P40" s="3">
        <v>39208</v>
      </c>
      <c r="Q40" s="3">
        <v>47846</v>
      </c>
      <c r="R40" s="3">
        <v>56863</v>
      </c>
      <c r="S40" s="3">
        <v>65671</v>
      </c>
      <c r="T40" s="3">
        <v>73850</v>
      </c>
      <c r="U40" s="3">
        <v>80976</v>
      </c>
      <c r="V40" s="3">
        <v>86853</v>
      </c>
      <c r="W40" s="3">
        <v>91398</v>
      </c>
      <c r="X40" s="3">
        <v>95120</v>
      </c>
      <c r="Y40" s="3">
        <v>98403</v>
      </c>
      <c r="Z40" s="3">
        <v>100103</v>
      </c>
      <c r="AA40" s="3">
        <v>101232</v>
      </c>
      <c r="AB40" s="3">
        <v>102239</v>
      </c>
      <c r="AC40" s="3">
        <v>103046</v>
      </c>
      <c r="AD40" s="3">
        <v>103530</v>
      </c>
      <c r="AE40" s="3">
        <v>103817</v>
      </c>
      <c r="AF40" s="3">
        <v>103905</v>
      </c>
      <c r="AG40" s="3">
        <v>103791</v>
      </c>
      <c r="AH40" s="3">
        <v>103483</v>
      </c>
      <c r="AI40" s="3">
        <v>102806</v>
      </c>
      <c r="AJ40" s="2" t="s">
        <v>38</v>
      </c>
      <c r="AK40" s="58" t="s">
        <v>78</v>
      </c>
      <c r="AL40" s="2" t="s">
        <v>57</v>
      </c>
      <c r="AM40" s="2" t="s">
        <v>63</v>
      </c>
    </row>
  </sheetData>
  <autoFilter ref="A1:AM4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AM40"/>
  <sheetViews>
    <sheetView workbookViewId="0"/>
  </sheetViews>
  <sheetFormatPr defaultRowHeight="15" x14ac:dyDescent="0.25"/>
  <cols>
    <col min="1" max="1" width="26.7109375" customWidth="1"/>
    <col min="2" max="35" width="10.42578125" customWidth="1"/>
    <col min="36" max="36" width="31" customWidth="1"/>
    <col min="37" max="37" width="69.28515625" bestFit="1" customWidth="1"/>
    <col min="38" max="38" width="49" bestFit="1" customWidth="1"/>
    <col min="39" max="39" width="23.28515625" bestFit="1" customWidth="1"/>
  </cols>
  <sheetData>
    <row r="1" spans="1:39" s="30" customFormat="1" x14ac:dyDescent="0.25">
      <c r="A1" s="29" t="s">
        <v>39</v>
      </c>
      <c r="B1" s="28">
        <v>2017</v>
      </c>
      <c r="C1" s="28">
        <v>2018</v>
      </c>
      <c r="D1" s="28">
        <v>2019</v>
      </c>
      <c r="E1" s="28">
        <v>2020</v>
      </c>
      <c r="F1" s="28">
        <v>2021</v>
      </c>
      <c r="G1" s="28">
        <v>2022</v>
      </c>
      <c r="H1" s="28">
        <v>2023</v>
      </c>
      <c r="I1" s="28">
        <v>2024</v>
      </c>
      <c r="J1" s="28">
        <v>2025</v>
      </c>
      <c r="K1" s="28">
        <v>2026</v>
      </c>
      <c r="L1" s="28">
        <v>2027</v>
      </c>
      <c r="M1" s="28">
        <v>2028</v>
      </c>
      <c r="N1" s="28">
        <v>2029</v>
      </c>
      <c r="O1" s="28">
        <v>2030</v>
      </c>
      <c r="P1" s="28">
        <v>2031</v>
      </c>
      <c r="Q1" s="28">
        <v>2032</v>
      </c>
      <c r="R1" s="28">
        <v>2033</v>
      </c>
      <c r="S1" s="28">
        <v>2034</v>
      </c>
      <c r="T1" s="28">
        <v>2035</v>
      </c>
      <c r="U1" s="28">
        <v>2036</v>
      </c>
      <c r="V1" s="28">
        <v>2037</v>
      </c>
      <c r="W1" s="28">
        <v>2038</v>
      </c>
      <c r="X1" s="28">
        <v>2039</v>
      </c>
      <c r="Y1" s="28">
        <v>2040</v>
      </c>
      <c r="Z1" s="28">
        <v>2041</v>
      </c>
      <c r="AA1" s="28">
        <v>2042</v>
      </c>
      <c r="AB1" s="28">
        <v>2043</v>
      </c>
      <c r="AC1" s="28">
        <v>2044</v>
      </c>
      <c r="AD1" s="28">
        <v>2045</v>
      </c>
      <c r="AE1" s="28">
        <v>2046</v>
      </c>
      <c r="AF1" s="28">
        <v>2047</v>
      </c>
      <c r="AG1" s="28">
        <v>2048</v>
      </c>
      <c r="AH1" s="28">
        <v>2049</v>
      </c>
      <c r="AI1" s="28">
        <v>2050</v>
      </c>
      <c r="AJ1" s="29" t="s">
        <v>39</v>
      </c>
      <c r="AK1" s="57" t="s">
        <v>75</v>
      </c>
      <c r="AL1" s="29" t="s">
        <v>71</v>
      </c>
      <c r="AM1" s="29" t="s">
        <v>72</v>
      </c>
    </row>
    <row r="2" spans="1:39" x14ac:dyDescent="0.25">
      <c r="A2" s="2" t="s">
        <v>0</v>
      </c>
      <c r="B2" s="3">
        <v>610</v>
      </c>
      <c r="C2" s="3">
        <v>932</v>
      </c>
      <c r="D2" s="3">
        <v>1278</v>
      </c>
      <c r="E2" s="3">
        <v>1580</v>
      </c>
      <c r="F2" s="3">
        <v>1913</v>
      </c>
      <c r="G2" s="3">
        <v>2259</v>
      </c>
      <c r="H2" s="3">
        <v>2643</v>
      </c>
      <c r="I2" s="3">
        <v>3134</v>
      </c>
      <c r="J2" s="3">
        <v>3751</v>
      </c>
      <c r="K2" s="3">
        <v>4510</v>
      </c>
      <c r="L2" s="3">
        <v>5444</v>
      </c>
      <c r="M2" s="3">
        <v>6636</v>
      </c>
      <c r="N2" s="3">
        <v>8106</v>
      </c>
      <c r="O2" s="3">
        <v>9948</v>
      </c>
      <c r="P2" s="3">
        <v>12255</v>
      </c>
      <c r="Q2" s="3">
        <v>15149</v>
      </c>
      <c r="R2" s="3">
        <v>18726</v>
      </c>
      <c r="S2" s="3">
        <v>23100</v>
      </c>
      <c r="T2" s="3">
        <v>28403</v>
      </c>
      <c r="U2" s="3">
        <v>34730</v>
      </c>
      <c r="V2" s="3">
        <v>42137</v>
      </c>
      <c r="W2" s="3">
        <v>50616</v>
      </c>
      <c r="X2" s="3">
        <v>60061</v>
      </c>
      <c r="Y2" s="3">
        <v>70273</v>
      </c>
      <c r="Z2" s="3">
        <v>80936</v>
      </c>
      <c r="AA2" s="3">
        <v>91660</v>
      </c>
      <c r="AB2" s="3">
        <v>102018</v>
      </c>
      <c r="AC2" s="3">
        <v>111638</v>
      </c>
      <c r="AD2" s="3">
        <v>120227</v>
      </c>
      <c r="AE2" s="3">
        <v>127501</v>
      </c>
      <c r="AF2" s="3">
        <v>133606</v>
      </c>
      <c r="AG2" s="3">
        <v>137986</v>
      </c>
      <c r="AH2" s="3">
        <v>138638</v>
      </c>
      <c r="AI2" s="3">
        <v>139241</v>
      </c>
      <c r="AJ2" s="2" t="s">
        <v>0</v>
      </c>
      <c r="AK2" s="58" t="s">
        <v>76</v>
      </c>
      <c r="AL2" s="2" t="s">
        <v>57</v>
      </c>
      <c r="AM2" s="2" t="s">
        <v>60</v>
      </c>
    </row>
    <row r="3" spans="1:39" ht="30" x14ac:dyDescent="0.25">
      <c r="A3" s="2" t="s">
        <v>1</v>
      </c>
      <c r="B3" s="3">
        <v>222</v>
      </c>
      <c r="C3" s="3">
        <v>339</v>
      </c>
      <c r="D3" s="3">
        <v>465</v>
      </c>
      <c r="E3" s="3">
        <v>530</v>
      </c>
      <c r="F3" s="3">
        <v>587</v>
      </c>
      <c r="G3" s="3">
        <v>619</v>
      </c>
      <c r="H3" s="3">
        <v>646</v>
      </c>
      <c r="I3" s="3">
        <v>683</v>
      </c>
      <c r="J3" s="3">
        <v>729</v>
      </c>
      <c r="K3" s="3">
        <v>787</v>
      </c>
      <c r="L3" s="3">
        <v>857</v>
      </c>
      <c r="M3" s="3">
        <v>948</v>
      </c>
      <c r="N3" s="3">
        <v>1060</v>
      </c>
      <c r="O3" s="3">
        <v>1198</v>
      </c>
      <c r="P3" s="3">
        <v>1371</v>
      </c>
      <c r="Q3" s="3">
        <v>1587</v>
      </c>
      <c r="R3" s="3">
        <v>1854</v>
      </c>
      <c r="S3" s="3">
        <v>2180</v>
      </c>
      <c r="T3" s="3">
        <v>2573</v>
      </c>
      <c r="U3" s="3">
        <v>3043</v>
      </c>
      <c r="V3" s="3">
        <v>3594</v>
      </c>
      <c r="W3" s="3">
        <v>4225</v>
      </c>
      <c r="X3" s="3">
        <v>4926</v>
      </c>
      <c r="Y3" s="3">
        <v>5684</v>
      </c>
      <c r="Z3" s="3">
        <v>6475</v>
      </c>
      <c r="AA3" s="3">
        <v>7270</v>
      </c>
      <c r="AB3" s="3">
        <v>8037</v>
      </c>
      <c r="AC3" s="3">
        <v>8748</v>
      </c>
      <c r="AD3" s="3">
        <v>9381</v>
      </c>
      <c r="AE3" s="3">
        <v>9907</v>
      </c>
      <c r="AF3" s="3">
        <v>10346</v>
      </c>
      <c r="AG3" s="3">
        <v>10659</v>
      </c>
      <c r="AH3" s="3">
        <v>10697</v>
      </c>
      <c r="AI3" s="3">
        <v>10731</v>
      </c>
      <c r="AJ3" s="2" t="s">
        <v>1</v>
      </c>
      <c r="AK3" s="58" t="s">
        <v>77</v>
      </c>
      <c r="AL3" s="2" t="s">
        <v>69</v>
      </c>
      <c r="AM3" s="2" t="s">
        <v>60</v>
      </c>
    </row>
    <row r="4" spans="1:39" x14ac:dyDescent="0.25">
      <c r="A4" s="2" t="s">
        <v>2</v>
      </c>
      <c r="B4" s="3">
        <v>386</v>
      </c>
      <c r="C4" s="3">
        <v>589</v>
      </c>
      <c r="D4" s="3">
        <v>808</v>
      </c>
      <c r="E4" s="3">
        <v>1196</v>
      </c>
      <c r="F4" s="3">
        <v>1708</v>
      </c>
      <c r="G4" s="3">
        <v>2335</v>
      </c>
      <c r="H4" s="3">
        <v>3103</v>
      </c>
      <c r="I4" s="3">
        <v>4056</v>
      </c>
      <c r="J4" s="3">
        <v>5248</v>
      </c>
      <c r="K4" s="3">
        <v>6717</v>
      </c>
      <c r="L4" s="3">
        <v>8535</v>
      </c>
      <c r="M4" s="3">
        <v>10840</v>
      </c>
      <c r="N4" s="3">
        <v>13690</v>
      </c>
      <c r="O4" s="3">
        <v>17268</v>
      </c>
      <c r="P4" s="3">
        <v>21744</v>
      </c>
      <c r="Q4" s="3">
        <v>27365</v>
      </c>
      <c r="R4" s="3">
        <v>34322</v>
      </c>
      <c r="S4" s="3">
        <v>42826</v>
      </c>
      <c r="T4" s="3">
        <v>53138</v>
      </c>
      <c r="U4" s="3">
        <v>65441</v>
      </c>
      <c r="V4" s="3">
        <v>79847</v>
      </c>
      <c r="W4" s="3">
        <v>96341</v>
      </c>
      <c r="X4" s="3">
        <v>114706</v>
      </c>
      <c r="Y4" s="3">
        <v>134575</v>
      </c>
      <c r="Z4" s="3">
        <v>155316</v>
      </c>
      <c r="AA4" s="3">
        <v>176181</v>
      </c>
      <c r="AB4" s="3">
        <v>196334</v>
      </c>
      <c r="AC4" s="3">
        <v>215062</v>
      </c>
      <c r="AD4" s="3">
        <v>231786</v>
      </c>
      <c r="AE4" s="3">
        <v>246004</v>
      </c>
      <c r="AF4" s="3">
        <v>257946</v>
      </c>
      <c r="AG4" s="3">
        <v>266522</v>
      </c>
      <c r="AH4" s="3">
        <v>267831</v>
      </c>
      <c r="AI4" s="3">
        <v>269052</v>
      </c>
      <c r="AJ4" s="2" t="s">
        <v>2</v>
      </c>
      <c r="AK4" s="58" t="s">
        <v>57</v>
      </c>
      <c r="AL4" s="2" t="s">
        <v>57</v>
      </c>
      <c r="AM4" s="2"/>
    </row>
    <row r="5" spans="1:39" x14ac:dyDescent="0.25">
      <c r="A5" s="2" t="s">
        <v>3</v>
      </c>
      <c r="B5" s="3">
        <v>209</v>
      </c>
      <c r="C5" s="3">
        <v>319</v>
      </c>
      <c r="D5" s="3">
        <v>437</v>
      </c>
      <c r="E5" s="3">
        <v>618</v>
      </c>
      <c r="F5" s="3">
        <v>850</v>
      </c>
      <c r="G5" s="3">
        <v>1131</v>
      </c>
      <c r="H5" s="3">
        <v>1468</v>
      </c>
      <c r="I5" s="3">
        <v>1888</v>
      </c>
      <c r="J5" s="3">
        <v>2416</v>
      </c>
      <c r="K5" s="3">
        <v>3063</v>
      </c>
      <c r="L5" s="3">
        <v>3866</v>
      </c>
      <c r="M5" s="3">
        <v>4882</v>
      </c>
      <c r="N5" s="3">
        <v>6139</v>
      </c>
      <c r="O5" s="3">
        <v>7715</v>
      </c>
      <c r="P5" s="3">
        <v>9695</v>
      </c>
      <c r="Q5" s="3">
        <v>12172</v>
      </c>
      <c r="R5" s="3">
        <v>15242</v>
      </c>
      <c r="S5" s="3">
        <v>18993</v>
      </c>
      <c r="T5" s="3">
        <v>23543</v>
      </c>
      <c r="U5" s="3">
        <v>28970</v>
      </c>
      <c r="V5" s="3">
        <v>35324</v>
      </c>
      <c r="W5" s="3">
        <v>42599</v>
      </c>
      <c r="X5" s="3">
        <v>50700</v>
      </c>
      <c r="Y5" s="3">
        <v>59465</v>
      </c>
      <c r="Z5" s="3">
        <v>68613</v>
      </c>
      <c r="AA5" s="3">
        <v>77814</v>
      </c>
      <c r="AB5" s="3">
        <v>86705</v>
      </c>
      <c r="AC5" s="3">
        <v>94964</v>
      </c>
      <c r="AD5" s="3">
        <v>102343</v>
      </c>
      <c r="AE5" s="3">
        <v>108608</v>
      </c>
      <c r="AF5" s="3">
        <v>113872</v>
      </c>
      <c r="AG5" s="3">
        <v>117652</v>
      </c>
      <c r="AH5" s="3">
        <v>118226</v>
      </c>
      <c r="AI5" s="3">
        <v>118765</v>
      </c>
      <c r="AJ5" s="2" t="s">
        <v>3</v>
      </c>
      <c r="AK5" s="58" t="s">
        <v>57</v>
      </c>
      <c r="AL5" s="2" t="s">
        <v>57</v>
      </c>
      <c r="AM5" s="2"/>
    </row>
    <row r="6" spans="1:39" x14ac:dyDescent="0.25">
      <c r="A6" s="2" t="s">
        <v>4</v>
      </c>
      <c r="B6" s="3">
        <v>512</v>
      </c>
      <c r="C6" s="3">
        <v>748</v>
      </c>
      <c r="D6" s="3">
        <v>1038</v>
      </c>
      <c r="E6" s="3">
        <v>1369</v>
      </c>
      <c r="F6" s="3">
        <v>1775</v>
      </c>
      <c r="G6" s="3">
        <v>2252</v>
      </c>
      <c r="H6" s="3">
        <v>2839</v>
      </c>
      <c r="I6" s="3">
        <v>3585</v>
      </c>
      <c r="J6" s="3">
        <v>4547</v>
      </c>
      <c r="K6" s="3">
        <v>5757</v>
      </c>
      <c r="L6" s="3">
        <v>7297</v>
      </c>
      <c r="M6" s="3">
        <v>9276</v>
      </c>
      <c r="N6" s="3">
        <v>11785</v>
      </c>
      <c r="O6" s="3">
        <v>14989</v>
      </c>
      <c r="P6" s="3">
        <v>19058</v>
      </c>
      <c r="Q6" s="3">
        <v>24216</v>
      </c>
      <c r="R6" s="3">
        <v>30691</v>
      </c>
      <c r="S6" s="3">
        <v>38725</v>
      </c>
      <c r="T6" s="3">
        <v>48572</v>
      </c>
      <c r="U6" s="3">
        <v>60458</v>
      </c>
      <c r="V6" s="3">
        <v>74533</v>
      </c>
      <c r="W6" s="3">
        <v>90819</v>
      </c>
      <c r="X6" s="3">
        <v>109157</v>
      </c>
      <c r="Y6" s="3">
        <v>129193</v>
      </c>
      <c r="Z6" s="3">
        <v>150327</v>
      </c>
      <c r="AA6" s="3">
        <v>171792</v>
      </c>
      <c r="AB6" s="3">
        <v>192719</v>
      </c>
      <c r="AC6" s="3">
        <v>212346</v>
      </c>
      <c r="AD6" s="3">
        <v>229961</v>
      </c>
      <c r="AE6" s="3">
        <v>243950</v>
      </c>
      <c r="AF6" s="3">
        <v>255691</v>
      </c>
      <c r="AG6" s="3">
        <v>264122</v>
      </c>
      <c r="AH6" s="3">
        <v>265389</v>
      </c>
      <c r="AI6" s="3">
        <v>266562</v>
      </c>
      <c r="AJ6" s="2" t="s">
        <v>4</v>
      </c>
      <c r="AK6" s="58" t="s">
        <v>58</v>
      </c>
      <c r="AL6" s="2" t="s">
        <v>58</v>
      </c>
      <c r="AM6" s="2"/>
    </row>
    <row r="7" spans="1:39" x14ac:dyDescent="0.25">
      <c r="A7" s="2" t="s">
        <v>5</v>
      </c>
      <c r="B7" s="3">
        <v>56</v>
      </c>
      <c r="C7" s="3">
        <v>85</v>
      </c>
      <c r="D7" s="3">
        <v>116</v>
      </c>
      <c r="E7" s="3">
        <v>155</v>
      </c>
      <c r="F7" s="3">
        <v>205</v>
      </c>
      <c r="G7" s="3">
        <v>261</v>
      </c>
      <c r="H7" s="3">
        <v>330</v>
      </c>
      <c r="I7" s="3">
        <v>415</v>
      </c>
      <c r="J7" s="3">
        <v>522</v>
      </c>
      <c r="K7" s="3">
        <v>654</v>
      </c>
      <c r="L7" s="3">
        <v>818</v>
      </c>
      <c r="M7" s="3">
        <v>1023</v>
      </c>
      <c r="N7" s="3">
        <v>1278</v>
      </c>
      <c r="O7" s="3">
        <v>1598</v>
      </c>
      <c r="P7" s="3">
        <v>2000</v>
      </c>
      <c r="Q7" s="3">
        <v>2503</v>
      </c>
      <c r="R7" s="3">
        <v>3126</v>
      </c>
      <c r="S7" s="3">
        <v>3887</v>
      </c>
      <c r="T7" s="3">
        <v>4811</v>
      </c>
      <c r="U7" s="3">
        <v>5912</v>
      </c>
      <c r="V7" s="3">
        <v>7202</v>
      </c>
      <c r="W7" s="3">
        <v>8678</v>
      </c>
      <c r="X7" s="3">
        <v>10322</v>
      </c>
      <c r="Y7" s="3">
        <v>12100</v>
      </c>
      <c r="Z7" s="3">
        <v>13958</v>
      </c>
      <c r="AA7" s="3">
        <v>15824</v>
      </c>
      <c r="AB7" s="3">
        <v>17628</v>
      </c>
      <c r="AC7" s="3">
        <v>19303</v>
      </c>
      <c r="AD7" s="3">
        <v>20800</v>
      </c>
      <c r="AE7" s="3">
        <v>22072</v>
      </c>
      <c r="AF7" s="3">
        <v>23139</v>
      </c>
      <c r="AG7" s="3">
        <v>23906</v>
      </c>
      <c r="AH7" s="3">
        <v>24022</v>
      </c>
      <c r="AI7" s="3">
        <v>24130</v>
      </c>
      <c r="AJ7" s="2" t="s">
        <v>5</v>
      </c>
      <c r="AK7" s="58" t="s">
        <v>78</v>
      </c>
      <c r="AL7" s="2" t="s">
        <v>57</v>
      </c>
      <c r="AM7" s="2" t="s">
        <v>63</v>
      </c>
    </row>
    <row r="8" spans="1:39" x14ac:dyDescent="0.25">
      <c r="A8" s="2" t="s">
        <v>6</v>
      </c>
      <c r="B8" s="3">
        <v>135</v>
      </c>
      <c r="C8" s="3">
        <v>198</v>
      </c>
      <c r="D8" s="3">
        <v>273</v>
      </c>
      <c r="E8" s="3">
        <v>353</v>
      </c>
      <c r="F8" s="3">
        <v>445</v>
      </c>
      <c r="G8" s="3">
        <v>548</v>
      </c>
      <c r="H8" s="3">
        <v>674</v>
      </c>
      <c r="I8" s="3">
        <v>835</v>
      </c>
      <c r="J8" s="3">
        <v>1037</v>
      </c>
      <c r="K8" s="3">
        <v>1293</v>
      </c>
      <c r="L8" s="3">
        <v>1621</v>
      </c>
      <c r="M8" s="3">
        <v>2037</v>
      </c>
      <c r="N8" s="3">
        <v>2565</v>
      </c>
      <c r="O8" s="3">
        <v>3239</v>
      </c>
      <c r="P8" s="3">
        <v>4092</v>
      </c>
      <c r="Q8" s="3">
        <v>5175</v>
      </c>
      <c r="R8" s="3">
        <v>6532</v>
      </c>
      <c r="S8" s="3">
        <v>8216</v>
      </c>
      <c r="T8" s="3">
        <v>10279</v>
      </c>
      <c r="U8" s="3">
        <v>12768</v>
      </c>
      <c r="V8" s="3">
        <v>15715</v>
      </c>
      <c r="W8" s="3">
        <v>19125</v>
      </c>
      <c r="X8" s="3">
        <v>22963</v>
      </c>
      <c r="Y8" s="3">
        <v>27158</v>
      </c>
      <c r="Z8" s="3">
        <v>31581</v>
      </c>
      <c r="AA8" s="3">
        <v>36073</v>
      </c>
      <c r="AB8" s="3">
        <v>40452</v>
      </c>
      <c r="AC8" s="3">
        <v>44560</v>
      </c>
      <c r="AD8" s="3">
        <v>48248</v>
      </c>
      <c r="AE8" s="3">
        <v>51175</v>
      </c>
      <c r="AF8" s="3">
        <v>53632</v>
      </c>
      <c r="AG8" s="3">
        <v>55397</v>
      </c>
      <c r="AH8" s="3">
        <v>55660</v>
      </c>
      <c r="AI8" s="3">
        <v>55906</v>
      </c>
      <c r="AJ8" s="2" t="s">
        <v>6</v>
      </c>
      <c r="AK8" s="58" t="s">
        <v>59</v>
      </c>
      <c r="AL8" s="2" t="s">
        <v>59</v>
      </c>
      <c r="AM8" s="2"/>
    </row>
    <row r="9" spans="1:39" x14ac:dyDescent="0.25">
      <c r="A9" s="2" t="s">
        <v>7</v>
      </c>
      <c r="B9" s="3">
        <v>887</v>
      </c>
      <c r="C9" s="3">
        <v>1358</v>
      </c>
      <c r="D9" s="3">
        <v>1860</v>
      </c>
      <c r="E9" s="3">
        <v>2264</v>
      </c>
      <c r="F9" s="3">
        <v>2699</v>
      </c>
      <c r="G9" s="3">
        <v>3123</v>
      </c>
      <c r="H9" s="3">
        <v>3595</v>
      </c>
      <c r="I9" s="3">
        <v>4193</v>
      </c>
      <c r="J9" s="3">
        <v>4949</v>
      </c>
      <c r="K9" s="3">
        <v>5872</v>
      </c>
      <c r="L9" s="3">
        <v>7019</v>
      </c>
      <c r="M9" s="3">
        <v>8475</v>
      </c>
      <c r="N9" s="3">
        <v>10269</v>
      </c>
      <c r="O9" s="3">
        <v>12520</v>
      </c>
      <c r="P9" s="3">
        <v>15338</v>
      </c>
      <c r="Q9" s="3">
        <v>18873</v>
      </c>
      <c r="R9" s="3">
        <v>23243</v>
      </c>
      <c r="S9" s="3">
        <v>28585</v>
      </c>
      <c r="T9" s="3">
        <v>35063</v>
      </c>
      <c r="U9" s="3">
        <v>42786</v>
      </c>
      <c r="V9" s="3">
        <v>51836</v>
      </c>
      <c r="W9" s="3">
        <v>62188</v>
      </c>
      <c r="X9" s="3">
        <v>73725</v>
      </c>
      <c r="Y9" s="3">
        <v>86196</v>
      </c>
      <c r="Z9" s="3">
        <v>99216</v>
      </c>
      <c r="AA9" s="3">
        <v>112309</v>
      </c>
      <c r="AB9" s="3">
        <v>124959</v>
      </c>
      <c r="AC9" s="3">
        <v>136706</v>
      </c>
      <c r="AD9" s="3">
        <v>147189</v>
      </c>
      <c r="AE9" s="3">
        <v>156063</v>
      </c>
      <c r="AF9" s="3">
        <v>163505</v>
      </c>
      <c r="AG9" s="3">
        <v>168843</v>
      </c>
      <c r="AH9" s="3">
        <v>169630</v>
      </c>
      <c r="AI9" s="3">
        <v>170355</v>
      </c>
      <c r="AJ9" s="2" t="s">
        <v>7</v>
      </c>
      <c r="AK9" s="58" t="s">
        <v>60</v>
      </c>
      <c r="AL9" s="2" t="s">
        <v>60</v>
      </c>
      <c r="AM9" s="2"/>
    </row>
    <row r="10" spans="1:39" x14ac:dyDescent="0.25">
      <c r="A10" s="2" t="s">
        <v>8</v>
      </c>
      <c r="B10" s="3">
        <v>317</v>
      </c>
      <c r="C10" s="3">
        <v>483</v>
      </c>
      <c r="D10" s="3">
        <v>661</v>
      </c>
      <c r="E10" s="3">
        <v>766</v>
      </c>
      <c r="F10" s="3">
        <v>862</v>
      </c>
      <c r="G10" s="3">
        <v>930</v>
      </c>
      <c r="H10" s="3">
        <v>996</v>
      </c>
      <c r="I10" s="3">
        <v>1081</v>
      </c>
      <c r="J10" s="3">
        <v>1192</v>
      </c>
      <c r="K10" s="3">
        <v>1324</v>
      </c>
      <c r="L10" s="3">
        <v>1489</v>
      </c>
      <c r="M10" s="3">
        <v>1701</v>
      </c>
      <c r="N10" s="3">
        <v>1961</v>
      </c>
      <c r="O10" s="3">
        <v>2286</v>
      </c>
      <c r="P10" s="3">
        <v>2691</v>
      </c>
      <c r="Q10" s="3">
        <v>3197</v>
      </c>
      <c r="R10" s="3">
        <v>3824</v>
      </c>
      <c r="S10" s="3">
        <v>4591</v>
      </c>
      <c r="T10" s="3">
        <v>5518</v>
      </c>
      <c r="U10" s="3">
        <v>6624</v>
      </c>
      <c r="V10" s="3">
        <v>7921</v>
      </c>
      <c r="W10" s="3">
        <v>9405</v>
      </c>
      <c r="X10" s="3">
        <v>11058</v>
      </c>
      <c r="Y10" s="3">
        <v>12843</v>
      </c>
      <c r="Z10" s="3">
        <v>14708</v>
      </c>
      <c r="AA10" s="3">
        <v>16581</v>
      </c>
      <c r="AB10" s="3">
        <v>18389</v>
      </c>
      <c r="AC10" s="3">
        <v>20069</v>
      </c>
      <c r="AD10" s="3">
        <v>21566</v>
      </c>
      <c r="AE10" s="3">
        <v>22820</v>
      </c>
      <c r="AF10" s="3">
        <v>23871</v>
      </c>
      <c r="AG10" s="3">
        <v>24623</v>
      </c>
      <c r="AH10" s="3">
        <v>24725</v>
      </c>
      <c r="AI10" s="3">
        <v>24818</v>
      </c>
      <c r="AJ10" s="2" t="s">
        <v>8</v>
      </c>
      <c r="AK10" s="58" t="s">
        <v>61</v>
      </c>
      <c r="AL10" s="2" t="s">
        <v>61</v>
      </c>
      <c r="AM10" s="2"/>
    </row>
    <row r="11" spans="1:39" x14ac:dyDescent="0.25">
      <c r="A11" s="2" t="s">
        <v>9</v>
      </c>
      <c r="B11" s="3">
        <v>663</v>
      </c>
      <c r="C11" s="3">
        <v>1014</v>
      </c>
      <c r="D11" s="3">
        <v>1394</v>
      </c>
      <c r="E11" s="3">
        <v>1766</v>
      </c>
      <c r="F11" s="3">
        <v>2198</v>
      </c>
      <c r="G11" s="3">
        <v>2656</v>
      </c>
      <c r="H11" s="3">
        <v>3198</v>
      </c>
      <c r="I11" s="3">
        <v>3874</v>
      </c>
      <c r="J11" s="3">
        <v>4728</v>
      </c>
      <c r="K11" s="3">
        <v>5775</v>
      </c>
      <c r="L11" s="3">
        <v>7067</v>
      </c>
      <c r="M11" s="3">
        <v>8712</v>
      </c>
      <c r="N11" s="3">
        <v>10742</v>
      </c>
      <c r="O11" s="3">
        <v>13288</v>
      </c>
      <c r="P11" s="3">
        <v>16476</v>
      </c>
      <c r="Q11" s="3">
        <v>20478</v>
      </c>
      <c r="R11" s="3">
        <v>25428</v>
      </c>
      <c r="S11" s="3">
        <v>31483</v>
      </c>
      <c r="T11" s="3">
        <v>38823</v>
      </c>
      <c r="U11" s="3">
        <v>47577</v>
      </c>
      <c r="V11" s="3">
        <v>57832</v>
      </c>
      <c r="W11" s="3">
        <v>69569</v>
      </c>
      <c r="X11" s="3">
        <v>82646</v>
      </c>
      <c r="Y11" s="3">
        <v>96784</v>
      </c>
      <c r="Z11" s="3">
        <v>111554</v>
      </c>
      <c r="AA11" s="3">
        <v>126407</v>
      </c>
      <c r="AB11" s="3">
        <v>140756</v>
      </c>
      <c r="AC11" s="3">
        <v>154084</v>
      </c>
      <c r="AD11" s="3">
        <v>165984</v>
      </c>
      <c r="AE11" s="3">
        <v>176071</v>
      </c>
      <c r="AF11" s="3">
        <v>184535</v>
      </c>
      <c r="AG11" s="3">
        <v>190613</v>
      </c>
      <c r="AH11" s="3">
        <v>191524</v>
      </c>
      <c r="AI11" s="3">
        <v>192371</v>
      </c>
      <c r="AJ11" s="2" t="s">
        <v>9</v>
      </c>
      <c r="AK11" s="58" t="s">
        <v>79</v>
      </c>
      <c r="AL11" s="2" t="s">
        <v>62</v>
      </c>
      <c r="AM11" s="2" t="s">
        <v>63</v>
      </c>
    </row>
    <row r="12" spans="1:39" x14ac:dyDescent="0.25">
      <c r="A12" s="2" t="s">
        <v>10</v>
      </c>
      <c r="B12" s="3">
        <v>164</v>
      </c>
      <c r="C12" s="3">
        <v>236</v>
      </c>
      <c r="D12" s="3">
        <v>331</v>
      </c>
      <c r="E12" s="3">
        <v>447</v>
      </c>
      <c r="F12" s="3">
        <v>598</v>
      </c>
      <c r="G12" s="3">
        <v>780</v>
      </c>
      <c r="H12" s="3">
        <v>1007</v>
      </c>
      <c r="I12" s="3">
        <v>1296</v>
      </c>
      <c r="J12" s="3">
        <v>1672</v>
      </c>
      <c r="K12" s="3">
        <v>2142</v>
      </c>
      <c r="L12" s="3">
        <v>2744</v>
      </c>
      <c r="M12" s="3">
        <v>3521</v>
      </c>
      <c r="N12" s="3">
        <v>4504</v>
      </c>
      <c r="O12" s="3">
        <v>5762</v>
      </c>
      <c r="P12" s="3">
        <v>7361</v>
      </c>
      <c r="Q12" s="3">
        <v>9388</v>
      </c>
      <c r="R12" s="3">
        <v>11934</v>
      </c>
      <c r="S12" s="3">
        <v>15092</v>
      </c>
      <c r="T12" s="3">
        <v>18969</v>
      </c>
      <c r="U12" s="3">
        <v>23648</v>
      </c>
      <c r="V12" s="3">
        <v>29191</v>
      </c>
      <c r="W12" s="3">
        <v>35599</v>
      </c>
      <c r="X12" s="3">
        <v>42821</v>
      </c>
      <c r="Y12" s="3">
        <v>50710</v>
      </c>
      <c r="Z12" s="3">
        <v>59031</v>
      </c>
      <c r="AA12" s="3">
        <v>67482</v>
      </c>
      <c r="AB12" s="3">
        <v>75723</v>
      </c>
      <c r="AC12" s="3">
        <v>83452</v>
      </c>
      <c r="AD12" s="3">
        <v>90389</v>
      </c>
      <c r="AE12" s="3">
        <v>95895</v>
      </c>
      <c r="AF12" s="3">
        <v>100522</v>
      </c>
      <c r="AG12" s="3">
        <v>103840</v>
      </c>
      <c r="AH12" s="3">
        <v>104341</v>
      </c>
      <c r="AI12" s="3">
        <v>104807</v>
      </c>
      <c r="AJ12" s="2" t="s">
        <v>10</v>
      </c>
      <c r="AK12" s="58" t="s">
        <v>58</v>
      </c>
      <c r="AL12" s="2" t="s">
        <v>58</v>
      </c>
      <c r="AM12" s="2"/>
    </row>
    <row r="13" spans="1:39" x14ac:dyDescent="0.25">
      <c r="A13" s="2" t="s">
        <v>11</v>
      </c>
      <c r="B13" s="3">
        <v>116</v>
      </c>
      <c r="C13" s="3">
        <v>173</v>
      </c>
      <c r="D13" s="3">
        <v>239</v>
      </c>
      <c r="E13" s="3">
        <v>304</v>
      </c>
      <c r="F13" s="3">
        <v>383</v>
      </c>
      <c r="G13" s="3">
        <v>466</v>
      </c>
      <c r="H13" s="3">
        <v>568</v>
      </c>
      <c r="I13" s="3">
        <v>696</v>
      </c>
      <c r="J13" s="3">
        <v>859</v>
      </c>
      <c r="K13" s="3">
        <v>1068</v>
      </c>
      <c r="L13" s="3">
        <v>1328</v>
      </c>
      <c r="M13" s="3">
        <v>1664</v>
      </c>
      <c r="N13" s="3">
        <v>2085</v>
      </c>
      <c r="O13" s="3">
        <v>2625</v>
      </c>
      <c r="P13" s="3">
        <v>3311</v>
      </c>
      <c r="Q13" s="3">
        <v>4178</v>
      </c>
      <c r="R13" s="3">
        <v>5263</v>
      </c>
      <c r="S13" s="3">
        <v>6611</v>
      </c>
      <c r="T13" s="3">
        <v>8262</v>
      </c>
      <c r="U13" s="3">
        <v>10253</v>
      </c>
      <c r="V13" s="3">
        <v>12612</v>
      </c>
      <c r="W13" s="3">
        <v>15340</v>
      </c>
      <c r="X13" s="3">
        <v>18412</v>
      </c>
      <c r="Y13" s="3">
        <v>21768</v>
      </c>
      <c r="Z13" s="3">
        <v>25305</v>
      </c>
      <c r="AA13" s="3">
        <v>28898</v>
      </c>
      <c r="AB13" s="3">
        <v>32405</v>
      </c>
      <c r="AC13" s="3">
        <v>35691</v>
      </c>
      <c r="AD13" s="3">
        <v>38640</v>
      </c>
      <c r="AE13" s="3">
        <v>40982</v>
      </c>
      <c r="AF13" s="3">
        <v>42949</v>
      </c>
      <c r="AG13" s="3">
        <v>44361</v>
      </c>
      <c r="AH13" s="3">
        <v>44571</v>
      </c>
      <c r="AI13" s="3">
        <v>44766</v>
      </c>
      <c r="AJ13" s="2" t="s">
        <v>11</v>
      </c>
      <c r="AK13" s="58" t="s">
        <v>63</v>
      </c>
      <c r="AL13" s="2" t="s">
        <v>63</v>
      </c>
      <c r="AM13" s="2"/>
    </row>
    <row r="14" spans="1:39" x14ac:dyDescent="0.25">
      <c r="A14" s="2" t="s">
        <v>12</v>
      </c>
      <c r="B14" s="3">
        <v>241</v>
      </c>
      <c r="C14" s="3">
        <v>351</v>
      </c>
      <c r="D14" s="3">
        <v>489</v>
      </c>
      <c r="E14" s="3">
        <v>616</v>
      </c>
      <c r="F14" s="3">
        <v>763</v>
      </c>
      <c r="G14" s="3">
        <v>923</v>
      </c>
      <c r="H14" s="3">
        <v>1110</v>
      </c>
      <c r="I14" s="3">
        <v>1347</v>
      </c>
      <c r="J14" s="3">
        <v>1649</v>
      </c>
      <c r="K14" s="3">
        <v>2027</v>
      </c>
      <c r="L14" s="3">
        <v>2504</v>
      </c>
      <c r="M14" s="3">
        <v>3115</v>
      </c>
      <c r="N14" s="3">
        <v>3885</v>
      </c>
      <c r="O14" s="3">
        <v>4863</v>
      </c>
      <c r="P14" s="3">
        <v>6102</v>
      </c>
      <c r="Q14" s="3">
        <v>7668</v>
      </c>
      <c r="R14" s="3">
        <v>9629</v>
      </c>
      <c r="S14" s="3">
        <v>12058</v>
      </c>
      <c r="T14" s="3">
        <v>15032</v>
      </c>
      <c r="U14" s="3">
        <v>18616</v>
      </c>
      <c r="V14" s="3">
        <v>22855</v>
      </c>
      <c r="W14" s="3">
        <v>27755</v>
      </c>
      <c r="X14" s="3">
        <v>33269</v>
      </c>
      <c r="Y14" s="3">
        <v>39285</v>
      </c>
      <c r="Z14" s="3">
        <v>45626</v>
      </c>
      <c r="AA14" s="3">
        <v>52062</v>
      </c>
      <c r="AB14" s="3">
        <v>58333</v>
      </c>
      <c r="AC14" s="3">
        <v>64208</v>
      </c>
      <c r="AD14" s="3">
        <v>69481</v>
      </c>
      <c r="AE14" s="3">
        <v>73689</v>
      </c>
      <c r="AF14" s="3">
        <v>77221</v>
      </c>
      <c r="AG14" s="3">
        <v>79754</v>
      </c>
      <c r="AH14" s="3">
        <v>80129</v>
      </c>
      <c r="AI14" s="3">
        <v>80480</v>
      </c>
      <c r="AJ14" s="2" t="s">
        <v>12</v>
      </c>
      <c r="AK14" s="58" t="s">
        <v>78</v>
      </c>
      <c r="AL14" s="2" t="s">
        <v>57</v>
      </c>
      <c r="AM14" s="2" t="s">
        <v>63</v>
      </c>
    </row>
    <row r="15" spans="1:39" x14ac:dyDescent="0.25">
      <c r="A15" s="2" t="s">
        <v>13</v>
      </c>
      <c r="B15" s="3">
        <v>65</v>
      </c>
      <c r="C15" s="3">
        <v>95</v>
      </c>
      <c r="D15" s="3">
        <v>131</v>
      </c>
      <c r="E15" s="3">
        <v>181</v>
      </c>
      <c r="F15" s="3">
        <v>246</v>
      </c>
      <c r="G15" s="3">
        <v>325</v>
      </c>
      <c r="H15" s="3">
        <v>427</v>
      </c>
      <c r="I15" s="3">
        <v>556</v>
      </c>
      <c r="J15" s="3">
        <v>724</v>
      </c>
      <c r="K15" s="3">
        <v>935</v>
      </c>
      <c r="L15" s="3">
        <v>1202</v>
      </c>
      <c r="M15" s="3">
        <v>1549</v>
      </c>
      <c r="N15" s="3">
        <v>1989</v>
      </c>
      <c r="O15" s="3">
        <v>2552</v>
      </c>
      <c r="P15" s="3">
        <v>3266</v>
      </c>
      <c r="Q15" s="3">
        <v>4175</v>
      </c>
      <c r="R15" s="3">
        <v>5316</v>
      </c>
      <c r="S15" s="3">
        <v>6732</v>
      </c>
      <c r="T15" s="3">
        <v>8468</v>
      </c>
      <c r="U15" s="3">
        <v>10565</v>
      </c>
      <c r="V15" s="3">
        <v>13048</v>
      </c>
      <c r="W15" s="3">
        <v>15919</v>
      </c>
      <c r="X15" s="3">
        <v>19156</v>
      </c>
      <c r="Y15" s="3">
        <v>22691</v>
      </c>
      <c r="Z15" s="3">
        <v>26420</v>
      </c>
      <c r="AA15" s="3">
        <v>30207</v>
      </c>
      <c r="AB15" s="3">
        <v>33902</v>
      </c>
      <c r="AC15" s="3">
        <v>37366</v>
      </c>
      <c r="AD15" s="3">
        <v>40474</v>
      </c>
      <c r="AE15" s="3">
        <v>42943</v>
      </c>
      <c r="AF15" s="3">
        <v>45014</v>
      </c>
      <c r="AG15" s="3">
        <v>46503</v>
      </c>
      <c r="AH15" s="3">
        <v>46727</v>
      </c>
      <c r="AI15" s="3">
        <v>46936</v>
      </c>
      <c r="AJ15" s="2" t="s">
        <v>13</v>
      </c>
      <c r="AK15" s="58" t="s">
        <v>59</v>
      </c>
      <c r="AL15" s="2" t="s">
        <v>59</v>
      </c>
      <c r="AM15" s="2"/>
    </row>
    <row r="16" spans="1:39" ht="30" x14ac:dyDescent="0.25">
      <c r="A16" s="2" t="s">
        <v>14</v>
      </c>
      <c r="B16" s="3">
        <v>15</v>
      </c>
      <c r="C16" s="3">
        <v>24</v>
      </c>
      <c r="D16" s="3">
        <v>32</v>
      </c>
      <c r="E16" s="3">
        <v>38</v>
      </c>
      <c r="F16" s="3">
        <v>45</v>
      </c>
      <c r="G16" s="3">
        <v>50</v>
      </c>
      <c r="H16" s="3">
        <v>56</v>
      </c>
      <c r="I16" s="3">
        <v>63</v>
      </c>
      <c r="J16" s="3">
        <v>72</v>
      </c>
      <c r="K16" s="3">
        <v>84</v>
      </c>
      <c r="L16" s="3">
        <v>98</v>
      </c>
      <c r="M16" s="3">
        <v>116</v>
      </c>
      <c r="N16" s="3">
        <v>138</v>
      </c>
      <c r="O16" s="3">
        <v>165</v>
      </c>
      <c r="P16" s="3">
        <v>200</v>
      </c>
      <c r="Q16" s="3">
        <v>243</v>
      </c>
      <c r="R16" s="3">
        <v>297</v>
      </c>
      <c r="S16" s="3">
        <v>362</v>
      </c>
      <c r="T16" s="3">
        <v>442</v>
      </c>
      <c r="U16" s="3">
        <v>536</v>
      </c>
      <c r="V16" s="3">
        <v>647</v>
      </c>
      <c r="W16" s="3">
        <v>774</v>
      </c>
      <c r="X16" s="3">
        <v>916</v>
      </c>
      <c r="Y16" s="3">
        <v>1068</v>
      </c>
      <c r="Z16" s="3">
        <v>1228</v>
      </c>
      <c r="AA16" s="3">
        <v>1388</v>
      </c>
      <c r="AB16" s="3">
        <v>1543</v>
      </c>
      <c r="AC16" s="3">
        <v>1687</v>
      </c>
      <c r="AD16" s="3">
        <v>1816</v>
      </c>
      <c r="AE16" s="3">
        <v>1924</v>
      </c>
      <c r="AF16" s="3">
        <v>2015</v>
      </c>
      <c r="AG16" s="3">
        <v>2080</v>
      </c>
      <c r="AH16" s="3">
        <v>2089</v>
      </c>
      <c r="AI16" s="3">
        <v>2098</v>
      </c>
      <c r="AJ16" s="2" t="s">
        <v>14</v>
      </c>
      <c r="AK16" s="58" t="s">
        <v>69</v>
      </c>
      <c r="AL16" s="2" t="s">
        <v>69</v>
      </c>
      <c r="AM16" s="2"/>
    </row>
    <row r="17" spans="1:39" x14ac:dyDescent="0.25">
      <c r="A17" s="2" t="s">
        <v>15</v>
      </c>
      <c r="B17" s="3">
        <v>463</v>
      </c>
      <c r="C17" s="3">
        <v>706</v>
      </c>
      <c r="D17" s="3">
        <v>965</v>
      </c>
      <c r="E17" s="3">
        <v>1247</v>
      </c>
      <c r="F17" s="3">
        <v>1582</v>
      </c>
      <c r="G17" s="3">
        <v>1945</v>
      </c>
      <c r="H17" s="3">
        <v>2381</v>
      </c>
      <c r="I17" s="3">
        <v>2921</v>
      </c>
      <c r="J17" s="3">
        <v>3603</v>
      </c>
      <c r="K17" s="3">
        <v>4435</v>
      </c>
      <c r="L17" s="3">
        <v>5470</v>
      </c>
      <c r="M17" s="3">
        <v>6781</v>
      </c>
      <c r="N17" s="3">
        <v>8401</v>
      </c>
      <c r="O17" s="3">
        <v>10433</v>
      </c>
      <c r="P17" s="3">
        <v>12978</v>
      </c>
      <c r="Q17" s="3">
        <v>16171</v>
      </c>
      <c r="R17" s="3">
        <v>20120</v>
      </c>
      <c r="S17" s="3">
        <v>24949</v>
      </c>
      <c r="T17" s="3">
        <v>30802</v>
      </c>
      <c r="U17" s="3">
        <v>37787</v>
      </c>
      <c r="V17" s="3">
        <v>45967</v>
      </c>
      <c r="W17" s="3">
        <v>55328</v>
      </c>
      <c r="X17" s="3">
        <v>65756</v>
      </c>
      <c r="Y17" s="3">
        <v>77032</v>
      </c>
      <c r="Z17" s="3">
        <v>88806</v>
      </c>
      <c r="AA17" s="3">
        <v>100647</v>
      </c>
      <c r="AB17" s="3">
        <v>112087</v>
      </c>
      <c r="AC17" s="3">
        <v>122715</v>
      </c>
      <c r="AD17" s="3">
        <v>132202</v>
      </c>
      <c r="AE17" s="3">
        <v>140250</v>
      </c>
      <c r="AF17" s="3">
        <v>147011</v>
      </c>
      <c r="AG17" s="3">
        <v>151862</v>
      </c>
      <c r="AH17" s="3">
        <v>152590</v>
      </c>
      <c r="AI17" s="3">
        <v>153269</v>
      </c>
      <c r="AJ17" s="2" t="s">
        <v>15</v>
      </c>
      <c r="AK17" s="58" t="s">
        <v>62</v>
      </c>
      <c r="AL17" s="2" t="s">
        <v>62</v>
      </c>
      <c r="AM17" s="2"/>
    </row>
    <row r="18" spans="1:39" x14ac:dyDescent="0.25">
      <c r="A18" s="2" t="s">
        <v>16</v>
      </c>
      <c r="B18" s="3">
        <v>441</v>
      </c>
      <c r="C18" s="3">
        <v>673</v>
      </c>
      <c r="D18" s="3">
        <v>923</v>
      </c>
      <c r="E18" s="3">
        <v>1282</v>
      </c>
      <c r="F18" s="3">
        <v>1736</v>
      </c>
      <c r="G18" s="3">
        <v>2278</v>
      </c>
      <c r="H18" s="3">
        <v>2930</v>
      </c>
      <c r="I18" s="3">
        <v>3744</v>
      </c>
      <c r="J18" s="3">
        <v>4764</v>
      </c>
      <c r="K18" s="3">
        <v>6019</v>
      </c>
      <c r="L18" s="3">
        <v>7570</v>
      </c>
      <c r="M18" s="3">
        <v>9535</v>
      </c>
      <c r="N18" s="3">
        <v>11969</v>
      </c>
      <c r="O18" s="3">
        <v>15022</v>
      </c>
      <c r="P18" s="3">
        <v>18846</v>
      </c>
      <c r="Q18" s="3">
        <v>23638</v>
      </c>
      <c r="R18" s="3">
        <v>29576</v>
      </c>
      <c r="S18" s="3">
        <v>36831</v>
      </c>
      <c r="T18" s="3">
        <v>45629</v>
      </c>
      <c r="U18" s="3">
        <v>56125</v>
      </c>
      <c r="V18" s="3">
        <v>68418</v>
      </c>
      <c r="W18" s="3">
        <v>82484</v>
      </c>
      <c r="X18" s="3">
        <v>98156</v>
      </c>
      <c r="Y18" s="3">
        <v>115106</v>
      </c>
      <c r="Z18" s="3">
        <v>132802</v>
      </c>
      <c r="AA18" s="3">
        <v>150602</v>
      </c>
      <c r="AB18" s="3">
        <v>167794</v>
      </c>
      <c r="AC18" s="3">
        <v>183767</v>
      </c>
      <c r="AD18" s="3">
        <v>198035</v>
      </c>
      <c r="AE18" s="3">
        <v>210153</v>
      </c>
      <c r="AF18" s="3">
        <v>220329</v>
      </c>
      <c r="AG18" s="3">
        <v>227641</v>
      </c>
      <c r="AH18" s="3">
        <v>228751</v>
      </c>
      <c r="AI18" s="3">
        <v>229788</v>
      </c>
      <c r="AJ18" s="2" t="s">
        <v>16</v>
      </c>
      <c r="AK18" s="58" t="s">
        <v>57</v>
      </c>
      <c r="AL18" s="2" t="s">
        <v>57</v>
      </c>
      <c r="AM18" s="2"/>
    </row>
    <row r="19" spans="1:39" x14ac:dyDescent="0.25">
      <c r="A19" s="2" t="s">
        <v>17</v>
      </c>
      <c r="B19" s="3">
        <v>1099</v>
      </c>
      <c r="C19" s="3">
        <v>1678</v>
      </c>
      <c r="D19" s="3">
        <v>2300</v>
      </c>
      <c r="E19" s="3">
        <v>3035</v>
      </c>
      <c r="F19" s="3">
        <v>3940</v>
      </c>
      <c r="G19" s="3">
        <v>4960</v>
      </c>
      <c r="H19" s="3">
        <v>6183</v>
      </c>
      <c r="I19" s="3">
        <v>7700</v>
      </c>
      <c r="J19" s="3">
        <v>9611</v>
      </c>
      <c r="K19" s="3">
        <v>11952</v>
      </c>
      <c r="L19" s="3">
        <v>14856</v>
      </c>
      <c r="M19" s="3">
        <v>18541</v>
      </c>
      <c r="N19" s="3">
        <v>23091</v>
      </c>
      <c r="O19" s="3">
        <v>28799</v>
      </c>
      <c r="P19" s="3">
        <v>35950</v>
      </c>
      <c r="Q19" s="3">
        <v>44914</v>
      </c>
      <c r="R19" s="3">
        <v>56016</v>
      </c>
      <c r="S19" s="3">
        <v>69594</v>
      </c>
      <c r="T19" s="3">
        <v>86037</v>
      </c>
      <c r="U19" s="3">
        <v>105664</v>
      </c>
      <c r="V19" s="3">
        <v>128656</v>
      </c>
      <c r="W19" s="3">
        <v>154959</v>
      </c>
      <c r="X19" s="3">
        <v>184265</v>
      </c>
      <c r="Y19" s="3">
        <v>215951</v>
      </c>
      <c r="Z19" s="3">
        <v>249036</v>
      </c>
      <c r="AA19" s="3">
        <v>282317</v>
      </c>
      <c r="AB19" s="3">
        <v>314463</v>
      </c>
      <c r="AC19" s="3">
        <v>344333</v>
      </c>
      <c r="AD19" s="3">
        <v>371001</v>
      </c>
      <c r="AE19" s="3">
        <v>393638</v>
      </c>
      <c r="AF19" s="3">
        <v>412643</v>
      </c>
      <c r="AG19" s="3">
        <v>426295</v>
      </c>
      <c r="AH19" s="3">
        <v>428355</v>
      </c>
      <c r="AI19" s="3">
        <v>430273</v>
      </c>
      <c r="AJ19" s="2" t="s">
        <v>17</v>
      </c>
      <c r="AK19" s="58" t="s">
        <v>57</v>
      </c>
      <c r="AL19" s="2" t="s">
        <v>57</v>
      </c>
      <c r="AM19" s="2"/>
    </row>
    <row r="20" spans="1:39" x14ac:dyDescent="0.25">
      <c r="A20" s="2" t="s">
        <v>18</v>
      </c>
      <c r="B20" s="3">
        <v>74</v>
      </c>
      <c r="C20" s="3">
        <v>107</v>
      </c>
      <c r="D20" s="3">
        <v>150</v>
      </c>
      <c r="E20" s="3">
        <v>216</v>
      </c>
      <c r="F20" s="3">
        <v>305</v>
      </c>
      <c r="G20" s="3">
        <v>420</v>
      </c>
      <c r="H20" s="3">
        <v>566</v>
      </c>
      <c r="I20" s="3">
        <v>753</v>
      </c>
      <c r="J20" s="3">
        <v>996</v>
      </c>
      <c r="K20" s="3">
        <v>1301</v>
      </c>
      <c r="L20" s="3">
        <v>1691</v>
      </c>
      <c r="M20" s="3">
        <v>2196</v>
      </c>
      <c r="N20" s="3">
        <v>2837</v>
      </c>
      <c r="O20" s="3">
        <v>3659</v>
      </c>
      <c r="P20" s="3">
        <v>4702</v>
      </c>
      <c r="Q20" s="3">
        <v>6028</v>
      </c>
      <c r="R20" s="3">
        <v>7694</v>
      </c>
      <c r="S20" s="3">
        <v>9764</v>
      </c>
      <c r="T20" s="3">
        <v>12302</v>
      </c>
      <c r="U20" s="3">
        <v>15368</v>
      </c>
      <c r="V20" s="3">
        <v>18997</v>
      </c>
      <c r="W20" s="3">
        <v>23198</v>
      </c>
      <c r="X20" s="3">
        <v>27927</v>
      </c>
      <c r="Y20" s="3">
        <v>33099</v>
      </c>
      <c r="Z20" s="3">
        <v>38550</v>
      </c>
      <c r="AA20" s="3">
        <v>44091</v>
      </c>
      <c r="AB20" s="3">
        <v>49493</v>
      </c>
      <c r="AC20" s="3">
        <v>54558</v>
      </c>
      <c r="AD20" s="3">
        <v>59105</v>
      </c>
      <c r="AE20" s="3">
        <v>62715</v>
      </c>
      <c r="AF20" s="3">
        <v>65745</v>
      </c>
      <c r="AG20" s="3">
        <v>67922</v>
      </c>
      <c r="AH20" s="3">
        <v>68250</v>
      </c>
      <c r="AI20" s="3">
        <v>68558</v>
      </c>
      <c r="AJ20" s="2" t="s">
        <v>18</v>
      </c>
      <c r="AK20" s="58" t="s">
        <v>59</v>
      </c>
      <c r="AL20" s="2" t="s">
        <v>59</v>
      </c>
      <c r="AM20" s="2"/>
    </row>
    <row r="21" spans="1:39" x14ac:dyDescent="0.25">
      <c r="A21" s="2" t="s">
        <v>19</v>
      </c>
      <c r="B21" s="3">
        <v>186</v>
      </c>
      <c r="C21" s="3">
        <v>272</v>
      </c>
      <c r="D21" s="3">
        <v>377</v>
      </c>
      <c r="E21" s="3">
        <v>520</v>
      </c>
      <c r="F21" s="3">
        <v>709</v>
      </c>
      <c r="G21" s="3">
        <v>943</v>
      </c>
      <c r="H21" s="3">
        <v>1241</v>
      </c>
      <c r="I21" s="3">
        <v>1617</v>
      </c>
      <c r="J21" s="3">
        <v>2103</v>
      </c>
      <c r="K21" s="3">
        <v>2718</v>
      </c>
      <c r="L21" s="3">
        <v>3505</v>
      </c>
      <c r="M21" s="3">
        <v>4516</v>
      </c>
      <c r="N21" s="3">
        <v>5800</v>
      </c>
      <c r="O21" s="3">
        <v>7440</v>
      </c>
      <c r="P21" s="3">
        <v>9532</v>
      </c>
      <c r="Q21" s="3">
        <v>12186</v>
      </c>
      <c r="R21" s="3">
        <v>15520</v>
      </c>
      <c r="S21" s="3">
        <v>19654</v>
      </c>
      <c r="T21" s="3">
        <v>24725</v>
      </c>
      <c r="U21" s="3">
        <v>30850</v>
      </c>
      <c r="V21" s="3">
        <v>38101</v>
      </c>
      <c r="W21" s="3">
        <v>46494</v>
      </c>
      <c r="X21" s="3">
        <v>55947</v>
      </c>
      <c r="Y21" s="3">
        <v>66275</v>
      </c>
      <c r="Z21" s="3">
        <v>77167</v>
      </c>
      <c r="AA21" s="3">
        <v>88234</v>
      </c>
      <c r="AB21" s="3">
        <v>99023</v>
      </c>
      <c r="AC21" s="3">
        <v>109142</v>
      </c>
      <c r="AD21" s="3">
        <v>118224</v>
      </c>
      <c r="AE21" s="3">
        <v>125434</v>
      </c>
      <c r="AF21" s="3">
        <v>131487</v>
      </c>
      <c r="AG21" s="3">
        <v>135837</v>
      </c>
      <c r="AH21" s="3">
        <v>136490</v>
      </c>
      <c r="AI21" s="3">
        <v>137099</v>
      </c>
      <c r="AJ21" s="2" t="s">
        <v>19</v>
      </c>
      <c r="AK21" s="58" t="s">
        <v>58</v>
      </c>
      <c r="AL21" s="2" t="s">
        <v>58</v>
      </c>
      <c r="AM21" s="2"/>
    </row>
    <row r="22" spans="1:39" ht="30" x14ac:dyDescent="0.25">
      <c r="A22" s="2" t="s">
        <v>20</v>
      </c>
      <c r="B22" s="3">
        <v>39</v>
      </c>
      <c r="C22" s="3">
        <v>60</v>
      </c>
      <c r="D22" s="3">
        <v>83</v>
      </c>
      <c r="E22" s="3">
        <v>105</v>
      </c>
      <c r="F22" s="3">
        <v>129</v>
      </c>
      <c r="G22" s="3">
        <v>157</v>
      </c>
      <c r="H22" s="3">
        <v>188</v>
      </c>
      <c r="I22" s="3">
        <v>227</v>
      </c>
      <c r="J22" s="3">
        <v>277</v>
      </c>
      <c r="K22" s="3">
        <v>338</v>
      </c>
      <c r="L22" s="3">
        <v>413</v>
      </c>
      <c r="M22" s="3">
        <v>509</v>
      </c>
      <c r="N22" s="3">
        <v>626</v>
      </c>
      <c r="O22" s="3">
        <v>774</v>
      </c>
      <c r="P22" s="3">
        <v>959</v>
      </c>
      <c r="Q22" s="3">
        <v>1191</v>
      </c>
      <c r="R22" s="3">
        <v>1478</v>
      </c>
      <c r="S22" s="3">
        <v>1829</v>
      </c>
      <c r="T22" s="3">
        <v>2255</v>
      </c>
      <c r="U22" s="3">
        <v>2763</v>
      </c>
      <c r="V22" s="3">
        <v>3358</v>
      </c>
      <c r="W22" s="3">
        <v>4039</v>
      </c>
      <c r="X22" s="3">
        <v>4797</v>
      </c>
      <c r="Y22" s="3">
        <v>5617</v>
      </c>
      <c r="Z22" s="3">
        <v>6474</v>
      </c>
      <c r="AA22" s="3">
        <v>7335</v>
      </c>
      <c r="AB22" s="3">
        <v>8167</v>
      </c>
      <c r="AC22" s="3">
        <v>8939</v>
      </c>
      <c r="AD22" s="3">
        <v>9630</v>
      </c>
      <c r="AE22" s="3">
        <v>10215</v>
      </c>
      <c r="AF22" s="3">
        <v>10705</v>
      </c>
      <c r="AG22" s="3">
        <v>11058</v>
      </c>
      <c r="AH22" s="3">
        <v>11111</v>
      </c>
      <c r="AI22" s="3">
        <v>11160</v>
      </c>
      <c r="AJ22" s="2" t="s">
        <v>20</v>
      </c>
      <c r="AK22" s="58" t="s">
        <v>80</v>
      </c>
      <c r="AL22" s="2" t="s">
        <v>69</v>
      </c>
      <c r="AM22" s="2" t="s">
        <v>60</v>
      </c>
    </row>
    <row r="23" spans="1:39" x14ac:dyDescent="0.25">
      <c r="A23" s="2" t="s">
        <v>21</v>
      </c>
      <c r="B23" s="3">
        <v>262</v>
      </c>
      <c r="C23" s="3">
        <v>401</v>
      </c>
      <c r="D23" s="3">
        <v>550</v>
      </c>
      <c r="E23" s="3">
        <v>715</v>
      </c>
      <c r="F23" s="3">
        <v>910</v>
      </c>
      <c r="G23" s="3">
        <v>1129</v>
      </c>
      <c r="H23" s="3">
        <v>1390</v>
      </c>
      <c r="I23" s="3">
        <v>1714</v>
      </c>
      <c r="J23" s="3">
        <v>2121</v>
      </c>
      <c r="K23" s="3">
        <v>2620</v>
      </c>
      <c r="L23" s="3">
        <v>3241</v>
      </c>
      <c r="M23" s="3">
        <v>4025</v>
      </c>
      <c r="N23" s="3">
        <v>4997</v>
      </c>
      <c r="O23" s="3">
        <v>6213</v>
      </c>
      <c r="P23" s="3">
        <v>7738</v>
      </c>
      <c r="Q23" s="3">
        <v>9652</v>
      </c>
      <c r="R23" s="3">
        <v>12018</v>
      </c>
      <c r="S23" s="3">
        <v>14911</v>
      </c>
      <c r="T23" s="3">
        <v>18422</v>
      </c>
      <c r="U23" s="3">
        <v>22606</v>
      </c>
      <c r="V23" s="3">
        <v>27509</v>
      </c>
      <c r="W23" s="3">
        <v>33119</v>
      </c>
      <c r="X23" s="3">
        <v>39366</v>
      </c>
      <c r="Y23" s="3">
        <v>46123</v>
      </c>
      <c r="Z23" s="3">
        <v>53179</v>
      </c>
      <c r="AA23" s="3">
        <v>60276</v>
      </c>
      <c r="AB23" s="3">
        <v>67130</v>
      </c>
      <c r="AC23" s="3">
        <v>73498</v>
      </c>
      <c r="AD23" s="3">
        <v>79185</v>
      </c>
      <c r="AE23" s="3">
        <v>84009</v>
      </c>
      <c r="AF23" s="3">
        <v>88057</v>
      </c>
      <c r="AG23" s="3">
        <v>90968</v>
      </c>
      <c r="AH23" s="3">
        <v>91408</v>
      </c>
      <c r="AI23" s="3">
        <v>91815</v>
      </c>
      <c r="AJ23" s="2" t="s">
        <v>21</v>
      </c>
      <c r="AK23" s="58" t="s">
        <v>81</v>
      </c>
      <c r="AL23" s="2" t="s">
        <v>61</v>
      </c>
      <c r="AM23" s="2" t="s">
        <v>62</v>
      </c>
    </row>
    <row r="24" spans="1:39" x14ac:dyDescent="0.25">
      <c r="A24" s="2" t="s">
        <v>22</v>
      </c>
      <c r="B24" s="3">
        <v>276</v>
      </c>
      <c r="C24" s="3">
        <v>424</v>
      </c>
      <c r="D24" s="3">
        <v>580</v>
      </c>
      <c r="E24" s="3">
        <v>747</v>
      </c>
      <c r="F24" s="3">
        <v>952</v>
      </c>
      <c r="G24" s="3">
        <v>1176</v>
      </c>
      <c r="H24" s="3">
        <v>1445</v>
      </c>
      <c r="I24" s="3">
        <v>1775</v>
      </c>
      <c r="J24" s="3">
        <v>2194</v>
      </c>
      <c r="K24" s="3">
        <v>2706</v>
      </c>
      <c r="L24" s="3">
        <v>3343</v>
      </c>
      <c r="M24" s="3">
        <v>4148</v>
      </c>
      <c r="N24" s="3">
        <v>5143</v>
      </c>
      <c r="O24" s="3">
        <v>6392</v>
      </c>
      <c r="P24" s="3">
        <v>7957</v>
      </c>
      <c r="Q24" s="3">
        <v>9920</v>
      </c>
      <c r="R24" s="3">
        <v>12347</v>
      </c>
      <c r="S24" s="3">
        <v>15317</v>
      </c>
      <c r="T24" s="3">
        <v>18914</v>
      </c>
      <c r="U24" s="3">
        <v>23211</v>
      </c>
      <c r="V24" s="3">
        <v>28236</v>
      </c>
      <c r="W24" s="3">
        <v>33990</v>
      </c>
      <c r="X24" s="3">
        <v>40402</v>
      </c>
      <c r="Y24" s="3">
        <v>47337</v>
      </c>
      <c r="Z24" s="3">
        <v>54572</v>
      </c>
      <c r="AA24" s="3">
        <v>61854</v>
      </c>
      <c r="AB24" s="3">
        <v>68886</v>
      </c>
      <c r="AC24" s="3">
        <v>75418</v>
      </c>
      <c r="AD24" s="3">
        <v>81250</v>
      </c>
      <c r="AE24" s="3">
        <v>86200</v>
      </c>
      <c r="AF24" s="3">
        <v>90354</v>
      </c>
      <c r="AG24" s="3">
        <v>93339</v>
      </c>
      <c r="AH24" s="3">
        <v>93788</v>
      </c>
      <c r="AI24" s="3">
        <v>94205</v>
      </c>
      <c r="AJ24" s="2" t="s">
        <v>22</v>
      </c>
      <c r="AK24" s="58" t="s">
        <v>81</v>
      </c>
      <c r="AL24" s="2" t="s">
        <v>61</v>
      </c>
      <c r="AM24" s="2" t="s">
        <v>62</v>
      </c>
    </row>
    <row r="25" spans="1:39" x14ac:dyDescent="0.25">
      <c r="A25" s="2" t="s">
        <v>23</v>
      </c>
      <c r="B25" s="3">
        <v>154</v>
      </c>
      <c r="C25" s="3">
        <v>226</v>
      </c>
      <c r="D25" s="3">
        <v>310</v>
      </c>
      <c r="E25" s="3">
        <v>428</v>
      </c>
      <c r="F25" s="3">
        <v>580</v>
      </c>
      <c r="G25" s="3">
        <v>767</v>
      </c>
      <c r="H25" s="3">
        <v>1003</v>
      </c>
      <c r="I25" s="3">
        <v>1305</v>
      </c>
      <c r="J25" s="3">
        <v>1692</v>
      </c>
      <c r="K25" s="3">
        <v>2185</v>
      </c>
      <c r="L25" s="3">
        <v>2812</v>
      </c>
      <c r="M25" s="3">
        <v>3620</v>
      </c>
      <c r="N25" s="3">
        <v>4645</v>
      </c>
      <c r="O25" s="3">
        <v>5953</v>
      </c>
      <c r="P25" s="3">
        <v>7620</v>
      </c>
      <c r="Q25" s="3">
        <v>9736</v>
      </c>
      <c r="R25" s="3">
        <v>12393</v>
      </c>
      <c r="S25" s="3">
        <v>15690</v>
      </c>
      <c r="T25" s="3">
        <v>19736</v>
      </c>
      <c r="U25" s="3">
        <v>24619</v>
      </c>
      <c r="V25" s="3">
        <v>30402</v>
      </c>
      <c r="W25" s="3">
        <v>37093</v>
      </c>
      <c r="X25" s="3">
        <v>44630</v>
      </c>
      <c r="Y25" s="3">
        <v>52863</v>
      </c>
      <c r="Z25" s="3">
        <v>61548</v>
      </c>
      <c r="AA25" s="3">
        <v>70369</v>
      </c>
      <c r="AB25" s="3">
        <v>78972</v>
      </c>
      <c r="AC25" s="3">
        <v>87040</v>
      </c>
      <c r="AD25" s="3">
        <v>94282</v>
      </c>
      <c r="AE25" s="3">
        <v>100030</v>
      </c>
      <c r="AF25" s="3">
        <v>104855</v>
      </c>
      <c r="AG25" s="3">
        <v>108322</v>
      </c>
      <c r="AH25" s="3">
        <v>108845</v>
      </c>
      <c r="AI25" s="3">
        <v>109333</v>
      </c>
      <c r="AJ25" s="2" t="s">
        <v>23</v>
      </c>
      <c r="AK25" s="58" t="s">
        <v>58</v>
      </c>
      <c r="AL25" s="2" t="s">
        <v>58</v>
      </c>
      <c r="AM25" s="2"/>
    </row>
    <row r="26" spans="1:39" x14ac:dyDescent="0.25">
      <c r="A26" s="2" t="s">
        <v>24</v>
      </c>
      <c r="B26" s="3">
        <v>385</v>
      </c>
      <c r="C26" s="3">
        <v>563</v>
      </c>
      <c r="D26" s="3">
        <v>780</v>
      </c>
      <c r="E26" s="3">
        <v>1003</v>
      </c>
      <c r="F26" s="3">
        <v>1265</v>
      </c>
      <c r="G26" s="3">
        <v>1559</v>
      </c>
      <c r="H26" s="3">
        <v>1917</v>
      </c>
      <c r="I26" s="3">
        <v>2370</v>
      </c>
      <c r="J26" s="3">
        <v>2945</v>
      </c>
      <c r="K26" s="3">
        <v>3673</v>
      </c>
      <c r="L26" s="3">
        <v>4596</v>
      </c>
      <c r="M26" s="3">
        <v>5778</v>
      </c>
      <c r="N26" s="3">
        <v>7275</v>
      </c>
      <c r="O26" s="3">
        <v>9183</v>
      </c>
      <c r="P26" s="3">
        <v>11603</v>
      </c>
      <c r="Q26" s="3">
        <v>14671</v>
      </c>
      <c r="R26" s="3">
        <v>18516</v>
      </c>
      <c r="S26" s="3">
        <v>23285</v>
      </c>
      <c r="T26" s="3">
        <v>29133</v>
      </c>
      <c r="U26" s="3">
        <v>36185</v>
      </c>
      <c r="V26" s="3">
        <v>44537</v>
      </c>
      <c r="W26" s="3">
        <v>54200</v>
      </c>
      <c r="X26" s="3">
        <v>65078</v>
      </c>
      <c r="Y26" s="3">
        <v>76964</v>
      </c>
      <c r="Z26" s="3">
        <v>89498</v>
      </c>
      <c r="AA26" s="3">
        <v>102225</v>
      </c>
      <c r="AB26" s="3">
        <v>114641</v>
      </c>
      <c r="AC26" s="3">
        <v>126279</v>
      </c>
      <c r="AD26" s="3">
        <v>136728</v>
      </c>
      <c r="AE26" s="3">
        <v>145022</v>
      </c>
      <c r="AF26" s="3">
        <v>151985</v>
      </c>
      <c r="AG26" s="3">
        <v>156985</v>
      </c>
      <c r="AH26" s="3">
        <v>157730</v>
      </c>
      <c r="AI26" s="3">
        <v>158426</v>
      </c>
      <c r="AJ26" s="2" t="s">
        <v>24</v>
      </c>
      <c r="AK26" s="58" t="s">
        <v>58</v>
      </c>
      <c r="AL26" s="2" t="s">
        <v>58</v>
      </c>
      <c r="AM26" s="2"/>
    </row>
    <row r="27" spans="1:39" x14ac:dyDescent="0.25">
      <c r="A27" s="2" t="s">
        <v>25</v>
      </c>
      <c r="B27" s="3">
        <v>26</v>
      </c>
      <c r="C27" s="3">
        <v>41</v>
      </c>
      <c r="D27" s="3">
        <v>55</v>
      </c>
      <c r="E27" s="3">
        <v>71</v>
      </c>
      <c r="F27" s="3">
        <v>93</v>
      </c>
      <c r="G27" s="3">
        <v>116</v>
      </c>
      <c r="H27" s="3">
        <v>144</v>
      </c>
      <c r="I27" s="3">
        <v>179</v>
      </c>
      <c r="J27" s="3">
        <v>222</v>
      </c>
      <c r="K27" s="3">
        <v>276</v>
      </c>
      <c r="L27" s="3">
        <v>341</v>
      </c>
      <c r="M27" s="3">
        <v>425</v>
      </c>
      <c r="N27" s="3">
        <v>528</v>
      </c>
      <c r="O27" s="3">
        <v>659</v>
      </c>
      <c r="P27" s="3">
        <v>821</v>
      </c>
      <c r="Q27" s="3">
        <v>1025</v>
      </c>
      <c r="R27" s="3">
        <v>1278</v>
      </c>
      <c r="S27" s="3">
        <v>1587</v>
      </c>
      <c r="T27" s="3">
        <v>1962</v>
      </c>
      <c r="U27" s="3">
        <v>2407</v>
      </c>
      <c r="V27" s="3">
        <v>2931</v>
      </c>
      <c r="W27" s="3">
        <v>3530</v>
      </c>
      <c r="X27" s="3">
        <v>4196</v>
      </c>
      <c r="Y27" s="3">
        <v>4918</v>
      </c>
      <c r="Z27" s="3">
        <v>5672</v>
      </c>
      <c r="AA27" s="3">
        <v>6428</v>
      </c>
      <c r="AB27" s="3">
        <v>7159</v>
      </c>
      <c r="AC27" s="3">
        <v>7840</v>
      </c>
      <c r="AD27" s="3">
        <v>8446</v>
      </c>
      <c r="AE27" s="3">
        <v>8961</v>
      </c>
      <c r="AF27" s="3">
        <v>9393</v>
      </c>
      <c r="AG27" s="3">
        <v>9704</v>
      </c>
      <c r="AH27" s="3">
        <v>9752</v>
      </c>
      <c r="AI27" s="3">
        <v>9794</v>
      </c>
      <c r="AJ27" s="2" t="s">
        <v>25</v>
      </c>
      <c r="AK27" s="58" t="s">
        <v>65</v>
      </c>
      <c r="AL27" s="2" t="s">
        <v>65</v>
      </c>
      <c r="AM27" s="2"/>
    </row>
    <row r="28" spans="1:39" x14ac:dyDescent="0.25">
      <c r="A28" s="2" t="s">
        <v>26</v>
      </c>
      <c r="B28" s="3">
        <v>86</v>
      </c>
      <c r="C28" s="3">
        <v>126</v>
      </c>
      <c r="D28" s="3">
        <v>174</v>
      </c>
      <c r="E28" s="3">
        <v>247</v>
      </c>
      <c r="F28" s="3">
        <v>341</v>
      </c>
      <c r="G28" s="3">
        <v>459</v>
      </c>
      <c r="H28" s="3">
        <v>610</v>
      </c>
      <c r="I28" s="3">
        <v>803</v>
      </c>
      <c r="J28" s="3">
        <v>1052</v>
      </c>
      <c r="K28" s="3">
        <v>1368</v>
      </c>
      <c r="L28" s="3">
        <v>1769</v>
      </c>
      <c r="M28" s="3">
        <v>2289</v>
      </c>
      <c r="N28" s="3">
        <v>2950</v>
      </c>
      <c r="O28" s="3">
        <v>3791</v>
      </c>
      <c r="P28" s="3">
        <v>4865</v>
      </c>
      <c r="Q28" s="3">
        <v>6228</v>
      </c>
      <c r="R28" s="3">
        <v>7940</v>
      </c>
      <c r="S28" s="3">
        <v>10065</v>
      </c>
      <c r="T28" s="3">
        <v>12672</v>
      </c>
      <c r="U28" s="3">
        <v>15819</v>
      </c>
      <c r="V28" s="3">
        <v>19546</v>
      </c>
      <c r="W28" s="3">
        <v>23859</v>
      </c>
      <c r="X28" s="3">
        <v>28715</v>
      </c>
      <c r="Y28" s="3">
        <v>34025</v>
      </c>
      <c r="Z28" s="3">
        <v>39624</v>
      </c>
      <c r="AA28" s="3">
        <v>45310</v>
      </c>
      <c r="AB28" s="3">
        <v>50857</v>
      </c>
      <c r="AC28" s="3">
        <v>56057</v>
      </c>
      <c r="AD28" s="3">
        <v>60726</v>
      </c>
      <c r="AE28" s="3">
        <v>64432</v>
      </c>
      <c r="AF28" s="3">
        <v>67542</v>
      </c>
      <c r="AG28" s="3">
        <v>69776</v>
      </c>
      <c r="AH28" s="3">
        <v>70114</v>
      </c>
      <c r="AI28" s="3">
        <v>70429</v>
      </c>
      <c r="AJ28" s="2" t="s">
        <v>26</v>
      </c>
      <c r="AK28" s="58" t="s">
        <v>59</v>
      </c>
      <c r="AL28" s="2" t="s">
        <v>59</v>
      </c>
      <c r="AM28" s="2"/>
    </row>
    <row r="29" spans="1:39" x14ac:dyDescent="0.25">
      <c r="A29" s="2" t="s">
        <v>27</v>
      </c>
      <c r="B29" s="3">
        <v>54</v>
      </c>
      <c r="C29" s="3">
        <v>79</v>
      </c>
      <c r="D29" s="3">
        <v>108</v>
      </c>
      <c r="E29" s="3">
        <v>143</v>
      </c>
      <c r="F29" s="3">
        <v>182</v>
      </c>
      <c r="G29" s="3">
        <v>228</v>
      </c>
      <c r="H29" s="3">
        <v>286</v>
      </c>
      <c r="I29" s="3">
        <v>359</v>
      </c>
      <c r="J29" s="3">
        <v>453</v>
      </c>
      <c r="K29" s="3">
        <v>570</v>
      </c>
      <c r="L29" s="3">
        <v>720</v>
      </c>
      <c r="M29" s="3">
        <v>912</v>
      </c>
      <c r="N29" s="3">
        <v>1156</v>
      </c>
      <c r="O29" s="3">
        <v>1466</v>
      </c>
      <c r="P29" s="3">
        <v>1862</v>
      </c>
      <c r="Q29" s="3">
        <v>2360</v>
      </c>
      <c r="R29" s="3">
        <v>2988</v>
      </c>
      <c r="S29" s="3">
        <v>3766</v>
      </c>
      <c r="T29" s="3">
        <v>4722</v>
      </c>
      <c r="U29" s="3">
        <v>5873</v>
      </c>
      <c r="V29" s="3">
        <v>7236</v>
      </c>
      <c r="W29" s="3">
        <v>8814</v>
      </c>
      <c r="X29" s="3">
        <v>10590</v>
      </c>
      <c r="Y29" s="3">
        <v>12532</v>
      </c>
      <c r="Z29" s="3">
        <v>14578</v>
      </c>
      <c r="AA29" s="3">
        <v>16658</v>
      </c>
      <c r="AB29" s="3">
        <v>18685</v>
      </c>
      <c r="AC29" s="3">
        <v>20586</v>
      </c>
      <c r="AD29" s="3">
        <v>22293</v>
      </c>
      <c r="AE29" s="3">
        <v>23648</v>
      </c>
      <c r="AF29" s="3">
        <v>24785</v>
      </c>
      <c r="AG29" s="3">
        <v>25601</v>
      </c>
      <c r="AH29" s="3">
        <v>25723</v>
      </c>
      <c r="AI29" s="3">
        <v>25839</v>
      </c>
      <c r="AJ29" s="2" t="s">
        <v>27</v>
      </c>
      <c r="AK29" s="58" t="s">
        <v>63</v>
      </c>
      <c r="AL29" s="2" t="s">
        <v>63</v>
      </c>
      <c r="AM29" s="2"/>
    </row>
    <row r="30" spans="1:39" x14ac:dyDescent="0.25">
      <c r="A30" s="2" t="s">
        <v>28</v>
      </c>
      <c r="B30" s="3">
        <v>642</v>
      </c>
      <c r="C30" s="3">
        <v>988</v>
      </c>
      <c r="D30" s="3">
        <v>1351</v>
      </c>
      <c r="E30" s="3">
        <v>1669</v>
      </c>
      <c r="F30" s="3">
        <v>2020</v>
      </c>
      <c r="G30" s="3">
        <v>2379</v>
      </c>
      <c r="H30" s="3">
        <v>2785</v>
      </c>
      <c r="I30" s="3">
        <v>3298</v>
      </c>
      <c r="J30" s="3">
        <v>3942</v>
      </c>
      <c r="K30" s="3">
        <v>4735</v>
      </c>
      <c r="L30" s="3">
        <v>5716</v>
      </c>
      <c r="M30" s="3">
        <v>6959</v>
      </c>
      <c r="N30" s="3">
        <v>8497</v>
      </c>
      <c r="O30" s="3">
        <v>10425</v>
      </c>
      <c r="P30" s="3">
        <v>12839</v>
      </c>
      <c r="Q30" s="3">
        <v>15864</v>
      </c>
      <c r="R30" s="3">
        <v>19607</v>
      </c>
      <c r="S30" s="3">
        <v>24184</v>
      </c>
      <c r="T30" s="3">
        <v>29732</v>
      </c>
      <c r="U30" s="3">
        <v>36350</v>
      </c>
      <c r="V30" s="3">
        <v>44103</v>
      </c>
      <c r="W30" s="3">
        <v>52973</v>
      </c>
      <c r="X30" s="3">
        <v>62855</v>
      </c>
      <c r="Y30" s="3">
        <v>73542</v>
      </c>
      <c r="Z30" s="3">
        <v>84695</v>
      </c>
      <c r="AA30" s="3">
        <v>95914</v>
      </c>
      <c r="AB30" s="3">
        <v>106749</v>
      </c>
      <c r="AC30" s="3">
        <v>116814</v>
      </c>
      <c r="AD30" s="3">
        <v>125799</v>
      </c>
      <c r="AE30" s="3">
        <v>133406</v>
      </c>
      <c r="AF30" s="3">
        <v>139797</v>
      </c>
      <c r="AG30" s="3">
        <v>144379</v>
      </c>
      <c r="AH30" s="3">
        <v>145057</v>
      </c>
      <c r="AI30" s="3">
        <v>145688</v>
      </c>
      <c r="AJ30" s="2" t="s">
        <v>28</v>
      </c>
      <c r="AK30" s="58" t="s">
        <v>60</v>
      </c>
      <c r="AL30" s="2" t="s">
        <v>60</v>
      </c>
      <c r="AM30" s="2"/>
    </row>
    <row r="31" spans="1:39" x14ac:dyDescent="0.25">
      <c r="A31" s="2" t="s">
        <v>29</v>
      </c>
      <c r="B31" s="3">
        <v>90</v>
      </c>
      <c r="C31" s="3">
        <v>133</v>
      </c>
      <c r="D31" s="3">
        <v>183</v>
      </c>
      <c r="E31" s="3">
        <v>231</v>
      </c>
      <c r="F31" s="3">
        <v>284</v>
      </c>
      <c r="G31" s="3">
        <v>339</v>
      </c>
      <c r="H31" s="3">
        <v>406</v>
      </c>
      <c r="I31" s="3">
        <v>490</v>
      </c>
      <c r="J31" s="3">
        <v>597</v>
      </c>
      <c r="K31" s="3">
        <v>730</v>
      </c>
      <c r="L31" s="3">
        <v>899</v>
      </c>
      <c r="M31" s="3">
        <v>1115</v>
      </c>
      <c r="N31" s="3">
        <v>1387</v>
      </c>
      <c r="O31" s="3">
        <v>1731</v>
      </c>
      <c r="P31" s="3">
        <v>2169</v>
      </c>
      <c r="Q31" s="3">
        <v>2723</v>
      </c>
      <c r="R31" s="3">
        <v>3415</v>
      </c>
      <c r="S31" s="3">
        <v>4271</v>
      </c>
      <c r="T31" s="3">
        <v>5320</v>
      </c>
      <c r="U31" s="3">
        <v>6586</v>
      </c>
      <c r="V31" s="3">
        <v>8083</v>
      </c>
      <c r="W31" s="3">
        <v>9813</v>
      </c>
      <c r="X31" s="3">
        <v>11759</v>
      </c>
      <c r="Y31" s="3">
        <v>13885</v>
      </c>
      <c r="Z31" s="3">
        <v>16126</v>
      </c>
      <c r="AA31" s="3">
        <v>18398</v>
      </c>
      <c r="AB31" s="3">
        <v>20613</v>
      </c>
      <c r="AC31" s="3">
        <v>22690</v>
      </c>
      <c r="AD31" s="3">
        <v>24550</v>
      </c>
      <c r="AE31" s="3">
        <v>26036</v>
      </c>
      <c r="AF31" s="3">
        <v>27283</v>
      </c>
      <c r="AG31" s="3">
        <v>28177</v>
      </c>
      <c r="AH31" s="3">
        <v>28310</v>
      </c>
      <c r="AI31" s="3">
        <v>28432</v>
      </c>
      <c r="AJ31" s="2" t="s">
        <v>29</v>
      </c>
      <c r="AK31" s="58" t="s">
        <v>63</v>
      </c>
      <c r="AL31" s="2" t="s">
        <v>63</v>
      </c>
      <c r="AM31" s="2"/>
    </row>
    <row r="32" spans="1:39" x14ac:dyDescent="0.25">
      <c r="A32" s="2" t="s">
        <v>30</v>
      </c>
      <c r="B32" s="3">
        <v>202</v>
      </c>
      <c r="C32" s="3">
        <v>298</v>
      </c>
      <c r="D32" s="3">
        <v>414</v>
      </c>
      <c r="E32" s="3">
        <v>521</v>
      </c>
      <c r="F32" s="3">
        <v>641</v>
      </c>
      <c r="G32" s="3">
        <v>773</v>
      </c>
      <c r="H32" s="3">
        <v>926</v>
      </c>
      <c r="I32" s="3">
        <v>1120</v>
      </c>
      <c r="J32" s="3">
        <v>1365</v>
      </c>
      <c r="K32" s="3">
        <v>1675</v>
      </c>
      <c r="L32" s="3">
        <v>2067</v>
      </c>
      <c r="M32" s="3">
        <v>2566</v>
      </c>
      <c r="N32" s="3">
        <v>3198</v>
      </c>
      <c r="O32" s="3">
        <v>3999</v>
      </c>
      <c r="P32" s="3">
        <v>5014</v>
      </c>
      <c r="Q32" s="3">
        <v>6299</v>
      </c>
      <c r="R32" s="3">
        <v>7910</v>
      </c>
      <c r="S32" s="3">
        <v>9903</v>
      </c>
      <c r="T32" s="3">
        <v>12342</v>
      </c>
      <c r="U32" s="3">
        <v>15287</v>
      </c>
      <c r="V32" s="3">
        <v>18765</v>
      </c>
      <c r="W32" s="3">
        <v>22790</v>
      </c>
      <c r="X32" s="3">
        <v>27319</v>
      </c>
      <c r="Y32" s="3">
        <v>32261</v>
      </c>
      <c r="Z32" s="3">
        <v>37473</v>
      </c>
      <c r="AA32" s="3">
        <v>42761</v>
      </c>
      <c r="AB32" s="3">
        <v>47915</v>
      </c>
      <c r="AC32" s="3">
        <v>52747</v>
      </c>
      <c r="AD32" s="3">
        <v>57078</v>
      </c>
      <c r="AE32" s="3">
        <v>60532</v>
      </c>
      <c r="AF32" s="3">
        <v>63431</v>
      </c>
      <c r="AG32" s="3">
        <v>65513</v>
      </c>
      <c r="AH32" s="3">
        <v>65822</v>
      </c>
      <c r="AI32" s="3">
        <v>66108</v>
      </c>
      <c r="AJ32" s="2" t="s">
        <v>30</v>
      </c>
      <c r="AK32" s="58" t="s">
        <v>63</v>
      </c>
      <c r="AL32" s="2" t="s">
        <v>63</v>
      </c>
      <c r="AM32" s="2"/>
    </row>
    <row r="33" spans="1:39" x14ac:dyDescent="0.25">
      <c r="A33" s="2" t="s">
        <v>31</v>
      </c>
      <c r="B33" s="3">
        <v>141</v>
      </c>
      <c r="C33" s="3">
        <v>214</v>
      </c>
      <c r="D33" s="3">
        <v>296</v>
      </c>
      <c r="E33" s="3">
        <v>380</v>
      </c>
      <c r="F33" s="3">
        <v>482</v>
      </c>
      <c r="G33" s="3">
        <v>595</v>
      </c>
      <c r="H33" s="3">
        <v>725</v>
      </c>
      <c r="I33" s="3">
        <v>890</v>
      </c>
      <c r="J33" s="3">
        <v>1099</v>
      </c>
      <c r="K33" s="3">
        <v>1353</v>
      </c>
      <c r="L33" s="3">
        <v>1668</v>
      </c>
      <c r="M33" s="3">
        <v>2066</v>
      </c>
      <c r="N33" s="3">
        <v>2561</v>
      </c>
      <c r="O33" s="3">
        <v>3180</v>
      </c>
      <c r="P33" s="3">
        <v>3955</v>
      </c>
      <c r="Q33" s="3">
        <v>4930</v>
      </c>
      <c r="R33" s="3">
        <v>6134</v>
      </c>
      <c r="S33" s="3">
        <v>7609</v>
      </c>
      <c r="T33" s="3">
        <v>9395</v>
      </c>
      <c r="U33" s="3">
        <v>11525</v>
      </c>
      <c r="V33" s="3">
        <v>14021</v>
      </c>
      <c r="W33" s="3">
        <v>16881</v>
      </c>
      <c r="X33" s="3">
        <v>20063</v>
      </c>
      <c r="Y33" s="3">
        <v>23506</v>
      </c>
      <c r="Z33" s="3">
        <v>27101</v>
      </c>
      <c r="AA33" s="3">
        <v>30718</v>
      </c>
      <c r="AB33" s="3">
        <v>34212</v>
      </c>
      <c r="AC33" s="3">
        <v>37459</v>
      </c>
      <c r="AD33" s="3">
        <v>40356</v>
      </c>
      <c r="AE33" s="3">
        <v>42815</v>
      </c>
      <c r="AF33" s="3">
        <v>44877</v>
      </c>
      <c r="AG33" s="3">
        <v>46358</v>
      </c>
      <c r="AH33" s="3">
        <v>46583</v>
      </c>
      <c r="AI33" s="3">
        <v>46788</v>
      </c>
      <c r="AJ33" s="2" t="s">
        <v>31</v>
      </c>
      <c r="AK33" s="58" t="s">
        <v>78</v>
      </c>
      <c r="AL33" s="2" t="s">
        <v>57</v>
      </c>
      <c r="AM33" s="2" t="s">
        <v>63</v>
      </c>
    </row>
    <row r="34" spans="1:39" x14ac:dyDescent="0.25">
      <c r="A34" s="2" t="s">
        <v>32</v>
      </c>
      <c r="B34" s="3">
        <v>930</v>
      </c>
      <c r="C34" s="3">
        <v>1425</v>
      </c>
      <c r="D34" s="3">
        <v>1953</v>
      </c>
      <c r="E34" s="3">
        <v>2505</v>
      </c>
      <c r="F34" s="3">
        <v>3155</v>
      </c>
      <c r="G34" s="3">
        <v>3865</v>
      </c>
      <c r="H34" s="3">
        <v>4696</v>
      </c>
      <c r="I34" s="3">
        <v>5739</v>
      </c>
      <c r="J34" s="3">
        <v>7051</v>
      </c>
      <c r="K34" s="3">
        <v>8659</v>
      </c>
      <c r="L34" s="3">
        <v>10649</v>
      </c>
      <c r="M34" s="3">
        <v>13178</v>
      </c>
      <c r="N34" s="3">
        <v>16308</v>
      </c>
      <c r="O34" s="3">
        <v>20226</v>
      </c>
      <c r="P34" s="3">
        <v>25130</v>
      </c>
      <c r="Q34" s="3">
        <v>31285</v>
      </c>
      <c r="R34" s="3">
        <v>38898</v>
      </c>
      <c r="S34" s="3">
        <v>48211</v>
      </c>
      <c r="T34" s="3">
        <v>59504</v>
      </c>
      <c r="U34" s="3">
        <v>72967</v>
      </c>
      <c r="V34" s="3">
        <v>88741</v>
      </c>
      <c r="W34" s="3">
        <v>106787</v>
      </c>
      <c r="X34" s="3">
        <v>126893</v>
      </c>
      <c r="Y34" s="3">
        <v>148637</v>
      </c>
      <c r="Z34" s="3">
        <v>171335</v>
      </c>
      <c r="AA34" s="3">
        <v>194165</v>
      </c>
      <c r="AB34" s="3">
        <v>216222</v>
      </c>
      <c r="AC34" s="3">
        <v>236711</v>
      </c>
      <c r="AD34" s="3">
        <v>255003</v>
      </c>
      <c r="AE34" s="3">
        <v>270516</v>
      </c>
      <c r="AF34" s="3">
        <v>283541</v>
      </c>
      <c r="AG34" s="3">
        <v>292894</v>
      </c>
      <c r="AH34" s="3">
        <v>294299</v>
      </c>
      <c r="AI34" s="3">
        <v>295610</v>
      </c>
      <c r="AJ34" s="2" t="s">
        <v>32</v>
      </c>
      <c r="AK34" s="58" t="s">
        <v>60</v>
      </c>
      <c r="AL34" s="2" t="s">
        <v>60</v>
      </c>
      <c r="AM34" s="2"/>
    </row>
    <row r="35" spans="1:39" x14ac:dyDescent="0.25">
      <c r="A35" s="2" t="s">
        <v>33</v>
      </c>
      <c r="B35" s="3">
        <v>118</v>
      </c>
      <c r="C35" s="3">
        <v>174</v>
      </c>
      <c r="D35" s="3">
        <v>240</v>
      </c>
      <c r="E35" s="3">
        <v>329</v>
      </c>
      <c r="F35" s="3">
        <v>439</v>
      </c>
      <c r="G35" s="3">
        <v>575</v>
      </c>
      <c r="H35" s="3">
        <v>743</v>
      </c>
      <c r="I35" s="3">
        <v>959</v>
      </c>
      <c r="J35" s="3">
        <v>1239</v>
      </c>
      <c r="K35" s="3">
        <v>1591</v>
      </c>
      <c r="L35" s="3">
        <v>2041</v>
      </c>
      <c r="M35" s="3">
        <v>2620</v>
      </c>
      <c r="N35" s="3">
        <v>3353</v>
      </c>
      <c r="O35" s="3">
        <v>4292</v>
      </c>
      <c r="P35" s="3">
        <v>5484</v>
      </c>
      <c r="Q35" s="3">
        <v>6999</v>
      </c>
      <c r="R35" s="3">
        <v>8899</v>
      </c>
      <c r="S35" s="3">
        <v>11258</v>
      </c>
      <c r="T35" s="3">
        <v>14155</v>
      </c>
      <c r="U35" s="3">
        <v>17646</v>
      </c>
      <c r="V35" s="3">
        <v>21783</v>
      </c>
      <c r="W35" s="3">
        <v>26571</v>
      </c>
      <c r="X35" s="3">
        <v>31963</v>
      </c>
      <c r="Y35" s="3">
        <v>37851</v>
      </c>
      <c r="Z35" s="3">
        <v>44067</v>
      </c>
      <c r="AA35" s="3">
        <v>50375</v>
      </c>
      <c r="AB35" s="3">
        <v>56529</v>
      </c>
      <c r="AC35" s="3">
        <v>62301</v>
      </c>
      <c r="AD35" s="3">
        <v>67479</v>
      </c>
      <c r="AE35" s="3">
        <v>71592</v>
      </c>
      <c r="AF35" s="3">
        <v>75044</v>
      </c>
      <c r="AG35" s="3">
        <v>77523</v>
      </c>
      <c r="AH35" s="3">
        <v>77897</v>
      </c>
      <c r="AI35" s="3">
        <v>78244</v>
      </c>
      <c r="AJ35" s="2" t="s">
        <v>33</v>
      </c>
      <c r="AK35" s="58" t="s">
        <v>58</v>
      </c>
      <c r="AL35" s="2" t="s">
        <v>58</v>
      </c>
      <c r="AM35" s="2"/>
    </row>
    <row r="36" spans="1:39" x14ac:dyDescent="0.25">
      <c r="A36" s="2" t="s">
        <v>34</v>
      </c>
      <c r="B36" s="3">
        <v>139</v>
      </c>
      <c r="C36" s="3">
        <v>200</v>
      </c>
      <c r="D36" s="3">
        <v>280</v>
      </c>
      <c r="E36" s="3">
        <v>384</v>
      </c>
      <c r="F36" s="3">
        <v>516</v>
      </c>
      <c r="G36" s="3">
        <v>677</v>
      </c>
      <c r="H36" s="3">
        <v>880</v>
      </c>
      <c r="I36" s="3">
        <v>1141</v>
      </c>
      <c r="J36" s="3">
        <v>1477</v>
      </c>
      <c r="K36" s="3">
        <v>1899</v>
      </c>
      <c r="L36" s="3">
        <v>2442</v>
      </c>
      <c r="M36" s="3">
        <v>3137</v>
      </c>
      <c r="N36" s="3">
        <v>4021</v>
      </c>
      <c r="O36" s="3">
        <v>5151</v>
      </c>
      <c r="P36" s="3">
        <v>6587</v>
      </c>
      <c r="Q36" s="3">
        <v>8409</v>
      </c>
      <c r="R36" s="3">
        <v>10699</v>
      </c>
      <c r="S36" s="3">
        <v>13538</v>
      </c>
      <c r="T36" s="3">
        <v>17023</v>
      </c>
      <c r="U36" s="3">
        <v>21231</v>
      </c>
      <c r="V36" s="3">
        <v>26212</v>
      </c>
      <c r="W36" s="3">
        <v>31976</v>
      </c>
      <c r="X36" s="3">
        <v>38468</v>
      </c>
      <c r="Y36" s="3">
        <v>45562</v>
      </c>
      <c r="Z36" s="3">
        <v>53045</v>
      </c>
      <c r="AA36" s="3">
        <v>60644</v>
      </c>
      <c r="AB36" s="3">
        <v>68057</v>
      </c>
      <c r="AC36" s="3">
        <v>75005</v>
      </c>
      <c r="AD36" s="3">
        <v>81243</v>
      </c>
      <c r="AE36" s="3">
        <v>86196</v>
      </c>
      <c r="AF36" s="3">
        <v>90352</v>
      </c>
      <c r="AG36" s="3">
        <v>93338</v>
      </c>
      <c r="AH36" s="3">
        <v>93788</v>
      </c>
      <c r="AI36" s="3">
        <v>94206</v>
      </c>
      <c r="AJ36" s="2" t="s">
        <v>34</v>
      </c>
      <c r="AK36" s="58" t="s">
        <v>59</v>
      </c>
      <c r="AL36" s="2" t="s">
        <v>59</v>
      </c>
      <c r="AM36" s="2"/>
    </row>
    <row r="37" spans="1:39" x14ac:dyDescent="0.25">
      <c r="A37" s="2" t="s">
        <v>35</v>
      </c>
      <c r="B37" s="3">
        <v>221</v>
      </c>
      <c r="C37" s="3">
        <v>321</v>
      </c>
      <c r="D37" s="3">
        <v>446</v>
      </c>
      <c r="E37" s="3">
        <v>607</v>
      </c>
      <c r="F37" s="3">
        <v>807</v>
      </c>
      <c r="G37" s="3">
        <v>1053</v>
      </c>
      <c r="H37" s="3">
        <v>1358</v>
      </c>
      <c r="I37" s="3">
        <v>1753</v>
      </c>
      <c r="J37" s="3">
        <v>2256</v>
      </c>
      <c r="K37" s="3">
        <v>2891</v>
      </c>
      <c r="L37" s="3">
        <v>3706</v>
      </c>
      <c r="M37" s="3">
        <v>4749</v>
      </c>
      <c r="N37" s="3">
        <v>6077</v>
      </c>
      <c r="O37" s="3">
        <v>7773</v>
      </c>
      <c r="P37" s="3">
        <v>9928</v>
      </c>
      <c r="Q37" s="3">
        <v>12664</v>
      </c>
      <c r="R37" s="3">
        <v>16097</v>
      </c>
      <c r="S37" s="3">
        <v>20361</v>
      </c>
      <c r="T37" s="3">
        <v>25587</v>
      </c>
      <c r="U37" s="3">
        <v>31898</v>
      </c>
      <c r="V37" s="3">
        <v>39371</v>
      </c>
      <c r="W37" s="3">
        <v>48018</v>
      </c>
      <c r="X37" s="3">
        <v>57755</v>
      </c>
      <c r="Y37" s="3">
        <v>68394</v>
      </c>
      <c r="Z37" s="3">
        <v>79616</v>
      </c>
      <c r="AA37" s="3">
        <v>91014</v>
      </c>
      <c r="AB37" s="3">
        <v>102130</v>
      </c>
      <c r="AC37" s="3">
        <v>112554</v>
      </c>
      <c r="AD37" s="3">
        <v>121909</v>
      </c>
      <c r="AE37" s="3">
        <v>129339</v>
      </c>
      <c r="AF37" s="3">
        <v>135575</v>
      </c>
      <c r="AG37" s="3">
        <v>140054</v>
      </c>
      <c r="AH37" s="3">
        <v>140728</v>
      </c>
      <c r="AI37" s="3">
        <v>141354</v>
      </c>
      <c r="AJ37" s="2" t="s">
        <v>35</v>
      </c>
      <c r="AK37" s="58" t="s">
        <v>58</v>
      </c>
      <c r="AL37" s="2" t="s">
        <v>58</v>
      </c>
      <c r="AM37" s="2"/>
    </row>
    <row r="38" spans="1:39" x14ac:dyDescent="0.25">
      <c r="A38" s="2" t="s">
        <v>36</v>
      </c>
      <c r="B38" s="3">
        <v>643</v>
      </c>
      <c r="C38" s="3">
        <v>982</v>
      </c>
      <c r="D38" s="3">
        <v>1345</v>
      </c>
      <c r="E38" s="3">
        <v>1710</v>
      </c>
      <c r="F38" s="3">
        <v>2134</v>
      </c>
      <c r="G38" s="3">
        <v>2592</v>
      </c>
      <c r="H38" s="3">
        <v>3126</v>
      </c>
      <c r="I38" s="3">
        <v>3793</v>
      </c>
      <c r="J38" s="3">
        <v>4638</v>
      </c>
      <c r="K38" s="3">
        <v>5669</v>
      </c>
      <c r="L38" s="3">
        <v>6950</v>
      </c>
      <c r="M38" s="3">
        <v>8574</v>
      </c>
      <c r="N38" s="3">
        <v>10579</v>
      </c>
      <c r="O38" s="3">
        <v>13095</v>
      </c>
      <c r="P38" s="3">
        <v>16244</v>
      </c>
      <c r="Q38" s="3">
        <v>20193</v>
      </c>
      <c r="R38" s="3">
        <v>25080</v>
      </c>
      <c r="S38" s="3">
        <v>31057</v>
      </c>
      <c r="T38" s="3">
        <v>38303</v>
      </c>
      <c r="U38" s="3">
        <v>46944</v>
      </c>
      <c r="V38" s="3">
        <v>57068</v>
      </c>
      <c r="W38" s="3">
        <v>68651</v>
      </c>
      <c r="X38" s="3">
        <v>81553</v>
      </c>
      <c r="Y38" s="3">
        <v>95506</v>
      </c>
      <c r="Z38" s="3">
        <v>110076</v>
      </c>
      <c r="AA38" s="3">
        <v>124728</v>
      </c>
      <c r="AB38" s="3">
        <v>138881</v>
      </c>
      <c r="AC38" s="3">
        <v>152029</v>
      </c>
      <c r="AD38" s="3">
        <v>163767</v>
      </c>
      <c r="AE38" s="3">
        <v>173719</v>
      </c>
      <c r="AF38" s="3">
        <v>182077</v>
      </c>
      <c r="AG38" s="3">
        <v>188078</v>
      </c>
      <c r="AH38" s="3">
        <v>188977</v>
      </c>
      <c r="AI38" s="3">
        <v>189810</v>
      </c>
      <c r="AJ38" s="2" t="s">
        <v>36</v>
      </c>
      <c r="AK38" s="58" t="s">
        <v>57</v>
      </c>
      <c r="AL38" s="2" t="s">
        <v>57</v>
      </c>
      <c r="AM38" s="2"/>
    </row>
    <row r="39" spans="1:39" x14ac:dyDescent="0.25">
      <c r="A39" s="2" t="s">
        <v>37</v>
      </c>
      <c r="B39" s="3">
        <v>311</v>
      </c>
      <c r="C39" s="3">
        <v>475</v>
      </c>
      <c r="D39" s="3">
        <v>651</v>
      </c>
      <c r="E39" s="3">
        <v>765</v>
      </c>
      <c r="F39" s="3">
        <v>880</v>
      </c>
      <c r="G39" s="3">
        <v>973</v>
      </c>
      <c r="H39" s="3">
        <v>1072</v>
      </c>
      <c r="I39" s="3">
        <v>1197</v>
      </c>
      <c r="J39" s="3">
        <v>1358</v>
      </c>
      <c r="K39" s="3">
        <v>1555</v>
      </c>
      <c r="L39" s="3">
        <v>1797</v>
      </c>
      <c r="M39" s="3">
        <v>2106</v>
      </c>
      <c r="N39" s="3">
        <v>2486</v>
      </c>
      <c r="O39" s="3">
        <v>2964</v>
      </c>
      <c r="P39" s="3">
        <v>3560</v>
      </c>
      <c r="Q39" s="3">
        <v>4308</v>
      </c>
      <c r="R39" s="3">
        <v>5231</v>
      </c>
      <c r="S39" s="3">
        <v>6361</v>
      </c>
      <c r="T39" s="3">
        <v>7729</v>
      </c>
      <c r="U39" s="3">
        <v>9362</v>
      </c>
      <c r="V39" s="3">
        <v>11272</v>
      </c>
      <c r="W39" s="3">
        <v>13461</v>
      </c>
      <c r="X39" s="3">
        <v>15896</v>
      </c>
      <c r="Y39" s="3">
        <v>18532</v>
      </c>
      <c r="Z39" s="3">
        <v>21282</v>
      </c>
      <c r="AA39" s="3">
        <v>24045</v>
      </c>
      <c r="AB39" s="3">
        <v>26716</v>
      </c>
      <c r="AC39" s="3">
        <v>29196</v>
      </c>
      <c r="AD39" s="3">
        <v>31407</v>
      </c>
      <c r="AE39" s="3">
        <v>33271</v>
      </c>
      <c r="AF39" s="3">
        <v>34835</v>
      </c>
      <c r="AG39" s="3">
        <v>35954</v>
      </c>
      <c r="AH39" s="3">
        <v>36113</v>
      </c>
      <c r="AI39" s="3">
        <v>36258</v>
      </c>
      <c r="AJ39" s="2" t="s">
        <v>37</v>
      </c>
      <c r="AK39" s="58" t="s">
        <v>61</v>
      </c>
      <c r="AL39" s="2" t="s">
        <v>61</v>
      </c>
      <c r="AM39" s="2"/>
    </row>
    <row r="40" spans="1:39" x14ac:dyDescent="0.25">
      <c r="A40" s="2" t="s">
        <v>38</v>
      </c>
      <c r="B40" s="3">
        <v>274</v>
      </c>
      <c r="C40" s="3">
        <v>399</v>
      </c>
      <c r="D40" s="3">
        <v>557</v>
      </c>
      <c r="E40" s="3">
        <v>706</v>
      </c>
      <c r="F40" s="3">
        <v>878</v>
      </c>
      <c r="G40" s="3">
        <v>1065</v>
      </c>
      <c r="H40" s="3">
        <v>1289</v>
      </c>
      <c r="I40" s="3">
        <v>1572</v>
      </c>
      <c r="J40" s="3">
        <v>1930</v>
      </c>
      <c r="K40" s="3">
        <v>2383</v>
      </c>
      <c r="L40" s="3">
        <v>2956</v>
      </c>
      <c r="M40" s="3">
        <v>3687</v>
      </c>
      <c r="N40" s="3">
        <v>4612</v>
      </c>
      <c r="O40" s="3">
        <v>5791</v>
      </c>
      <c r="P40" s="3">
        <v>7285</v>
      </c>
      <c r="Q40" s="3">
        <v>9178</v>
      </c>
      <c r="R40" s="3">
        <v>11549</v>
      </c>
      <c r="S40" s="3">
        <v>14490</v>
      </c>
      <c r="T40" s="3">
        <v>18093</v>
      </c>
      <c r="U40" s="3">
        <v>22438</v>
      </c>
      <c r="V40" s="3">
        <v>27583</v>
      </c>
      <c r="W40" s="3">
        <v>33536</v>
      </c>
      <c r="X40" s="3">
        <v>40234</v>
      </c>
      <c r="Y40" s="3">
        <v>47553</v>
      </c>
      <c r="Z40" s="3">
        <v>55272</v>
      </c>
      <c r="AA40" s="3">
        <v>63110</v>
      </c>
      <c r="AB40" s="3">
        <v>70755</v>
      </c>
      <c r="AC40" s="3">
        <v>77921</v>
      </c>
      <c r="AD40" s="3">
        <v>84356</v>
      </c>
      <c r="AE40" s="3">
        <v>89465</v>
      </c>
      <c r="AF40" s="3">
        <v>93753</v>
      </c>
      <c r="AG40" s="3">
        <v>96831</v>
      </c>
      <c r="AH40" s="3">
        <v>97290</v>
      </c>
      <c r="AI40" s="3">
        <v>97714</v>
      </c>
      <c r="AJ40" s="2" t="s">
        <v>38</v>
      </c>
      <c r="AK40" s="58" t="s">
        <v>78</v>
      </c>
      <c r="AL40" s="2" t="s">
        <v>57</v>
      </c>
      <c r="AM40" s="2" t="s">
        <v>63</v>
      </c>
    </row>
  </sheetData>
  <autoFilter ref="A1:AM4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AM40"/>
  <sheetViews>
    <sheetView workbookViewId="0"/>
  </sheetViews>
  <sheetFormatPr defaultRowHeight="15" x14ac:dyDescent="0.25"/>
  <cols>
    <col min="1" max="1" width="21.85546875" customWidth="1"/>
    <col min="2" max="35" width="10.42578125" customWidth="1"/>
    <col min="36" max="36" width="31" customWidth="1"/>
    <col min="37" max="37" width="69.28515625" bestFit="1" customWidth="1"/>
    <col min="38" max="38" width="49" bestFit="1" customWidth="1"/>
    <col min="39" max="39" width="23.28515625" bestFit="1" customWidth="1"/>
  </cols>
  <sheetData>
    <row r="1" spans="1:39" s="30" customFormat="1" x14ac:dyDescent="0.25">
      <c r="A1" s="28" t="s">
        <v>39</v>
      </c>
      <c r="B1" s="28">
        <v>2017</v>
      </c>
      <c r="C1" s="28">
        <v>2018</v>
      </c>
      <c r="D1" s="28">
        <v>2019</v>
      </c>
      <c r="E1" s="28">
        <v>2020</v>
      </c>
      <c r="F1" s="28">
        <v>2021</v>
      </c>
      <c r="G1" s="28">
        <v>2022</v>
      </c>
      <c r="H1" s="28">
        <v>2023</v>
      </c>
      <c r="I1" s="28">
        <v>2024</v>
      </c>
      <c r="J1" s="28">
        <v>2025</v>
      </c>
      <c r="K1" s="28">
        <v>2026</v>
      </c>
      <c r="L1" s="28">
        <v>2027</v>
      </c>
      <c r="M1" s="28">
        <v>2028</v>
      </c>
      <c r="N1" s="28">
        <v>2029</v>
      </c>
      <c r="O1" s="28">
        <v>2030</v>
      </c>
      <c r="P1" s="28">
        <v>2031</v>
      </c>
      <c r="Q1" s="28">
        <v>2032</v>
      </c>
      <c r="R1" s="28">
        <v>2033</v>
      </c>
      <c r="S1" s="28">
        <v>2034</v>
      </c>
      <c r="T1" s="28">
        <v>2035</v>
      </c>
      <c r="U1" s="28">
        <v>2036</v>
      </c>
      <c r="V1" s="28">
        <v>2037</v>
      </c>
      <c r="W1" s="28">
        <v>2038</v>
      </c>
      <c r="X1" s="28">
        <v>2039</v>
      </c>
      <c r="Y1" s="28">
        <v>2040</v>
      </c>
      <c r="Z1" s="28">
        <v>2041</v>
      </c>
      <c r="AA1" s="28">
        <v>2042</v>
      </c>
      <c r="AB1" s="28">
        <v>2043</v>
      </c>
      <c r="AC1" s="28">
        <v>2044</v>
      </c>
      <c r="AD1" s="28">
        <v>2045</v>
      </c>
      <c r="AE1" s="28">
        <v>2046</v>
      </c>
      <c r="AF1" s="28">
        <v>2047</v>
      </c>
      <c r="AG1" s="28">
        <v>2048</v>
      </c>
      <c r="AH1" s="28">
        <v>2049</v>
      </c>
      <c r="AI1" s="28">
        <v>2050</v>
      </c>
      <c r="AJ1" s="28" t="s">
        <v>39</v>
      </c>
      <c r="AK1" s="57" t="s">
        <v>75</v>
      </c>
      <c r="AL1" s="29" t="s">
        <v>71</v>
      </c>
      <c r="AM1" s="29" t="s">
        <v>72</v>
      </c>
    </row>
    <row r="2" spans="1:39" x14ac:dyDescent="0.25">
      <c r="A2" s="2" t="s">
        <v>0</v>
      </c>
      <c r="B2" s="3">
        <v>610</v>
      </c>
      <c r="C2" s="3">
        <v>932</v>
      </c>
      <c r="D2" s="3">
        <v>1278</v>
      </c>
      <c r="E2" s="3">
        <v>1573</v>
      </c>
      <c r="F2" s="3">
        <v>1908</v>
      </c>
      <c r="G2" s="3">
        <v>2245</v>
      </c>
      <c r="H2" s="3">
        <v>2632</v>
      </c>
      <c r="I2" s="3">
        <v>3115</v>
      </c>
      <c r="J2" s="3">
        <v>3722</v>
      </c>
      <c r="K2" s="3">
        <v>4466</v>
      </c>
      <c r="L2" s="3">
        <v>5383</v>
      </c>
      <c r="M2" s="3">
        <v>6544</v>
      </c>
      <c r="N2" s="3">
        <v>7976</v>
      </c>
      <c r="O2" s="3">
        <v>9764</v>
      </c>
      <c r="P2" s="3">
        <v>11998</v>
      </c>
      <c r="Q2" s="3">
        <v>14795</v>
      </c>
      <c r="R2" s="3">
        <v>18259</v>
      </c>
      <c r="S2" s="3">
        <v>22497</v>
      </c>
      <c r="T2" s="3">
        <v>27652</v>
      </c>
      <c r="U2" s="3">
        <v>33827</v>
      </c>
      <c r="V2" s="3">
        <v>41103</v>
      </c>
      <c r="W2" s="3">
        <v>49473</v>
      </c>
      <c r="X2" s="3">
        <v>58836</v>
      </c>
      <c r="Y2" s="3">
        <v>68999</v>
      </c>
      <c r="Z2" s="3">
        <v>79640</v>
      </c>
      <c r="AA2" s="3">
        <v>90360</v>
      </c>
      <c r="AB2" s="3">
        <v>100736</v>
      </c>
      <c r="AC2" s="3">
        <v>110394</v>
      </c>
      <c r="AD2" s="3">
        <v>119041</v>
      </c>
      <c r="AE2" s="3">
        <v>126392</v>
      </c>
      <c r="AF2" s="3">
        <v>132566</v>
      </c>
      <c r="AG2" s="3">
        <v>137031</v>
      </c>
      <c r="AH2" s="3">
        <v>137763</v>
      </c>
      <c r="AI2" s="3">
        <v>138453</v>
      </c>
      <c r="AJ2" s="2" t="s">
        <v>0</v>
      </c>
      <c r="AK2" s="58" t="s">
        <v>76</v>
      </c>
      <c r="AL2" s="2" t="s">
        <v>57</v>
      </c>
      <c r="AM2" s="2" t="s">
        <v>60</v>
      </c>
    </row>
    <row r="3" spans="1:39" ht="30" x14ac:dyDescent="0.25">
      <c r="A3" s="2" t="s">
        <v>1</v>
      </c>
      <c r="B3" s="3">
        <v>222</v>
      </c>
      <c r="C3" s="3">
        <v>339</v>
      </c>
      <c r="D3" s="3">
        <v>465</v>
      </c>
      <c r="E3" s="3">
        <v>529</v>
      </c>
      <c r="F3" s="3">
        <v>585</v>
      </c>
      <c r="G3" s="3">
        <v>617</v>
      </c>
      <c r="H3" s="3">
        <v>644</v>
      </c>
      <c r="I3" s="3">
        <v>682</v>
      </c>
      <c r="J3" s="3">
        <v>731</v>
      </c>
      <c r="K3" s="3">
        <v>789</v>
      </c>
      <c r="L3" s="3">
        <v>860</v>
      </c>
      <c r="M3" s="3">
        <v>952</v>
      </c>
      <c r="N3" s="3">
        <v>1062</v>
      </c>
      <c r="O3" s="3">
        <v>1200</v>
      </c>
      <c r="P3" s="3">
        <v>1370</v>
      </c>
      <c r="Q3" s="3">
        <v>1583</v>
      </c>
      <c r="R3" s="3">
        <v>1842</v>
      </c>
      <c r="S3" s="3">
        <v>2159</v>
      </c>
      <c r="T3" s="3">
        <v>2543</v>
      </c>
      <c r="U3" s="3">
        <v>3001</v>
      </c>
      <c r="V3" s="3">
        <v>3540</v>
      </c>
      <c r="W3" s="3">
        <v>4161</v>
      </c>
      <c r="X3" s="3">
        <v>4853</v>
      </c>
      <c r="Y3" s="3">
        <v>5605</v>
      </c>
      <c r="Z3" s="3">
        <v>6390</v>
      </c>
      <c r="AA3" s="3">
        <v>7183</v>
      </c>
      <c r="AB3" s="3">
        <v>7949</v>
      </c>
      <c r="AC3" s="3">
        <v>8661</v>
      </c>
      <c r="AD3" s="3">
        <v>9297</v>
      </c>
      <c r="AE3" s="3">
        <v>9827</v>
      </c>
      <c r="AF3" s="3">
        <v>10270</v>
      </c>
      <c r="AG3" s="3">
        <v>10587</v>
      </c>
      <c r="AH3" s="3">
        <v>10632</v>
      </c>
      <c r="AI3" s="3">
        <v>10670</v>
      </c>
      <c r="AJ3" s="2" t="s">
        <v>1</v>
      </c>
      <c r="AK3" s="58" t="s">
        <v>77</v>
      </c>
      <c r="AL3" s="2" t="s">
        <v>69</v>
      </c>
      <c r="AM3" s="2" t="s">
        <v>60</v>
      </c>
    </row>
    <row r="4" spans="1:39" x14ac:dyDescent="0.25">
      <c r="A4" s="2" t="s">
        <v>2</v>
      </c>
      <c r="B4" s="3">
        <v>386</v>
      </c>
      <c r="C4" s="3">
        <v>589</v>
      </c>
      <c r="D4" s="3">
        <v>808</v>
      </c>
      <c r="E4" s="3">
        <v>1194</v>
      </c>
      <c r="F4" s="3">
        <v>1700</v>
      </c>
      <c r="G4" s="3">
        <v>2322</v>
      </c>
      <c r="H4" s="3">
        <v>3076</v>
      </c>
      <c r="I4" s="3">
        <v>4011</v>
      </c>
      <c r="J4" s="3">
        <v>5181</v>
      </c>
      <c r="K4" s="3">
        <v>6614</v>
      </c>
      <c r="L4" s="3">
        <v>8383</v>
      </c>
      <c r="M4" s="3">
        <v>10622</v>
      </c>
      <c r="N4" s="3">
        <v>13382</v>
      </c>
      <c r="O4" s="3">
        <v>16836</v>
      </c>
      <c r="P4" s="3">
        <v>21162</v>
      </c>
      <c r="Q4" s="3">
        <v>26590</v>
      </c>
      <c r="R4" s="3">
        <v>33306</v>
      </c>
      <c r="S4" s="3">
        <v>41542</v>
      </c>
      <c r="T4" s="3">
        <v>51561</v>
      </c>
      <c r="U4" s="3">
        <v>63580</v>
      </c>
      <c r="V4" s="3">
        <v>77732</v>
      </c>
      <c r="W4" s="3">
        <v>94018</v>
      </c>
      <c r="X4" s="3">
        <v>112244</v>
      </c>
      <c r="Y4" s="3">
        <v>132025</v>
      </c>
      <c r="Z4" s="3">
        <v>152736</v>
      </c>
      <c r="AA4" s="3">
        <v>173615</v>
      </c>
      <c r="AB4" s="3">
        <v>193816</v>
      </c>
      <c r="AC4" s="3">
        <v>212619</v>
      </c>
      <c r="AD4" s="3">
        <v>229461</v>
      </c>
      <c r="AE4" s="3">
        <v>243829</v>
      </c>
      <c r="AF4" s="3">
        <v>255914</v>
      </c>
      <c r="AG4" s="3">
        <v>264658</v>
      </c>
      <c r="AH4" s="3">
        <v>266135</v>
      </c>
      <c r="AI4" s="3">
        <v>267533</v>
      </c>
      <c r="AJ4" s="2" t="s">
        <v>2</v>
      </c>
      <c r="AK4" s="58" t="s">
        <v>57</v>
      </c>
      <c r="AL4" s="2" t="s">
        <v>57</v>
      </c>
      <c r="AM4" s="2"/>
    </row>
    <row r="5" spans="1:39" x14ac:dyDescent="0.25">
      <c r="A5" s="2" t="s">
        <v>3</v>
      </c>
      <c r="B5" s="3">
        <v>209</v>
      </c>
      <c r="C5" s="3">
        <v>319</v>
      </c>
      <c r="D5" s="3">
        <v>437</v>
      </c>
      <c r="E5" s="3">
        <v>616</v>
      </c>
      <c r="F5" s="3">
        <v>846</v>
      </c>
      <c r="G5" s="3">
        <v>1125</v>
      </c>
      <c r="H5" s="3">
        <v>1455</v>
      </c>
      <c r="I5" s="3">
        <v>1868</v>
      </c>
      <c r="J5" s="3">
        <v>2385</v>
      </c>
      <c r="K5" s="3">
        <v>3017</v>
      </c>
      <c r="L5" s="3">
        <v>3802</v>
      </c>
      <c r="M5" s="3">
        <v>4789</v>
      </c>
      <c r="N5" s="3">
        <v>6007</v>
      </c>
      <c r="O5" s="3">
        <v>7533</v>
      </c>
      <c r="P5" s="3">
        <v>9442</v>
      </c>
      <c r="Q5" s="3">
        <v>11835</v>
      </c>
      <c r="R5" s="3">
        <v>14799</v>
      </c>
      <c r="S5" s="3">
        <v>18432</v>
      </c>
      <c r="T5" s="3">
        <v>22852</v>
      </c>
      <c r="U5" s="3">
        <v>28153</v>
      </c>
      <c r="V5" s="3">
        <v>34395</v>
      </c>
      <c r="W5" s="3">
        <v>41580</v>
      </c>
      <c r="X5" s="3">
        <v>49617</v>
      </c>
      <c r="Y5" s="3">
        <v>58340</v>
      </c>
      <c r="Z5" s="3">
        <v>67478</v>
      </c>
      <c r="AA5" s="3">
        <v>76683</v>
      </c>
      <c r="AB5" s="3">
        <v>85594</v>
      </c>
      <c r="AC5" s="3">
        <v>93888</v>
      </c>
      <c r="AD5" s="3">
        <v>101315</v>
      </c>
      <c r="AE5" s="3">
        <v>107649</v>
      </c>
      <c r="AF5" s="3">
        <v>112977</v>
      </c>
      <c r="AG5" s="3">
        <v>116829</v>
      </c>
      <c r="AH5" s="3">
        <v>117482</v>
      </c>
      <c r="AI5" s="3">
        <v>118095</v>
      </c>
      <c r="AJ5" s="2" t="s">
        <v>3</v>
      </c>
      <c r="AK5" s="58" t="s">
        <v>57</v>
      </c>
      <c r="AL5" s="2" t="s">
        <v>57</v>
      </c>
      <c r="AM5" s="2"/>
    </row>
    <row r="6" spans="1:39" x14ac:dyDescent="0.25">
      <c r="A6" s="2" t="s">
        <v>4</v>
      </c>
      <c r="B6" s="3">
        <v>512</v>
      </c>
      <c r="C6" s="3">
        <v>748</v>
      </c>
      <c r="D6" s="3">
        <v>1038</v>
      </c>
      <c r="E6" s="3">
        <v>1363</v>
      </c>
      <c r="F6" s="3">
        <v>1763</v>
      </c>
      <c r="G6" s="3">
        <v>2233</v>
      </c>
      <c r="H6" s="3">
        <v>2809</v>
      </c>
      <c r="I6" s="3">
        <v>3548</v>
      </c>
      <c r="J6" s="3">
        <v>4484</v>
      </c>
      <c r="K6" s="3">
        <v>5667</v>
      </c>
      <c r="L6" s="3">
        <v>7169</v>
      </c>
      <c r="M6" s="3">
        <v>9090</v>
      </c>
      <c r="N6" s="3">
        <v>11518</v>
      </c>
      <c r="O6" s="3">
        <v>14608</v>
      </c>
      <c r="P6" s="3">
        <v>18535</v>
      </c>
      <c r="Q6" s="3">
        <v>23508</v>
      </c>
      <c r="R6" s="3">
        <v>29752</v>
      </c>
      <c r="S6" s="3">
        <v>37511</v>
      </c>
      <c r="T6" s="3">
        <v>47066</v>
      </c>
      <c r="U6" s="3">
        <v>58656</v>
      </c>
      <c r="V6" s="3">
        <v>72456</v>
      </c>
      <c r="W6" s="3">
        <v>88517</v>
      </c>
      <c r="X6" s="3">
        <v>106689</v>
      </c>
      <c r="Y6" s="3">
        <v>126613</v>
      </c>
      <c r="Z6" s="3">
        <v>147688</v>
      </c>
      <c r="AA6" s="3">
        <v>169137</v>
      </c>
      <c r="AB6" s="3">
        <v>190093</v>
      </c>
      <c r="AC6" s="3">
        <v>209776</v>
      </c>
      <c r="AD6" s="3">
        <v>227571</v>
      </c>
      <c r="AE6" s="3">
        <v>241813</v>
      </c>
      <c r="AF6" s="3">
        <v>253698</v>
      </c>
      <c r="AG6" s="3">
        <v>262284</v>
      </c>
      <c r="AH6" s="3">
        <v>263712</v>
      </c>
      <c r="AI6" s="3">
        <v>265058</v>
      </c>
      <c r="AJ6" s="2" t="s">
        <v>4</v>
      </c>
      <c r="AK6" s="58" t="s">
        <v>58</v>
      </c>
      <c r="AL6" s="2" t="s">
        <v>58</v>
      </c>
      <c r="AM6" s="2"/>
    </row>
    <row r="7" spans="1:39" x14ac:dyDescent="0.25">
      <c r="A7" s="2" t="s">
        <v>5</v>
      </c>
      <c r="B7" s="3">
        <v>56</v>
      </c>
      <c r="C7" s="3">
        <v>85</v>
      </c>
      <c r="D7" s="3">
        <v>116</v>
      </c>
      <c r="E7" s="3">
        <v>155</v>
      </c>
      <c r="F7" s="3">
        <v>203</v>
      </c>
      <c r="G7" s="3">
        <v>260</v>
      </c>
      <c r="H7" s="3">
        <v>328</v>
      </c>
      <c r="I7" s="3">
        <v>412</v>
      </c>
      <c r="J7" s="3">
        <v>516</v>
      </c>
      <c r="K7" s="3">
        <v>645</v>
      </c>
      <c r="L7" s="3">
        <v>805</v>
      </c>
      <c r="M7" s="3">
        <v>1005</v>
      </c>
      <c r="N7" s="3">
        <v>1253</v>
      </c>
      <c r="O7" s="3">
        <v>1562</v>
      </c>
      <c r="P7" s="3">
        <v>1951</v>
      </c>
      <c r="Q7" s="3">
        <v>2435</v>
      </c>
      <c r="R7" s="3">
        <v>3039</v>
      </c>
      <c r="S7" s="3">
        <v>3774</v>
      </c>
      <c r="T7" s="3">
        <v>4672</v>
      </c>
      <c r="U7" s="3">
        <v>5748</v>
      </c>
      <c r="V7" s="3">
        <v>7015</v>
      </c>
      <c r="W7" s="3">
        <v>8472</v>
      </c>
      <c r="X7" s="3">
        <v>10104</v>
      </c>
      <c r="Y7" s="3">
        <v>11874</v>
      </c>
      <c r="Z7" s="3">
        <v>13728</v>
      </c>
      <c r="AA7" s="3">
        <v>15597</v>
      </c>
      <c r="AB7" s="3">
        <v>17404</v>
      </c>
      <c r="AC7" s="3">
        <v>19086</v>
      </c>
      <c r="AD7" s="3">
        <v>20592</v>
      </c>
      <c r="AE7" s="3">
        <v>21878</v>
      </c>
      <c r="AF7" s="3">
        <v>22958</v>
      </c>
      <c r="AG7" s="3">
        <v>23739</v>
      </c>
      <c r="AH7" s="3">
        <v>23868</v>
      </c>
      <c r="AI7" s="3">
        <v>23992</v>
      </c>
      <c r="AJ7" s="2" t="s">
        <v>5</v>
      </c>
      <c r="AK7" s="58" t="s">
        <v>78</v>
      </c>
      <c r="AL7" s="2" t="s">
        <v>57</v>
      </c>
      <c r="AM7" s="2" t="s">
        <v>63</v>
      </c>
    </row>
    <row r="8" spans="1:39" x14ac:dyDescent="0.25">
      <c r="A8" s="2" t="s">
        <v>6</v>
      </c>
      <c r="B8" s="3">
        <v>135</v>
      </c>
      <c r="C8" s="3">
        <v>198</v>
      </c>
      <c r="D8" s="3">
        <v>273</v>
      </c>
      <c r="E8" s="3">
        <v>351</v>
      </c>
      <c r="F8" s="3">
        <v>442</v>
      </c>
      <c r="G8" s="3">
        <v>544</v>
      </c>
      <c r="H8" s="3">
        <v>668</v>
      </c>
      <c r="I8" s="3">
        <v>825</v>
      </c>
      <c r="J8" s="3">
        <v>1025</v>
      </c>
      <c r="K8" s="3">
        <v>1277</v>
      </c>
      <c r="L8" s="3">
        <v>1593</v>
      </c>
      <c r="M8" s="3">
        <v>2000</v>
      </c>
      <c r="N8" s="3">
        <v>2512</v>
      </c>
      <c r="O8" s="3">
        <v>3161</v>
      </c>
      <c r="P8" s="3">
        <v>3986</v>
      </c>
      <c r="Q8" s="3">
        <v>5031</v>
      </c>
      <c r="R8" s="3">
        <v>6340</v>
      </c>
      <c r="S8" s="3">
        <v>7966</v>
      </c>
      <c r="T8" s="3">
        <v>9966</v>
      </c>
      <c r="U8" s="3">
        <v>12396</v>
      </c>
      <c r="V8" s="3">
        <v>15284</v>
      </c>
      <c r="W8" s="3">
        <v>18648</v>
      </c>
      <c r="X8" s="3">
        <v>22449</v>
      </c>
      <c r="Y8" s="3">
        <v>26620</v>
      </c>
      <c r="Z8" s="3">
        <v>31032</v>
      </c>
      <c r="AA8" s="3">
        <v>35519</v>
      </c>
      <c r="AB8" s="3">
        <v>39906</v>
      </c>
      <c r="AC8" s="3">
        <v>44024</v>
      </c>
      <c r="AD8" s="3">
        <v>47747</v>
      </c>
      <c r="AE8" s="3">
        <v>50728</v>
      </c>
      <c r="AF8" s="3">
        <v>53215</v>
      </c>
      <c r="AG8" s="3">
        <v>55012</v>
      </c>
      <c r="AH8" s="3">
        <v>55309</v>
      </c>
      <c r="AI8" s="3">
        <v>55589</v>
      </c>
      <c r="AJ8" s="2" t="s">
        <v>6</v>
      </c>
      <c r="AK8" s="58" t="s">
        <v>59</v>
      </c>
      <c r="AL8" s="2" t="s">
        <v>59</v>
      </c>
      <c r="AM8" s="2"/>
    </row>
    <row r="9" spans="1:39" x14ac:dyDescent="0.25">
      <c r="A9" s="2" t="s">
        <v>7</v>
      </c>
      <c r="B9" s="3">
        <v>887</v>
      </c>
      <c r="C9" s="3">
        <v>1358</v>
      </c>
      <c r="D9" s="3">
        <v>1860</v>
      </c>
      <c r="E9" s="3">
        <v>2256</v>
      </c>
      <c r="F9" s="3">
        <v>2690</v>
      </c>
      <c r="G9" s="3">
        <v>3105</v>
      </c>
      <c r="H9" s="3">
        <v>3574</v>
      </c>
      <c r="I9" s="3">
        <v>4168</v>
      </c>
      <c r="J9" s="3">
        <v>4913</v>
      </c>
      <c r="K9" s="3">
        <v>5822</v>
      </c>
      <c r="L9" s="3">
        <v>6949</v>
      </c>
      <c r="M9" s="3">
        <v>8370</v>
      </c>
      <c r="N9" s="3">
        <v>10120</v>
      </c>
      <c r="O9" s="3">
        <v>12310</v>
      </c>
      <c r="P9" s="3">
        <v>15040</v>
      </c>
      <c r="Q9" s="3">
        <v>18463</v>
      </c>
      <c r="R9" s="3">
        <v>22694</v>
      </c>
      <c r="S9" s="3">
        <v>27871</v>
      </c>
      <c r="T9" s="3">
        <v>34164</v>
      </c>
      <c r="U9" s="3">
        <v>41709</v>
      </c>
      <c r="V9" s="3">
        <v>50592</v>
      </c>
      <c r="W9" s="3">
        <v>60811</v>
      </c>
      <c r="X9" s="3">
        <v>72244</v>
      </c>
      <c r="Y9" s="3">
        <v>84652</v>
      </c>
      <c r="Z9" s="3">
        <v>97642</v>
      </c>
      <c r="AA9" s="3">
        <v>110734</v>
      </c>
      <c r="AB9" s="3">
        <v>123401</v>
      </c>
      <c r="AC9" s="3">
        <v>135187</v>
      </c>
      <c r="AD9" s="3">
        <v>145742</v>
      </c>
      <c r="AE9" s="3">
        <v>154708</v>
      </c>
      <c r="AF9" s="3">
        <v>162237</v>
      </c>
      <c r="AG9" s="3">
        <v>167674</v>
      </c>
      <c r="AH9" s="3">
        <v>168562</v>
      </c>
      <c r="AI9" s="3">
        <v>169393</v>
      </c>
      <c r="AJ9" s="2" t="s">
        <v>7</v>
      </c>
      <c r="AK9" s="58" t="s">
        <v>60</v>
      </c>
      <c r="AL9" s="2" t="s">
        <v>60</v>
      </c>
      <c r="AM9" s="2"/>
    </row>
    <row r="10" spans="1:39" x14ac:dyDescent="0.25">
      <c r="A10" s="2" t="s">
        <v>8</v>
      </c>
      <c r="B10" s="3">
        <v>317</v>
      </c>
      <c r="C10" s="3">
        <v>483</v>
      </c>
      <c r="D10" s="3">
        <v>661</v>
      </c>
      <c r="E10" s="3">
        <v>763</v>
      </c>
      <c r="F10" s="3">
        <v>858</v>
      </c>
      <c r="G10" s="3">
        <v>925</v>
      </c>
      <c r="H10" s="3">
        <v>993</v>
      </c>
      <c r="I10" s="3">
        <v>1079</v>
      </c>
      <c r="J10" s="3">
        <v>1188</v>
      </c>
      <c r="K10" s="3">
        <v>1323</v>
      </c>
      <c r="L10" s="3">
        <v>1488</v>
      </c>
      <c r="M10" s="3">
        <v>1696</v>
      </c>
      <c r="N10" s="3">
        <v>1952</v>
      </c>
      <c r="O10" s="3">
        <v>2271</v>
      </c>
      <c r="P10" s="3">
        <v>2668</v>
      </c>
      <c r="Q10" s="3">
        <v>3160</v>
      </c>
      <c r="R10" s="3">
        <v>3769</v>
      </c>
      <c r="S10" s="3">
        <v>4513</v>
      </c>
      <c r="T10" s="3">
        <v>5415</v>
      </c>
      <c r="U10" s="3">
        <v>6496</v>
      </c>
      <c r="V10" s="3">
        <v>7769</v>
      </c>
      <c r="W10" s="3">
        <v>9229</v>
      </c>
      <c r="X10" s="3">
        <v>10864</v>
      </c>
      <c r="Y10" s="3">
        <v>12639</v>
      </c>
      <c r="Z10" s="3">
        <v>14494</v>
      </c>
      <c r="AA10" s="3">
        <v>16365</v>
      </c>
      <c r="AB10" s="3">
        <v>18174</v>
      </c>
      <c r="AC10" s="3">
        <v>19858</v>
      </c>
      <c r="AD10" s="3">
        <v>21363</v>
      </c>
      <c r="AE10" s="3">
        <v>22629</v>
      </c>
      <c r="AF10" s="3">
        <v>23692</v>
      </c>
      <c r="AG10" s="3">
        <v>24456</v>
      </c>
      <c r="AH10" s="3">
        <v>24571</v>
      </c>
      <c r="AI10" s="3">
        <v>24677</v>
      </c>
      <c r="AJ10" s="2" t="s">
        <v>8</v>
      </c>
      <c r="AK10" s="58" t="s">
        <v>61</v>
      </c>
      <c r="AL10" s="2" t="s">
        <v>61</v>
      </c>
      <c r="AM10" s="2"/>
    </row>
    <row r="11" spans="1:39" x14ac:dyDescent="0.25">
      <c r="A11" s="2" t="s">
        <v>9</v>
      </c>
      <c r="B11" s="3">
        <v>663</v>
      </c>
      <c r="C11" s="3">
        <v>1014</v>
      </c>
      <c r="D11" s="3">
        <v>1394</v>
      </c>
      <c r="E11" s="3">
        <v>1757</v>
      </c>
      <c r="F11" s="3">
        <v>2185</v>
      </c>
      <c r="G11" s="3">
        <v>2646</v>
      </c>
      <c r="H11" s="3">
        <v>3179</v>
      </c>
      <c r="I11" s="3">
        <v>3844</v>
      </c>
      <c r="J11" s="3">
        <v>4683</v>
      </c>
      <c r="K11" s="3">
        <v>5709</v>
      </c>
      <c r="L11" s="3">
        <v>6976</v>
      </c>
      <c r="M11" s="3">
        <v>8573</v>
      </c>
      <c r="N11" s="3">
        <v>10551</v>
      </c>
      <c r="O11" s="3">
        <v>13020</v>
      </c>
      <c r="P11" s="3">
        <v>16106</v>
      </c>
      <c r="Q11" s="3">
        <v>19972</v>
      </c>
      <c r="R11" s="3">
        <v>24759</v>
      </c>
      <c r="S11" s="3">
        <v>30623</v>
      </c>
      <c r="T11" s="3">
        <v>37755</v>
      </c>
      <c r="U11" s="3">
        <v>46306</v>
      </c>
      <c r="V11" s="3">
        <v>56375</v>
      </c>
      <c r="W11" s="3">
        <v>67962</v>
      </c>
      <c r="X11" s="3">
        <v>80930</v>
      </c>
      <c r="Y11" s="3">
        <v>95008</v>
      </c>
      <c r="Z11" s="3">
        <v>109743</v>
      </c>
      <c r="AA11" s="3">
        <v>124602</v>
      </c>
      <c r="AB11" s="3">
        <v>138974</v>
      </c>
      <c r="AC11" s="3">
        <v>152354</v>
      </c>
      <c r="AD11" s="3">
        <v>164337</v>
      </c>
      <c r="AE11" s="3">
        <v>174532</v>
      </c>
      <c r="AF11" s="3">
        <v>183098</v>
      </c>
      <c r="AG11" s="3">
        <v>189287</v>
      </c>
      <c r="AH11" s="3">
        <v>190313</v>
      </c>
      <c r="AI11" s="3">
        <v>191284</v>
      </c>
      <c r="AJ11" s="2" t="s">
        <v>9</v>
      </c>
      <c r="AK11" s="58" t="s">
        <v>79</v>
      </c>
      <c r="AL11" s="2" t="s">
        <v>62</v>
      </c>
      <c r="AM11" s="2" t="s">
        <v>63</v>
      </c>
    </row>
    <row r="12" spans="1:39" x14ac:dyDescent="0.25">
      <c r="A12" s="2" t="s">
        <v>10</v>
      </c>
      <c r="B12" s="3">
        <v>164</v>
      </c>
      <c r="C12" s="3">
        <v>236</v>
      </c>
      <c r="D12" s="3">
        <v>331</v>
      </c>
      <c r="E12" s="3">
        <v>446</v>
      </c>
      <c r="F12" s="3">
        <v>593</v>
      </c>
      <c r="G12" s="3">
        <v>774</v>
      </c>
      <c r="H12" s="3">
        <v>998</v>
      </c>
      <c r="I12" s="3">
        <v>1279</v>
      </c>
      <c r="J12" s="3">
        <v>1646</v>
      </c>
      <c r="K12" s="3">
        <v>2107</v>
      </c>
      <c r="L12" s="3">
        <v>2693</v>
      </c>
      <c r="M12" s="3">
        <v>3445</v>
      </c>
      <c r="N12" s="3">
        <v>4396</v>
      </c>
      <c r="O12" s="3">
        <v>5609</v>
      </c>
      <c r="P12" s="3">
        <v>7152</v>
      </c>
      <c r="Q12" s="3">
        <v>9105</v>
      </c>
      <c r="R12" s="3">
        <v>11560</v>
      </c>
      <c r="S12" s="3">
        <v>14611</v>
      </c>
      <c r="T12" s="3">
        <v>18371</v>
      </c>
      <c r="U12" s="3">
        <v>22932</v>
      </c>
      <c r="V12" s="3">
        <v>28365</v>
      </c>
      <c r="W12" s="3">
        <v>34689</v>
      </c>
      <c r="X12" s="3">
        <v>41844</v>
      </c>
      <c r="Y12" s="3">
        <v>49689</v>
      </c>
      <c r="Z12" s="3">
        <v>57989</v>
      </c>
      <c r="AA12" s="3">
        <v>66435</v>
      </c>
      <c r="AB12" s="3">
        <v>74685</v>
      </c>
      <c r="AC12" s="3">
        <v>82440</v>
      </c>
      <c r="AD12" s="3">
        <v>89447</v>
      </c>
      <c r="AE12" s="3">
        <v>95056</v>
      </c>
      <c r="AF12" s="3">
        <v>99736</v>
      </c>
      <c r="AG12" s="3">
        <v>103116</v>
      </c>
      <c r="AH12" s="3">
        <v>103681</v>
      </c>
      <c r="AI12" s="3">
        <v>104214</v>
      </c>
      <c r="AJ12" s="2" t="s">
        <v>10</v>
      </c>
      <c r="AK12" s="58" t="s">
        <v>58</v>
      </c>
      <c r="AL12" s="2" t="s">
        <v>58</v>
      </c>
      <c r="AM12" s="2"/>
    </row>
    <row r="13" spans="1:39" x14ac:dyDescent="0.25">
      <c r="A13" s="2" t="s">
        <v>11</v>
      </c>
      <c r="B13" s="3">
        <v>116</v>
      </c>
      <c r="C13" s="3">
        <v>173</v>
      </c>
      <c r="D13" s="3">
        <v>239</v>
      </c>
      <c r="E13" s="3">
        <v>303</v>
      </c>
      <c r="F13" s="3">
        <v>378</v>
      </c>
      <c r="G13" s="3">
        <v>462</v>
      </c>
      <c r="H13" s="3">
        <v>562</v>
      </c>
      <c r="I13" s="3">
        <v>690</v>
      </c>
      <c r="J13" s="3">
        <v>851</v>
      </c>
      <c r="K13" s="3">
        <v>1052</v>
      </c>
      <c r="L13" s="3">
        <v>1309</v>
      </c>
      <c r="M13" s="3">
        <v>1633</v>
      </c>
      <c r="N13" s="3">
        <v>2043</v>
      </c>
      <c r="O13" s="3">
        <v>2567</v>
      </c>
      <c r="P13" s="3">
        <v>3227</v>
      </c>
      <c r="Q13" s="3">
        <v>4064</v>
      </c>
      <c r="R13" s="3">
        <v>5112</v>
      </c>
      <c r="S13" s="3">
        <v>6413</v>
      </c>
      <c r="T13" s="3">
        <v>8016</v>
      </c>
      <c r="U13" s="3">
        <v>9958</v>
      </c>
      <c r="V13" s="3">
        <v>12270</v>
      </c>
      <c r="W13" s="3">
        <v>14960</v>
      </c>
      <c r="X13" s="3">
        <v>18002</v>
      </c>
      <c r="Y13" s="3">
        <v>21338</v>
      </c>
      <c r="Z13" s="3">
        <v>24867</v>
      </c>
      <c r="AA13" s="3">
        <v>28458</v>
      </c>
      <c r="AB13" s="3">
        <v>31966</v>
      </c>
      <c r="AC13" s="3">
        <v>35260</v>
      </c>
      <c r="AD13" s="3">
        <v>38239</v>
      </c>
      <c r="AE13" s="3">
        <v>40625</v>
      </c>
      <c r="AF13" s="3">
        <v>42615</v>
      </c>
      <c r="AG13" s="3">
        <v>44051</v>
      </c>
      <c r="AH13" s="3">
        <v>44290</v>
      </c>
      <c r="AI13" s="3">
        <v>44512</v>
      </c>
      <c r="AJ13" s="2" t="s">
        <v>11</v>
      </c>
      <c r="AK13" s="58" t="s">
        <v>63</v>
      </c>
      <c r="AL13" s="2" t="s">
        <v>63</v>
      </c>
      <c r="AM13" s="2"/>
    </row>
    <row r="14" spans="1:39" x14ac:dyDescent="0.25">
      <c r="A14" s="2" t="s">
        <v>12</v>
      </c>
      <c r="B14" s="3">
        <v>241</v>
      </c>
      <c r="C14" s="3">
        <v>351</v>
      </c>
      <c r="D14" s="3">
        <v>489</v>
      </c>
      <c r="E14" s="3">
        <v>615</v>
      </c>
      <c r="F14" s="3">
        <v>759</v>
      </c>
      <c r="G14" s="3">
        <v>916</v>
      </c>
      <c r="H14" s="3">
        <v>1102</v>
      </c>
      <c r="I14" s="3">
        <v>1335</v>
      </c>
      <c r="J14" s="3">
        <v>1631</v>
      </c>
      <c r="K14" s="3">
        <v>2000</v>
      </c>
      <c r="L14" s="3">
        <v>2467</v>
      </c>
      <c r="M14" s="3">
        <v>3062</v>
      </c>
      <c r="N14" s="3">
        <v>3810</v>
      </c>
      <c r="O14" s="3">
        <v>4756</v>
      </c>
      <c r="P14" s="3">
        <v>5953</v>
      </c>
      <c r="Q14" s="3">
        <v>7466</v>
      </c>
      <c r="R14" s="3">
        <v>9358</v>
      </c>
      <c r="S14" s="3">
        <v>11708</v>
      </c>
      <c r="T14" s="3">
        <v>14593</v>
      </c>
      <c r="U14" s="3">
        <v>18089</v>
      </c>
      <c r="V14" s="3">
        <v>22245</v>
      </c>
      <c r="W14" s="3">
        <v>27076</v>
      </c>
      <c r="X14" s="3">
        <v>32536</v>
      </c>
      <c r="Y14" s="3">
        <v>38519</v>
      </c>
      <c r="Z14" s="3">
        <v>44842</v>
      </c>
      <c r="AA14" s="3">
        <v>51272</v>
      </c>
      <c r="AB14" s="3">
        <v>57548</v>
      </c>
      <c r="AC14" s="3">
        <v>63443</v>
      </c>
      <c r="AD14" s="3">
        <v>68766</v>
      </c>
      <c r="AE14" s="3">
        <v>73044</v>
      </c>
      <c r="AF14" s="3">
        <v>76619</v>
      </c>
      <c r="AG14" s="3">
        <v>79200</v>
      </c>
      <c r="AH14" s="3">
        <v>79625</v>
      </c>
      <c r="AI14" s="3">
        <v>80026</v>
      </c>
      <c r="AJ14" s="2" t="s">
        <v>12</v>
      </c>
      <c r="AK14" s="58" t="s">
        <v>78</v>
      </c>
      <c r="AL14" s="2" t="s">
        <v>57</v>
      </c>
      <c r="AM14" s="2" t="s">
        <v>63</v>
      </c>
    </row>
    <row r="15" spans="1:39" x14ac:dyDescent="0.25">
      <c r="A15" s="2" t="s">
        <v>13</v>
      </c>
      <c r="B15" s="3">
        <v>65</v>
      </c>
      <c r="C15" s="3">
        <v>95</v>
      </c>
      <c r="D15" s="3">
        <v>131</v>
      </c>
      <c r="E15" s="3">
        <v>180</v>
      </c>
      <c r="F15" s="3">
        <v>244</v>
      </c>
      <c r="G15" s="3">
        <v>323</v>
      </c>
      <c r="H15" s="3">
        <v>422</v>
      </c>
      <c r="I15" s="3">
        <v>549</v>
      </c>
      <c r="J15" s="3">
        <v>711</v>
      </c>
      <c r="K15" s="3">
        <v>917</v>
      </c>
      <c r="L15" s="3">
        <v>1178</v>
      </c>
      <c r="M15" s="3">
        <v>1515</v>
      </c>
      <c r="N15" s="3">
        <v>1941</v>
      </c>
      <c r="O15" s="3">
        <v>2482</v>
      </c>
      <c r="P15" s="3">
        <v>3172</v>
      </c>
      <c r="Q15" s="3">
        <v>4046</v>
      </c>
      <c r="R15" s="3">
        <v>5147</v>
      </c>
      <c r="S15" s="3">
        <v>6513</v>
      </c>
      <c r="T15" s="3">
        <v>8199</v>
      </c>
      <c r="U15" s="3">
        <v>10242</v>
      </c>
      <c r="V15" s="3">
        <v>12676</v>
      </c>
      <c r="W15" s="3">
        <v>15510</v>
      </c>
      <c r="X15" s="3">
        <v>18717</v>
      </c>
      <c r="Y15" s="3">
        <v>22233</v>
      </c>
      <c r="Z15" s="3">
        <v>25953</v>
      </c>
      <c r="AA15" s="3">
        <v>29737</v>
      </c>
      <c r="AB15" s="3">
        <v>33437</v>
      </c>
      <c r="AC15" s="3">
        <v>36911</v>
      </c>
      <c r="AD15" s="3">
        <v>40052</v>
      </c>
      <c r="AE15" s="3">
        <v>42565</v>
      </c>
      <c r="AF15" s="3">
        <v>44663</v>
      </c>
      <c r="AG15" s="3">
        <v>46178</v>
      </c>
      <c r="AH15" s="3">
        <v>46432</v>
      </c>
      <c r="AI15" s="3">
        <v>46671</v>
      </c>
      <c r="AJ15" s="2" t="s">
        <v>13</v>
      </c>
      <c r="AK15" s="58" t="s">
        <v>59</v>
      </c>
      <c r="AL15" s="2" t="s">
        <v>59</v>
      </c>
      <c r="AM15" s="2"/>
    </row>
    <row r="16" spans="1:39" ht="30" x14ac:dyDescent="0.25">
      <c r="A16" s="2" t="s">
        <v>14</v>
      </c>
      <c r="B16" s="3">
        <v>15</v>
      </c>
      <c r="C16" s="3">
        <v>24</v>
      </c>
      <c r="D16" s="3">
        <v>32</v>
      </c>
      <c r="E16" s="3">
        <v>38</v>
      </c>
      <c r="F16" s="3">
        <v>44</v>
      </c>
      <c r="G16" s="3">
        <v>50</v>
      </c>
      <c r="H16" s="3">
        <v>55</v>
      </c>
      <c r="I16" s="3">
        <v>63</v>
      </c>
      <c r="J16" s="3">
        <v>72</v>
      </c>
      <c r="K16" s="3">
        <v>83</v>
      </c>
      <c r="L16" s="3">
        <v>97</v>
      </c>
      <c r="M16" s="3">
        <v>115</v>
      </c>
      <c r="N16" s="3">
        <v>136</v>
      </c>
      <c r="O16" s="3">
        <v>163</v>
      </c>
      <c r="P16" s="3">
        <v>197</v>
      </c>
      <c r="Q16" s="3">
        <v>239</v>
      </c>
      <c r="R16" s="3">
        <v>291</v>
      </c>
      <c r="S16" s="3">
        <v>354</v>
      </c>
      <c r="T16" s="3">
        <v>431</v>
      </c>
      <c r="U16" s="3">
        <v>524</v>
      </c>
      <c r="V16" s="3">
        <v>633</v>
      </c>
      <c r="W16" s="3">
        <v>758</v>
      </c>
      <c r="X16" s="3">
        <v>898</v>
      </c>
      <c r="Y16" s="3">
        <v>1050</v>
      </c>
      <c r="Z16" s="3">
        <v>1209</v>
      </c>
      <c r="AA16" s="3">
        <v>1369</v>
      </c>
      <c r="AB16" s="3">
        <v>1524</v>
      </c>
      <c r="AC16" s="3">
        <v>1669</v>
      </c>
      <c r="AD16" s="3">
        <v>1798</v>
      </c>
      <c r="AE16" s="3">
        <v>1907</v>
      </c>
      <c r="AF16" s="3">
        <v>1999</v>
      </c>
      <c r="AG16" s="3">
        <v>2066</v>
      </c>
      <c r="AH16" s="3">
        <v>2076</v>
      </c>
      <c r="AI16" s="3">
        <v>2086</v>
      </c>
      <c r="AJ16" s="2" t="s">
        <v>14</v>
      </c>
      <c r="AK16" s="58" t="s">
        <v>69</v>
      </c>
      <c r="AL16" s="2" t="s">
        <v>69</v>
      </c>
      <c r="AM16" s="2"/>
    </row>
    <row r="17" spans="1:39" x14ac:dyDescent="0.25">
      <c r="A17" s="2" t="s">
        <v>15</v>
      </c>
      <c r="B17" s="3">
        <v>463</v>
      </c>
      <c r="C17" s="3">
        <v>706</v>
      </c>
      <c r="D17" s="3">
        <v>965</v>
      </c>
      <c r="E17" s="3">
        <v>1244</v>
      </c>
      <c r="F17" s="3">
        <v>1573</v>
      </c>
      <c r="G17" s="3">
        <v>1936</v>
      </c>
      <c r="H17" s="3">
        <v>2363</v>
      </c>
      <c r="I17" s="3">
        <v>2896</v>
      </c>
      <c r="J17" s="3">
        <v>3565</v>
      </c>
      <c r="K17" s="3">
        <v>4383</v>
      </c>
      <c r="L17" s="3">
        <v>5391</v>
      </c>
      <c r="M17" s="3">
        <v>6667</v>
      </c>
      <c r="N17" s="3">
        <v>8243</v>
      </c>
      <c r="O17" s="3">
        <v>10212</v>
      </c>
      <c r="P17" s="3">
        <v>12672</v>
      </c>
      <c r="Q17" s="3">
        <v>15756</v>
      </c>
      <c r="R17" s="3">
        <v>19575</v>
      </c>
      <c r="S17" s="3">
        <v>24256</v>
      </c>
      <c r="T17" s="3">
        <v>29944</v>
      </c>
      <c r="U17" s="3">
        <v>36767</v>
      </c>
      <c r="V17" s="3">
        <v>44796</v>
      </c>
      <c r="W17" s="3">
        <v>54038</v>
      </c>
      <c r="X17" s="3">
        <v>64379</v>
      </c>
      <c r="Y17" s="3">
        <v>75607</v>
      </c>
      <c r="Z17" s="3">
        <v>87360</v>
      </c>
      <c r="AA17" s="3">
        <v>99204</v>
      </c>
      <c r="AB17" s="3">
        <v>110664</v>
      </c>
      <c r="AC17" s="3">
        <v>121331</v>
      </c>
      <c r="AD17" s="3">
        <v>130884</v>
      </c>
      <c r="AE17" s="3">
        <v>139023</v>
      </c>
      <c r="AF17" s="3">
        <v>145861</v>
      </c>
      <c r="AG17" s="3">
        <v>150805</v>
      </c>
      <c r="AH17" s="3">
        <v>151628</v>
      </c>
      <c r="AI17" s="3">
        <v>152403</v>
      </c>
      <c r="AJ17" s="2" t="s">
        <v>15</v>
      </c>
      <c r="AK17" s="58" t="s">
        <v>62</v>
      </c>
      <c r="AL17" s="2" t="s">
        <v>62</v>
      </c>
      <c r="AM17" s="2"/>
    </row>
    <row r="18" spans="1:39" x14ac:dyDescent="0.25">
      <c r="A18" s="2" t="s">
        <v>16</v>
      </c>
      <c r="B18" s="3">
        <v>441</v>
      </c>
      <c r="C18" s="3">
        <v>673</v>
      </c>
      <c r="D18" s="3">
        <v>923</v>
      </c>
      <c r="E18" s="3">
        <v>1279</v>
      </c>
      <c r="F18" s="3">
        <v>1731</v>
      </c>
      <c r="G18" s="3">
        <v>2268</v>
      </c>
      <c r="H18" s="3">
        <v>2908</v>
      </c>
      <c r="I18" s="3">
        <v>3709</v>
      </c>
      <c r="J18" s="3">
        <v>4705</v>
      </c>
      <c r="K18" s="3">
        <v>5931</v>
      </c>
      <c r="L18" s="3">
        <v>7443</v>
      </c>
      <c r="M18" s="3">
        <v>9356</v>
      </c>
      <c r="N18" s="3">
        <v>11714</v>
      </c>
      <c r="O18" s="3">
        <v>14667</v>
      </c>
      <c r="P18" s="3">
        <v>18357</v>
      </c>
      <c r="Q18" s="3">
        <v>22989</v>
      </c>
      <c r="R18" s="3">
        <v>28722</v>
      </c>
      <c r="S18" s="3">
        <v>35752</v>
      </c>
      <c r="T18" s="3">
        <v>44301</v>
      </c>
      <c r="U18" s="3">
        <v>54551</v>
      </c>
      <c r="V18" s="3">
        <v>66622</v>
      </c>
      <c r="W18" s="3">
        <v>80518</v>
      </c>
      <c r="X18" s="3">
        <v>96066</v>
      </c>
      <c r="Y18" s="3">
        <v>112944</v>
      </c>
      <c r="Z18" s="3">
        <v>130608</v>
      </c>
      <c r="AA18" s="3">
        <v>148413</v>
      </c>
      <c r="AB18" s="3">
        <v>165649</v>
      </c>
      <c r="AC18" s="3">
        <v>181686</v>
      </c>
      <c r="AD18" s="3">
        <v>196050</v>
      </c>
      <c r="AE18" s="3">
        <v>208301</v>
      </c>
      <c r="AF18" s="3">
        <v>218603</v>
      </c>
      <c r="AG18" s="3">
        <v>226050</v>
      </c>
      <c r="AH18" s="3">
        <v>227304</v>
      </c>
      <c r="AI18" s="3">
        <v>228491</v>
      </c>
      <c r="AJ18" s="2" t="s">
        <v>16</v>
      </c>
      <c r="AK18" s="58" t="s">
        <v>57</v>
      </c>
      <c r="AL18" s="2" t="s">
        <v>57</v>
      </c>
      <c r="AM18" s="2"/>
    </row>
    <row r="19" spans="1:39" x14ac:dyDescent="0.25">
      <c r="A19" s="2" t="s">
        <v>17</v>
      </c>
      <c r="B19" s="3">
        <v>1099</v>
      </c>
      <c r="C19" s="3">
        <v>1678</v>
      </c>
      <c r="D19" s="3">
        <v>2300</v>
      </c>
      <c r="E19" s="3">
        <v>3028</v>
      </c>
      <c r="F19" s="3">
        <v>3926</v>
      </c>
      <c r="G19" s="3">
        <v>4936</v>
      </c>
      <c r="H19" s="3">
        <v>6141</v>
      </c>
      <c r="I19" s="3">
        <v>7631</v>
      </c>
      <c r="J19" s="3">
        <v>9506</v>
      </c>
      <c r="K19" s="3">
        <v>11797</v>
      </c>
      <c r="L19" s="3">
        <v>14639</v>
      </c>
      <c r="M19" s="3">
        <v>18217</v>
      </c>
      <c r="N19" s="3">
        <v>22631</v>
      </c>
      <c r="O19" s="3">
        <v>28160</v>
      </c>
      <c r="P19" s="3">
        <v>35075</v>
      </c>
      <c r="Q19" s="3">
        <v>43734</v>
      </c>
      <c r="R19" s="3">
        <v>54459</v>
      </c>
      <c r="S19" s="3">
        <v>67607</v>
      </c>
      <c r="T19" s="3">
        <v>83593</v>
      </c>
      <c r="U19" s="3">
        <v>102762</v>
      </c>
      <c r="V19" s="3">
        <v>125337</v>
      </c>
      <c r="W19" s="3">
        <v>151311</v>
      </c>
      <c r="X19" s="3">
        <v>180382</v>
      </c>
      <c r="Y19" s="3">
        <v>211927</v>
      </c>
      <c r="Z19" s="3">
        <v>244958</v>
      </c>
      <c r="AA19" s="3">
        <v>278247</v>
      </c>
      <c r="AB19" s="3">
        <v>310465</v>
      </c>
      <c r="AC19" s="3">
        <v>340443</v>
      </c>
      <c r="AD19" s="3">
        <v>367293</v>
      </c>
      <c r="AE19" s="3">
        <v>390176</v>
      </c>
      <c r="AF19" s="3">
        <v>409420</v>
      </c>
      <c r="AG19" s="3">
        <v>423322</v>
      </c>
      <c r="AH19" s="3">
        <v>425647</v>
      </c>
      <c r="AI19" s="3">
        <v>427846</v>
      </c>
      <c r="AJ19" s="2" t="s">
        <v>17</v>
      </c>
      <c r="AK19" s="58" t="s">
        <v>57</v>
      </c>
      <c r="AL19" s="2" t="s">
        <v>57</v>
      </c>
      <c r="AM19" s="2"/>
    </row>
    <row r="20" spans="1:39" x14ac:dyDescent="0.25">
      <c r="A20" s="2" t="s">
        <v>18</v>
      </c>
      <c r="B20" s="3">
        <v>74</v>
      </c>
      <c r="C20" s="3">
        <v>107</v>
      </c>
      <c r="D20" s="3">
        <v>150</v>
      </c>
      <c r="E20" s="3">
        <v>215</v>
      </c>
      <c r="F20" s="3">
        <v>305</v>
      </c>
      <c r="G20" s="3">
        <v>418</v>
      </c>
      <c r="H20" s="3">
        <v>559</v>
      </c>
      <c r="I20" s="3">
        <v>743</v>
      </c>
      <c r="J20" s="3">
        <v>978</v>
      </c>
      <c r="K20" s="3">
        <v>1276</v>
      </c>
      <c r="L20" s="3">
        <v>1655</v>
      </c>
      <c r="M20" s="3">
        <v>2144</v>
      </c>
      <c r="N20" s="3">
        <v>2763</v>
      </c>
      <c r="O20" s="3">
        <v>3554</v>
      </c>
      <c r="P20" s="3">
        <v>4561</v>
      </c>
      <c r="Q20" s="3">
        <v>5837</v>
      </c>
      <c r="R20" s="3">
        <v>7443</v>
      </c>
      <c r="S20" s="3">
        <v>9441</v>
      </c>
      <c r="T20" s="3">
        <v>11903</v>
      </c>
      <c r="U20" s="3">
        <v>14891</v>
      </c>
      <c r="V20" s="3">
        <v>18452</v>
      </c>
      <c r="W20" s="3">
        <v>22595</v>
      </c>
      <c r="X20" s="3">
        <v>27284</v>
      </c>
      <c r="Y20" s="3">
        <v>32426</v>
      </c>
      <c r="Z20" s="3">
        <v>37866</v>
      </c>
      <c r="AA20" s="3">
        <v>43401</v>
      </c>
      <c r="AB20" s="3">
        <v>48813</v>
      </c>
      <c r="AC20" s="3">
        <v>53894</v>
      </c>
      <c r="AD20" s="3">
        <v>58488</v>
      </c>
      <c r="AE20" s="3">
        <v>62164</v>
      </c>
      <c r="AF20" s="3">
        <v>65231</v>
      </c>
      <c r="AG20" s="3">
        <v>67448</v>
      </c>
      <c r="AH20" s="3">
        <v>67818</v>
      </c>
      <c r="AI20" s="3">
        <v>68170</v>
      </c>
      <c r="AJ20" s="2" t="s">
        <v>18</v>
      </c>
      <c r="AK20" s="58" t="s">
        <v>59</v>
      </c>
      <c r="AL20" s="2" t="s">
        <v>59</v>
      </c>
      <c r="AM20" s="2"/>
    </row>
    <row r="21" spans="1:39" x14ac:dyDescent="0.25">
      <c r="A21" s="2" t="s">
        <v>19</v>
      </c>
      <c r="B21" s="3">
        <v>186</v>
      </c>
      <c r="C21" s="3">
        <v>272</v>
      </c>
      <c r="D21" s="3">
        <v>377</v>
      </c>
      <c r="E21" s="3">
        <v>518</v>
      </c>
      <c r="F21" s="3">
        <v>706</v>
      </c>
      <c r="G21" s="3">
        <v>938</v>
      </c>
      <c r="H21" s="3">
        <v>1225</v>
      </c>
      <c r="I21" s="3">
        <v>1596</v>
      </c>
      <c r="J21" s="3">
        <v>2074</v>
      </c>
      <c r="K21" s="3">
        <v>2671</v>
      </c>
      <c r="L21" s="3">
        <v>3433</v>
      </c>
      <c r="M21" s="3">
        <v>4413</v>
      </c>
      <c r="N21" s="3">
        <v>5658</v>
      </c>
      <c r="O21" s="3">
        <v>7241</v>
      </c>
      <c r="P21" s="3">
        <v>9252</v>
      </c>
      <c r="Q21" s="3">
        <v>11808</v>
      </c>
      <c r="R21" s="3">
        <v>15019</v>
      </c>
      <c r="S21" s="3">
        <v>19013</v>
      </c>
      <c r="T21" s="3">
        <v>23934</v>
      </c>
      <c r="U21" s="3">
        <v>29906</v>
      </c>
      <c r="V21" s="3">
        <v>37016</v>
      </c>
      <c r="W21" s="3">
        <v>45297</v>
      </c>
      <c r="X21" s="3">
        <v>54662</v>
      </c>
      <c r="Y21" s="3">
        <v>64936</v>
      </c>
      <c r="Z21" s="3">
        <v>75801</v>
      </c>
      <c r="AA21" s="3">
        <v>86858</v>
      </c>
      <c r="AB21" s="3">
        <v>97665</v>
      </c>
      <c r="AC21" s="3">
        <v>107814</v>
      </c>
      <c r="AD21" s="3">
        <v>116991</v>
      </c>
      <c r="AE21" s="3">
        <v>124332</v>
      </c>
      <c r="AF21" s="3">
        <v>130460</v>
      </c>
      <c r="AG21" s="3">
        <v>134886</v>
      </c>
      <c r="AH21" s="3">
        <v>135627</v>
      </c>
      <c r="AI21" s="3">
        <v>136326</v>
      </c>
      <c r="AJ21" s="2" t="s">
        <v>19</v>
      </c>
      <c r="AK21" s="58" t="s">
        <v>58</v>
      </c>
      <c r="AL21" s="2" t="s">
        <v>58</v>
      </c>
      <c r="AM21" s="2"/>
    </row>
    <row r="22" spans="1:39" ht="30" x14ac:dyDescent="0.25">
      <c r="A22" s="2" t="s">
        <v>20</v>
      </c>
      <c r="B22" s="3">
        <v>39</v>
      </c>
      <c r="C22" s="3">
        <v>60</v>
      </c>
      <c r="D22" s="3">
        <v>83</v>
      </c>
      <c r="E22" s="3">
        <v>104</v>
      </c>
      <c r="F22" s="3">
        <v>129</v>
      </c>
      <c r="G22" s="3">
        <v>155</v>
      </c>
      <c r="H22" s="3">
        <v>187</v>
      </c>
      <c r="I22" s="3">
        <v>225</v>
      </c>
      <c r="J22" s="3">
        <v>274</v>
      </c>
      <c r="K22" s="3">
        <v>334</v>
      </c>
      <c r="L22" s="3">
        <v>407</v>
      </c>
      <c r="M22" s="3">
        <v>500</v>
      </c>
      <c r="N22" s="3">
        <v>615</v>
      </c>
      <c r="O22" s="3">
        <v>758</v>
      </c>
      <c r="P22" s="3">
        <v>938</v>
      </c>
      <c r="Q22" s="3">
        <v>1162</v>
      </c>
      <c r="R22" s="3">
        <v>1439</v>
      </c>
      <c r="S22" s="3">
        <v>1780</v>
      </c>
      <c r="T22" s="3">
        <v>2194</v>
      </c>
      <c r="U22" s="3">
        <v>2689</v>
      </c>
      <c r="V22" s="3">
        <v>3274</v>
      </c>
      <c r="W22" s="3">
        <v>3946</v>
      </c>
      <c r="X22" s="3">
        <v>4698</v>
      </c>
      <c r="Y22" s="3">
        <v>5514</v>
      </c>
      <c r="Z22" s="3">
        <v>6369</v>
      </c>
      <c r="AA22" s="3">
        <v>7230</v>
      </c>
      <c r="AB22" s="3">
        <v>8064</v>
      </c>
      <c r="AC22" s="3">
        <v>8839</v>
      </c>
      <c r="AD22" s="3">
        <v>9534</v>
      </c>
      <c r="AE22" s="3">
        <v>10125</v>
      </c>
      <c r="AF22" s="3">
        <v>10622</v>
      </c>
      <c r="AG22" s="3">
        <v>10981</v>
      </c>
      <c r="AH22" s="3">
        <v>11040</v>
      </c>
      <c r="AI22" s="3">
        <v>11097</v>
      </c>
      <c r="AJ22" s="2" t="s">
        <v>20</v>
      </c>
      <c r="AK22" s="58" t="s">
        <v>80</v>
      </c>
      <c r="AL22" s="2" t="s">
        <v>69</v>
      </c>
      <c r="AM22" s="2" t="s">
        <v>60</v>
      </c>
    </row>
    <row r="23" spans="1:39" x14ac:dyDescent="0.25">
      <c r="A23" s="2" t="s">
        <v>21</v>
      </c>
      <c r="B23" s="3">
        <v>262</v>
      </c>
      <c r="C23" s="3">
        <v>401</v>
      </c>
      <c r="D23" s="3">
        <v>550</v>
      </c>
      <c r="E23" s="3">
        <v>710</v>
      </c>
      <c r="F23" s="3">
        <v>908</v>
      </c>
      <c r="G23" s="3">
        <v>1125</v>
      </c>
      <c r="H23" s="3">
        <v>1379</v>
      </c>
      <c r="I23" s="3">
        <v>1700</v>
      </c>
      <c r="J23" s="3">
        <v>2099</v>
      </c>
      <c r="K23" s="3">
        <v>2588</v>
      </c>
      <c r="L23" s="3">
        <v>3194</v>
      </c>
      <c r="M23" s="3">
        <v>3958</v>
      </c>
      <c r="N23" s="3">
        <v>4901</v>
      </c>
      <c r="O23" s="3">
        <v>6080</v>
      </c>
      <c r="P23" s="3">
        <v>7556</v>
      </c>
      <c r="Q23" s="3">
        <v>9403</v>
      </c>
      <c r="R23" s="3">
        <v>11691</v>
      </c>
      <c r="S23" s="3">
        <v>14495</v>
      </c>
      <c r="T23" s="3">
        <v>17903</v>
      </c>
      <c r="U23" s="3">
        <v>21990</v>
      </c>
      <c r="V23" s="3">
        <v>26806</v>
      </c>
      <c r="W23" s="3">
        <v>32345</v>
      </c>
      <c r="X23" s="3">
        <v>38541</v>
      </c>
      <c r="Y23" s="3">
        <v>45270</v>
      </c>
      <c r="Z23" s="3">
        <v>52311</v>
      </c>
      <c r="AA23" s="3">
        <v>59409</v>
      </c>
      <c r="AB23" s="3">
        <v>66278</v>
      </c>
      <c r="AC23" s="3">
        <v>72670</v>
      </c>
      <c r="AD23" s="3">
        <v>78395</v>
      </c>
      <c r="AE23" s="3">
        <v>83270</v>
      </c>
      <c r="AF23" s="3">
        <v>87371</v>
      </c>
      <c r="AG23" s="3">
        <v>90334</v>
      </c>
      <c r="AH23" s="3">
        <v>90830</v>
      </c>
      <c r="AI23" s="3">
        <v>91296</v>
      </c>
      <c r="AJ23" s="2" t="s">
        <v>21</v>
      </c>
      <c r="AK23" s="58" t="s">
        <v>81</v>
      </c>
      <c r="AL23" s="2" t="s">
        <v>61</v>
      </c>
      <c r="AM23" s="2" t="s">
        <v>62</v>
      </c>
    </row>
    <row r="24" spans="1:39" x14ac:dyDescent="0.25">
      <c r="A24" s="2" t="s">
        <v>22</v>
      </c>
      <c r="B24" s="3">
        <v>276</v>
      </c>
      <c r="C24" s="3">
        <v>424</v>
      </c>
      <c r="D24" s="3">
        <v>580</v>
      </c>
      <c r="E24" s="3">
        <v>746</v>
      </c>
      <c r="F24" s="3">
        <v>948</v>
      </c>
      <c r="G24" s="3">
        <v>1171</v>
      </c>
      <c r="H24" s="3">
        <v>1435</v>
      </c>
      <c r="I24" s="3">
        <v>1759</v>
      </c>
      <c r="J24" s="3">
        <v>2171</v>
      </c>
      <c r="K24" s="3">
        <v>2673</v>
      </c>
      <c r="L24" s="3">
        <v>3295</v>
      </c>
      <c r="M24" s="3">
        <v>4078</v>
      </c>
      <c r="N24" s="3">
        <v>5046</v>
      </c>
      <c r="O24" s="3">
        <v>6258</v>
      </c>
      <c r="P24" s="3">
        <v>7769</v>
      </c>
      <c r="Q24" s="3">
        <v>9665</v>
      </c>
      <c r="R24" s="3">
        <v>12012</v>
      </c>
      <c r="S24" s="3">
        <v>14888</v>
      </c>
      <c r="T24" s="3">
        <v>18385</v>
      </c>
      <c r="U24" s="3">
        <v>22579</v>
      </c>
      <c r="V24" s="3">
        <v>27516</v>
      </c>
      <c r="W24" s="3">
        <v>33199</v>
      </c>
      <c r="X24" s="3">
        <v>39558</v>
      </c>
      <c r="Y24" s="3">
        <v>46460</v>
      </c>
      <c r="Z24" s="3">
        <v>53681</v>
      </c>
      <c r="AA24" s="3">
        <v>60964</v>
      </c>
      <c r="AB24" s="3">
        <v>68011</v>
      </c>
      <c r="AC24" s="3">
        <v>74569</v>
      </c>
      <c r="AD24" s="3">
        <v>80441</v>
      </c>
      <c r="AE24" s="3">
        <v>85444</v>
      </c>
      <c r="AF24" s="3">
        <v>89650</v>
      </c>
      <c r="AG24" s="3">
        <v>92688</v>
      </c>
      <c r="AH24" s="3">
        <v>93196</v>
      </c>
      <c r="AI24" s="3">
        <v>93672</v>
      </c>
      <c r="AJ24" s="2" t="s">
        <v>22</v>
      </c>
      <c r="AK24" s="58" t="s">
        <v>81</v>
      </c>
      <c r="AL24" s="2" t="s">
        <v>61</v>
      </c>
      <c r="AM24" s="2" t="s">
        <v>62</v>
      </c>
    </row>
    <row r="25" spans="1:39" x14ac:dyDescent="0.25">
      <c r="A25" s="2" t="s">
        <v>23</v>
      </c>
      <c r="B25" s="3">
        <v>154</v>
      </c>
      <c r="C25" s="3">
        <v>226</v>
      </c>
      <c r="D25" s="3">
        <v>310</v>
      </c>
      <c r="E25" s="3">
        <v>426</v>
      </c>
      <c r="F25" s="3">
        <v>577</v>
      </c>
      <c r="G25" s="3">
        <v>762</v>
      </c>
      <c r="H25" s="3">
        <v>993</v>
      </c>
      <c r="I25" s="3">
        <v>1288</v>
      </c>
      <c r="J25" s="3">
        <v>1668</v>
      </c>
      <c r="K25" s="3">
        <v>2148</v>
      </c>
      <c r="L25" s="3">
        <v>2757</v>
      </c>
      <c r="M25" s="3">
        <v>3539</v>
      </c>
      <c r="N25" s="3">
        <v>4531</v>
      </c>
      <c r="O25" s="3">
        <v>5793</v>
      </c>
      <c r="P25" s="3">
        <v>7398</v>
      </c>
      <c r="Q25" s="3">
        <v>9437</v>
      </c>
      <c r="R25" s="3">
        <v>11998</v>
      </c>
      <c r="S25" s="3">
        <v>15183</v>
      </c>
      <c r="T25" s="3">
        <v>19107</v>
      </c>
      <c r="U25" s="3">
        <v>23867</v>
      </c>
      <c r="V25" s="3">
        <v>29540</v>
      </c>
      <c r="W25" s="3">
        <v>36137</v>
      </c>
      <c r="X25" s="3">
        <v>43606</v>
      </c>
      <c r="Y25" s="3">
        <v>51797</v>
      </c>
      <c r="Z25" s="3">
        <v>60457</v>
      </c>
      <c r="AA25" s="3">
        <v>69276</v>
      </c>
      <c r="AB25" s="3">
        <v>77889</v>
      </c>
      <c r="AC25" s="3">
        <v>85982</v>
      </c>
      <c r="AD25" s="3">
        <v>93296</v>
      </c>
      <c r="AE25" s="3">
        <v>99151</v>
      </c>
      <c r="AF25" s="3">
        <v>104037</v>
      </c>
      <c r="AG25" s="3">
        <v>107566</v>
      </c>
      <c r="AH25" s="3">
        <v>108157</v>
      </c>
      <c r="AI25" s="3">
        <v>108713</v>
      </c>
      <c r="AJ25" s="2" t="s">
        <v>23</v>
      </c>
      <c r="AK25" s="58" t="s">
        <v>58</v>
      </c>
      <c r="AL25" s="2" t="s">
        <v>58</v>
      </c>
      <c r="AM25" s="2"/>
    </row>
    <row r="26" spans="1:39" x14ac:dyDescent="0.25">
      <c r="A26" s="2" t="s">
        <v>24</v>
      </c>
      <c r="B26" s="3">
        <v>385</v>
      </c>
      <c r="C26" s="3">
        <v>563</v>
      </c>
      <c r="D26" s="3">
        <v>780</v>
      </c>
      <c r="E26" s="3">
        <v>996</v>
      </c>
      <c r="F26" s="3">
        <v>1259</v>
      </c>
      <c r="G26" s="3">
        <v>1547</v>
      </c>
      <c r="H26" s="3">
        <v>1897</v>
      </c>
      <c r="I26" s="3">
        <v>2343</v>
      </c>
      <c r="J26" s="3">
        <v>2912</v>
      </c>
      <c r="K26" s="3">
        <v>3619</v>
      </c>
      <c r="L26" s="3">
        <v>4522</v>
      </c>
      <c r="M26" s="3">
        <v>5670</v>
      </c>
      <c r="N26" s="3">
        <v>7124</v>
      </c>
      <c r="O26" s="3">
        <v>8967</v>
      </c>
      <c r="P26" s="3">
        <v>11305</v>
      </c>
      <c r="Q26" s="3">
        <v>14262</v>
      </c>
      <c r="R26" s="3">
        <v>17973</v>
      </c>
      <c r="S26" s="3">
        <v>22581</v>
      </c>
      <c r="T26" s="3">
        <v>28254</v>
      </c>
      <c r="U26" s="3">
        <v>35133</v>
      </c>
      <c r="V26" s="3">
        <v>43320</v>
      </c>
      <c r="W26" s="3">
        <v>52847</v>
      </c>
      <c r="X26" s="3">
        <v>63624</v>
      </c>
      <c r="Y26" s="3">
        <v>75442</v>
      </c>
      <c r="Z26" s="3">
        <v>87939</v>
      </c>
      <c r="AA26" s="3">
        <v>100658</v>
      </c>
      <c r="AB26" s="3">
        <v>113085</v>
      </c>
      <c r="AC26" s="3">
        <v>124758</v>
      </c>
      <c r="AD26" s="3">
        <v>135311</v>
      </c>
      <c r="AE26" s="3">
        <v>143756</v>
      </c>
      <c r="AF26" s="3">
        <v>150803</v>
      </c>
      <c r="AG26" s="3">
        <v>155892</v>
      </c>
      <c r="AH26" s="3">
        <v>156735</v>
      </c>
      <c r="AI26" s="3">
        <v>157530</v>
      </c>
      <c r="AJ26" s="2" t="s">
        <v>24</v>
      </c>
      <c r="AK26" s="58" t="s">
        <v>58</v>
      </c>
      <c r="AL26" s="2" t="s">
        <v>58</v>
      </c>
      <c r="AM26" s="2"/>
    </row>
    <row r="27" spans="1:39" x14ac:dyDescent="0.25">
      <c r="A27" s="2" t="s">
        <v>25</v>
      </c>
      <c r="B27" s="3">
        <v>26</v>
      </c>
      <c r="C27" s="3">
        <v>41</v>
      </c>
      <c r="D27" s="3">
        <v>55</v>
      </c>
      <c r="E27" s="3">
        <v>71</v>
      </c>
      <c r="F27" s="3">
        <v>93</v>
      </c>
      <c r="G27" s="3">
        <v>116</v>
      </c>
      <c r="H27" s="3">
        <v>143</v>
      </c>
      <c r="I27" s="3">
        <v>177</v>
      </c>
      <c r="J27" s="3">
        <v>219</v>
      </c>
      <c r="K27" s="3">
        <v>272</v>
      </c>
      <c r="L27" s="3">
        <v>337</v>
      </c>
      <c r="M27" s="3">
        <v>418</v>
      </c>
      <c r="N27" s="3">
        <v>518</v>
      </c>
      <c r="O27" s="3">
        <v>644</v>
      </c>
      <c r="P27" s="3">
        <v>802</v>
      </c>
      <c r="Q27" s="3">
        <v>998</v>
      </c>
      <c r="R27" s="3">
        <v>1243</v>
      </c>
      <c r="S27" s="3">
        <v>1541</v>
      </c>
      <c r="T27" s="3">
        <v>1905</v>
      </c>
      <c r="U27" s="3">
        <v>2342</v>
      </c>
      <c r="V27" s="3">
        <v>2856</v>
      </c>
      <c r="W27" s="3">
        <v>3446</v>
      </c>
      <c r="X27" s="3">
        <v>4108</v>
      </c>
      <c r="Y27" s="3">
        <v>4826</v>
      </c>
      <c r="Z27" s="3">
        <v>5578</v>
      </c>
      <c r="AA27" s="3">
        <v>6335</v>
      </c>
      <c r="AB27" s="3">
        <v>7069</v>
      </c>
      <c r="AC27" s="3">
        <v>7751</v>
      </c>
      <c r="AD27" s="3">
        <v>8362</v>
      </c>
      <c r="AE27" s="3">
        <v>8883</v>
      </c>
      <c r="AF27" s="3">
        <v>9320</v>
      </c>
      <c r="AG27" s="3">
        <v>9637</v>
      </c>
      <c r="AH27" s="3">
        <v>9689</v>
      </c>
      <c r="AI27" s="3">
        <v>9740</v>
      </c>
      <c r="AJ27" s="2" t="s">
        <v>25</v>
      </c>
      <c r="AK27" s="58" t="s">
        <v>65</v>
      </c>
      <c r="AL27" s="2" t="s">
        <v>65</v>
      </c>
      <c r="AM27" s="2"/>
    </row>
    <row r="28" spans="1:39" x14ac:dyDescent="0.25">
      <c r="A28" s="2" t="s">
        <v>26</v>
      </c>
      <c r="B28" s="3">
        <v>86</v>
      </c>
      <c r="C28" s="3">
        <v>126</v>
      </c>
      <c r="D28" s="3">
        <v>174</v>
      </c>
      <c r="E28" s="3">
        <v>245</v>
      </c>
      <c r="F28" s="3">
        <v>341</v>
      </c>
      <c r="G28" s="3">
        <v>457</v>
      </c>
      <c r="H28" s="3">
        <v>604</v>
      </c>
      <c r="I28" s="3">
        <v>793</v>
      </c>
      <c r="J28" s="3">
        <v>1036</v>
      </c>
      <c r="K28" s="3">
        <v>1344</v>
      </c>
      <c r="L28" s="3">
        <v>1734</v>
      </c>
      <c r="M28" s="3">
        <v>2238</v>
      </c>
      <c r="N28" s="3">
        <v>2874</v>
      </c>
      <c r="O28" s="3">
        <v>3687</v>
      </c>
      <c r="P28" s="3">
        <v>4720</v>
      </c>
      <c r="Q28" s="3">
        <v>6034</v>
      </c>
      <c r="R28" s="3">
        <v>7682</v>
      </c>
      <c r="S28" s="3">
        <v>9735</v>
      </c>
      <c r="T28" s="3">
        <v>12264</v>
      </c>
      <c r="U28" s="3">
        <v>15332</v>
      </c>
      <c r="V28" s="3">
        <v>18987</v>
      </c>
      <c r="W28" s="3">
        <v>23242</v>
      </c>
      <c r="X28" s="3">
        <v>28055</v>
      </c>
      <c r="Y28" s="3">
        <v>33335</v>
      </c>
      <c r="Z28" s="3">
        <v>38920</v>
      </c>
      <c r="AA28" s="3">
        <v>44604</v>
      </c>
      <c r="AB28" s="3">
        <v>50157</v>
      </c>
      <c r="AC28" s="3">
        <v>55375</v>
      </c>
      <c r="AD28" s="3">
        <v>60090</v>
      </c>
      <c r="AE28" s="3">
        <v>63864</v>
      </c>
      <c r="AF28" s="3">
        <v>67014</v>
      </c>
      <c r="AG28" s="3">
        <v>69290</v>
      </c>
      <c r="AH28" s="3">
        <v>69672</v>
      </c>
      <c r="AI28" s="3">
        <v>70030</v>
      </c>
      <c r="AJ28" s="2" t="s">
        <v>26</v>
      </c>
      <c r="AK28" s="58" t="s">
        <v>59</v>
      </c>
      <c r="AL28" s="2" t="s">
        <v>59</v>
      </c>
      <c r="AM28" s="2"/>
    </row>
    <row r="29" spans="1:39" x14ac:dyDescent="0.25">
      <c r="A29" s="2" t="s">
        <v>27</v>
      </c>
      <c r="B29" s="3">
        <v>54</v>
      </c>
      <c r="C29" s="3">
        <v>79</v>
      </c>
      <c r="D29" s="3">
        <v>108</v>
      </c>
      <c r="E29" s="3">
        <v>142</v>
      </c>
      <c r="F29" s="3">
        <v>181</v>
      </c>
      <c r="G29" s="3">
        <v>227</v>
      </c>
      <c r="H29" s="3">
        <v>284</v>
      </c>
      <c r="I29" s="3">
        <v>356</v>
      </c>
      <c r="J29" s="3">
        <v>447</v>
      </c>
      <c r="K29" s="3">
        <v>561</v>
      </c>
      <c r="L29" s="3">
        <v>708</v>
      </c>
      <c r="M29" s="3">
        <v>894</v>
      </c>
      <c r="N29" s="3">
        <v>1131</v>
      </c>
      <c r="O29" s="3">
        <v>1430</v>
      </c>
      <c r="P29" s="3">
        <v>1810</v>
      </c>
      <c r="Q29" s="3">
        <v>2293</v>
      </c>
      <c r="R29" s="3">
        <v>2899</v>
      </c>
      <c r="S29" s="3">
        <v>3649</v>
      </c>
      <c r="T29" s="3">
        <v>4575</v>
      </c>
      <c r="U29" s="3">
        <v>5699</v>
      </c>
      <c r="V29" s="3">
        <v>7035</v>
      </c>
      <c r="W29" s="3">
        <v>8591</v>
      </c>
      <c r="X29" s="3">
        <v>10352</v>
      </c>
      <c r="Y29" s="3">
        <v>12282</v>
      </c>
      <c r="Z29" s="3">
        <v>14323</v>
      </c>
      <c r="AA29" s="3">
        <v>16400</v>
      </c>
      <c r="AB29" s="3">
        <v>18431</v>
      </c>
      <c r="AC29" s="3">
        <v>20337</v>
      </c>
      <c r="AD29" s="3">
        <v>22061</v>
      </c>
      <c r="AE29" s="3">
        <v>23441</v>
      </c>
      <c r="AF29" s="3">
        <v>24591</v>
      </c>
      <c r="AG29" s="3">
        <v>25423</v>
      </c>
      <c r="AH29" s="3">
        <v>25561</v>
      </c>
      <c r="AI29" s="3">
        <v>25691</v>
      </c>
      <c r="AJ29" s="2" t="s">
        <v>27</v>
      </c>
      <c r="AK29" s="58" t="s">
        <v>63</v>
      </c>
      <c r="AL29" s="2" t="s">
        <v>63</v>
      </c>
      <c r="AM29" s="2"/>
    </row>
    <row r="30" spans="1:39" x14ac:dyDescent="0.25">
      <c r="A30" s="2" t="s">
        <v>28</v>
      </c>
      <c r="B30" s="3">
        <v>642</v>
      </c>
      <c r="C30" s="3">
        <v>988</v>
      </c>
      <c r="D30" s="3">
        <v>1351</v>
      </c>
      <c r="E30" s="3">
        <v>1665</v>
      </c>
      <c r="F30" s="3">
        <v>2014</v>
      </c>
      <c r="G30" s="3">
        <v>2365</v>
      </c>
      <c r="H30" s="3">
        <v>2769</v>
      </c>
      <c r="I30" s="3">
        <v>3276</v>
      </c>
      <c r="J30" s="3">
        <v>3912</v>
      </c>
      <c r="K30" s="3">
        <v>4689</v>
      </c>
      <c r="L30" s="3">
        <v>5654</v>
      </c>
      <c r="M30" s="3">
        <v>6867</v>
      </c>
      <c r="N30" s="3">
        <v>8363</v>
      </c>
      <c r="O30" s="3">
        <v>10236</v>
      </c>
      <c r="P30" s="3">
        <v>12571</v>
      </c>
      <c r="Q30" s="3">
        <v>15498</v>
      </c>
      <c r="R30" s="3">
        <v>19122</v>
      </c>
      <c r="S30" s="3">
        <v>23557</v>
      </c>
      <c r="T30" s="3">
        <v>28949</v>
      </c>
      <c r="U30" s="3">
        <v>35413</v>
      </c>
      <c r="V30" s="3">
        <v>43023</v>
      </c>
      <c r="W30" s="3">
        <v>51776</v>
      </c>
      <c r="X30" s="3">
        <v>61573</v>
      </c>
      <c r="Y30" s="3">
        <v>72205</v>
      </c>
      <c r="Z30" s="3">
        <v>83337</v>
      </c>
      <c r="AA30" s="3">
        <v>94555</v>
      </c>
      <c r="AB30" s="3">
        <v>105410</v>
      </c>
      <c r="AC30" s="3">
        <v>115513</v>
      </c>
      <c r="AD30" s="3">
        <v>124557</v>
      </c>
      <c r="AE30" s="3">
        <v>132247</v>
      </c>
      <c r="AF30" s="3">
        <v>138709</v>
      </c>
      <c r="AG30" s="3">
        <v>143376</v>
      </c>
      <c r="AH30" s="3">
        <v>144144</v>
      </c>
      <c r="AI30" s="3">
        <v>144867</v>
      </c>
      <c r="AJ30" s="2" t="s">
        <v>28</v>
      </c>
      <c r="AK30" s="58" t="s">
        <v>60</v>
      </c>
      <c r="AL30" s="2" t="s">
        <v>60</v>
      </c>
      <c r="AM30" s="2"/>
    </row>
    <row r="31" spans="1:39" x14ac:dyDescent="0.25">
      <c r="A31" s="2" t="s">
        <v>29</v>
      </c>
      <c r="B31" s="3">
        <v>90</v>
      </c>
      <c r="C31" s="3">
        <v>133</v>
      </c>
      <c r="D31" s="3">
        <v>183</v>
      </c>
      <c r="E31" s="3">
        <v>229</v>
      </c>
      <c r="F31" s="3">
        <v>281</v>
      </c>
      <c r="G31" s="3">
        <v>336</v>
      </c>
      <c r="H31" s="3">
        <v>403</v>
      </c>
      <c r="I31" s="3">
        <v>485</v>
      </c>
      <c r="J31" s="3">
        <v>591</v>
      </c>
      <c r="K31" s="3">
        <v>721</v>
      </c>
      <c r="L31" s="3">
        <v>886</v>
      </c>
      <c r="M31" s="3">
        <v>1096</v>
      </c>
      <c r="N31" s="3">
        <v>1359</v>
      </c>
      <c r="O31" s="3">
        <v>1693</v>
      </c>
      <c r="P31" s="3">
        <v>2118</v>
      </c>
      <c r="Q31" s="3">
        <v>2650</v>
      </c>
      <c r="R31" s="3">
        <v>3319</v>
      </c>
      <c r="S31" s="3">
        <v>4148</v>
      </c>
      <c r="T31" s="3">
        <v>5167</v>
      </c>
      <c r="U31" s="3">
        <v>6401</v>
      </c>
      <c r="V31" s="3">
        <v>7868</v>
      </c>
      <c r="W31" s="3">
        <v>9573</v>
      </c>
      <c r="X31" s="3">
        <v>11502</v>
      </c>
      <c r="Y31" s="3">
        <v>13614</v>
      </c>
      <c r="Z31" s="3">
        <v>15848</v>
      </c>
      <c r="AA31" s="3">
        <v>18118</v>
      </c>
      <c r="AB31" s="3">
        <v>20336</v>
      </c>
      <c r="AC31" s="3">
        <v>22418</v>
      </c>
      <c r="AD31" s="3">
        <v>24298</v>
      </c>
      <c r="AE31" s="3">
        <v>25811</v>
      </c>
      <c r="AF31" s="3">
        <v>27072</v>
      </c>
      <c r="AG31" s="3">
        <v>27982</v>
      </c>
      <c r="AH31" s="3">
        <v>28131</v>
      </c>
      <c r="AI31" s="3">
        <v>28272</v>
      </c>
      <c r="AJ31" s="2" t="s">
        <v>29</v>
      </c>
      <c r="AK31" s="58" t="s">
        <v>63</v>
      </c>
      <c r="AL31" s="2" t="s">
        <v>63</v>
      </c>
      <c r="AM31" s="2"/>
    </row>
    <row r="32" spans="1:39" x14ac:dyDescent="0.25">
      <c r="A32" s="2" t="s">
        <v>30</v>
      </c>
      <c r="B32" s="3">
        <v>202</v>
      </c>
      <c r="C32" s="3">
        <v>298</v>
      </c>
      <c r="D32" s="3">
        <v>414</v>
      </c>
      <c r="E32" s="3">
        <v>519</v>
      </c>
      <c r="F32" s="3">
        <v>638</v>
      </c>
      <c r="G32" s="3">
        <v>767</v>
      </c>
      <c r="H32" s="3">
        <v>918</v>
      </c>
      <c r="I32" s="3">
        <v>1108</v>
      </c>
      <c r="J32" s="3">
        <v>1352</v>
      </c>
      <c r="K32" s="3">
        <v>1656</v>
      </c>
      <c r="L32" s="3">
        <v>2036</v>
      </c>
      <c r="M32" s="3">
        <v>2523</v>
      </c>
      <c r="N32" s="3">
        <v>3138</v>
      </c>
      <c r="O32" s="3">
        <v>3912</v>
      </c>
      <c r="P32" s="3">
        <v>4895</v>
      </c>
      <c r="Q32" s="3">
        <v>6136</v>
      </c>
      <c r="R32" s="3">
        <v>7688</v>
      </c>
      <c r="S32" s="3">
        <v>9615</v>
      </c>
      <c r="T32" s="3">
        <v>11985</v>
      </c>
      <c r="U32" s="3">
        <v>14853</v>
      </c>
      <c r="V32" s="3">
        <v>18267</v>
      </c>
      <c r="W32" s="3">
        <v>22232</v>
      </c>
      <c r="X32" s="3">
        <v>26718</v>
      </c>
      <c r="Y32" s="3">
        <v>31634</v>
      </c>
      <c r="Z32" s="3">
        <v>36827</v>
      </c>
      <c r="AA32" s="3">
        <v>42112</v>
      </c>
      <c r="AB32" s="3">
        <v>47271</v>
      </c>
      <c r="AC32" s="3">
        <v>52116</v>
      </c>
      <c r="AD32" s="3">
        <v>56490</v>
      </c>
      <c r="AE32" s="3">
        <v>60008</v>
      </c>
      <c r="AF32" s="3">
        <v>62939</v>
      </c>
      <c r="AG32" s="3">
        <v>65058</v>
      </c>
      <c r="AH32" s="3">
        <v>65407</v>
      </c>
      <c r="AI32" s="3">
        <v>65733</v>
      </c>
      <c r="AJ32" s="2" t="s">
        <v>30</v>
      </c>
      <c r="AK32" s="58" t="s">
        <v>63</v>
      </c>
      <c r="AL32" s="2" t="s">
        <v>63</v>
      </c>
      <c r="AM32" s="2"/>
    </row>
    <row r="33" spans="1:39" x14ac:dyDescent="0.25">
      <c r="A33" s="2" t="s">
        <v>31</v>
      </c>
      <c r="B33" s="3">
        <v>141</v>
      </c>
      <c r="C33" s="3">
        <v>214</v>
      </c>
      <c r="D33" s="3">
        <v>296</v>
      </c>
      <c r="E33" s="3">
        <v>378</v>
      </c>
      <c r="F33" s="3">
        <v>482</v>
      </c>
      <c r="G33" s="3">
        <v>592</v>
      </c>
      <c r="H33" s="3">
        <v>721</v>
      </c>
      <c r="I33" s="3">
        <v>884</v>
      </c>
      <c r="J33" s="3">
        <v>1087</v>
      </c>
      <c r="K33" s="3">
        <v>1336</v>
      </c>
      <c r="L33" s="3">
        <v>1644</v>
      </c>
      <c r="M33" s="3">
        <v>2033</v>
      </c>
      <c r="N33" s="3">
        <v>2513</v>
      </c>
      <c r="O33" s="3">
        <v>3113</v>
      </c>
      <c r="P33" s="3">
        <v>3862</v>
      </c>
      <c r="Q33" s="3">
        <v>4803</v>
      </c>
      <c r="R33" s="3">
        <v>5968</v>
      </c>
      <c r="S33" s="3">
        <v>7396</v>
      </c>
      <c r="T33" s="3">
        <v>9132</v>
      </c>
      <c r="U33" s="3">
        <v>11212</v>
      </c>
      <c r="V33" s="3">
        <v>13664</v>
      </c>
      <c r="W33" s="3">
        <v>16486</v>
      </c>
      <c r="X33" s="3">
        <v>19642</v>
      </c>
      <c r="Y33" s="3">
        <v>23071</v>
      </c>
      <c r="Z33" s="3">
        <v>26658</v>
      </c>
      <c r="AA33" s="3">
        <v>30276</v>
      </c>
      <c r="AB33" s="3">
        <v>33778</v>
      </c>
      <c r="AC33" s="3">
        <v>37037</v>
      </c>
      <c r="AD33" s="3">
        <v>39954</v>
      </c>
      <c r="AE33" s="3">
        <v>42439</v>
      </c>
      <c r="AF33" s="3">
        <v>44527</v>
      </c>
      <c r="AG33" s="3">
        <v>46034</v>
      </c>
      <c r="AH33" s="3">
        <v>46286</v>
      </c>
      <c r="AI33" s="3">
        <v>46524</v>
      </c>
      <c r="AJ33" s="2" t="s">
        <v>31</v>
      </c>
      <c r="AK33" s="58" t="s">
        <v>78</v>
      </c>
      <c r="AL33" s="2" t="s">
        <v>57</v>
      </c>
      <c r="AM33" s="2" t="s">
        <v>63</v>
      </c>
    </row>
    <row r="34" spans="1:39" x14ac:dyDescent="0.25">
      <c r="A34" s="2" t="s">
        <v>32</v>
      </c>
      <c r="B34" s="3">
        <v>930</v>
      </c>
      <c r="C34" s="3">
        <v>1425</v>
      </c>
      <c r="D34" s="3">
        <v>1953</v>
      </c>
      <c r="E34" s="3">
        <v>2496</v>
      </c>
      <c r="F34" s="3">
        <v>3139</v>
      </c>
      <c r="G34" s="3">
        <v>3841</v>
      </c>
      <c r="H34" s="3">
        <v>4663</v>
      </c>
      <c r="I34" s="3">
        <v>5692</v>
      </c>
      <c r="J34" s="3">
        <v>6983</v>
      </c>
      <c r="K34" s="3">
        <v>8559</v>
      </c>
      <c r="L34" s="3">
        <v>10504</v>
      </c>
      <c r="M34" s="3">
        <v>12970</v>
      </c>
      <c r="N34" s="3">
        <v>16004</v>
      </c>
      <c r="O34" s="3">
        <v>19800</v>
      </c>
      <c r="P34" s="3">
        <v>24547</v>
      </c>
      <c r="Q34" s="3">
        <v>30498</v>
      </c>
      <c r="R34" s="3">
        <v>37860</v>
      </c>
      <c r="S34" s="3">
        <v>46874</v>
      </c>
      <c r="T34" s="3">
        <v>57850</v>
      </c>
      <c r="U34" s="3">
        <v>70998</v>
      </c>
      <c r="V34" s="3">
        <v>86487</v>
      </c>
      <c r="W34" s="3">
        <v>104307</v>
      </c>
      <c r="X34" s="3">
        <v>124251</v>
      </c>
      <c r="Y34" s="3">
        <v>145889</v>
      </c>
      <c r="Z34" s="3">
        <v>168544</v>
      </c>
      <c r="AA34" s="3">
        <v>191383</v>
      </c>
      <c r="AB34" s="3">
        <v>213478</v>
      </c>
      <c r="AC34" s="3">
        <v>234045</v>
      </c>
      <c r="AD34" s="3">
        <v>252463</v>
      </c>
      <c r="AE34" s="3">
        <v>268146</v>
      </c>
      <c r="AF34" s="3">
        <v>281327</v>
      </c>
      <c r="AG34" s="3">
        <v>290852</v>
      </c>
      <c r="AH34" s="3">
        <v>292438</v>
      </c>
      <c r="AI34" s="3">
        <v>293936</v>
      </c>
      <c r="AJ34" s="2" t="s">
        <v>32</v>
      </c>
      <c r="AK34" s="58" t="s">
        <v>60</v>
      </c>
      <c r="AL34" s="2" t="s">
        <v>60</v>
      </c>
      <c r="AM34" s="2"/>
    </row>
    <row r="35" spans="1:39" x14ac:dyDescent="0.25">
      <c r="A35" s="2" t="s">
        <v>33</v>
      </c>
      <c r="B35" s="3">
        <v>118</v>
      </c>
      <c r="C35" s="3">
        <v>174</v>
      </c>
      <c r="D35" s="3">
        <v>240</v>
      </c>
      <c r="E35" s="3">
        <v>327</v>
      </c>
      <c r="F35" s="3">
        <v>437</v>
      </c>
      <c r="G35" s="3">
        <v>570</v>
      </c>
      <c r="H35" s="3">
        <v>736</v>
      </c>
      <c r="I35" s="3">
        <v>949</v>
      </c>
      <c r="J35" s="3">
        <v>1220</v>
      </c>
      <c r="K35" s="3">
        <v>1562</v>
      </c>
      <c r="L35" s="3">
        <v>2001</v>
      </c>
      <c r="M35" s="3">
        <v>2562</v>
      </c>
      <c r="N35" s="3">
        <v>3271</v>
      </c>
      <c r="O35" s="3">
        <v>4176</v>
      </c>
      <c r="P35" s="3">
        <v>5328</v>
      </c>
      <c r="Q35" s="3">
        <v>6786</v>
      </c>
      <c r="R35" s="3">
        <v>8619</v>
      </c>
      <c r="S35" s="3">
        <v>10898</v>
      </c>
      <c r="T35" s="3">
        <v>13705</v>
      </c>
      <c r="U35" s="3">
        <v>17110</v>
      </c>
      <c r="V35" s="3">
        <v>21168</v>
      </c>
      <c r="W35" s="3">
        <v>25889</v>
      </c>
      <c r="X35" s="3">
        <v>31230</v>
      </c>
      <c r="Y35" s="3">
        <v>37090</v>
      </c>
      <c r="Z35" s="3">
        <v>43287</v>
      </c>
      <c r="AA35" s="3">
        <v>49593</v>
      </c>
      <c r="AB35" s="3">
        <v>55755</v>
      </c>
      <c r="AC35" s="3">
        <v>61544</v>
      </c>
      <c r="AD35" s="3">
        <v>66776</v>
      </c>
      <c r="AE35" s="3">
        <v>70963</v>
      </c>
      <c r="AF35" s="3">
        <v>74458</v>
      </c>
      <c r="AG35" s="3">
        <v>76984</v>
      </c>
      <c r="AH35" s="3">
        <v>77405</v>
      </c>
      <c r="AI35" s="3">
        <v>77803</v>
      </c>
      <c r="AJ35" s="2" t="s">
        <v>33</v>
      </c>
      <c r="AK35" s="58" t="s">
        <v>58</v>
      </c>
      <c r="AL35" s="2" t="s">
        <v>58</v>
      </c>
      <c r="AM35" s="2"/>
    </row>
    <row r="36" spans="1:39" x14ac:dyDescent="0.25">
      <c r="A36" s="2" t="s">
        <v>34</v>
      </c>
      <c r="B36" s="3">
        <v>139</v>
      </c>
      <c r="C36" s="3">
        <v>200</v>
      </c>
      <c r="D36" s="3">
        <v>280</v>
      </c>
      <c r="E36" s="3">
        <v>382</v>
      </c>
      <c r="F36" s="3">
        <v>513</v>
      </c>
      <c r="G36" s="3">
        <v>673</v>
      </c>
      <c r="H36" s="3">
        <v>873</v>
      </c>
      <c r="I36" s="3">
        <v>1128</v>
      </c>
      <c r="J36" s="3">
        <v>1455</v>
      </c>
      <c r="K36" s="3">
        <v>1868</v>
      </c>
      <c r="L36" s="3">
        <v>2394</v>
      </c>
      <c r="M36" s="3">
        <v>3068</v>
      </c>
      <c r="N36" s="3">
        <v>3922</v>
      </c>
      <c r="O36" s="3">
        <v>5012</v>
      </c>
      <c r="P36" s="3">
        <v>6396</v>
      </c>
      <c r="Q36" s="3">
        <v>8151</v>
      </c>
      <c r="R36" s="3">
        <v>10359</v>
      </c>
      <c r="S36" s="3">
        <v>13102</v>
      </c>
      <c r="T36" s="3">
        <v>16483</v>
      </c>
      <c r="U36" s="3">
        <v>20584</v>
      </c>
      <c r="V36" s="3">
        <v>25471</v>
      </c>
      <c r="W36" s="3">
        <v>31155</v>
      </c>
      <c r="X36" s="3">
        <v>37588</v>
      </c>
      <c r="Y36" s="3">
        <v>44643</v>
      </c>
      <c r="Z36" s="3">
        <v>52106</v>
      </c>
      <c r="AA36" s="3">
        <v>59702</v>
      </c>
      <c r="AB36" s="3">
        <v>67123</v>
      </c>
      <c r="AC36" s="3">
        <v>74093</v>
      </c>
      <c r="AD36" s="3">
        <v>80396</v>
      </c>
      <c r="AE36" s="3">
        <v>85439</v>
      </c>
      <c r="AF36" s="3">
        <v>89647</v>
      </c>
      <c r="AG36" s="3">
        <v>92687</v>
      </c>
      <c r="AH36" s="3">
        <v>93195</v>
      </c>
      <c r="AI36" s="3">
        <v>93674</v>
      </c>
      <c r="AJ36" s="2" t="s">
        <v>34</v>
      </c>
      <c r="AK36" s="58" t="s">
        <v>59</v>
      </c>
      <c r="AL36" s="2" t="s">
        <v>59</v>
      </c>
      <c r="AM36" s="2"/>
    </row>
    <row r="37" spans="1:39" x14ac:dyDescent="0.25">
      <c r="A37" s="2" t="s">
        <v>35</v>
      </c>
      <c r="B37" s="3">
        <v>221</v>
      </c>
      <c r="C37" s="3">
        <v>321</v>
      </c>
      <c r="D37" s="3">
        <v>446</v>
      </c>
      <c r="E37" s="3">
        <v>602</v>
      </c>
      <c r="F37" s="3">
        <v>802</v>
      </c>
      <c r="G37" s="3">
        <v>1044</v>
      </c>
      <c r="H37" s="3">
        <v>1345</v>
      </c>
      <c r="I37" s="3">
        <v>1730</v>
      </c>
      <c r="J37" s="3">
        <v>2223</v>
      </c>
      <c r="K37" s="3">
        <v>2842</v>
      </c>
      <c r="L37" s="3">
        <v>3634</v>
      </c>
      <c r="M37" s="3">
        <v>4648</v>
      </c>
      <c r="N37" s="3">
        <v>5931</v>
      </c>
      <c r="O37" s="3">
        <v>7566</v>
      </c>
      <c r="P37" s="3">
        <v>9644</v>
      </c>
      <c r="Q37" s="3">
        <v>12280</v>
      </c>
      <c r="R37" s="3">
        <v>15592</v>
      </c>
      <c r="S37" s="3">
        <v>19707</v>
      </c>
      <c r="T37" s="3">
        <v>24778</v>
      </c>
      <c r="U37" s="3">
        <v>30930</v>
      </c>
      <c r="V37" s="3">
        <v>38260</v>
      </c>
      <c r="W37" s="3">
        <v>46785</v>
      </c>
      <c r="X37" s="3">
        <v>56436</v>
      </c>
      <c r="Y37" s="3">
        <v>67019</v>
      </c>
      <c r="Z37" s="3">
        <v>78210</v>
      </c>
      <c r="AA37" s="3">
        <v>89604</v>
      </c>
      <c r="AB37" s="3">
        <v>100733</v>
      </c>
      <c r="AC37" s="3">
        <v>111190</v>
      </c>
      <c r="AD37" s="3">
        <v>120639</v>
      </c>
      <c r="AE37" s="3">
        <v>128204</v>
      </c>
      <c r="AF37" s="3">
        <v>134516</v>
      </c>
      <c r="AG37" s="3">
        <v>139076</v>
      </c>
      <c r="AH37" s="3">
        <v>139838</v>
      </c>
      <c r="AI37" s="3">
        <v>140554</v>
      </c>
      <c r="AJ37" s="2" t="s">
        <v>35</v>
      </c>
      <c r="AK37" s="58" t="s">
        <v>58</v>
      </c>
      <c r="AL37" s="2" t="s">
        <v>58</v>
      </c>
      <c r="AM37" s="2"/>
    </row>
    <row r="38" spans="1:39" x14ac:dyDescent="0.25">
      <c r="A38" s="2" t="s">
        <v>36</v>
      </c>
      <c r="B38" s="3">
        <v>643</v>
      </c>
      <c r="C38" s="3">
        <v>982</v>
      </c>
      <c r="D38" s="3">
        <v>1345</v>
      </c>
      <c r="E38" s="3">
        <v>1705</v>
      </c>
      <c r="F38" s="3">
        <v>2126</v>
      </c>
      <c r="G38" s="3">
        <v>2579</v>
      </c>
      <c r="H38" s="3">
        <v>3107</v>
      </c>
      <c r="I38" s="3">
        <v>3766</v>
      </c>
      <c r="J38" s="3">
        <v>4593</v>
      </c>
      <c r="K38" s="3">
        <v>5608</v>
      </c>
      <c r="L38" s="3">
        <v>6855</v>
      </c>
      <c r="M38" s="3">
        <v>8439</v>
      </c>
      <c r="N38" s="3">
        <v>10390</v>
      </c>
      <c r="O38" s="3">
        <v>12828</v>
      </c>
      <c r="P38" s="3">
        <v>15875</v>
      </c>
      <c r="Q38" s="3">
        <v>19693</v>
      </c>
      <c r="R38" s="3">
        <v>24419</v>
      </c>
      <c r="S38" s="3">
        <v>30208</v>
      </c>
      <c r="T38" s="3">
        <v>37247</v>
      </c>
      <c r="U38" s="3">
        <v>45689</v>
      </c>
      <c r="V38" s="3">
        <v>55625</v>
      </c>
      <c r="W38" s="3">
        <v>67065</v>
      </c>
      <c r="X38" s="3">
        <v>79859</v>
      </c>
      <c r="Y38" s="3">
        <v>93750</v>
      </c>
      <c r="Z38" s="3">
        <v>108288</v>
      </c>
      <c r="AA38" s="3">
        <v>122942</v>
      </c>
      <c r="AB38" s="3">
        <v>137122</v>
      </c>
      <c r="AC38" s="3">
        <v>150321</v>
      </c>
      <c r="AD38" s="3">
        <v>162139</v>
      </c>
      <c r="AE38" s="3">
        <v>172203</v>
      </c>
      <c r="AF38" s="3">
        <v>180660</v>
      </c>
      <c r="AG38" s="3">
        <v>186765</v>
      </c>
      <c r="AH38" s="3">
        <v>187782</v>
      </c>
      <c r="AI38" s="3">
        <v>188738</v>
      </c>
      <c r="AJ38" s="2" t="s">
        <v>36</v>
      </c>
      <c r="AK38" s="58" t="s">
        <v>57</v>
      </c>
      <c r="AL38" s="2" t="s">
        <v>57</v>
      </c>
      <c r="AM38" s="2"/>
    </row>
    <row r="39" spans="1:39" x14ac:dyDescent="0.25">
      <c r="A39" s="2" t="s">
        <v>37</v>
      </c>
      <c r="B39" s="3">
        <v>311</v>
      </c>
      <c r="C39" s="3">
        <v>475</v>
      </c>
      <c r="D39" s="3">
        <v>651</v>
      </c>
      <c r="E39" s="3">
        <v>764</v>
      </c>
      <c r="F39" s="3">
        <v>877</v>
      </c>
      <c r="G39" s="3">
        <v>968</v>
      </c>
      <c r="H39" s="3">
        <v>1069</v>
      </c>
      <c r="I39" s="3">
        <v>1195</v>
      </c>
      <c r="J39" s="3">
        <v>1353</v>
      </c>
      <c r="K39" s="3">
        <v>1546</v>
      </c>
      <c r="L39" s="3">
        <v>1787</v>
      </c>
      <c r="M39" s="3">
        <v>2090</v>
      </c>
      <c r="N39" s="3">
        <v>2464</v>
      </c>
      <c r="O39" s="3">
        <v>2930</v>
      </c>
      <c r="P39" s="3">
        <v>3510</v>
      </c>
      <c r="Q39" s="3">
        <v>4236</v>
      </c>
      <c r="R39" s="3">
        <v>5129</v>
      </c>
      <c r="S39" s="3">
        <v>6225</v>
      </c>
      <c r="T39" s="3">
        <v>7556</v>
      </c>
      <c r="U39" s="3">
        <v>9151</v>
      </c>
      <c r="V39" s="3">
        <v>11026</v>
      </c>
      <c r="W39" s="3">
        <v>13182</v>
      </c>
      <c r="X39" s="3">
        <v>15597</v>
      </c>
      <c r="Y39" s="3">
        <v>18217</v>
      </c>
      <c r="Z39" s="3">
        <v>20957</v>
      </c>
      <c r="AA39" s="3">
        <v>23720</v>
      </c>
      <c r="AB39" s="3">
        <v>26392</v>
      </c>
      <c r="AC39" s="3">
        <v>28878</v>
      </c>
      <c r="AD39" s="3">
        <v>31104</v>
      </c>
      <c r="AE39" s="3">
        <v>32986</v>
      </c>
      <c r="AF39" s="3">
        <v>34566</v>
      </c>
      <c r="AG39" s="3">
        <v>35705</v>
      </c>
      <c r="AH39" s="3">
        <v>35887</v>
      </c>
      <c r="AI39" s="3">
        <v>36054</v>
      </c>
      <c r="AJ39" s="2" t="s">
        <v>37</v>
      </c>
      <c r="AK39" s="58" t="s">
        <v>61</v>
      </c>
      <c r="AL39" s="2" t="s">
        <v>61</v>
      </c>
      <c r="AM39" s="2"/>
    </row>
    <row r="40" spans="1:39" x14ac:dyDescent="0.25">
      <c r="A40" s="2" t="s">
        <v>38</v>
      </c>
      <c r="B40" s="3">
        <v>274</v>
      </c>
      <c r="C40" s="3">
        <v>399</v>
      </c>
      <c r="D40" s="3">
        <v>557</v>
      </c>
      <c r="E40" s="3">
        <v>703</v>
      </c>
      <c r="F40" s="3">
        <v>873</v>
      </c>
      <c r="G40" s="3">
        <v>1057</v>
      </c>
      <c r="H40" s="3">
        <v>1278</v>
      </c>
      <c r="I40" s="3">
        <v>1557</v>
      </c>
      <c r="J40" s="3">
        <v>1909</v>
      </c>
      <c r="K40" s="3">
        <v>2352</v>
      </c>
      <c r="L40" s="3">
        <v>2909</v>
      </c>
      <c r="M40" s="3">
        <v>3622</v>
      </c>
      <c r="N40" s="3">
        <v>4523</v>
      </c>
      <c r="O40" s="3">
        <v>5663</v>
      </c>
      <c r="P40" s="3">
        <v>7106</v>
      </c>
      <c r="Q40" s="3">
        <v>8933</v>
      </c>
      <c r="R40" s="3">
        <v>11220</v>
      </c>
      <c r="S40" s="3">
        <v>14062</v>
      </c>
      <c r="T40" s="3">
        <v>17559</v>
      </c>
      <c r="U40" s="3">
        <v>21795</v>
      </c>
      <c r="V40" s="3">
        <v>26838</v>
      </c>
      <c r="W40" s="3">
        <v>32705</v>
      </c>
      <c r="X40" s="3">
        <v>39343</v>
      </c>
      <c r="Y40" s="3">
        <v>46619</v>
      </c>
      <c r="Z40" s="3">
        <v>54315</v>
      </c>
      <c r="AA40" s="3">
        <v>62147</v>
      </c>
      <c r="AB40" s="3">
        <v>69800</v>
      </c>
      <c r="AC40" s="3">
        <v>76986</v>
      </c>
      <c r="AD40" s="3">
        <v>83482</v>
      </c>
      <c r="AE40" s="3">
        <v>88685</v>
      </c>
      <c r="AF40" s="3">
        <v>93024</v>
      </c>
      <c r="AG40" s="3">
        <v>96156</v>
      </c>
      <c r="AH40" s="3">
        <v>96675</v>
      </c>
      <c r="AI40" s="3">
        <v>97161</v>
      </c>
      <c r="AJ40" s="2" t="s">
        <v>38</v>
      </c>
      <c r="AK40" s="58" t="s">
        <v>78</v>
      </c>
      <c r="AL40" s="2" t="s">
        <v>57</v>
      </c>
      <c r="AM40" s="2" t="s">
        <v>63</v>
      </c>
    </row>
  </sheetData>
  <autoFilter ref="A1:AM4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70"/>
  <sheetViews>
    <sheetView workbookViewId="0">
      <selection activeCell="B37" sqref="B37"/>
    </sheetView>
  </sheetViews>
  <sheetFormatPr defaultRowHeight="15" x14ac:dyDescent="0.25"/>
  <cols>
    <col min="1" max="1" width="22.5703125" customWidth="1"/>
    <col min="2" max="13" width="10.85546875" customWidth="1"/>
    <col min="14" max="16" width="26.28515625" customWidth="1"/>
  </cols>
  <sheetData>
    <row r="1" spans="1:16" x14ac:dyDescent="0.25">
      <c r="A1" s="40" t="s">
        <v>39</v>
      </c>
      <c r="B1" s="39">
        <v>2020</v>
      </c>
      <c r="C1" s="39"/>
      <c r="D1" s="39"/>
      <c r="E1" s="39">
        <v>2030</v>
      </c>
      <c r="F1" s="39"/>
      <c r="G1" s="39"/>
      <c r="H1" s="39">
        <v>2040</v>
      </c>
      <c r="I1" s="39"/>
      <c r="J1" s="39"/>
      <c r="K1" s="39">
        <v>2050</v>
      </c>
      <c r="L1" s="39"/>
      <c r="M1" s="39"/>
    </row>
    <row r="2" spans="1:16" x14ac:dyDescent="0.25">
      <c r="A2" s="41"/>
      <c r="B2" s="4" t="s">
        <v>44</v>
      </c>
      <c r="C2" s="4" t="s">
        <v>49</v>
      </c>
      <c r="D2" s="4" t="s">
        <v>56</v>
      </c>
      <c r="E2" s="4" t="s">
        <v>44</v>
      </c>
      <c r="F2" s="4" t="s">
        <v>49</v>
      </c>
      <c r="G2" s="4" t="s">
        <v>56</v>
      </c>
      <c r="H2" s="4" t="s">
        <v>44</v>
      </c>
      <c r="I2" s="4" t="s">
        <v>49</v>
      </c>
      <c r="J2" s="4" t="s">
        <v>56</v>
      </c>
      <c r="K2" s="4" t="s">
        <v>50</v>
      </c>
      <c r="L2" s="4" t="s">
        <v>49</v>
      </c>
      <c r="M2" s="4" t="s">
        <v>56</v>
      </c>
      <c r="N2" s="1" t="s">
        <v>70</v>
      </c>
      <c r="O2" s="1" t="s">
        <v>71</v>
      </c>
      <c r="P2" s="1" t="s">
        <v>72</v>
      </c>
    </row>
    <row r="3" spans="1:16" x14ac:dyDescent="0.25">
      <c r="A3" s="2" t="s">
        <v>0</v>
      </c>
      <c r="B3" s="3">
        <f>MIN('DECADE VIEW BY YEAR'!B3:E3)</f>
        <v>1573</v>
      </c>
      <c r="C3" s="3">
        <f>MAX('DECADE VIEW BY YEAR'!B3:E3)</f>
        <v>2561</v>
      </c>
      <c r="D3" s="3">
        <f>C3-B3</f>
        <v>988</v>
      </c>
      <c r="E3" s="3">
        <f>MIN('DECADE VIEW BY YEAR'!F3:I3)</f>
        <v>9764</v>
      </c>
      <c r="F3" s="3">
        <f>MAX('DECADE VIEW BY YEAR'!F3:I3)</f>
        <v>46120</v>
      </c>
      <c r="G3" s="3">
        <f>F3-E3</f>
        <v>36356</v>
      </c>
      <c r="H3" s="3">
        <f>MIN('DECADE VIEW BY YEAR'!J3:M3)</f>
        <v>68999</v>
      </c>
      <c r="I3" s="3">
        <f>MAX('DECADE VIEW BY YEAR'!J3:M3)</f>
        <v>143093</v>
      </c>
      <c r="J3" s="3">
        <f>I3-H3</f>
        <v>74094</v>
      </c>
      <c r="K3" s="3">
        <f>MIN('DECADE VIEW BY YEAR'!N3:R3)</f>
        <v>138453</v>
      </c>
      <c r="L3" s="3">
        <f>MAX('DECADE VIEW BY YEAR'!N3:R3)</f>
        <v>147165</v>
      </c>
      <c r="M3" s="3">
        <f>L3-K3</f>
        <v>8712</v>
      </c>
      <c r="N3" s="2" t="str">
        <f>O3&amp;"; "&amp;P3</f>
        <v>Leeds City Region; Sheffield City Region</v>
      </c>
      <c r="O3" s="2" t="s">
        <v>57</v>
      </c>
      <c r="P3" s="2" t="s">
        <v>60</v>
      </c>
    </row>
    <row r="4" spans="1:16" x14ac:dyDescent="0.25">
      <c r="A4" s="2" t="s">
        <v>1</v>
      </c>
      <c r="B4" s="3">
        <f>MIN('DECADE VIEW BY YEAR'!B4:E4)</f>
        <v>529</v>
      </c>
      <c r="C4" s="3">
        <f>MAX('DECADE VIEW BY YEAR'!B4:E4)</f>
        <v>860</v>
      </c>
      <c r="D4" s="3">
        <f t="shared" ref="D4:D41" si="0">C4-B4</f>
        <v>331</v>
      </c>
      <c r="E4" s="3">
        <f>MIN('DECADE VIEW BY YEAR'!F4:I4)</f>
        <v>1198</v>
      </c>
      <c r="F4" s="3">
        <f>MAX('DECADE VIEW BY YEAR'!F4:I4)</f>
        <v>4837</v>
      </c>
      <c r="G4" s="3">
        <f t="shared" ref="G4:G41" si="1">F4-E4</f>
        <v>3639</v>
      </c>
      <c r="H4" s="3">
        <f>MIN('DECADE VIEW BY YEAR'!J4:M4)</f>
        <v>5605</v>
      </c>
      <c r="I4" s="3">
        <f>MAX('DECADE VIEW BY YEAR'!J4:M4)</f>
        <v>12061</v>
      </c>
      <c r="J4" s="3">
        <f t="shared" ref="J4:J41" si="2">I4-H4</f>
        <v>6456</v>
      </c>
      <c r="K4" s="3">
        <f>MIN('DECADE VIEW BY YEAR'!N4:R4)</f>
        <v>10670</v>
      </c>
      <c r="L4" s="3">
        <f>MAX('DECADE VIEW BY YEAR'!N4:R4)</f>
        <v>12062</v>
      </c>
      <c r="M4" s="3">
        <f t="shared" ref="M4:M41" si="3">L4-K4</f>
        <v>1392</v>
      </c>
      <c r="N4" s="2" t="str">
        <f t="shared" ref="N4:N41" si="4">O4&amp;"; "&amp;P4</f>
        <v>Derby, Derbyshire, Nottingham and Nottinghamshire; Sheffield City Region</v>
      </c>
      <c r="O4" s="2" t="s">
        <v>69</v>
      </c>
      <c r="P4" s="2" t="s">
        <v>60</v>
      </c>
    </row>
    <row r="5" spans="1:16" x14ac:dyDescent="0.25">
      <c r="A5" s="2" t="s">
        <v>2</v>
      </c>
      <c r="B5" s="3">
        <f>MIN('DECADE VIEW BY YEAR'!B5:E5)</f>
        <v>1194</v>
      </c>
      <c r="C5" s="3">
        <f>MAX('DECADE VIEW BY YEAR'!B5:E5)</f>
        <v>1941</v>
      </c>
      <c r="D5" s="3">
        <f t="shared" si="0"/>
        <v>747</v>
      </c>
      <c r="E5" s="3">
        <f>MIN('DECADE VIEW BY YEAR'!F5:I5)</f>
        <v>16836</v>
      </c>
      <c r="F5" s="3">
        <f>MAX('DECADE VIEW BY YEAR'!F5:I5)</f>
        <v>83301</v>
      </c>
      <c r="G5" s="3">
        <f t="shared" si="1"/>
        <v>66465</v>
      </c>
      <c r="H5" s="3">
        <f>MIN('DECADE VIEW BY YEAR'!J5:M5)</f>
        <v>132025</v>
      </c>
      <c r="I5" s="3">
        <f>MAX('DECADE VIEW BY YEAR'!J5:M5)</f>
        <v>271818</v>
      </c>
      <c r="J5" s="3">
        <f t="shared" si="2"/>
        <v>139793</v>
      </c>
      <c r="K5" s="3">
        <f>MIN('DECADE VIEW BY YEAR'!N5:R5)</f>
        <v>267533</v>
      </c>
      <c r="L5" s="3">
        <f>MAX('DECADE VIEW BY YEAR'!N5:R5)</f>
        <v>281099</v>
      </c>
      <c r="M5" s="3">
        <f t="shared" si="3"/>
        <v>13566</v>
      </c>
      <c r="N5" s="2" t="str">
        <f t="shared" si="4"/>
        <v xml:space="preserve">Leeds City Region; </v>
      </c>
      <c r="O5" s="2" t="s">
        <v>57</v>
      </c>
      <c r="P5" s="2"/>
    </row>
    <row r="6" spans="1:16" x14ac:dyDescent="0.25">
      <c r="A6" s="2" t="s">
        <v>3</v>
      </c>
      <c r="B6" s="3">
        <f>MIN('DECADE VIEW BY YEAR'!B6:E6)</f>
        <v>616</v>
      </c>
      <c r="C6" s="3">
        <f>MAX('DECADE VIEW BY YEAR'!B6:E6)</f>
        <v>1005</v>
      </c>
      <c r="D6" s="3">
        <f t="shared" si="0"/>
        <v>389</v>
      </c>
      <c r="E6" s="3">
        <f>MIN('DECADE VIEW BY YEAR'!F6:I6)</f>
        <v>7533</v>
      </c>
      <c r="F6" s="3">
        <f>MAX('DECADE VIEW BY YEAR'!F6:I6)</f>
        <v>37058</v>
      </c>
      <c r="G6" s="3">
        <f t="shared" si="1"/>
        <v>29525</v>
      </c>
      <c r="H6" s="3">
        <f>MIN('DECADE VIEW BY YEAR'!J6:M6)</f>
        <v>58340</v>
      </c>
      <c r="I6" s="3">
        <f>MAX('DECADE VIEW BY YEAR'!J6:M6)</f>
        <v>120214</v>
      </c>
      <c r="J6" s="3">
        <f t="shared" si="2"/>
        <v>61874</v>
      </c>
      <c r="K6" s="3">
        <f>MIN('DECADE VIEW BY YEAR'!N6:R6)</f>
        <v>118095</v>
      </c>
      <c r="L6" s="3">
        <f>MAX('DECADE VIEW BY YEAR'!N6:R6)</f>
        <v>124243</v>
      </c>
      <c r="M6" s="3">
        <f t="shared" si="3"/>
        <v>6148</v>
      </c>
      <c r="N6" s="2" t="str">
        <f t="shared" si="4"/>
        <v xml:space="preserve">Leeds City Region; </v>
      </c>
      <c r="O6" s="2" t="s">
        <v>57</v>
      </c>
      <c r="P6" s="2"/>
    </row>
    <row r="7" spans="1:16" x14ac:dyDescent="0.25">
      <c r="A7" s="2" t="s">
        <v>4</v>
      </c>
      <c r="B7" s="3">
        <f>MIN('DECADE VIEW BY YEAR'!B7:E7)</f>
        <v>1363</v>
      </c>
      <c r="C7" s="3">
        <f>MAX('DECADE VIEW BY YEAR'!B7:E7)</f>
        <v>2970</v>
      </c>
      <c r="D7" s="3">
        <f t="shared" si="0"/>
        <v>1607</v>
      </c>
      <c r="E7" s="3">
        <f>MIN('DECADE VIEW BY YEAR'!F7:I7)</f>
        <v>14608</v>
      </c>
      <c r="F7" s="3">
        <f>MAX('DECADE VIEW BY YEAR'!F7:I7)</f>
        <v>83800</v>
      </c>
      <c r="G7" s="3">
        <f t="shared" si="1"/>
        <v>69192</v>
      </c>
      <c r="H7" s="3">
        <f>MIN('DECADE VIEW BY YEAR'!J7:M7)</f>
        <v>126613</v>
      </c>
      <c r="I7" s="3">
        <f>MAX('DECADE VIEW BY YEAR'!J7:M7)</f>
        <v>272147</v>
      </c>
      <c r="J7" s="3">
        <f t="shared" si="2"/>
        <v>145534</v>
      </c>
      <c r="K7" s="3">
        <f>MIN('DECADE VIEW BY YEAR'!N7:R7)</f>
        <v>265058</v>
      </c>
      <c r="L7" s="3">
        <f>MAX('DECADE VIEW BY YEAR'!N7:R7)</f>
        <v>280483</v>
      </c>
      <c r="M7" s="3">
        <f t="shared" si="3"/>
        <v>15425</v>
      </c>
      <c r="N7" s="2" t="str">
        <f t="shared" si="4"/>
        <v xml:space="preserve">North Eastern; </v>
      </c>
      <c r="O7" s="2" t="s">
        <v>58</v>
      </c>
      <c r="P7" s="2"/>
    </row>
    <row r="8" spans="1:16" x14ac:dyDescent="0.25">
      <c r="A8" s="2" t="s">
        <v>5</v>
      </c>
      <c r="B8" s="3">
        <f>MIN('DECADE VIEW BY YEAR'!B8:E8)</f>
        <v>155</v>
      </c>
      <c r="C8" s="3">
        <f>MAX('DECADE VIEW BY YEAR'!B8:E8)</f>
        <v>251</v>
      </c>
      <c r="D8" s="3">
        <f t="shared" si="0"/>
        <v>96</v>
      </c>
      <c r="E8" s="3">
        <f>MIN('DECADE VIEW BY YEAR'!F8:I8)</f>
        <v>1562</v>
      </c>
      <c r="F8" s="3">
        <f>MAX('DECADE VIEW BY YEAR'!F8:I8)</f>
        <v>7621</v>
      </c>
      <c r="G8" s="3">
        <f t="shared" si="1"/>
        <v>6059</v>
      </c>
      <c r="H8" s="3">
        <f>MIN('DECADE VIEW BY YEAR'!J8:M8)</f>
        <v>11874</v>
      </c>
      <c r="I8" s="3">
        <f>MAX('DECADE VIEW BY YEAR'!J8:M8)</f>
        <v>24498</v>
      </c>
      <c r="J8" s="3">
        <f t="shared" si="2"/>
        <v>12624</v>
      </c>
      <c r="K8" s="3">
        <f>MIN('DECADE VIEW BY YEAR'!N8:R8)</f>
        <v>23992</v>
      </c>
      <c r="L8" s="3">
        <f>MAX('DECADE VIEW BY YEAR'!N8:R8)</f>
        <v>25295</v>
      </c>
      <c r="M8" s="3">
        <f t="shared" si="3"/>
        <v>1303</v>
      </c>
      <c r="N8" s="2" t="str">
        <f t="shared" si="4"/>
        <v>Leeds City Region; York and North Yorkshire</v>
      </c>
      <c r="O8" s="2" t="s">
        <v>57</v>
      </c>
      <c r="P8" s="2" t="s">
        <v>63</v>
      </c>
    </row>
    <row r="9" spans="1:16" x14ac:dyDescent="0.25">
      <c r="A9" s="2" t="s">
        <v>6</v>
      </c>
      <c r="B9" s="3">
        <f>MIN('DECADE VIEW BY YEAR'!B9:E9)</f>
        <v>351</v>
      </c>
      <c r="C9" s="3">
        <f>MAX('DECADE VIEW BY YEAR'!B9:E9)</f>
        <v>764</v>
      </c>
      <c r="D9" s="3">
        <f t="shared" si="0"/>
        <v>413</v>
      </c>
      <c r="E9" s="3">
        <f>MIN('DECADE VIEW BY YEAR'!F9:I9)</f>
        <v>3161</v>
      </c>
      <c r="F9" s="3">
        <f>MAX('DECADE VIEW BY YEAR'!F9:I9)</f>
        <v>17872</v>
      </c>
      <c r="G9" s="3">
        <f t="shared" si="1"/>
        <v>14711</v>
      </c>
      <c r="H9" s="3">
        <f>MIN('DECADE VIEW BY YEAR'!J9:M9)</f>
        <v>26620</v>
      </c>
      <c r="I9" s="3">
        <f>MAX('DECADE VIEW BY YEAR'!J9:M9)</f>
        <v>57251</v>
      </c>
      <c r="J9" s="3">
        <f t="shared" si="2"/>
        <v>30631</v>
      </c>
      <c r="K9" s="3">
        <f>MIN('DECADE VIEW BY YEAR'!N9:R9)</f>
        <v>55589</v>
      </c>
      <c r="L9" s="3">
        <f>MAX('DECADE VIEW BY YEAR'!N9:R9)</f>
        <v>58947</v>
      </c>
      <c r="M9" s="3">
        <f t="shared" si="3"/>
        <v>3358</v>
      </c>
      <c r="N9" s="2" t="str">
        <f t="shared" si="4"/>
        <v xml:space="preserve">Tees Valley; </v>
      </c>
      <c r="O9" s="2" t="s">
        <v>59</v>
      </c>
      <c r="P9" s="2"/>
    </row>
    <row r="10" spans="1:16" x14ac:dyDescent="0.25">
      <c r="A10" s="2" t="s">
        <v>7</v>
      </c>
      <c r="B10" s="3">
        <f>MIN('DECADE VIEW BY YEAR'!B10:E10)</f>
        <v>2256</v>
      </c>
      <c r="C10" s="3">
        <f>MAX('DECADE VIEW BY YEAR'!B10:E10)</f>
        <v>3669</v>
      </c>
      <c r="D10" s="3">
        <f t="shared" si="0"/>
        <v>1413</v>
      </c>
      <c r="E10" s="3">
        <f>MIN('DECADE VIEW BY YEAR'!F10:I10)</f>
        <v>12310</v>
      </c>
      <c r="F10" s="3">
        <f>MAX('DECADE VIEW BY YEAR'!F10:I10)</f>
        <v>57466</v>
      </c>
      <c r="G10" s="3">
        <f t="shared" si="1"/>
        <v>45156</v>
      </c>
      <c r="H10" s="3">
        <f>MIN('DECADE VIEW BY YEAR'!J10:M10)</f>
        <v>84652</v>
      </c>
      <c r="I10" s="3">
        <f>MAX('DECADE VIEW BY YEAR'!J10:M10)</f>
        <v>175910</v>
      </c>
      <c r="J10" s="3">
        <f t="shared" si="2"/>
        <v>91258</v>
      </c>
      <c r="K10" s="3">
        <f>MIN('DECADE VIEW BY YEAR'!N10:R10)</f>
        <v>169393</v>
      </c>
      <c r="L10" s="3">
        <f>MAX('DECADE VIEW BY YEAR'!N10:R10)</f>
        <v>180636</v>
      </c>
      <c r="M10" s="3">
        <f t="shared" si="3"/>
        <v>11243</v>
      </c>
      <c r="N10" s="2" t="str">
        <f t="shared" si="4"/>
        <v xml:space="preserve">Sheffield City Region; </v>
      </c>
      <c r="O10" s="2" t="s">
        <v>60</v>
      </c>
      <c r="P10" s="2"/>
    </row>
    <row r="11" spans="1:16" x14ac:dyDescent="0.25">
      <c r="A11" s="2" t="s">
        <v>8</v>
      </c>
      <c r="B11" s="3">
        <f>MIN('DECADE VIEW BY YEAR'!B11:E11)</f>
        <v>763</v>
      </c>
      <c r="C11" s="3">
        <f>MAX('DECADE VIEW BY YEAR'!B11:E11)</f>
        <v>1241</v>
      </c>
      <c r="D11" s="3">
        <f t="shared" si="0"/>
        <v>478</v>
      </c>
      <c r="E11" s="3">
        <f>MIN('DECADE VIEW BY YEAR'!F11:I11)</f>
        <v>2271</v>
      </c>
      <c r="F11" s="3">
        <f>MAX('DECADE VIEW BY YEAR'!F11:I11)</f>
        <v>9740</v>
      </c>
      <c r="G11" s="3">
        <f t="shared" si="1"/>
        <v>7469</v>
      </c>
      <c r="H11" s="3">
        <f>MIN('DECADE VIEW BY YEAR'!J11:M11)</f>
        <v>12639</v>
      </c>
      <c r="I11" s="3">
        <f>MAX('DECADE VIEW BY YEAR'!J11:M11)</f>
        <v>26728</v>
      </c>
      <c r="J11" s="3">
        <f t="shared" si="2"/>
        <v>14089</v>
      </c>
      <c r="K11" s="3">
        <f>MIN('DECADE VIEW BY YEAR'!N11:R11)</f>
        <v>24677</v>
      </c>
      <c r="L11" s="3">
        <f>MAX('DECADE VIEW BY YEAR'!N11:R11)</f>
        <v>27083</v>
      </c>
      <c r="M11" s="3">
        <f t="shared" si="3"/>
        <v>2406</v>
      </c>
      <c r="N11" s="2" t="str">
        <f t="shared" si="4"/>
        <v xml:space="preserve">Greater Lincolnshire; </v>
      </c>
      <c r="O11" s="2" t="s">
        <v>61</v>
      </c>
      <c r="P11" s="2"/>
    </row>
    <row r="12" spans="1:16" x14ac:dyDescent="0.25">
      <c r="A12" s="2" t="s">
        <v>9</v>
      </c>
      <c r="B12" s="3">
        <f>MIN('DECADE VIEW BY YEAR'!B12:E12)</f>
        <v>1757</v>
      </c>
      <c r="C12" s="3">
        <f>MAX('DECADE VIEW BY YEAR'!B12:E12)</f>
        <v>2864</v>
      </c>
      <c r="D12" s="3">
        <f t="shared" si="0"/>
        <v>1107</v>
      </c>
      <c r="E12" s="3">
        <f>MIN('DECADE VIEW BY YEAR'!F12:I12)</f>
        <v>13020</v>
      </c>
      <c r="F12" s="3">
        <f>MAX('DECADE VIEW BY YEAR'!F12:I12)</f>
        <v>62412</v>
      </c>
      <c r="G12" s="3">
        <f t="shared" si="1"/>
        <v>49392</v>
      </c>
      <c r="H12" s="3">
        <f>MIN('DECADE VIEW BY YEAR'!J12:M12)</f>
        <v>95008</v>
      </c>
      <c r="I12" s="3">
        <f>MAX('DECADE VIEW BY YEAR'!J12:M12)</f>
        <v>196654</v>
      </c>
      <c r="J12" s="3">
        <f t="shared" si="2"/>
        <v>101646</v>
      </c>
      <c r="K12" s="3">
        <f>MIN('DECADE VIEW BY YEAR'!N12:R12)</f>
        <v>191284</v>
      </c>
      <c r="L12" s="3">
        <f>MAX('DECADE VIEW BY YEAR'!N12:R12)</f>
        <v>202595</v>
      </c>
      <c r="M12" s="3">
        <f t="shared" si="3"/>
        <v>11311</v>
      </c>
      <c r="N12" s="2" t="str">
        <f t="shared" si="4"/>
        <v>Humber; York and North Yorkshire</v>
      </c>
      <c r="O12" s="2" t="s">
        <v>62</v>
      </c>
      <c r="P12" s="2" t="s">
        <v>63</v>
      </c>
    </row>
    <row r="13" spans="1:16" x14ac:dyDescent="0.25">
      <c r="A13" s="2" t="s">
        <v>10</v>
      </c>
      <c r="B13" s="3">
        <f>MIN('DECADE VIEW BY YEAR'!B13:E13)</f>
        <v>446</v>
      </c>
      <c r="C13" s="3">
        <f>MAX('DECADE VIEW BY YEAR'!B13:E13)</f>
        <v>973</v>
      </c>
      <c r="D13" s="3">
        <f t="shared" si="0"/>
        <v>527</v>
      </c>
      <c r="E13" s="3">
        <f>MIN('DECADE VIEW BY YEAR'!F13:I13)</f>
        <v>5609</v>
      </c>
      <c r="F13" s="3">
        <f>MAX('DECADE VIEW BY YEAR'!F13:I13)</f>
        <v>32540</v>
      </c>
      <c r="G13" s="3">
        <f t="shared" si="1"/>
        <v>26931</v>
      </c>
      <c r="H13" s="3">
        <f>MIN('DECADE VIEW BY YEAR'!J13:M13)</f>
        <v>49689</v>
      </c>
      <c r="I13" s="3">
        <f>MAX('DECADE VIEW BY YEAR'!J13:M13)</f>
        <v>106761</v>
      </c>
      <c r="J13" s="3">
        <f t="shared" si="2"/>
        <v>57072</v>
      </c>
      <c r="K13" s="3">
        <f>MIN('DECADE VIEW BY YEAR'!N13:R13)</f>
        <v>104214</v>
      </c>
      <c r="L13" s="3">
        <f>MAX('DECADE VIEW BY YEAR'!N13:R13)</f>
        <v>110110</v>
      </c>
      <c r="M13" s="3">
        <f t="shared" si="3"/>
        <v>5896</v>
      </c>
      <c r="N13" s="2" t="str">
        <f t="shared" si="4"/>
        <v xml:space="preserve">North Eastern; </v>
      </c>
      <c r="O13" s="2" t="s">
        <v>58</v>
      </c>
      <c r="P13" s="2"/>
    </row>
    <row r="14" spans="1:16" x14ac:dyDescent="0.25">
      <c r="A14" s="2" t="s">
        <v>11</v>
      </c>
      <c r="B14" s="3">
        <f>MIN('DECADE VIEW BY YEAR'!B14:E14)</f>
        <v>303</v>
      </c>
      <c r="C14" s="3">
        <f>MAX('DECADE VIEW BY YEAR'!B14:E14)</f>
        <v>661</v>
      </c>
      <c r="D14" s="3">
        <f t="shared" si="0"/>
        <v>358</v>
      </c>
      <c r="E14" s="3">
        <f>MIN('DECADE VIEW BY YEAR'!F14:I14)</f>
        <v>2567</v>
      </c>
      <c r="F14" s="3">
        <f>MAX('DECADE VIEW BY YEAR'!F14:I14)</f>
        <v>14413</v>
      </c>
      <c r="G14" s="3">
        <f t="shared" si="1"/>
        <v>11846</v>
      </c>
      <c r="H14" s="3">
        <f>MIN('DECADE VIEW BY YEAR'!J14:M14)</f>
        <v>21338</v>
      </c>
      <c r="I14" s="3">
        <f>MAX('DECADE VIEW BY YEAR'!J14:M14)</f>
        <v>45903</v>
      </c>
      <c r="J14" s="3">
        <f t="shared" si="2"/>
        <v>24565</v>
      </c>
      <c r="K14" s="3">
        <f>MIN('DECADE VIEW BY YEAR'!N14:R14)</f>
        <v>44512</v>
      </c>
      <c r="L14" s="3">
        <f>MAX('DECADE VIEW BY YEAR'!N14:R14)</f>
        <v>47243</v>
      </c>
      <c r="M14" s="3">
        <f t="shared" si="3"/>
        <v>2731</v>
      </c>
      <c r="N14" s="2" t="str">
        <f t="shared" si="4"/>
        <v xml:space="preserve">York and North Yorkshire; </v>
      </c>
      <c r="O14" s="2" t="s">
        <v>63</v>
      </c>
      <c r="P14" s="2"/>
    </row>
    <row r="15" spans="1:16" x14ac:dyDescent="0.25">
      <c r="A15" s="2" t="s">
        <v>12</v>
      </c>
      <c r="B15" s="3">
        <f>MIN('DECADE VIEW BY YEAR'!B15:E15)</f>
        <v>615</v>
      </c>
      <c r="C15" s="3">
        <f>MAX('DECADE VIEW BY YEAR'!B15:E15)</f>
        <v>1310</v>
      </c>
      <c r="D15" s="3">
        <f t="shared" si="0"/>
        <v>695</v>
      </c>
      <c r="E15" s="3">
        <f>MIN('DECADE VIEW BY YEAR'!F15:I15)</f>
        <v>4756</v>
      </c>
      <c r="F15" s="3">
        <f>MAX('DECADE VIEW BY YEAR'!F15:I15)</f>
        <v>26177</v>
      </c>
      <c r="G15" s="3">
        <f t="shared" si="1"/>
        <v>21421</v>
      </c>
      <c r="H15" s="3">
        <f>MIN('DECADE VIEW BY YEAR'!J15:M15)</f>
        <v>38519</v>
      </c>
      <c r="I15" s="3">
        <f>MAX('DECADE VIEW BY YEAR'!J15:M15)</f>
        <v>82653</v>
      </c>
      <c r="J15" s="3">
        <f t="shared" si="2"/>
        <v>44134</v>
      </c>
      <c r="K15" s="3">
        <f>MIN('DECADE VIEW BY YEAR'!N15:R15)</f>
        <v>80026</v>
      </c>
      <c r="L15" s="3">
        <f>MAX('DECADE VIEW BY YEAR'!N15:R15)</f>
        <v>85026</v>
      </c>
      <c r="M15" s="3">
        <f t="shared" si="3"/>
        <v>5000</v>
      </c>
      <c r="N15" s="2" t="str">
        <f t="shared" si="4"/>
        <v>Leeds City Region; York and North Yorkshire</v>
      </c>
      <c r="O15" s="2" t="s">
        <v>57</v>
      </c>
      <c r="P15" s="2" t="s">
        <v>63</v>
      </c>
    </row>
    <row r="16" spans="1:16" x14ac:dyDescent="0.25">
      <c r="A16" s="2" t="s">
        <v>13</v>
      </c>
      <c r="B16" s="3">
        <f>MIN('DECADE VIEW BY YEAR'!B16:E16)</f>
        <v>180</v>
      </c>
      <c r="C16" s="3">
        <f>MAX('DECADE VIEW BY YEAR'!B16:E16)</f>
        <v>392</v>
      </c>
      <c r="D16" s="3">
        <f t="shared" si="0"/>
        <v>212</v>
      </c>
      <c r="E16" s="3">
        <f>MIN('DECADE VIEW BY YEAR'!F16:I16)</f>
        <v>2482</v>
      </c>
      <c r="F16" s="3">
        <f>MAX('DECADE VIEW BY YEAR'!F16:I16)</f>
        <v>14484</v>
      </c>
      <c r="G16" s="3">
        <f t="shared" si="1"/>
        <v>12002</v>
      </c>
      <c r="H16" s="3">
        <f>MIN('DECADE VIEW BY YEAR'!J16:M16)</f>
        <v>22233</v>
      </c>
      <c r="I16" s="3">
        <f>MAX('DECADE VIEW BY YEAR'!J16:M16)</f>
        <v>47760</v>
      </c>
      <c r="J16" s="3">
        <f t="shared" si="2"/>
        <v>25527</v>
      </c>
      <c r="K16" s="3">
        <f>MIN('DECADE VIEW BY YEAR'!N16:R16)</f>
        <v>46671</v>
      </c>
      <c r="L16" s="3">
        <f>MAX('DECADE VIEW BY YEAR'!N16:R16)</f>
        <v>49275</v>
      </c>
      <c r="M16" s="3">
        <f t="shared" si="3"/>
        <v>2604</v>
      </c>
      <c r="N16" s="2" t="str">
        <f t="shared" si="4"/>
        <v xml:space="preserve">Tees Valley; </v>
      </c>
      <c r="O16" s="2" t="s">
        <v>59</v>
      </c>
      <c r="P16" s="2"/>
    </row>
    <row r="17" spans="1:16" x14ac:dyDescent="0.25">
      <c r="A17" s="2" t="s">
        <v>14</v>
      </c>
      <c r="B17" s="3">
        <f>MIN('DECADE VIEW BY YEAR'!B17:E17)</f>
        <v>38</v>
      </c>
      <c r="C17" s="3">
        <f>MAX('DECADE VIEW BY YEAR'!B17:E17)</f>
        <v>62</v>
      </c>
      <c r="D17" s="3">
        <f t="shared" si="0"/>
        <v>24</v>
      </c>
      <c r="E17" s="3">
        <f>MIN('DECADE VIEW BY YEAR'!F17:I17)</f>
        <v>163</v>
      </c>
      <c r="F17" s="3">
        <f>MAX('DECADE VIEW BY YEAR'!F17:I17)</f>
        <v>741</v>
      </c>
      <c r="G17" s="3">
        <f t="shared" si="1"/>
        <v>578</v>
      </c>
      <c r="H17" s="3">
        <f>MIN('DECADE VIEW BY YEAR'!J17:M17)</f>
        <v>1050</v>
      </c>
      <c r="I17" s="3">
        <f>MAX('DECADE VIEW BY YEAR'!J17:M17)</f>
        <v>2193</v>
      </c>
      <c r="J17" s="3">
        <f t="shared" si="2"/>
        <v>1143</v>
      </c>
      <c r="K17" s="3">
        <f>MIN('DECADE VIEW BY YEAR'!N17:R17)</f>
        <v>2086</v>
      </c>
      <c r="L17" s="3">
        <f>MAX('DECADE VIEW BY YEAR'!N17:R17)</f>
        <v>2243</v>
      </c>
      <c r="M17" s="3">
        <f t="shared" si="3"/>
        <v>157</v>
      </c>
      <c r="N17" s="2" t="str">
        <f t="shared" si="4"/>
        <v xml:space="preserve">Derby, Derbyshire, Nottingham and Nottinghamshire,; </v>
      </c>
      <c r="O17" s="2" t="s">
        <v>64</v>
      </c>
      <c r="P17" s="2"/>
    </row>
    <row r="18" spans="1:16" x14ac:dyDescent="0.25">
      <c r="A18" s="2" t="s">
        <v>51</v>
      </c>
      <c r="B18" s="3">
        <f>MIN('DECADE VIEW BY YEAR'!B18:E18)</f>
        <v>1244</v>
      </c>
      <c r="C18" s="3">
        <f>MAX('DECADE VIEW BY YEAR'!B18:E18)</f>
        <v>2021</v>
      </c>
      <c r="D18" s="3">
        <f t="shared" si="0"/>
        <v>777</v>
      </c>
      <c r="E18" s="3">
        <f>MIN('DECADE VIEW BY YEAR'!F18:I18)</f>
        <v>10212</v>
      </c>
      <c r="F18" s="3">
        <f>MAX('DECADE VIEW BY YEAR'!F18:I18)</f>
        <v>49229</v>
      </c>
      <c r="G18" s="3">
        <f t="shared" si="1"/>
        <v>39017</v>
      </c>
      <c r="H18" s="3">
        <f>MIN('DECADE VIEW BY YEAR'!J18:M18)</f>
        <v>75607</v>
      </c>
      <c r="I18" s="3">
        <f>MAX('DECADE VIEW BY YEAR'!J18:M18)</f>
        <v>156273</v>
      </c>
      <c r="J18" s="3">
        <f t="shared" si="2"/>
        <v>80666</v>
      </c>
      <c r="K18" s="3">
        <f>MIN('DECADE VIEW BY YEAR'!N18:R18)</f>
        <v>152403</v>
      </c>
      <c r="L18" s="3">
        <f>MAX('DECADE VIEW BY YEAR'!N18:R18)</f>
        <v>161128</v>
      </c>
      <c r="M18" s="3">
        <f t="shared" si="3"/>
        <v>8725</v>
      </c>
      <c r="N18" s="2" t="str">
        <f t="shared" si="4"/>
        <v xml:space="preserve">Humber; </v>
      </c>
      <c r="O18" s="2" t="s">
        <v>62</v>
      </c>
      <c r="P18" s="2"/>
    </row>
    <row r="19" spans="1:16" x14ac:dyDescent="0.25">
      <c r="A19" s="2" t="s">
        <v>16</v>
      </c>
      <c r="B19" s="3">
        <f>MIN('DECADE VIEW BY YEAR'!B19:E19)</f>
        <v>1279</v>
      </c>
      <c r="C19" s="3">
        <f>MAX('DECADE VIEW BY YEAR'!B19:E19)</f>
        <v>2081</v>
      </c>
      <c r="D19" s="3">
        <f t="shared" si="0"/>
        <v>802</v>
      </c>
      <c r="E19" s="3">
        <f>MIN('DECADE VIEW BY YEAR'!F19:I19)</f>
        <v>14667</v>
      </c>
      <c r="F19" s="3">
        <f>MAX('DECADE VIEW BY YEAR'!F19:I19)</f>
        <v>71968</v>
      </c>
      <c r="G19" s="3">
        <f t="shared" si="1"/>
        <v>57301</v>
      </c>
      <c r="H19" s="3">
        <f>MIN('DECADE VIEW BY YEAR'!J19:M19)</f>
        <v>112944</v>
      </c>
      <c r="I19" s="3">
        <f>MAX('DECADE VIEW BY YEAR'!J19:M19)</f>
        <v>232810</v>
      </c>
      <c r="J19" s="3">
        <f t="shared" si="2"/>
        <v>119866</v>
      </c>
      <c r="K19" s="3">
        <f>MIN('DECADE VIEW BY YEAR'!N19:R19)</f>
        <v>228491</v>
      </c>
      <c r="L19" s="3">
        <f>MAX('DECADE VIEW BY YEAR'!N19:R19)</f>
        <v>240537</v>
      </c>
      <c r="M19" s="3">
        <f t="shared" si="3"/>
        <v>12046</v>
      </c>
      <c r="N19" s="2" t="str">
        <f t="shared" si="4"/>
        <v xml:space="preserve">Leeds City Region; </v>
      </c>
      <c r="O19" s="2" t="s">
        <v>57</v>
      </c>
      <c r="P19" s="2"/>
    </row>
    <row r="20" spans="1:16" x14ac:dyDescent="0.25">
      <c r="A20" s="2" t="s">
        <v>17</v>
      </c>
      <c r="B20" s="3">
        <f>MIN('DECADE VIEW BY YEAR'!B20:E20)</f>
        <v>3028</v>
      </c>
      <c r="C20" s="3">
        <f>MAX('DECADE VIEW BY YEAR'!B20:E20)</f>
        <v>4928</v>
      </c>
      <c r="D20" s="3">
        <f t="shared" si="0"/>
        <v>1900</v>
      </c>
      <c r="E20" s="3">
        <f>MIN('DECADE VIEW BY YEAR'!F20:I20)</f>
        <v>28160</v>
      </c>
      <c r="F20" s="3">
        <f>MAX('DECADE VIEW BY YEAR'!F20:I20)</f>
        <v>136751</v>
      </c>
      <c r="G20" s="3">
        <f t="shared" si="1"/>
        <v>108591</v>
      </c>
      <c r="H20" s="3">
        <f>MIN('DECADE VIEW BY YEAR'!J20:M20)</f>
        <v>211927</v>
      </c>
      <c r="I20" s="3">
        <f>MAX('DECADE VIEW BY YEAR'!J20:M20)</f>
        <v>437543</v>
      </c>
      <c r="J20" s="3">
        <f t="shared" si="2"/>
        <v>225616</v>
      </c>
      <c r="K20" s="3">
        <f>MIN('DECADE VIEW BY YEAR'!N20:R20)</f>
        <v>427846</v>
      </c>
      <c r="L20" s="3">
        <f>MAX('DECADE VIEW BY YEAR'!N20:R20)</f>
        <v>451525</v>
      </c>
      <c r="M20" s="3">
        <f t="shared" si="3"/>
        <v>23679</v>
      </c>
      <c r="N20" s="2" t="str">
        <f t="shared" si="4"/>
        <v xml:space="preserve">Leeds City Region; </v>
      </c>
      <c r="O20" s="2" t="s">
        <v>57</v>
      </c>
      <c r="P20" s="2"/>
    </row>
    <row r="21" spans="1:16" x14ac:dyDescent="0.25">
      <c r="A21" s="2" t="s">
        <v>18</v>
      </c>
      <c r="B21" s="3">
        <f>MIN('DECADE VIEW BY YEAR'!B21:E21)</f>
        <v>215</v>
      </c>
      <c r="C21" s="3">
        <f>MAX('DECADE VIEW BY YEAR'!B21:E21)</f>
        <v>470</v>
      </c>
      <c r="D21" s="3">
        <f t="shared" si="0"/>
        <v>255</v>
      </c>
      <c r="E21" s="3">
        <f>MIN('DECADE VIEW BY YEAR'!F21:I21)</f>
        <v>3554</v>
      </c>
      <c r="F21" s="3">
        <f>MAX('DECADE VIEW BY YEAR'!F21:I21)</f>
        <v>20939</v>
      </c>
      <c r="G21" s="3">
        <f t="shared" si="1"/>
        <v>17385</v>
      </c>
      <c r="H21" s="3">
        <f>MIN('DECADE VIEW BY YEAR'!J21:M21)</f>
        <v>32426</v>
      </c>
      <c r="I21" s="3">
        <f>MAX('DECADE VIEW BY YEAR'!J21:M21)</f>
        <v>69632</v>
      </c>
      <c r="J21" s="3">
        <f t="shared" si="2"/>
        <v>37206</v>
      </c>
      <c r="K21" s="3">
        <f>MIN('DECADE VIEW BY YEAR'!N21:R21)</f>
        <v>68170</v>
      </c>
      <c r="L21" s="3">
        <f>MAX('DECADE VIEW BY YEAR'!N21:R21)</f>
        <v>71883</v>
      </c>
      <c r="M21" s="3">
        <f t="shared" si="3"/>
        <v>3713</v>
      </c>
      <c r="N21" s="2" t="str">
        <f t="shared" si="4"/>
        <v xml:space="preserve">Tees Valley; </v>
      </c>
      <c r="O21" s="2" t="s">
        <v>59</v>
      </c>
      <c r="P21" s="2"/>
    </row>
    <row r="22" spans="1:16" x14ac:dyDescent="0.25">
      <c r="A22" s="2" t="s">
        <v>19</v>
      </c>
      <c r="B22" s="3">
        <f>MIN('DECADE VIEW BY YEAR'!B22:E22)</f>
        <v>518</v>
      </c>
      <c r="C22" s="3">
        <f>MAX('DECADE VIEW BY YEAR'!B22:E22)</f>
        <v>1130</v>
      </c>
      <c r="D22" s="3">
        <f t="shared" si="0"/>
        <v>612</v>
      </c>
      <c r="E22" s="3">
        <f>MIN('DECADE VIEW BY YEAR'!F22:I22)</f>
        <v>7241</v>
      </c>
      <c r="F22" s="3">
        <f>MAX('DECADE VIEW BY YEAR'!F22:I22)</f>
        <v>42277</v>
      </c>
      <c r="G22" s="3">
        <f t="shared" si="1"/>
        <v>35036</v>
      </c>
      <c r="H22" s="3">
        <f>MIN('DECADE VIEW BY YEAR'!J22:M22)</f>
        <v>64936</v>
      </c>
      <c r="I22" s="3">
        <f>MAX('DECADE VIEW BY YEAR'!J22:M22)</f>
        <v>139488</v>
      </c>
      <c r="J22" s="3">
        <f t="shared" si="2"/>
        <v>74552</v>
      </c>
      <c r="K22" s="3">
        <f>MIN('DECADE VIEW BY YEAR'!N22:R22)</f>
        <v>136326</v>
      </c>
      <c r="L22" s="3">
        <f>MAX('DECADE VIEW BY YEAR'!N22:R22)</f>
        <v>143919</v>
      </c>
      <c r="M22" s="3">
        <f t="shared" si="3"/>
        <v>7593</v>
      </c>
      <c r="N22" s="2" t="str">
        <f t="shared" si="4"/>
        <v xml:space="preserve">North Eastern; </v>
      </c>
      <c r="O22" s="2" t="s">
        <v>58</v>
      </c>
      <c r="P22" s="2"/>
    </row>
    <row r="23" spans="1:16" x14ac:dyDescent="0.25">
      <c r="A23" s="2" t="s">
        <v>20</v>
      </c>
      <c r="B23" s="3">
        <f>MIN('DECADE VIEW BY YEAR'!B23:E23)</f>
        <v>104</v>
      </c>
      <c r="C23" s="3">
        <f>MAX('DECADE VIEW BY YEAR'!B23:E23)</f>
        <v>169</v>
      </c>
      <c r="D23" s="3">
        <f t="shared" si="0"/>
        <v>65</v>
      </c>
      <c r="E23" s="3">
        <f>MIN('DECADE VIEW BY YEAR'!F23:I23)</f>
        <v>758</v>
      </c>
      <c r="F23" s="3">
        <f>MAX('DECADE VIEW BY YEAR'!F23:I23)</f>
        <v>3626</v>
      </c>
      <c r="G23" s="3">
        <f t="shared" si="1"/>
        <v>2868</v>
      </c>
      <c r="H23" s="3">
        <f>MIN('DECADE VIEW BY YEAR'!J23:M23)</f>
        <v>5514</v>
      </c>
      <c r="I23" s="3">
        <f>MAX('DECADE VIEW BY YEAR'!J23:M23)</f>
        <v>11412</v>
      </c>
      <c r="J23" s="3">
        <f t="shared" si="2"/>
        <v>5898</v>
      </c>
      <c r="K23" s="3">
        <f>MIN('DECADE VIEW BY YEAR'!N23:R23)</f>
        <v>11097</v>
      </c>
      <c r="L23" s="3">
        <f>MAX('DECADE VIEW BY YEAR'!N23:R23)</f>
        <v>11756</v>
      </c>
      <c r="M23" s="3">
        <f t="shared" si="3"/>
        <v>659</v>
      </c>
      <c r="N23" s="2" t="str">
        <f t="shared" si="4"/>
        <v>Derby, Derbyshire, Nottingham and Nottinghamshire; Sheffield City Region</v>
      </c>
      <c r="O23" s="2" t="s">
        <v>69</v>
      </c>
      <c r="P23" s="2" t="s">
        <v>60</v>
      </c>
    </row>
    <row r="24" spans="1:16" x14ac:dyDescent="0.25">
      <c r="A24" s="2" t="s">
        <v>21</v>
      </c>
      <c r="B24" s="3">
        <f>MIN('DECADE VIEW BY YEAR'!B24:E24)</f>
        <v>710</v>
      </c>
      <c r="C24" s="3">
        <f>MAX('DECADE VIEW BY YEAR'!B24:E24)</f>
        <v>1158</v>
      </c>
      <c r="D24" s="3">
        <f t="shared" si="0"/>
        <v>448</v>
      </c>
      <c r="E24" s="3">
        <f>MIN('DECADE VIEW BY YEAR'!F24:I24)</f>
        <v>6080</v>
      </c>
      <c r="F24" s="3">
        <f>MAX('DECADE VIEW BY YEAR'!F24:I24)</f>
        <v>29385</v>
      </c>
      <c r="G24" s="3">
        <f t="shared" si="1"/>
        <v>23305</v>
      </c>
      <c r="H24" s="3">
        <f>MIN('DECADE VIEW BY YEAR'!J24:M24)</f>
        <v>45270</v>
      </c>
      <c r="I24" s="3">
        <f>MAX('DECADE VIEW BY YEAR'!J24:M24)</f>
        <v>93533</v>
      </c>
      <c r="J24" s="3">
        <f t="shared" si="2"/>
        <v>48263</v>
      </c>
      <c r="K24" s="3">
        <f>MIN('DECADE VIEW BY YEAR'!N24:R24)</f>
        <v>91296</v>
      </c>
      <c r="L24" s="3">
        <f>MAX('DECADE VIEW BY YEAR'!N24:R24)</f>
        <v>96463</v>
      </c>
      <c r="M24" s="3">
        <f t="shared" si="3"/>
        <v>5167</v>
      </c>
      <c r="N24" s="2" t="str">
        <f t="shared" si="4"/>
        <v>Greater Lincolnshire; Humber</v>
      </c>
      <c r="O24" s="2" t="s">
        <v>61</v>
      </c>
      <c r="P24" s="2" t="s">
        <v>62</v>
      </c>
    </row>
    <row r="25" spans="1:16" x14ac:dyDescent="0.25">
      <c r="A25" s="2" t="s">
        <v>22</v>
      </c>
      <c r="B25" s="3">
        <f>MIN('DECADE VIEW BY YEAR'!B25:E25)</f>
        <v>746</v>
      </c>
      <c r="C25" s="3">
        <f>MAX('DECADE VIEW BY YEAR'!B25:E25)</f>
        <v>1215</v>
      </c>
      <c r="D25" s="3">
        <f t="shared" si="0"/>
        <v>469</v>
      </c>
      <c r="E25" s="3">
        <f>MIN('DECADE VIEW BY YEAR'!F25:I25)</f>
        <v>6258</v>
      </c>
      <c r="F25" s="3">
        <f>MAX('DECADE VIEW BY YEAR'!F25:I25)</f>
        <v>30201</v>
      </c>
      <c r="G25" s="3">
        <f t="shared" si="1"/>
        <v>23943</v>
      </c>
      <c r="H25" s="3">
        <f>MIN('DECADE VIEW BY YEAR'!J25:M25)</f>
        <v>46460</v>
      </c>
      <c r="I25" s="3">
        <f>MAX('DECADE VIEW BY YEAR'!J25:M25)</f>
        <v>96006</v>
      </c>
      <c r="J25" s="3">
        <f t="shared" si="2"/>
        <v>49546</v>
      </c>
      <c r="K25" s="3">
        <f>MIN('DECADE VIEW BY YEAR'!N25:R25)</f>
        <v>93672</v>
      </c>
      <c r="L25" s="3">
        <f>MAX('DECADE VIEW BY YEAR'!N25:R25)</f>
        <v>99004</v>
      </c>
      <c r="M25" s="3">
        <f t="shared" si="3"/>
        <v>5332</v>
      </c>
      <c r="N25" s="2" t="str">
        <f t="shared" si="4"/>
        <v>Greater Lincolnshire; Humber</v>
      </c>
      <c r="O25" s="2" t="s">
        <v>61</v>
      </c>
      <c r="P25" s="2" t="s">
        <v>62</v>
      </c>
    </row>
    <row r="26" spans="1:16" x14ac:dyDescent="0.25">
      <c r="A26" s="2" t="s">
        <v>23</v>
      </c>
      <c r="B26" s="3">
        <f>MIN('DECADE VIEW BY YEAR'!B26:E26)</f>
        <v>426</v>
      </c>
      <c r="C26" s="3">
        <f>MAX('DECADE VIEW BY YEAR'!B26:E26)</f>
        <v>930</v>
      </c>
      <c r="D26" s="3">
        <f t="shared" si="0"/>
        <v>504</v>
      </c>
      <c r="E26" s="3">
        <f>MIN('DECADE VIEW BY YEAR'!F26:I26)</f>
        <v>5793</v>
      </c>
      <c r="F26" s="3">
        <f>MAX('DECADE VIEW BY YEAR'!F26:I26)</f>
        <v>33773</v>
      </c>
      <c r="G26" s="3">
        <f t="shared" si="1"/>
        <v>27980</v>
      </c>
      <c r="H26" s="3">
        <f>MIN('DECADE VIEW BY YEAR'!J26:M26)</f>
        <v>51797</v>
      </c>
      <c r="I26" s="3">
        <f>MAX('DECADE VIEW BY YEAR'!J26:M26)</f>
        <v>111268</v>
      </c>
      <c r="J26" s="3">
        <f t="shared" si="2"/>
        <v>59471</v>
      </c>
      <c r="K26" s="3">
        <f>MIN('DECADE VIEW BY YEAR'!N26:R26)</f>
        <v>108713</v>
      </c>
      <c r="L26" s="3">
        <f>MAX('DECADE VIEW BY YEAR'!N26:R26)</f>
        <v>114792</v>
      </c>
      <c r="M26" s="3">
        <f t="shared" si="3"/>
        <v>6079</v>
      </c>
      <c r="N26" s="2" t="str">
        <f t="shared" si="4"/>
        <v xml:space="preserve">North Eastern; </v>
      </c>
      <c r="O26" s="2" t="s">
        <v>58</v>
      </c>
      <c r="P26" s="2"/>
    </row>
    <row r="27" spans="1:16" x14ac:dyDescent="0.25">
      <c r="A27" s="2" t="s">
        <v>24</v>
      </c>
      <c r="B27" s="3">
        <f>MIN('DECADE VIEW BY YEAR'!B27:E27)</f>
        <v>996</v>
      </c>
      <c r="C27" s="3">
        <f>MAX('DECADE VIEW BY YEAR'!B27:E27)</f>
        <v>2172</v>
      </c>
      <c r="D27" s="3">
        <f t="shared" si="0"/>
        <v>1176</v>
      </c>
      <c r="E27" s="3">
        <f>MIN('DECADE VIEW BY YEAR'!F27:I27)</f>
        <v>8967</v>
      </c>
      <c r="F27" s="3">
        <f>MAX('DECADE VIEW BY YEAR'!F27:I27)</f>
        <v>50662</v>
      </c>
      <c r="G27" s="3">
        <f t="shared" si="1"/>
        <v>41695</v>
      </c>
      <c r="H27" s="3">
        <f>MIN('DECADE VIEW BY YEAR'!J27:M27)</f>
        <v>75442</v>
      </c>
      <c r="I27" s="3">
        <f>MAX('DECADE VIEW BY YEAR'!J27:M27)</f>
        <v>162247</v>
      </c>
      <c r="J27" s="3">
        <f t="shared" si="2"/>
        <v>86805</v>
      </c>
      <c r="K27" s="3">
        <f>MIN('DECADE VIEW BY YEAR'!N27:R27)</f>
        <v>157530</v>
      </c>
      <c r="L27" s="3">
        <f>MAX('DECADE VIEW BY YEAR'!N27:R27)</f>
        <v>167052</v>
      </c>
      <c r="M27" s="3">
        <f t="shared" si="3"/>
        <v>9522</v>
      </c>
      <c r="N27" s="2" t="str">
        <f t="shared" si="4"/>
        <v xml:space="preserve">North Eastern; </v>
      </c>
      <c r="O27" s="2" t="s">
        <v>58</v>
      </c>
      <c r="P27" s="2"/>
    </row>
    <row r="28" spans="1:16" x14ac:dyDescent="0.25">
      <c r="A28" s="2" t="s">
        <v>25</v>
      </c>
      <c r="B28" s="3">
        <f>MIN('DECADE VIEW BY YEAR'!B28:E28)</f>
        <v>71</v>
      </c>
      <c r="C28" s="3">
        <f>MAX('DECADE VIEW BY YEAR'!B28:E28)</f>
        <v>117</v>
      </c>
      <c r="D28" s="3">
        <f t="shared" si="0"/>
        <v>46</v>
      </c>
      <c r="E28" s="3">
        <f>MIN('DECADE VIEW BY YEAR'!F28:I28)</f>
        <v>644</v>
      </c>
      <c r="F28" s="3">
        <f>MAX('DECADE VIEW BY YEAR'!F28:I28)</f>
        <v>3122</v>
      </c>
      <c r="G28" s="3">
        <f t="shared" si="1"/>
        <v>2478</v>
      </c>
      <c r="H28" s="3">
        <f>MIN('DECADE VIEW BY YEAR'!J28:M28)</f>
        <v>4826</v>
      </c>
      <c r="I28" s="3">
        <f>MAX('DECADE VIEW BY YEAR'!J28:M28)</f>
        <v>9967</v>
      </c>
      <c r="J28" s="3">
        <f t="shared" si="2"/>
        <v>5141</v>
      </c>
      <c r="K28" s="3">
        <f>MIN('DECADE VIEW BY YEAR'!N28:R28)</f>
        <v>9740</v>
      </c>
      <c r="L28" s="3">
        <f>MAX('DECADE VIEW BY YEAR'!N28:R28)</f>
        <v>10283</v>
      </c>
      <c r="M28" s="3">
        <f t="shared" si="3"/>
        <v>543</v>
      </c>
      <c r="N28" s="2" t="str">
        <f t="shared" si="4"/>
        <v xml:space="preserve">Lancashire; </v>
      </c>
      <c r="O28" s="2" t="s">
        <v>65</v>
      </c>
      <c r="P28" s="2"/>
    </row>
    <row r="29" spans="1:16" x14ac:dyDescent="0.25">
      <c r="A29" s="2" t="s">
        <v>26</v>
      </c>
      <c r="B29" s="3">
        <f>MIN('DECADE VIEW BY YEAR'!B29:E29)</f>
        <v>245</v>
      </c>
      <c r="C29" s="3">
        <f>MAX('DECADE VIEW BY YEAR'!B29:E29)</f>
        <v>535</v>
      </c>
      <c r="D29" s="3">
        <f t="shared" si="0"/>
        <v>290</v>
      </c>
      <c r="E29" s="3">
        <f>MIN('DECADE VIEW BY YEAR'!F29:I29)</f>
        <v>3687</v>
      </c>
      <c r="F29" s="3">
        <f>MAX('DECADE VIEW BY YEAR'!F29:I29)</f>
        <v>21620</v>
      </c>
      <c r="G29" s="3">
        <f t="shared" si="1"/>
        <v>17933</v>
      </c>
      <c r="H29" s="3">
        <f>MIN('DECADE VIEW BY YEAR'!J29:M29)</f>
        <v>33335</v>
      </c>
      <c r="I29" s="3">
        <f>MAX('DECADE VIEW BY YEAR'!J29:M29)</f>
        <v>71597</v>
      </c>
      <c r="J29" s="3">
        <f t="shared" si="2"/>
        <v>38262</v>
      </c>
      <c r="K29" s="3">
        <f>MIN('DECADE VIEW BY YEAR'!N29:R29)</f>
        <v>70030</v>
      </c>
      <c r="L29" s="3">
        <f>MAX('DECADE VIEW BY YEAR'!N29:R29)</f>
        <v>73890</v>
      </c>
      <c r="M29" s="3">
        <f t="shared" si="3"/>
        <v>3860</v>
      </c>
      <c r="N29" s="2" t="str">
        <f t="shared" si="4"/>
        <v xml:space="preserve">Tees Valley; </v>
      </c>
      <c r="O29" s="2" t="s">
        <v>59</v>
      </c>
      <c r="P29" s="2"/>
    </row>
    <row r="30" spans="1:16" x14ac:dyDescent="0.25">
      <c r="A30" s="2" t="s">
        <v>27</v>
      </c>
      <c r="B30" s="3">
        <f>MIN('DECADE VIEW BY YEAR'!B30:E30)</f>
        <v>142</v>
      </c>
      <c r="C30" s="3">
        <f>MAX('DECADE VIEW BY YEAR'!B30:E30)</f>
        <v>307</v>
      </c>
      <c r="D30" s="3">
        <f t="shared" si="0"/>
        <v>165</v>
      </c>
      <c r="E30" s="3">
        <f>MIN('DECADE VIEW BY YEAR'!F30:I30)</f>
        <v>1430</v>
      </c>
      <c r="F30" s="3">
        <f>MAX('DECADE VIEW BY YEAR'!F30:I30)</f>
        <v>8165</v>
      </c>
      <c r="G30" s="3">
        <f t="shared" si="1"/>
        <v>6735</v>
      </c>
      <c r="H30" s="3">
        <f>MIN('DECADE VIEW BY YEAR'!J30:M30)</f>
        <v>12282</v>
      </c>
      <c r="I30" s="3">
        <f>MAX('DECADE VIEW BY YEAR'!J30:M30)</f>
        <v>26404</v>
      </c>
      <c r="J30" s="3">
        <f t="shared" si="2"/>
        <v>14122</v>
      </c>
      <c r="K30" s="3">
        <f>MIN('DECADE VIEW BY YEAR'!N30:R30)</f>
        <v>25691</v>
      </c>
      <c r="L30" s="3">
        <f>MAX('DECADE VIEW BY YEAR'!N30:R30)</f>
        <v>27204</v>
      </c>
      <c r="M30" s="3">
        <f t="shared" si="3"/>
        <v>1513</v>
      </c>
      <c r="N30" s="2" t="str">
        <f t="shared" si="4"/>
        <v xml:space="preserve">York and North Yorkshire; </v>
      </c>
      <c r="O30" s="2" t="s">
        <v>63</v>
      </c>
      <c r="P30" s="2"/>
    </row>
    <row r="31" spans="1:16" x14ac:dyDescent="0.25">
      <c r="A31" s="2" t="s">
        <v>28</v>
      </c>
      <c r="B31" s="3">
        <f>MIN('DECADE VIEW BY YEAR'!B31:E31)</f>
        <v>1665</v>
      </c>
      <c r="C31" s="3">
        <f>MAX('DECADE VIEW BY YEAR'!B31:E31)</f>
        <v>2706</v>
      </c>
      <c r="D31" s="3">
        <f t="shared" si="0"/>
        <v>1041</v>
      </c>
      <c r="E31" s="3">
        <f>MIN('DECADE VIEW BY YEAR'!F31:I31)</f>
        <v>10236</v>
      </c>
      <c r="F31" s="3">
        <f>MAX('DECADE VIEW BY YEAR'!F31:I31)</f>
        <v>48305</v>
      </c>
      <c r="G31" s="3">
        <f t="shared" si="1"/>
        <v>38069</v>
      </c>
      <c r="H31" s="3">
        <f>MIN('DECADE VIEW BY YEAR'!J31:M31)</f>
        <v>72205</v>
      </c>
      <c r="I31" s="3">
        <f>MAX('DECADE VIEW BY YEAR'!J31:M31)</f>
        <v>149762</v>
      </c>
      <c r="J31" s="3">
        <f t="shared" si="2"/>
        <v>77557</v>
      </c>
      <c r="K31" s="3">
        <f>MIN('DECADE VIEW BY YEAR'!N31:R31)</f>
        <v>144867</v>
      </c>
      <c r="L31" s="3">
        <f>MAX('DECADE VIEW BY YEAR'!N31:R31)</f>
        <v>154008</v>
      </c>
      <c r="M31" s="3">
        <f t="shared" si="3"/>
        <v>9141</v>
      </c>
      <c r="N31" s="2" t="str">
        <f t="shared" si="4"/>
        <v xml:space="preserve">Sheffield City Region; </v>
      </c>
      <c r="O31" s="2" t="s">
        <v>60</v>
      </c>
      <c r="P31" s="2"/>
    </row>
    <row r="32" spans="1:16" x14ac:dyDescent="0.25">
      <c r="A32" s="2" t="s">
        <v>29</v>
      </c>
      <c r="B32" s="3">
        <f>MIN('DECADE VIEW BY YEAR'!B32:E32)</f>
        <v>229</v>
      </c>
      <c r="C32" s="3">
        <f>MAX('DECADE VIEW BY YEAR'!B32:E32)</f>
        <v>488</v>
      </c>
      <c r="D32" s="3">
        <f t="shared" si="0"/>
        <v>259</v>
      </c>
      <c r="E32" s="3">
        <f>MIN('DECADE VIEW BY YEAR'!F32:I32)</f>
        <v>1693</v>
      </c>
      <c r="F32" s="3">
        <f>MAX('DECADE VIEW BY YEAR'!F32:I32)</f>
        <v>9299</v>
      </c>
      <c r="G32" s="3">
        <f t="shared" si="1"/>
        <v>7606</v>
      </c>
      <c r="H32" s="3">
        <f>MIN('DECADE VIEW BY YEAR'!J32:M32)</f>
        <v>13614</v>
      </c>
      <c r="I32" s="3">
        <f>MAX('DECADE VIEW BY YEAR'!J32:M32)</f>
        <v>29235</v>
      </c>
      <c r="J32" s="3">
        <f t="shared" si="2"/>
        <v>15621</v>
      </c>
      <c r="K32" s="3">
        <f>MIN('DECADE VIEW BY YEAR'!N32:R32)</f>
        <v>28272</v>
      </c>
      <c r="L32" s="3">
        <f>MAX('DECADE VIEW BY YEAR'!N32:R32)</f>
        <v>30063</v>
      </c>
      <c r="M32" s="3">
        <f t="shared" si="3"/>
        <v>1791</v>
      </c>
      <c r="N32" s="2" t="str">
        <f t="shared" si="4"/>
        <v xml:space="preserve">York and North Yorkshire; </v>
      </c>
      <c r="O32" s="2" t="s">
        <v>63</v>
      </c>
      <c r="P32" s="2"/>
    </row>
    <row r="33" spans="1:16" x14ac:dyDescent="0.25">
      <c r="A33" s="2" t="s">
        <v>30</v>
      </c>
      <c r="B33" s="3">
        <f>MIN('DECADE VIEW BY YEAR'!B33:E33)</f>
        <v>519</v>
      </c>
      <c r="C33" s="3">
        <f>MAX('DECADE VIEW BY YEAR'!B33:E33)</f>
        <v>1098</v>
      </c>
      <c r="D33" s="3">
        <f t="shared" si="0"/>
        <v>579</v>
      </c>
      <c r="E33" s="3">
        <f>MIN('DECADE VIEW BY YEAR'!F33:I33)</f>
        <v>3912</v>
      </c>
      <c r="F33" s="3">
        <f>MAX('DECADE VIEW BY YEAR'!F33:I33)</f>
        <v>21546</v>
      </c>
      <c r="G33" s="3">
        <f t="shared" si="1"/>
        <v>17634</v>
      </c>
      <c r="H33" s="3">
        <f>MIN('DECADE VIEW BY YEAR'!J33:M33)</f>
        <v>31634</v>
      </c>
      <c r="I33" s="3">
        <f>MAX('DECADE VIEW BY YEAR'!J33:M33)</f>
        <v>67939</v>
      </c>
      <c r="J33" s="3">
        <f t="shared" si="2"/>
        <v>36305</v>
      </c>
      <c r="K33" s="3">
        <f>MIN('DECADE VIEW BY YEAR'!N33:R33)</f>
        <v>65733</v>
      </c>
      <c r="L33" s="3">
        <f>MAX('DECADE VIEW BY YEAR'!N33:R33)</f>
        <v>69871</v>
      </c>
      <c r="M33" s="3">
        <f t="shared" si="3"/>
        <v>4138</v>
      </c>
      <c r="N33" s="2" t="str">
        <f t="shared" si="4"/>
        <v xml:space="preserve">York and North Yorkshire; </v>
      </c>
      <c r="O33" s="2" t="s">
        <v>63</v>
      </c>
      <c r="P33" s="2"/>
    </row>
    <row r="34" spans="1:16" x14ac:dyDescent="0.25">
      <c r="A34" s="2" t="s">
        <v>31</v>
      </c>
      <c r="B34" s="3">
        <f>MIN('DECADE VIEW BY YEAR'!B34:E34)</f>
        <v>378</v>
      </c>
      <c r="C34" s="3">
        <f>MAX('DECADE VIEW BY YEAR'!B34:E34)</f>
        <v>622</v>
      </c>
      <c r="D34" s="3">
        <f t="shared" si="0"/>
        <v>244</v>
      </c>
      <c r="E34" s="3">
        <f>MIN('DECADE VIEW BY YEAR'!F34:I34)</f>
        <v>3113</v>
      </c>
      <c r="F34" s="3">
        <f>MAX('DECADE VIEW BY YEAR'!F34:I34)</f>
        <v>15033</v>
      </c>
      <c r="G34" s="3">
        <f t="shared" si="1"/>
        <v>11920</v>
      </c>
      <c r="H34" s="3">
        <f>MIN('DECADE VIEW BY YEAR'!J34:M34)</f>
        <v>23071</v>
      </c>
      <c r="I34" s="3">
        <f>MAX('DECADE VIEW BY YEAR'!J34:M34)</f>
        <v>47711</v>
      </c>
      <c r="J34" s="3">
        <f t="shared" si="2"/>
        <v>24640</v>
      </c>
      <c r="K34" s="3">
        <f>MIN('DECADE VIEW BY YEAR'!N34:R34)</f>
        <v>46524</v>
      </c>
      <c r="L34" s="3">
        <f>MAX('DECADE VIEW BY YEAR'!N34:R34)</f>
        <v>49192</v>
      </c>
      <c r="M34" s="3">
        <f t="shared" si="3"/>
        <v>2668</v>
      </c>
      <c r="N34" s="2" t="str">
        <f t="shared" si="4"/>
        <v>Leeds City Region; York and North Yorkshire</v>
      </c>
      <c r="O34" s="2" t="s">
        <v>57</v>
      </c>
      <c r="P34" s="2" t="s">
        <v>63</v>
      </c>
    </row>
    <row r="35" spans="1:16" x14ac:dyDescent="0.25">
      <c r="A35" s="2" t="s">
        <v>32</v>
      </c>
      <c r="B35" s="3">
        <f>MIN('DECADE VIEW BY YEAR'!B35:E35)</f>
        <v>2496</v>
      </c>
      <c r="C35" s="3">
        <f>MAX('DECADE VIEW BY YEAR'!B35:E35)</f>
        <v>4059</v>
      </c>
      <c r="D35" s="3">
        <f t="shared" si="0"/>
        <v>1563</v>
      </c>
      <c r="E35" s="3">
        <f>MIN('DECADE VIEW BY YEAR'!F35:I35)</f>
        <v>19800</v>
      </c>
      <c r="F35" s="3">
        <f>MAX('DECADE VIEW BY YEAR'!F35:I35)</f>
        <v>95254</v>
      </c>
      <c r="G35" s="3">
        <f t="shared" si="1"/>
        <v>75454</v>
      </c>
      <c r="H35" s="3">
        <f>MIN('DECADE VIEW BY YEAR'!J35:M35)</f>
        <v>145889</v>
      </c>
      <c r="I35" s="3">
        <f>MAX('DECADE VIEW BY YEAR'!J35:M35)</f>
        <v>301646</v>
      </c>
      <c r="J35" s="3">
        <f t="shared" si="2"/>
        <v>155757</v>
      </c>
      <c r="K35" s="3">
        <f>MIN('DECADE VIEW BY YEAR'!N35:R35)</f>
        <v>293936</v>
      </c>
      <c r="L35" s="3">
        <f>MAX('DECADE VIEW BY YEAR'!N35:R35)</f>
        <v>310938</v>
      </c>
      <c r="M35" s="3">
        <f t="shared" si="3"/>
        <v>17002</v>
      </c>
      <c r="N35" s="2" t="str">
        <f t="shared" si="4"/>
        <v xml:space="preserve">Sheffield City Region; </v>
      </c>
      <c r="O35" s="2" t="s">
        <v>60</v>
      </c>
      <c r="P35" s="2"/>
    </row>
    <row r="36" spans="1:16" x14ac:dyDescent="0.25">
      <c r="A36" s="2" t="s">
        <v>33</v>
      </c>
      <c r="B36" s="3">
        <f>MIN('DECADE VIEW BY YEAR'!B36:E36)</f>
        <v>327</v>
      </c>
      <c r="C36" s="3">
        <f>MAX('DECADE VIEW BY YEAR'!B36:E36)</f>
        <v>710</v>
      </c>
      <c r="D36" s="3">
        <f t="shared" si="0"/>
        <v>383</v>
      </c>
      <c r="E36" s="3">
        <f>MIN('DECADE VIEW BY YEAR'!F36:I36)</f>
        <v>4176</v>
      </c>
      <c r="F36" s="3">
        <f>MAX('DECADE VIEW BY YEAR'!F36:I36)</f>
        <v>24263</v>
      </c>
      <c r="G36" s="3">
        <f t="shared" si="1"/>
        <v>20087</v>
      </c>
      <c r="H36" s="3">
        <f>MIN('DECADE VIEW BY YEAR'!J36:M36)</f>
        <v>37090</v>
      </c>
      <c r="I36" s="3">
        <f>MAX('DECADE VIEW BY YEAR'!J36:M36)</f>
        <v>79685</v>
      </c>
      <c r="J36" s="3">
        <f t="shared" si="2"/>
        <v>42595</v>
      </c>
      <c r="K36" s="3">
        <f>MIN('DECADE VIEW BY YEAR'!N36:R36)</f>
        <v>77803</v>
      </c>
      <c r="L36" s="3">
        <f>MAX('DECADE VIEW BY YEAR'!N36:R36)</f>
        <v>82190</v>
      </c>
      <c r="M36" s="3">
        <f t="shared" si="3"/>
        <v>4387</v>
      </c>
      <c r="N36" s="2" t="str">
        <f t="shared" si="4"/>
        <v xml:space="preserve">North Eastern; </v>
      </c>
      <c r="O36" s="2" t="s">
        <v>58</v>
      </c>
      <c r="P36" s="2"/>
    </row>
    <row r="37" spans="1:16" x14ac:dyDescent="0.25">
      <c r="A37" s="2" t="s">
        <v>34</v>
      </c>
      <c r="B37" s="3">
        <f>MIN('DECADE VIEW BY YEAR'!B37:E37)</f>
        <v>382</v>
      </c>
      <c r="C37" s="3">
        <f>MAX('DECADE VIEW BY YEAR'!B37:E37)</f>
        <v>830</v>
      </c>
      <c r="D37" s="3">
        <f t="shared" si="0"/>
        <v>448</v>
      </c>
      <c r="E37" s="3">
        <f>MIN('DECADE VIEW BY YEAR'!F37:I37)</f>
        <v>5012</v>
      </c>
      <c r="F37" s="3">
        <f>MAX('DECADE VIEW BY YEAR'!F37:I37)</f>
        <v>29161</v>
      </c>
      <c r="G37" s="3">
        <f t="shared" si="1"/>
        <v>24149</v>
      </c>
      <c r="H37" s="3">
        <f>MIN('DECADE VIEW BY YEAR'!J37:M37)</f>
        <v>44643</v>
      </c>
      <c r="I37" s="3">
        <f>MAX('DECADE VIEW BY YEAR'!J37:M37)</f>
        <v>95910</v>
      </c>
      <c r="J37" s="3">
        <f t="shared" si="2"/>
        <v>51267</v>
      </c>
      <c r="K37" s="3">
        <f>MIN('DECADE VIEW BY YEAR'!N37:R37)</f>
        <v>93674</v>
      </c>
      <c r="L37" s="3">
        <f>MAX('DECADE VIEW BY YEAR'!N37:R37)</f>
        <v>98938</v>
      </c>
      <c r="M37" s="3">
        <f t="shared" si="3"/>
        <v>5264</v>
      </c>
      <c r="N37" s="2" t="str">
        <f t="shared" si="4"/>
        <v xml:space="preserve">Tees Valley; </v>
      </c>
      <c r="O37" s="2" t="s">
        <v>59</v>
      </c>
      <c r="P37" s="2"/>
    </row>
    <row r="38" spans="1:16" x14ac:dyDescent="0.25">
      <c r="A38" s="2" t="s">
        <v>35</v>
      </c>
      <c r="B38" s="3">
        <f>MIN('DECADE VIEW BY YEAR'!B38:E38)</f>
        <v>602</v>
      </c>
      <c r="C38" s="3">
        <f>MAX('DECADE VIEW BY YEAR'!B38:E38)</f>
        <v>1311</v>
      </c>
      <c r="D38" s="3">
        <f t="shared" si="0"/>
        <v>709</v>
      </c>
      <c r="E38" s="3">
        <f>MIN('DECADE VIEW BY YEAR'!F38:I38)</f>
        <v>7566</v>
      </c>
      <c r="F38" s="3">
        <f>MAX('DECADE VIEW BY YEAR'!F38:I38)</f>
        <v>43892</v>
      </c>
      <c r="G38" s="3">
        <f t="shared" si="1"/>
        <v>36326</v>
      </c>
      <c r="H38" s="3">
        <f>MIN('DECADE VIEW BY YEAR'!J38:M38)</f>
        <v>67019</v>
      </c>
      <c r="I38" s="3">
        <f>MAX('DECADE VIEW BY YEAR'!J38:M38)</f>
        <v>143996</v>
      </c>
      <c r="J38" s="3">
        <f t="shared" si="2"/>
        <v>76977</v>
      </c>
      <c r="K38" s="3">
        <f>MIN('DECADE VIEW BY YEAR'!N38:R38)</f>
        <v>140554</v>
      </c>
      <c r="L38" s="3">
        <f>MAX('DECADE VIEW BY YEAR'!N38:R38)</f>
        <v>148509</v>
      </c>
      <c r="M38" s="3">
        <f t="shared" si="3"/>
        <v>7955</v>
      </c>
      <c r="N38" s="2" t="str">
        <f t="shared" si="4"/>
        <v xml:space="preserve">North Eastern; </v>
      </c>
      <c r="O38" s="2" t="s">
        <v>58</v>
      </c>
      <c r="P38" s="2"/>
    </row>
    <row r="39" spans="1:16" x14ac:dyDescent="0.25">
      <c r="A39" s="2" t="s">
        <v>36</v>
      </c>
      <c r="B39" s="3">
        <f>MIN('DECADE VIEW BY YEAR'!B39:E39)</f>
        <v>1705</v>
      </c>
      <c r="C39" s="3">
        <f>MAX('DECADE VIEW BY YEAR'!B39:E39)</f>
        <v>2774</v>
      </c>
      <c r="D39" s="3">
        <f t="shared" si="0"/>
        <v>1069</v>
      </c>
      <c r="E39" s="3">
        <f>MIN('DECADE VIEW BY YEAR'!F39:I39)</f>
        <v>12828</v>
      </c>
      <c r="F39" s="3">
        <f>MAX('DECADE VIEW BY YEAR'!F39:I39)</f>
        <v>61483</v>
      </c>
      <c r="G39" s="3">
        <f t="shared" si="1"/>
        <v>48655</v>
      </c>
      <c r="H39" s="3">
        <f>MIN('DECADE VIEW BY YEAR'!J39:M39)</f>
        <v>93750</v>
      </c>
      <c r="I39" s="3">
        <f>MAX('DECADE VIEW BY YEAR'!J39:M39)</f>
        <v>193947</v>
      </c>
      <c r="J39" s="3">
        <f t="shared" si="2"/>
        <v>100197</v>
      </c>
      <c r="K39" s="3">
        <f>MIN('DECADE VIEW BY YEAR'!N39:R39)</f>
        <v>188738</v>
      </c>
      <c r="L39" s="3">
        <f>MAX('DECADE VIEW BY YEAR'!N39:R39)</f>
        <v>199837</v>
      </c>
      <c r="M39" s="3">
        <f t="shared" si="3"/>
        <v>11099</v>
      </c>
      <c r="N39" s="2" t="str">
        <f t="shared" si="4"/>
        <v xml:space="preserve">Leeds City Region; </v>
      </c>
      <c r="O39" s="2" t="s">
        <v>57</v>
      </c>
      <c r="P39" s="2"/>
    </row>
    <row r="40" spans="1:16" x14ac:dyDescent="0.25">
      <c r="A40" s="2" t="s">
        <v>37</v>
      </c>
      <c r="B40" s="3">
        <f>MIN('DECADE VIEW BY YEAR'!B40:E40)</f>
        <v>764</v>
      </c>
      <c r="C40" s="3">
        <f>MAX('DECADE VIEW BY YEAR'!B40:E40)</f>
        <v>1242</v>
      </c>
      <c r="D40" s="3">
        <f t="shared" si="0"/>
        <v>478</v>
      </c>
      <c r="E40" s="3">
        <f>MIN('DECADE VIEW BY YEAR'!F40:I40)</f>
        <v>2930</v>
      </c>
      <c r="F40" s="3">
        <f>MAX('DECADE VIEW BY YEAR'!F40:I40)</f>
        <v>13120</v>
      </c>
      <c r="G40" s="3">
        <f t="shared" si="1"/>
        <v>10190</v>
      </c>
      <c r="H40" s="3">
        <f>MIN('DECADE VIEW BY YEAR'!J40:M40)</f>
        <v>18217</v>
      </c>
      <c r="I40" s="3">
        <f>MAX('DECADE VIEW BY YEAR'!J40:M40)</f>
        <v>38156</v>
      </c>
      <c r="J40" s="3">
        <f t="shared" si="2"/>
        <v>19939</v>
      </c>
      <c r="K40" s="3">
        <f>MIN('DECADE VIEW BY YEAR'!N40:R40)</f>
        <v>36054</v>
      </c>
      <c r="L40" s="3">
        <f>MAX('DECADE VIEW BY YEAR'!N40:R40)</f>
        <v>38944</v>
      </c>
      <c r="M40" s="3">
        <f t="shared" si="3"/>
        <v>2890</v>
      </c>
      <c r="N40" s="2" t="str">
        <f t="shared" si="4"/>
        <v xml:space="preserve">Greater Lincolnshire; </v>
      </c>
      <c r="O40" s="2" t="s">
        <v>61</v>
      </c>
      <c r="P40" s="2"/>
    </row>
    <row r="41" spans="1:16" x14ac:dyDescent="0.25">
      <c r="A41" s="2" t="s">
        <v>38</v>
      </c>
      <c r="B41" s="3">
        <f>MIN('DECADE VIEW BY YEAR'!B41:E41)</f>
        <v>703</v>
      </c>
      <c r="C41" s="3">
        <f>MAX('DECADE VIEW BY YEAR'!B41:E41)</f>
        <v>1531</v>
      </c>
      <c r="D41" s="3">
        <f t="shared" si="0"/>
        <v>828</v>
      </c>
      <c r="E41" s="3">
        <f>MIN('DECADE VIEW BY YEAR'!F41:I41)</f>
        <v>5663</v>
      </c>
      <c r="F41" s="3">
        <f>MAX('DECADE VIEW BY YEAR'!F41:I41)</f>
        <v>31647</v>
      </c>
      <c r="G41" s="3">
        <f t="shared" si="1"/>
        <v>25984</v>
      </c>
      <c r="H41" s="3">
        <f>MIN('DECADE VIEW BY YEAR'!J41:M41)</f>
        <v>46619</v>
      </c>
      <c r="I41" s="3">
        <f>MAX('DECADE VIEW BY YEAR'!J41:M41)</f>
        <v>100304</v>
      </c>
      <c r="J41" s="3">
        <f t="shared" si="2"/>
        <v>53685</v>
      </c>
      <c r="K41" s="3">
        <f>MIN('DECADE VIEW BY YEAR'!N41:R41)</f>
        <v>97161</v>
      </c>
      <c r="L41" s="3">
        <f>MAX('DECADE VIEW BY YEAR'!N41:R41)</f>
        <v>103198</v>
      </c>
      <c r="M41" s="3">
        <f t="shared" si="3"/>
        <v>6037</v>
      </c>
      <c r="N41" s="2" t="str">
        <f t="shared" si="4"/>
        <v>Leeds City Region; York and North Yorkshire</v>
      </c>
      <c r="O41" s="2" t="s">
        <v>57</v>
      </c>
      <c r="P41" s="2" t="s">
        <v>63</v>
      </c>
    </row>
    <row r="42" spans="1:16" x14ac:dyDescent="0.25">
      <c r="A42" s="42" t="s">
        <v>52</v>
      </c>
      <c r="B42" s="39">
        <v>2020</v>
      </c>
      <c r="C42" s="39"/>
      <c r="D42" s="39"/>
      <c r="E42" s="39">
        <v>2030</v>
      </c>
      <c r="F42" s="39"/>
      <c r="G42" s="39"/>
      <c r="H42" s="39">
        <v>2040</v>
      </c>
      <c r="I42" s="39"/>
      <c r="J42" s="39"/>
      <c r="K42" s="39">
        <v>2050</v>
      </c>
      <c r="L42" s="39"/>
      <c r="M42" s="39"/>
    </row>
    <row r="43" spans="1:16" x14ac:dyDescent="0.25">
      <c r="A43" s="43"/>
      <c r="B43" s="4" t="s">
        <v>44</v>
      </c>
      <c r="C43" s="4" t="s">
        <v>49</v>
      </c>
      <c r="D43" s="4" t="s">
        <v>56</v>
      </c>
      <c r="E43" s="4" t="s">
        <v>44</v>
      </c>
      <c r="F43" s="4" t="s">
        <v>49</v>
      </c>
      <c r="G43" s="4" t="s">
        <v>56</v>
      </c>
      <c r="H43" s="4" t="s">
        <v>44</v>
      </c>
      <c r="I43" s="4" t="s">
        <v>49</v>
      </c>
      <c r="J43" s="4" t="s">
        <v>56</v>
      </c>
      <c r="K43" s="4" t="s">
        <v>50</v>
      </c>
      <c r="L43" s="4" t="s">
        <v>49</v>
      </c>
      <c r="M43" s="4" t="s">
        <v>56</v>
      </c>
    </row>
    <row r="44" spans="1:16" x14ac:dyDescent="0.25">
      <c r="A44" s="44"/>
      <c r="B44" s="6">
        <f>SUM(B3:B41)</f>
        <v>31633</v>
      </c>
      <c r="C44" s="6">
        <f t="shared" ref="C44:M44" si="5">SUM(C3:C41)</f>
        <v>56128</v>
      </c>
      <c r="D44" s="6">
        <f t="shared" si="5"/>
        <v>24495</v>
      </c>
      <c r="E44" s="6">
        <f t="shared" si="5"/>
        <v>272220</v>
      </c>
      <c r="F44" s="6">
        <f t="shared" si="5"/>
        <v>1393303</v>
      </c>
      <c r="G44" s="6">
        <f t="shared" si="5"/>
        <v>1121083</v>
      </c>
      <c r="H44" s="6">
        <f t="shared" si="5"/>
        <v>2121721</v>
      </c>
      <c r="I44" s="6">
        <f t="shared" si="5"/>
        <v>4452115</v>
      </c>
      <c r="J44" s="6">
        <f t="shared" si="5"/>
        <v>2330394</v>
      </c>
      <c r="K44" s="6">
        <f t="shared" si="5"/>
        <v>4336574</v>
      </c>
      <c r="L44" s="6">
        <f t="shared" si="5"/>
        <v>4588629</v>
      </c>
      <c r="M44" s="6">
        <f t="shared" si="5"/>
        <v>252055</v>
      </c>
    </row>
    <row r="46" spans="1:16" x14ac:dyDescent="0.25">
      <c r="A46" s="2"/>
      <c r="B46" s="2">
        <v>2020</v>
      </c>
      <c r="C46" s="2">
        <v>2030</v>
      </c>
      <c r="D46" s="2">
        <v>2040</v>
      </c>
      <c r="E46" s="2">
        <v>2050</v>
      </c>
    </row>
    <row r="47" spans="1:16" x14ac:dyDescent="0.25">
      <c r="A47" s="2" t="s">
        <v>53</v>
      </c>
      <c r="B47" s="5">
        <f>'LA MIN MAX Chart data'!$B$44</f>
        <v>31633</v>
      </c>
      <c r="C47" s="5">
        <f>'LA MIN MAX Chart data'!$E$44</f>
        <v>272220</v>
      </c>
      <c r="D47" s="5">
        <f>'LA MIN MAX Chart data'!$H$44</f>
        <v>2121721</v>
      </c>
      <c r="E47" s="5">
        <f>'LA MIN MAX Chart data'!$K$44</f>
        <v>4336574</v>
      </c>
    </row>
    <row r="48" spans="1:16" x14ac:dyDescent="0.25">
      <c r="A48" s="2" t="s">
        <v>55</v>
      </c>
      <c r="B48" s="5">
        <f>B49-B47</f>
        <v>24495</v>
      </c>
      <c r="C48" s="5">
        <f t="shared" ref="C48:E48" si="6">C49-C47</f>
        <v>1121083</v>
      </c>
      <c r="D48" s="5">
        <f t="shared" si="6"/>
        <v>2330394</v>
      </c>
      <c r="E48" s="5">
        <f t="shared" si="6"/>
        <v>252055</v>
      </c>
    </row>
    <row r="49" spans="1:5" x14ac:dyDescent="0.25">
      <c r="A49" s="2" t="s">
        <v>54</v>
      </c>
      <c r="B49" s="5">
        <f>'LA MIN MAX Chart data'!$C$44</f>
        <v>56128</v>
      </c>
      <c r="C49" s="5">
        <f>'LA MIN MAX Chart data'!$F$44</f>
        <v>1393303</v>
      </c>
      <c r="D49" s="5">
        <f>'LA MIN MAX Chart data'!$I$44</f>
        <v>4452115</v>
      </c>
      <c r="E49" s="5">
        <f>'LA MIN MAX Chart data'!$L$44</f>
        <v>4588629</v>
      </c>
    </row>
    <row r="66" spans="1:5" x14ac:dyDescent="0.25">
      <c r="A66" s="13" t="s">
        <v>66</v>
      </c>
      <c r="B66" s="14">
        <v>2020</v>
      </c>
      <c r="C66" s="14">
        <v>2030</v>
      </c>
      <c r="D66" s="14">
        <v>2040</v>
      </c>
      <c r="E66" s="14">
        <v>2050</v>
      </c>
    </row>
    <row r="67" spans="1:5" x14ac:dyDescent="0.25">
      <c r="A67" s="15" t="s">
        <v>40</v>
      </c>
      <c r="B67" s="16">
        <v>56135</v>
      </c>
      <c r="C67" s="16">
        <v>1393292</v>
      </c>
      <c r="D67" s="16">
        <v>4452122</v>
      </c>
      <c r="E67" s="16">
        <v>4588641</v>
      </c>
    </row>
    <row r="68" spans="1:5" x14ac:dyDescent="0.25">
      <c r="A68" s="15" t="s">
        <v>43</v>
      </c>
      <c r="B68" s="16">
        <v>55599</v>
      </c>
      <c r="C68" s="16">
        <v>1381697</v>
      </c>
      <c r="D68" s="16">
        <v>4367503</v>
      </c>
      <c r="E68" s="16">
        <v>4571662</v>
      </c>
    </row>
    <row r="69" spans="1:5" x14ac:dyDescent="0.25">
      <c r="A69" s="15" t="s">
        <v>42</v>
      </c>
      <c r="B69" s="16">
        <v>31748</v>
      </c>
      <c r="C69" s="16">
        <v>278425</v>
      </c>
      <c r="D69" s="16">
        <v>2162869</v>
      </c>
      <c r="E69" s="16">
        <v>4361224</v>
      </c>
    </row>
    <row r="70" spans="1:5" x14ac:dyDescent="0.25">
      <c r="A70" s="15" t="s">
        <v>41</v>
      </c>
      <c r="B70" s="16">
        <v>31641</v>
      </c>
      <c r="C70" s="16">
        <v>272232</v>
      </c>
      <c r="D70" s="16">
        <v>2121728</v>
      </c>
      <c r="E70" s="16">
        <v>4336572</v>
      </c>
    </row>
  </sheetData>
  <autoFilter ref="A2:P41"/>
  <mergeCells count="10">
    <mergeCell ref="B42:D42"/>
    <mergeCell ref="E42:G42"/>
    <mergeCell ref="H42:J42"/>
    <mergeCell ref="K42:M42"/>
    <mergeCell ref="A42:A44"/>
    <mergeCell ref="E1:G1"/>
    <mergeCell ref="H1:J1"/>
    <mergeCell ref="K1:M1"/>
    <mergeCell ref="A1:A2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Your LA - Forecasts</vt:lpstr>
      <vt:lpstr>DFES Min Max Range by LA Charts</vt:lpstr>
      <vt:lpstr>DECADE VIEW BY SCENARIO</vt:lpstr>
      <vt:lpstr>DECADE VIEW BY YEAR</vt:lpstr>
      <vt:lpstr>CR Annual LA Forecasts</vt:lpstr>
      <vt:lpstr>TD Annual LA Forecasts</vt:lpstr>
      <vt:lpstr>SP Annual LA Forecasts</vt:lpstr>
      <vt:lpstr>CE Annual  LA Forecasts</vt:lpstr>
      <vt:lpstr>LA MIN MAX Chart data</vt:lpstr>
    </vt:vector>
  </TitlesOfParts>
  <Company>CE Electric 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Spencer</dc:creator>
  <cp:lastModifiedBy>Black, Mary</cp:lastModifiedBy>
  <cp:lastPrinted>2019-11-15T11:25:24Z</cp:lastPrinted>
  <dcterms:created xsi:type="dcterms:W3CDTF">2019-11-15T08:46:23Z</dcterms:created>
  <dcterms:modified xsi:type="dcterms:W3CDTF">2019-12-06T13:29:16Z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{0F742C78-7CA1-4A83-96D0-F7EDA8C31D24}</vt:lpwstr>
  </property>
  <property fmtid="{D5CDD505-2E9C-101B-9397-08002B2CF9AE}" pid="3" name="DLPManualFileClassificationLastModifiedBy">
    <vt:lpwstr>AD03\mary.black</vt:lpwstr>
  </property>
  <property fmtid="{D5CDD505-2E9C-101B-9397-08002B2CF9AE}" pid="4" name="DLPManualFileClassificationLastModificationDate">
    <vt:lpwstr>1574426671</vt:lpwstr>
  </property>
  <property fmtid="{D5CDD505-2E9C-101B-9397-08002B2CF9AE}" pid="5" name="DLPManualFileClassificationVersion">
    <vt:lpwstr>11.0.400.15</vt:lpwstr>
  </property>
</Properties>
</file>