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<sst xmlns="http://schemas.openxmlformats.org/spreadsheetml/2006/main" count="41" uniqueCount="35">
  <si>
    <t>Component</t>
  </si>
  <si>
    <t>Quantity</t>
  </si>
  <si>
    <t>Mass (g)</t>
  </si>
  <si>
    <t>Total Comp Mass(g)</t>
  </si>
  <si>
    <t>% Contingency</t>
  </si>
  <si>
    <t>Mass + Contingency (g)</t>
  </si>
  <si>
    <t>Structure</t>
  </si>
  <si>
    <t>Side Panel</t>
  </si>
  <si>
    <t>Top/Bottom Panel</t>
  </si>
  <si>
    <t>Side Panel(extra holes)</t>
  </si>
  <si>
    <t>Side Bracket</t>
  </si>
  <si>
    <t>Corner Rail</t>
  </si>
  <si>
    <t>Standoff (2.5cm)</t>
  </si>
  <si>
    <t>Standoff (1 cm)</t>
  </si>
  <si>
    <t>1/4" screws</t>
  </si>
  <si>
    <t>3/16" screws</t>
  </si>
  <si>
    <t>4-40 L bracket</t>
  </si>
  <si>
    <t>Camera</t>
  </si>
  <si>
    <t>Camera (with case)</t>
  </si>
  <si>
    <t>IMU</t>
  </si>
  <si>
    <t>Jumper Cable</t>
  </si>
  <si>
    <t>Power</t>
  </si>
  <si>
    <t>Battery</t>
  </si>
  <si>
    <t>Solar Panel</t>
  </si>
  <si>
    <t>USB-C Cord</t>
  </si>
  <si>
    <t>microUSB Cord</t>
  </si>
  <si>
    <t>Comm/Power</t>
  </si>
  <si>
    <t>Raspberry Pi (with SD card)</t>
  </si>
  <si>
    <t>Total (g)</t>
  </si>
  <si>
    <t>Total Mass Allowed (g)</t>
  </si>
  <si>
    <t>Mass Remaining (g)</t>
  </si>
  <si>
    <t>Mass Remaining %</t>
  </si>
  <si>
    <t>Note: If necessary, duct tape will be added. That would add another ~0.5 g.</t>
  </si>
  <si>
    <t>No contingency</t>
  </si>
  <si>
    <t>10% contingency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</si>
</sst>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2" pivot="0" name="Sheet1-style 8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4:F24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9:F19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6:F16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9:F33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G29" displayName="Table_5" id="5">
  <tableColumns count="1">
    <tableColumn name="Column1" id="1"/>
  </tableColumns>
  <tableStyleInfo name="Sheet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3:F7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4:F14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39:E42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6" max="6" width="22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2" t="s">
        <v>6</v>
      </c>
      <c r="B3" s="2"/>
      <c r="C3" s="2"/>
      <c r="D3" s="2"/>
      <c r="E3" s="2"/>
      <c r="F3" s="2"/>
      <c r="G3" s="2"/>
    </row>
    <row r="4">
      <c r="A4" s="2" t="s">
        <v>7</v>
      </c>
      <c r="B4" s="2">
        <v>3.0</v>
      </c>
      <c r="C4" s="2">
        <v>14.0</v>
      </c>
      <c r="D4" s="3">
        <f t="shared" ref="D4:D13" si="1">B4*C4</f>
        <v>42</v>
      </c>
      <c r="E4" s="2">
        <v>10.0</v>
      </c>
      <c r="F4" s="3">
        <f t="shared" ref="F4:F13" si="2">((E4/100)*D4)+D4</f>
        <v>46.2</v>
      </c>
    </row>
    <row r="5">
      <c r="A5" s="2" t="s">
        <v>8</v>
      </c>
      <c r="B5" s="2">
        <v>2.0</v>
      </c>
      <c r="C5" s="2">
        <v>28.0</v>
      </c>
      <c r="D5" s="3">
        <f t="shared" si="1"/>
        <v>56</v>
      </c>
      <c r="E5" s="2">
        <v>10.0</v>
      </c>
      <c r="F5" s="3">
        <f t="shared" si="2"/>
        <v>61.6</v>
      </c>
    </row>
    <row r="6">
      <c r="A6" s="2" t="s">
        <v>9</v>
      </c>
      <c r="B6" s="2">
        <v>1.0</v>
      </c>
      <c r="C6" s="2">
        <v>13.0</v>
      </c>
      <c r="D6" s="3">
        <f t="shared" si="1"/>
        <v>13</v>
      </c>
      <c r="E6" s="2">
        <v>10.0</v>
      </c>
      <c r="F6" s="3">
        <f t="shared" si="2"/>
        <v>14.3</v>
      </c>
    </row>
    <row r="7">
      <c r="A7" s="2" t="s">
        <v>10</v>
      </c>
      <c r="B7" s="2">
        <v>8.0</v>
      </c>
      <c r="C7" s="2">
        <v>2.0</v>
      </c>
      <c r="D7" s="3">
        <f t="shared" si="1"/>
        <v>16</v>
      </c>
      <c r="E7" s="2">
        <v>10.0</v>
      </c>
      <c r="F7" s="3">
        <f t="shared" si="2"/>
        <v>17.6</v>
      </c>
    </row>
    <row r="8">
      <c r="A8" s="4" t="s">
        <v>11</v>
      </c>
      <c r="B8" s="4">
        <v>4.0</v>
      </c>
      <c r="C8" s="4">
        <v>8.0</v>
      </c>
      <c r="D8" s="3">
        <f t="shared" si="1"/>
        <v>32</v>
      </c>
      <c r="E8" s="2">
        <v>10.0</v>
      </c>
      <c r="F8" s="3">
        <f t="shared" si="2"/>
        <v>35.2</v>
      </c>
    </row>
    <row r="9">
      <c r="A9" s="4" t="s">
        <v>12</v>
      </c>
      <c r="B9" s="4">
        <v>4.0</v>
      </c>
      <c r="C9" s="4">
        <v>0.4</v>
      </c>
      <c r="D9" s="3">
        <f t="shared" si="1"/>
        <v>1.6</v>
      </c>
      <c r="E9" s="2">
        <v>10.0</v>
      </c>
      <c r="F9" s="3">
        <f t="shared" si="2"/>
        <v>1.76</v>
      </c>
      <c r="G9" s="4"/>
    </row>
    <row r="10">
      <c r="A10" s="4" t="s">
        <v>13</v>
      </c>
      <c r="B10" s="4">
        <v>4.0</v>
      </c>
      <c r="C10" s="4">
        <v>0.1</v>
      </c>
      <c r="D10" s="3">
        <f t="shared" si="1"/>
        <v>0.4</v>
      </c>
      <c r="E10" s="2">
        <v>10.0</v>
      </c>
      <c r="F10" s="3">
        <f t="shared" si="2"/>
        <v>0.44</v>
      </c>
      <c r="G10" s="4"/>
    </row>
    <row r="11">
      <c r="A11" s="4" t="s">
        <v>14</v>
      </c>
      <c r="B11" s="4">
        <v>22.0</v>
      </c>
      <c r="C11" s="4">
        <v>0.4</v>
      </c>
      <c r="D11" s="3">
        <f t="shared" si="1"/>
        <v>8.8</v>
      </c>
      <c r="E11" s="2">
        <v>10.0</v>
      </c>
      <c r="F11" s="3">
        <f t="shared" si="2"/>
        <v>9.68</v>
      </c>
    </row>
    <row r="12">
      <c r="A12" s="4" t="s">
        <v>15</v>
      </c>
      <c r="B12" s="4">
        <v>36.0</v>
      </c>
      <c r="C12" s="4">
        <v>0.3</v>
      </c>
      <c r="D12" s="3">
        <f t="shared" si="1"/>
        <v>10.8</v>
      </c>
      <c r="E12" s="2">
        <v>10.0</v>
      </c>
      <c r="F12" s="3">
        <f t="shared" si="2"/>
        <v>11.88</v>
      </c>
    </row>
    <row r="13">
      <c r="A13" s="5" t="s">
        <v>16</v>
      </c>
      <c r="B13" s="4">
        <v>8.0</v>
      </c>
      <c r="C13" s="4">
        <v>1.0</v>
      </c>
      <c r="D13" s="3">
        <f t="shared" si="1"/>
        <v>8</v>
      </c>
      <c r="E13" s="2">
        <v>10.0</v>
      </c>
      <c r="F13" s="3">
        <f t="shared" si="2"/>
        <v>8.8</v>
      </c>
    </row>
    <row r="14">
      <c r="A14" s="2" t="s">
        <v>17</v>
      </c>
      <c r="B14" s="2"/>
      <c r="C14" s="2"/>
      <c r="D14" s="3"/>
      <c r="E14" s="2"/>
      <c r="F14" s="3"/>
    </row>
    <row r="15">
      <c r="A15" s="4" t="s">
        <v>18</v>
      </c>
      <c r="B15" s="4">
        <v>1.0</v>
      </c>
      <c r="C15" s="4">
        <v>11.0</v>
      </c>
      <c r="D15" s="3">
        <f>B15*C15</f>
        <v>11</v>
      </c>
      <c r="E15" s="2">
        <v>10.0</v>
      </c>
      <c r="F15" s="3">
        <f>((E15/100)*D15)+D15</f>
        <v>12.1</v>
      </c>
    </row>
    <row r="16">
      <c r="A16" s="2" t="s">
        <v>19</v>
      </c>
      <c r="B16" s="2"/>
      <c r="C16" s="2"/>
      <c r="D16" s="3"/>
      <c r="E16" s="2"/>
      <c r="F16" s="3"/>
    </row>
    <row r="17">
      <c r="A17" s="4" t="s">
        <v>19</v>
      </c>
      <c r="B17" s="4">
        <v>1.0</v>
      </c>
      <c r="C17" s="4">
        <v>2.0</v>
      </c>
      <c r="D17" s="3">
        <f t="shared" ref="D17:D18" si="3">B17*C17</f>
        <v>2</v>
      </c>
      <c r="E17" s="2">
        <v>10.0</v>
      </c>
      <c r="F17" s="3">
        <f t="shared" ref="F17:F18" si="4">((E17/100)*D17)+D17</f>
        <v>2.2</v>
      </c>
      <c r="J17" s="3"/>
      <c r="K17" s="2"/>
      <c r="L17" s="3"/>
      <c r="P17" s="3"/>
      <c r="Q17" s="2"/>
      <c r="R17" s="3"/>
      <c r="V17" s="3"/>
      <c r="W17" s="2"/>
      <c r="X17" s="3"/>
    </row>
    <row r="18">
      <c r="A18" s="4" t="s">
        <v>20</v>
      </c>
      <c r="B18" s="4">
        <v>4.0</v>
      </c>
      <c r="C18" s="4">
        <v>0.2</v>
      </c>
      <c r="D18" s="3">
        <f t="shared" si="3"/>
        <v>0.8</v>
      </c>
      <c r="E18" s="2">
        <v>10.0</v>
      </c>
      <c r="F18" s="3">
        <f t="shared" si="4"/>
        <v>0.88</v>
      </c>
      <c r="J18" s="3"/>
      <c r="K18" s="2"/>
      <c r="L18" s="3"/>
      <c r="P18" s="3"/>
      <c r="Q18" s="2"/>
      <c r="R18" s="3"/>
      <c r="V18" s="3"/>
      <c r="W18" s="2"/>
      <c r="X18" s="3"/>
    </row>
    <row r="19">
      <c r="A19" s="2" t="s">
        <v>21</v>
      </c>
      <c r="B19" s="2"/>
      <c r="C19" s="2"/>
      <c r="D19" s="3"/>
      <c r="E19" s="2"/>
      <c r="F19" s="3"/>
      <c r="J19" s="3"/>
      <c r="K19" s="2"/>
      <c r="L19" s="3"/>
      <c r="P19" s="3"/>
      <c r="Q19" s="2"/>
      <c r="R19" s="3"/>
      <c r="V19" s="3"/>
      <c r="W19" s="2"/>
      <c r="X19" s="3"/>
    </row>
    <row r="20">
      <c r="A20" s="4" t="s">
        <v>22</v>
      </c>
      <c r="B20" s="4">
        <v>1.0</v>
      </c>
      <c r="C20" s="4">
        <v>175.0</v>
      </c>
      <c r="D20" s="3">
        <f t="shared" ref="D20:D23" si="5">B20*C20</f>
        <v>175</v>
      </c>
      <c r="E20" s="2">
        <v>10.0</v>
      </c>
      <c r="F20" s="3">
        <f t="shared" ref="F20:F23" si="6">((E20/100)*D20)+D20</f>
        <v>192.5</v>
      </c>
    </row>
    <row r="21">
      <c r="A21" s="4" t="s">
        <v>23</v>
      </c>
      <c r="B21" s="4">
        <v>1.0</v>
      </c>
      <c r="C21" s="4">
        <v>19.0</v>
      </c>
      <c r="D21" s="3">
        <f t="shared" si="5"/>
        <v>19</v>
      </c>
      <c r="E21" s="2">
        <v>10.0</v>
      </c>
      <c r="F21" s="3">
        <f t="shared" si="6"/>
        <v>20.9</v>
      </c>
    </row>
    <row r="22">
      <c r="A22" s="4" t="s">
        <v>24</v>
      </c>
      <c r="B22" s="4">
        <v>1.0</v>
      </c>
      <c r="C22" s="4">
        <v>10.0</v>
      </c>
      <c r="D22" s="3">
        <f t="shared" si="5"/>
        <v>10</v>
      </c>
      <c r="E22" s="2">
        <v>10.0</v>
      </c>
      <c r="F22" s="3">
        <f t="shared" si="6"/>
        <v>11</v>
      </c>
    </row>
    <row r="23">
      <c r="A23" s="4" t="s">
        <v>25</v>
      </c>
      <c r="B23" s="4">
        <v>1.0</v>
      </c>
      <c r="C23" s="4">
        <v>25.0</v>
      </c>
      <c r="D23" s="3">
        <f t="shared" si="5"/>
        <v>25</v>
      </c>
      <c r="E23" s="2">
        <v>10.0</v>
      </c>
      <c r="F23" s="3">
        <f t="shared" si="6"/>
        <v>27.5</v>
      </c>
    </row>
    <row r="24">
      <c r="A24" s="2" t="s">
        <v>26</v>
      </c>
      <c r="B24" s="2"/>
      <c r="C24" s="2"/>
      <c r="D24" s="3"/>
      <c r="E24" s="2"/>
      <c r="F24" s="3"/>
    </row>
    <row r="25">
      <c r="A25" s="5" t="s">
        <v>27</v>
      </c>
      <c r="B25" s="4">
        <v>1.0</v>
      </c>
      <c r="C25" s="4">
        <v>48.0</v>
      </c>
      <c r="D25" s="3">
        <f>B25*C25</f>
        <v>48</v>
      </c>
      <c r="E25" s="2">
        <v>10.0</v>
      </c>
      <c r="F25" s="3">
        <f>((E25/100)*D25)+D25</f>
        <v>52.8</v>
      </c>
      <c r="G25" s="4"/>
    </row>
    <row r="26">
      <c r="D26" s="3"/>
      <c r="E26" s="2"/>
      <c r="F26" s="3"/>
      <c r="G26" s="4"/>
    </row>
    <row r="27">
      <c r="D27" s="3"/>
      <c r="E27" s="2"/>
      <c r="F27" s="3"/>
      <c r="G27" s="4"/>
    </row>
    <row r="29">
      <c r="A29" s="3"/>
      <c r="B29" s="3"/>
      <c r="C29" s="3"/>
      <c r="D29" s="2"/>
      <c r="E29" s="3"/>
      <c r="F29" s="2"/>
      <c r="G29" s="3"/>
    </row>
    <row r="30">
      <c r="A30" s="6" t="s">
        <v>28</v>
      </c>
      <c r="B30" s="3"/>
      <c r="C30" s="3"/>
      <c r="D30" s="7">
        <f>SUM(D4:D27)</f>
        <v>479.4</v>
      </c>
      <c r="E30" s="3"/>
      <c r="F30" s="7">
        <f>SUM(F4:F27)</f>
        <v>527.34</v>
      </c>
    </row>
    <row r="31">
      <c r="A31" s="6" t="s">
        <v>29</v>
      </c>
      <c r="B31" s="3"/>
      <c r="C31" s="3"/>
      <c r="D31" s="2">
        <v>1330.0</v>
      </c>
      <c r="E31" s="3"/>
      <c r="F31" s="2">
        <v>1330.0</v>
      </c>
    </row>
    <row r="32">
      <c r="A32" s="6" t="s">
        <v>30</v>
      </c>
      <c r="B32" s="3"/>
      <c r="C32" s="3"/>
      <c r="D32" s="7">
        <f>D31-D30</f>
        <v>850.6</v>
      </c>
      <c r="E32" s="7"/>
      <c r="F32" s="7">
        <f>F31-F30</f>
        <v>802.66</v>
      </c>
    </row>
    <row r="33">
      <c r="A33" s="6" t="s">
        <v>31</v>
      </c>
      <c r="B33" s="3"/>
      <c r="C33" s="3"/>
      <c r="D33" s="7">
        <f>(D32/D31)*100</f>
        <v>63.95488722</v>
      </c>
      <c r="E33" s="7"/>
      <c r="F33" s="7">
        <f>(F32/F31)*100</f>
        <v>60.35037594</v>
      </c>
    </row>
    <row r="35">
      <c r="A35" s="4" t="s">
        <v>32</v>
      </c>
    </row>
    <row r="38">
      <c r="B38" s="1" t="s">
        <v>33</v>
      </c>
      <c r="C38" s="1" t="s">
        <v>34</v>
      </c>
    </row>
    <row r="39">
      <c r="A39" s="6" t="s">
        <v>28</v>
      </c>
      <c r="B39" s="2">
        <v>479.4</v>
      </c>
      <c r="C39" s="2">
        <v>527.34</v>
      </c>
      <c r="E39" s="3"/>
    </row>
    <row r="40">
      <c r="A40" s="6" t="s">
        <v>29</v>
      </c>
      <c r="B40" s="2">
        <v>1330.0</v>
      </c>
      <c r="C40" s="2">
        <v>1330.0</v>
      </c>
      <c r="E40" s="3"/>
    </row>
    <row r="41">
      <c r="A41" s="6" t="s">
        <v>30</v>
      </c>
      <c r="B41" s="2">
        <v>850.6</v>
      </c>
      <c r="C41" s="2">
        <v>802.66</v>
      </c>
      <c r="E41" s="7"/>
    </row>
    <row r="42">
      <c r="A42" s="6" t="s">
        <v>31</v>
      </c>
      <c r="B42" s="2">
        <v>63.95</v>
      </c>
      <c r="C42" s="2">
        <v>60.35</v>
      </c>
      <c r="E42" s="7"/>
    </row>
    <row r="43">
      <c r="A43" s="4" t="s">
        <v>32</v>
      </c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