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Users\MyPc\Downloads\"/>
    </mc:Choice>
  </mc:AlternateContent>
  <xr:revisionPtr revIDLastSave="0" documentId="13_ncr:1_{7B75AA3B-408E-4108-A051-6BC00E6AE0D8}" xr6:coauthVersionLast="47" xr6:coauthVersionMax="47" xr10:uidLastSave="{00000000-0000-0000-0000-000000000000}"/>
  <bookViews>
    <workbookView xWindow="-110" yWindow="-110" windowWidth="16220" windowHeight="9220" firstSheet="1" activeTab="4" xr2:uid="{00000000-000D-0000-FFFF-FFFF00000000}"/>
  </bookViews>
  <sheets>
    <sheet name="Raw1" sheetId="2" r:id="rId1"/>
    <sheet name="Analysis (2)" sheetId="9" r:id="rId2"/>
    <sheet name="Analysis" sheetId="1" r:id="rId3"/>
    <sheet name="pivot table" sheetId="10" r:id="rId4"/>
    <sheet name="Dashboard" sheetId="11" r:id="rId5"/>
    <sheet name="Function" sheetId="6" r:id="rId6"/>
    <sheet name="Data Dictionary" sheetId="3" r:id="rId7"/>
    <sheet name="Questions" sheetId="4" r:id="rId8"/>
  </sheets>
  <definedNames>
    <definedName name="_xlnm._FilterDatabase" localSheetId="2" hidden="1">Analysis!$A$1:$AC$244</definedName>
    <definedName name="_xlnm._FilterDatabase" localSheetId="1" hidden="1">'Analysis (2)'!$A$1:$AE$1000</definedName>
  </definedNames>
  <calcPr calcId="191029"/>
  <pivotCaches>
    <pivotCache cacheId="60" r:id="rId9"/>
    <pivotCache cacheId="63"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6" i="6" l="1"/>
  <c r="E18" i="6"/>
  <c r="E17" i="6"/>
  <c r="E16" i="6"/>
  <c r="J215"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6" i="1"/>
  <c r="J217" i="1"/>
  <c r="J218" i="1"/>
  <c r="J219" i="1"/>
  <c r="J220" i="1"/>
  <c r="J221" i="1"/>
  <c r="J222" i="1"/>
  <c r="J223" i="1"/>
  <c r="J224" i="1"/>
  <c r="J225" i="1"/>
  <c r="J226" i="1"/>
  <c r="J227" i="1"/>
  <c r="J228" i="1"/>
  <c r="J229" i="1"/>
  <c r="J230" i="1"/>
  <c r="J231" i="1"/>
  <c r="J232" i="1"/>
  <c r="J233" i="1"/>
  <c r="J234" i="1"/>
  <c r="J235" i="1"/>
  <c r="J236" i="1"/>
  <c r="J237" i="1"/>
  <c r="J238" i="1"/>
  <c r="J239" i="1"/>
  <c r="J241" i="1"/>
  <c r="J242" i="1"/>
  <c r="J243" i="1"/>
  <c r="J244" i="1"/>
  <c r="A5" i="6"/>
  <c r="A12" i="6"/>
  <c r="K244" i="9"/>
  <c r="K243" i="9"/>
  <c r="K242" i="9"/>
  <c r="K241" i="9"/>
  <c r="K239" i="9"/>
  <c r="K238" i="9"/>
  <c r="K237" i="9"/>
  <c r="K236" i="9"/>
  <c r="K235" i="9"/>
  <c r="K234" i="9"/>
  <c r="K233" i="9"/>
  <c r="K232" i="9"/>
  <c r="K231" i="9"/>
  <c r="K230" i="9"/>
  <c r="K229" i="9"/>
  <c r="K228" i="9"/>
  <c r="K227" i="9"/>
  <c r="K226" i="9"/>
  <c r="K225" i="9"/>
  <c r="K224" i="9"/>
  <c r="K223" i="9"/>
  <c r="K222" i="9"/>
  <c r="K221" i="9"/>
  <c r="K220" i="9"/>
  <c r="K219" i="9"/>
  <c r="K218" i="9"/>
  <c r="K217" i="9"/>
  <c r="K216" i="9"/>
  <c r="K215" i="9"/>
  <c r="K214" i="9"/>
  <c r="K213" i="9"/>
  <c r="K212" i="9"/>
  <c r="K211" i="9"/>
  <c r="K210" i="9"/>
  <c r="K209" i="9"/>
  <c r="K208" i="9"/>
  <c r="K207" i="9"/>
  <c r="K206" i="9"/>
  <c r="K205" i="9"/>
  <c r="K204" i="9"/>
  <c r="K203" i="9"/>
  <c r="K202" i="9"/>
  <c r="K201" i="9"/>
  <c r="K200" i="9"/>
  <c r="K199" i="9"/>
  <c r="K198" i="9"/>
  <c r="K197" i="9"/>
  <c r="K196" i="9"/>
  <c r="K195" i="9"/>
  <c r="K194" i="9"/>
  <c r="K193" i="9"/>
  <c r="K192" i="9"/>
  <c r="K191" i="9"/>
  <c r="K190" i="9"/>
  <c r="K189" i="9"/>
  <c r="K188" i="9"/>
  <c r="K187" i="9"/>
  <c r="K186" i="9"/>
  <c r="K185" i="9"/>
  <c r="K184" i="9"/>
  <c r="K183" i="9"/>
  <c r="K182" i="9"/>
  <c r="K181" i="9"/>
  <c r="K180" i="9"/>
  <c r="K179" i="9"/>
  <c r="K178" i="9"/>
  <c r="K177" i="9"/>
  <c r="K176" i="9"/>
  <c r="K175" i="9"/>
  <c r="K174" i="9"/>
  <c r="K173" i="9"/>
  <c r="K172" i="9"/>
  <c r="K171" i="9"/>
  <c r="K170" i="9"/>
  <c r="K169" i="9"/>
  <c r="K168" i="9"/>
  <c r="K167" i="9"/>
  <c r="K166" i="9"/>
  <c r="K165" i="9"/>
  <c r="K164" i="9"/>
  <c r="K163" i="9"/>
  <c r="K162" i="9"/>
  <c r="K161" i="9"/>
  <c r="K160" i="9"/>
  <c r="K159" i="9"/>
  <c r="K158" i="9"/>
  <c r="K157" i="9"/>
  <c r="K156" i="9"/>
  <c r="K155" i="9"/>
  <c r="K154" i="9"/>
  <c r="K153" i="9"/>
  <c r="K152" i="9"/>
  <c r="K151" i="9"/>
  <c r="K150" i="9"/>
  <c r="K149" i="9"/>
  <c r="K148" i="9"/>
  <c r="K147" i="9"/>
  <c r="K146" i="9"/>
  <c r="K145" i="9"/>
  <c r="K144" i="9"/>
  <c r="K143" i="9"/>
  <c r="K142" i="9"/>
  <c r="K141" i="9"/>
  <c r="K140" i="9"/>
  <c r="K139" i="9"/>
  <c r="K138" i="9"/>
  <c r="K137" i="9"/>
  <c r="K136" i="9"/>
  <c r="K135" i="9"/>
  <c r="K134" i="9"/>
  <c r="K133" i="9"/>
  <c r="K132" i="9"/>
  <c r="K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K2" i="9"/>
  <c r="J244" i="2"/>
  <c r="J243" i="2"/>
  <c r="J242" i="2"/>
  <c r="J241"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J3" i="2"/>
  <c r="J2" i="2"/>
  <c r="A6" i="6" l="1"/>
  <c r="L3" i="6"/>
  <c r="M3" i="6"/>
  <c r="A3" i="6"/>
  <c r="A10" i="6" l="1"/>
  <c r="A9" i="6"/>
  <c r="A13" i="6"/>
  <c r="A7" i="6"/>
  <c r="A4" i="6"/>
  <c r="L4" i="6"/>
  <c r="O3" i="6"/>
  <c r="N3" i="6"/>
</calcChain>
</file>

<file path=xl/sharedStrings.xml><?xml version="1.0" encoding="utf-8"?>
<sst xmlns="http://schemas.openxmlformats.org/spreadsheetml/2006/main" count="10842" uniqueCount="1118">
  <si>
    <t>Contact ID</t>
  </si>
  <si>
    <t>Registered</t>
  </si>
  <si>
    <t>Device</t>
  </si>
  <si>
    <t>2. Were you working at the time you started Tech-Moms?</t>
  </si>
  <si>
    <t>3. How many years had you been out of the workforce at the time you started Tech-Moms?</t>
  </si>
  <si>
    <t>5. What was your hourly pay at the time you started Tech-Moms?</t>
  </si>
  <si>
    <t>6. Are you currently employed?</t>
  </si>
  <si>
    <t>7. What is your current hourly pay?</t>
  </si>
  <si>
    <t>Pay Increase</t>
  </si>
  <si>
    <t>8. Congrats! Based your answers, you were making $______per hour at the time you started Tech-Moms, and are now making  $______ per hour,  is this correct?</t>
  </si>
  <si>
    <t>9. If you answered NO and the hourly rate increase is incorrect, we will reach out to you to confirm. Please proceed with the remaining survey. </t>
  </si>
  <si>
    <t>12. Have you received a &lt;b&gt;&lt;u&gt;promotion&lt;/u&gt;&lt;/b&gt; since starting Tech-Moms?</t>
  </si>
  <si>
    <t>13. Have you taken a new &lt;b&gt;&lt;u&gt;position &lt;/u&gt;&lt;/b&gt;since starting Tech-Moms?</t>
  </si>
  <si>
    <t>14. Are you currently working full-time or part-time?</t>
  </si>
  <si>
    <t>15. How many hours are you working each week on &lt;u&gt;average&lt;/u&gt;?</t>
  </si>
  <si>
    <t>16. Are you currently seeking employment?</t>
  </si>
  <si>
    <t>17. Which primary technical discipline are you focused on developing as your career?</t>
  </si>
  <si>
    <t>18. Since completing Tech-Moms, have you started &lt;b&gt;&lt;u&gt;additional technical training&lt;/u&gt;&lt;/b&gt;?</t>
  </si>
  <si>
    <t>19. At which educational institutions have you enrolled?</t>
  </si>
  <si>
    <t>20. What &lt;u&gt;&lt;b&gt;technical&lt;/b&gt; &lt;b&gt;education programs&lt;/b&gt;&lt;/u&gt; are you currently enrolled in and actively attending?</t>
  </si>
  <si>
    <t>21. What &lt;u&gt;technical educational programs&lt;/u&gt;, certificates, or degrees have you completed?</t>
  </si>
  <si>
    <t>22. The last 4 questions are a self-evaluation of your growth since participating in the Tech-Moms program.</t>
  </si>
  <si>
    <t>23. Tech-Moms increased my overall confidence&lt;b&gt;.&lt;/b&gt;</t>
  </si>
  <si>
    <t>24. Tech-Moms increased my ability to &lt;b&gt;pivot&lt;/b&gt; and &lt;b&gt;adapt to changing situations.&lt;/b&gt;</t>
  </si>
  <si>
    <t>25. Tech-Moms increased my technical skills and competencies</t>
  </si>
  <si>
    <t>26. Tech-Moms increased my ability to launch and maintain a successful career.</t>
  </si>
  <si>
    <t>27. Please share any additional thoughts, feedback, or questions.</t>
  </si>
  <si>
    <t>Duration</t>
  </si>
  <si>
    <t>2024-06-27 14:06:44</t>
  </si>
  <si>
    <t>phone</t>
  </si>
  <si>
    <t>Yes</t>
  </si>
  <si>
    <t>33</t>
  </si>
  <si>
    <t>35</t>
  </si>
  <si>
    <t>No</t>
  </si>
  <si>
    <t>Full-Time</t>
  </si>
  <si>
    <t>40</t>
  </si>
  <si>
    <t>Other: Educational technology</t>
  </si>
  <si>
    <t>5</t>
  </si>
  <si>
    <t>4</t>
  </si>
  <si>
    <t>While I haven’t moved fields, Tech-Moms gave me the confidence to pursue a job opportunity outside education. I was able to make it to the final stage of the process, where they ultimately went with someone with more experience- but I know I could offer a lot to another company in a similar capacity thanks to Tech-Moms.</t>
  </si>
  <si>
    <t>08:24</t>
  </si>
  <si>
    <t>2024-06-27 14:08:47</t>
  </si>
  <si>
    <t>14</t>
  </si>
  <si>
    <t>17.50</t>
  </si>
  <si>
    <t>Part-Time</t>
  </si>
  <si>
    <t>10</t>
  </si>
  <si>
    <t>Data Science / Reporting &amp; Analytics</t>
  </si>
  <si>
    <t>3</t>
  </si>
  <si>
    <t>Although I haven’t pursued the tech I learned about in class. The class did help me come up with a new plan for what I want to do next and it does step into the tech world. I have been teaching myself about AI in the visual art category, and have learned a lot.</t>
  </si>
  <si>
    <t>58:35</t>
  </si>
  <si>
    <t>2024-06-27 14:12:59</t>
  </si>
  <si>
    <t>Technical Sales</t>
  </si>
  <si>
    <t>USU</t>
  </si>
  <si>
    <t>None</t>
  </si>
  <si>
    <t>The USU o w you ladies worked with</t>
  </si>
  <si>
    <t>It was an interesting and good program.</t>
  </si>
  <si>
    <t>04:27</t>
  </si>
  <si>
    <t>2024-06-27 14:15:51</t>
  </si>
  <si>
    <t>15</t>
  </si>
  <si>
    <t>19.68</t>
  </si>
  <si>
    <t>Software Development</t>
  </si>
  <si>
    <t>PennFoster</t>
  </si>
  <si>
    <t>Graphic Design, soon to be Software Engineering</t>
  </si>
  <si>
    <t>Only Tech Moms so far!</t>
  </si>
  <si>
    <t>Best decision I ever made was attending the Tech Moms bootcamp. Thank you for giving me the confidence I need to step into the tech field and become successful!</t>
  </si>
  <si>
    <t>07:39</t>
  </si>
  <si>
    <t>2024-06-27 14:16:00</t>
  </si>
  <si>
    <t>V School, Online Training (ie. Udemy, Pluralsight)</t>
  </si>
  <si>
    <t>Cybersecurity cohort Techmoms</t>
  </si>
  <si>
    <t>Full stack web development (V School), AI certification (Techmoms)</t>
  </si>
  <si>
    <t>06:03</t>
  </si>
  <si>
    <t>2024-06-27 14:16:02</t>
  </si>
  <si>
    <t>0</t>
  </si>
  <si>
    <t>42.00</t>
  </si>
  <si>
    <t>45+</t>
  </si>
  <si>
    <t>Other: Business</t>
  </si>
  <si>
    <t>05:32</t>
  </si>
  <si>
    <t>2024-06-27 14:16:13</t>
  </si>
  <si>
    <t>27</t>
  </si>
  <si>
    <t>Other: None right now</t>
  </si>
  <si>
    <t>Wouldn’t be where I am today without tech moms!!!</t>
  </si>
  <si>
    <t>03:33</t>
  </si>
  <si>
    <t>2024-06-27 14:16:14</t>
  </si>
  <si>
    <t>37.50</t>
  </si>
  <si>
    <t>Other: Bsa!AML</t>
  </si>
  <si>
    <t>02:53</t>
  </si>
  <si>
    <t>2024-06-27 14:16:23</t>
  </si>
  <si>
    <t>18</t>
  </si>
  <si>
    <t>23</t>
  </si>
  <si>
    <t>Other: Project management</t>
  </si>
  <si>
    <t>BYU</t>
  </si>
  <si>
    <t>Project management</t>
  </si>
  <si>
    <t>03:17</t>
  </si>
  <si>
    <t>2024-06-27 14:16:35</t>
  </si>
  <si>
    <t>36</t>
  </si>
  <si>
    <t>Online Training (ie. Udemy, Pluralsight)</t>
  </si>
  <si>
    <t>None right now</t>
  </si>
  <si>
    <t>03:59</t>
  </si>
  <si>
    <t>2024-06-27 14:16:38</t>
  </si>
  <si>
    <t>1</t>
  </si>
  <si>
    <t>Other: HR</t>
  </si>
  <si>
    <t>Quantic/Valar</t>
  </si>
  <si>
    <t>Strategic Leadership Executive MBA IBM Skillsbuild</t>
  </si>
  <si>
    <t>Tech Moms helped with my momentum. I appreciate a supportive community of professional women. Improving my LinkedIn profile may have led to the invitation to apply for my online MBA, and I also received a partial scholarship. I also learned about technical positions and realized that HR might be a direction I’d like to go.</t>
  </si>
  <si>
    <t>07:27</t>
  </si>
  <si>
    <t>2024-06-27 14:16:45</t>
  </si>
  <si>
    <t>32</t>
  </si>
  <si>
    <t>Product Management / Tech Business Analysis</t>
  </si>
  <si>
    <t>University of Utah, Utah Valley University, Weber State University, Online Training (ie. Udemy, Pluralsight), AgileDad</t>
  </si>
  <si>
    <t>UXUI certificate, data analytics Wieber certificate, project management UVU certificate, six sigma project management, UVU certificate, cert</t>
  </si>
  <si>
    <t>Tech Moms is the greatest program!  Totally changed my life</t>
  </si>
  <si>
    <t>03:28</t>
  </si>
  <si>
    <t>2024-06-27 14:16:50</t>
  </si>
  <si>
    <t>I’m excited to start some more technical training this fall! My biggest takeaway from Tech Moms is that I feel like I can do anything.</t>
  </si>
  <si>
    <t>03:51</t>
  </si>
  <si>
    <t>2024-06-27 14:17:10</t>
  </si>
  <si>
    <t>13</t>
  </si>
  <si>
    <t>Scrum Alliance</t>
  </si>
  <si>
    <t>NA</t>
  </si>
  <si>
    <t>Certified Scrum Master</t>
  </si>
  <si>
    <t>Love the program! Keep it up!</t>
  </si>
  <si>
    <t>04:15</t>
  </si>
  <si>
    <t>2024-06-27 14:17:11</t>
  </si>
  <si>
    <t>25</t>
  </si>
  <si>
    <t>Digital Marketing</t>
  </si>
  <si>
    <t>Thanks</t>
  </si>
  <si>
    <t>08:42</t>
  </si>
  <si>
    <t>2024-06-27 14:17:21</t>
  </si>
  <si>
    <t>22</t>
  </si>
  <si>
    <t>25.5</t>
  </si>
  <si>
    <t>Technical Project Management / Scrum Master</t>
  </si>
  <si>
    <t>Online Training (ie. Udemy, Pluralsight), Tech moms cybersecurity program</t>
  </si>
  <si>
    <t>Tech moms CyberSecurity</t>
  </si>
  <si>
    <t>CSM, CSPO, CERTIFIED UX/UI DESIGNER</t>
  </si>
  <si>
    <t>06:18</t>
  </si>
  <si>
    <t>2024-06-27 14:17:29</t>
  </si>
  <si>
    <t>30</t>
  </si>
  <si>
    <t>Udemy</t>
  </si>
  <si>
    <t>Fullstack web development, remote worker certificate, ai certificate</t>
  </si>
  <si>
    <t>I’m still pushing forward</t>
  </si>
  <si>
    <t>04:03</t>
  </si>
  <si>
    <t>2024-06-27 14:18:01</t>
  </si>
  <si>
    <t>computer</t>
  </si>
  <si>
    <t>Cyber Security</t>
  </si>
  <si>
    <t>Cybersecurity Scholarship Women in Cloud</t>
  </si>
  <si>
    <t>Techmoms-CyberSecurity/IT WomeninCloud-Microsoft Cybersecurity Scholarship</t>
  </si>
  <si>
    <t>I'm still working to get these certificates(Security+ by Comptia and SC-900 by Microsoft Cybersecurity Analyst Certification</t>
  </si>
  <si>
    <t>I took some courses in America before, and I never had so much support to study. The cybersecurity course was the hardest course I have ever taken, but I had all the support from TechMoms, and because of that, it made a complete difference in my life. I'm looking for a job that gives me freedom in this country. I face many challenges because I'm an immigrant and on my own, but thanks to TechMoms, I feel hopeful. I believe I can change my life, think big, be more ambitious, try new things, and especially not be afraid to tackle hard tasks. In the end, it was the best choice for a good life.</t>
  </si>
  <si>
    <t>12:13</t>
  </si>
  <si>
    <t>2024-06-27 14:18:53</t>
  </si>
  <si>
    <t>9</t>
  </si>
  <si>
    <t>Salt Lake Community College</t>
  </si>
  <si>
    <t>JavaScript</t>
  </si>
  <si>
    <t>Tech-Moms generously donated lap tops to some of their students and I was blessed to receive one. I've been using it to work from home for the past 16 months. It was a tremendous blessing and would have been difficult for us to afford at that time.   Tech-Moms also exposed me to so many different areas of tech and potential job opportunities that I didn't know existed. Thank you Tech-Moms for all your efforts to lift and help women in Tech!!</t>
  </si>
  <si>
    <t>02:23</t>
  </si>
  <si>
    <t>2024-06-27 14:19:13</t>
  </si>
  <si>
    <t>Dev Mountain, Salt Lake Community College, Online Training (ie. Udemy, Pluralsight)</t>
  </si>
  <si>
    <t>Datacamp, Udemy</t>
  </si>
  <si>
    <t>Dev Mountain Bootcamp certification</t>
  </si>
  <si>
    <t>03:23</t>
  </si>
  <si>
    <t>2024-06-27 14:19:16</t>
  </si>
  <si>
    <t>55</t>
  </si>
  <si>
    <t>Agiledad</t>
  </si>
  <si>
    <t>Scrum master, product owner, advanced product owner</t>
  </si>
  <si>
    <t>All of the above</t>
  </si>
  <si>
    <t>It was super short and very fast. Allowed little knowledge in a lot of areas and honestly did nothing for my career advancement. I took time away from my kids and it is a shame I didn't really get anything from it.</t>
  </si>
  <si>
    <t>04:21</t>
  </si>
  <si>
    <t>2024-06-27 14:19:37</t>
  </si>
  <si>
    <t>45</t>
  </si>
  <si>
    <t>It is a great program</t>
  </si>
  <si>
    <t>02:44</t>
  </si>
  <si>
    <t>2024-06-27 14:19:41</t>
  </si>
  <si>
    <t>26</t>
  </si>
  <si>
    <t>Other: None of the above</t>
  </si>
  <si>
    <t>04:24</t>
  </si>
  <si>
    <t>2024-06-27 14:19:45</t>
  </si>
  <si>
    <t>28</t>
  </si>
  <si>
    <t>Other: Instructional design</t>
  </si>
  <si>
    <t>I would have loved more of a certificate or something that would make me more hireable from finishing Tech Moms and just a little more options for what could come next after finishing Tech Moms to be hireable in the tech industry.</t>
  </si>
  <si>
    <t>08:50</t>
  </si>
  <si>
    <t>2024-06-27 14:20:43</t>
  </si>
  <si>
    <t>28.50</t>
  </si>
  <si>
    <t>38.14</t>
  </si>
  <si>
    <t>Information Technology (IT) / Technical Support</t>
  </si>
  <si>
    <t>2</t>
  </si>
  <si>
    <t>The program was a great way to delve into the world of web dev. I would love to see some virtual meetings to “brush up” on skills learned.</t>
  </si>
  <si>
    <t>05:52</t>
  </si>
  <si>
    <t>2024-06-27 14:21:01</t>
  </si>
  <si>
    <t>42</t>
  </si>
  <si>
    <t>66</t>
  </si>
  <si>
    <t>Other: Transportation</t>
  </si>
  <si>
    <t>V School</t>
  </si>
  <si>
    <t>Java</t>
  </si>
  <si>
    <t>04:33</t>
  </si>
  <si>
    <t>2024-06-27 14:21:43</t>
  </si>
  <si>
    <t>16</t>
  </si>
  <si>
    <t>Eastern University</t>
  </si>
  <si>
    <t>N/A</t>
  </si>
  <si>
    <t>Master's, Data Science</t>
  </si>
  <si>
    <t>I credit Tech-Moms with introducing me to the different areas in tech and helping me decide what areas to focus on. They have also proved to be resourceful with networking and helping get me in contact with people in my industry.</t>
  </si>
  <si>
    <t>06:33</t>
  </si>
  <si>
    <t>2024-06-27 14:23:15</t>
  </si>
  <si>
    <t>Other: Nursing Informatics</t>
  </si>
  <si>
    <t>19:52</t>
  </si>
  <si>
    <t>20</t>
  </si>
  <si>
    <t>24</t>
  </si>
  <si>
    <t>Datacamp online</t>
  </si>
  <si>
    <t>04:23</t>
  </si>
  <si>
    <t>2024-06-27 14:24:19</t>
  </si>
  <si>
    <t>USU ROI Remote Work</t>
  </si>
  <si>
    <t>A huge benefit of Tech-Moms is the network of individuals.</t>
  </si>
  <si>
    <t>08:27</t>
  </si>
  <si>
    <t>2024-06-27 14:24:31</t>
  </si>
  <si>
    <t>Utah Valley University, Online Training (ie. Udemy, Pluralsight), Southern Utah University</t>
  </si>
  <si>
    <t>Masters of Business Administration - SUU</t>
  </si>
  <si>
    <t>Udemy - SQL Bootcamp</t>
  </si>
  <si>
    <t>05:12</t>
  </si>
  <si>
    <t>2024-06-27 14:24:38</t>
  </si>
  <si>
    <t>I interned at Built By Catapult Inc</t>
  </si>
  <si>
    <t>02:16</t>
  </si>
  <si>
    <t>2024-06-27 14:26:55</t>
  </si>
  <si>
    <t>Cyber Security course through Tech Moms</t>
  </si>
  <si>
    <t>Tech moms cyber security course. Gwen is awesome by the way.</t>
  </si>
  <si>
    <t>2024-06-27 14:27:39</t>
  </si>
  <si>
    <t>43.26</t>
  </si>
  <si>
    <t>04:10</t>
  </si>
  <si>
    <t>2024-06-27 14:30:21</t>
  </si>
  <si>
    <t>75</t>
  </si>
  <si>
    <t>70</t>
  </si>
  <si>
    <t>Other: None</t>
  </si>
  <si>
    <t>Cool program, but the tech field seems too swamped. After applying for a few dozen jobs and getting no interviews, I open to go back to teaching rather than invest in an education that might not lead to a job due to the fierce competition and layoffs.</t>
  </si>
  <si>
    <t>04:14</t>
  </si>
  <si>
    <t>2024-06-27 14:30:28</t>
  </si>
  <si>
    <t>VSchool Web Development</t>
  </si>
  <si>
    <t>I love tech-moms! I more than doubled my pay with my first job in tech. I know that’s rare, but I also completed extra training and tried to learn more on my own by starting a small business while I finished training. I also got my job through a connection with Robyn. I’ve gotten a promotion, second raise, and am up for a second promotion this year and love my job. I have a really flexible schedule and get to spend way more time with my family, which was my original goal when starting tech-moms and not knowing anything about tech. Thank you!</t>
  </si>
  <si>
    <t>08:02</t>
  </si>
  <si>
    <t>2024-06-27 14:31:01</t>
  </si>
  <si>
    <t>18000</t>
  </si>
  <si>
    <t>27000</t>
  </si>
  <si>
    <t>Techtonica</t>
  </si>
  <si>
    <t>Tech Moms cybersecurity bootcamp</t>
  </si>
  <si>
    <t>07:06</t>
  </si>
  <si>
    <t>2024-06-27 14:31:48</t>
  </si>
  <si>
    <t>09:01</t>
  </si>
  <si>
    <t>2024-06-27 14:33:13</t>
  </si>
  <si>
    <t>Other: Teaching</t>
  </si>
  <si>
    <t>N/a</t>
  </si>
  <si>
    <t>SLCC Javascript</t>
  </si>
  <si>
    <t>Keep up the good work!</t>
  </si>
  <si>
    <t>05:26</t>
  </si>
  <si>
    <t>2024-06-27 14:33:37</t>
  </si>
  <si>
    <t>23.49</t>
  </si>
  <si>
    <t>Quality Assurance</t>
  </si>
  <si>
    <t>11:41</t>
  </si>
  <si>
    <t>2024-06-27 14:34:18</t>
  </si>
  <si>
    <t>17</t>
  </si>
  <si>
    <t>I thought the program was great but I have been in a really negative situation in my life and it's held me back, and my survey is a reflection of that. I think my struggles aren't due to my time at tech-moms and I learned so many things from it in a very supportive environment which I am extremely grateful for.</t>
  </si>
  <si>
    <t>05:20</t>
  </si>
  <si>
    <t>2024-06-27 14:36:00</t>
  </si>
  <si>
    <t>19</t>
  </si>
  <si>
    <t>Code Cademy Web Development</t>
  </si>
  <si>
    <t>JavaScript courses</t>
  </si>
  <si>
    <t>02:33</t>
  </si>
  <si>
    <t>2024-06-27 14:36:34</t>
  </si>
  <si>
    <t>Maybe I need to repeat- I would love to connect more with information about projects management and digital marketing roles</t>
  </si>
  <si>
    <t>06:10</t>
  </si>
  <si>
    <t>2024-06-27 14:38:35</t>
  </si>
  <si>
    <t>UI / UX</t>
  </si>
  <si>
    <t>I feel like I have stayed at my current position due to my benefits and the raises I have received, but I'm always looking for other opportunities or even things to do on the side of my job.</t>
  </si>
  <si>
    <t>04:06</t>
  </si>
  <si>
    <t>2024-06-27 14:43:22</t>
  </si>
  <si>
    <t>Salt Lake Community College, Online Training (ie. Udemy, Pluralsight), Gere through WGU</t>
  </si>
  <si>
    <t>AWS Cloud practitioner</t>
  </si>
  <si>
    <t>Web development SLCC React SLCC Front-end developer- GERE CSM, ACSM, CSPO</t>
  </si>
  <si>
    <t>04:49</t>
  </si>
  <si>
    <t>2024-06-27 14:43:36</t>
  </si>
  <si>
    <t>Coursera</t>
  </si>
  <si>
    <t>2024-06-27 14:45:37</t>
  </si>
  <si>
    <t>.2</t>
  </si>
  <si>
    <t>38.46</t>
  </si>
  <si>
    <t>Other: Design</t>
  </si>
  <si>
    <t>02:28</t>
  </si>
  <si>
    <t>2024-06-27 14:46:27</t>
  </si>
  <si>
    <t>13.65</t>
  </si>
  <si>
    <t>07:04</t>
  </si>
  <si>
    <t>2024-06-27 14:48:14</t>
  </si>
  <si>
    <t>Other: Software development and project management</t>
  </si>
  <si>
    <t>Utah Valley University</t>
  </si>
  <si>
    <t>CS1410</t>
  </si>
  <si>
    <t>CS1400</t>
  </si>
  <si>
    <t>I really enjoyed TechMoms and the community I found there. I still see several of my classmates and we encourage each other in what we’re currently working on. I wish I had been able to find a job right after, but it was really hard to keep the momentum</t>
  </si>
  <si>
    <t>2024-06-27 14:48:54</t>
  </si>
  <si>
    <t>12</t>
  </si>
  <si>
    <t>The ongoing support and resources provided by Tech Moms are amazing.</t>
  </si>
  <si>
    <t>03:29</t>
  </si>
  <si>
    <t>2024-06-27 14:49:24</t>
  </si>
  <si>
    <t>Other: Sales</t>
  </si>
  <si>
    <t>I never would have made a pivot in my career without tech moms. I needed to change but tech moms gave me the confidence to move forward and the skills to be successful. And I got a remote job with a tech company where there is plenty of room to move up and make more money.</t>
  </si>
  <si>
    <t>07:08</t>
  </si>
  <si>
    <t>2024-06-27 14:49:38</t>
  </si>
  <si>
    <t>02:50</t>
  </si>
  <si>
    <t>2024-06-27 14:51:46</t>
  </si>
  <si>
    <t>BYUI online</t>
  </si>
  <si>
    <t>Web development 1 course, JavaScript 1 course, Python 2 courses</t>
  </si>
  <si>
    <t>05:30</t>
  </si>
  <si>
    <t>2024-06-27 14:53:54</t>
  </si>
  <si>
    <t>Computer Science with an emphasis in Interaction Design</t>
  </si>
  <si>
    <t>Associate Degree</t>
  </si>
  <si>
    <t>05:51</t>
  </si>
  <si>
    <t>2024-06-27 14:58:37</t>
  </si>
  <si>
    <t>34</t>
  </si>
  <si>
    <t>Received my Adbanced scrum master certification and working on project management certification</t>
  </si>
  <si>
    <t>BYU bachelors degree  Project management certification</t>
  </si>
  <si>
    <t>Advanced Scrum Master Certification</t>
  </si>
  <si>
    <t>Tech moms really helped my confidence to think outside of the box and set my goals high.</t>
  </si>
  <si>
    <t>10:26</t>
  </si>
  <si>
    <t>2024-06-27 14:59:13</t>
  </si>
  <si>
    <t>21.86</t>
  </si>
  <si>
    <t>07:59</t>
  </si>
  <si>
    <t>2024-06-27 14:59:50</t>
  </si>
  <si>
    <t>Other: None currently</t>
  </si>
  <si>
    <t>Tech moms gave me the confidence to become anything I wanted to be. Since then I have been confident enough to accept a few different opportunities that I wouldn’t have accepted before (imposter syndrome always). Tech moms gave me more skills and helped me feel confident in the skills I already had. I’ve created 1.5 businesses since graduation (social media management company and a mobile bar that will travel around serving weddings, Galas and other corporate and private events) with more to come!</t>
  </si>
  <si>
    <t>08:04</t>
  </si>
  <si>
    <t>2024-06-27 15:00:43</t>
  </si>
  <si>
    <t>31.25</t>
  </si>
  <si>
    <t>AI</t>
  </si>
  <si>
    <t>Cybersecurity triple</t>
  </si>
  <si>
    <t>The additional support and networking is the most valuable</t>
  </si>
  <si>
    <t>2024-06-27 15:03:30</t>
  </si>
  <si>
    <t>Plurasight</t>
  </si>
  <si>
    <t>AI certification</t>
  </si>
  <si>
    <t>It is great to see all of the success that everyone is having with tech moms.</t>
  </si>
  <si>
    <t>05:55</t>
  </si>
  <si>
    <t>2024-06-27 15:08:24</t>
  </si>
  <si>
    <t>Almost have my website launched.</t>
  </si>
  <si>
    <t>04:12</t>
  </si>
  <si>
    <t>2024-06-27 15:12:19</t>
  </si>
  <si>
    <t>Salt Lake Community College, Weber State University, Online Training (ie. Udemy, Pluralsight)</t>
  </si>
  <si>
    <t>Remote Tech Sales Professional Certification with USU and Marketstar</t>
  </si>
  <si>
    <t>Web development certificate from SLCC, Programming Essentials Certificate of Proficiency from Weber State, 30 day AI accelerator course</t>
  </si>
  <si>
    <t>I have more hope for my future since joining tech moms</t>
  </si>
  <si>
    <t>10:28</t>
  </si>
  <si>
    <t>2024-06-27 15:15:23</t>
  </si>
  <si>
    <t>Will there be more Tech-Mom classes centered around certifications? I love the Tech-Moms program so much and it has given me a lot of hope for when I decide to step back into the workforce. Thank you for providing all of these opportunities to  gain skills and to network!</t>
  </si>
  <si>
    <t>05:21</t>
  </si>
  <si>
    <t>2024-06-27 15:17:27</t>
  </si>
  <si>
    <t>Other: I am not sure.</t>
  </si>
  <si>
    <t>I'm living in Virginia and am in.very difficult marriage. I was working at night as a delivery driver to earn some money be away when my husband was home but recently quit to help my daughter and be there for her.  My daughter just graduated from high school and will be going to school in Utah soon. I hope to follow her there and find gainful employment with benefits so I can support myself.. I need to get divorced but am not sure how to go about it and will need to be employed to support myself. I also recently found out I have adhd which explains a lot of my struggles.</t>
  </si>
  <si>
    <t>2024-06-27 15:24:39</t>
  </si>
  <si>
    <t>Salt Lake Community College, Online Training (ie. Udemy, Pluralsight), BYU</t>
  </si>
  <si>
    <t>None currently</t>
  </si>
  <si>
    <t>CompTIA Net+ certification  CompTIA Sec+ certification  BYU Networks &amp; Security SLCC Cybersecurity Foundations SLCC Web Development</t>
  </si>
  <si>
    <t>You guys are awesome! Can’t wait for the mentorship program! ;)</t>
  </si>
  <si>
    <t>43:46</t>
  </si>
  <si>
    <t>2024-06-27 15:28:05</t>
  </si>
  <si>
    <t>11</t>
  </si>
  <si>
    <t>Other: Teaching computer science</t>
  </si>
  <si>
    <t>07:37</t>
  </si>
  <si>
    <t>2024-06-27 15:30:48</t>
  </si>
  <si>
    <t>None currently.</t>
  </si>
  <si>
    <t>I completed the web development class at SLCC, and I've done some AI training and received certificates.</t>
  </si>
  <si>
    <t>I love being a part of this community and for all of the opportunities it has afforded me!</t>
  </si>
  <si>
    <t>09:24</t>
  </si>
  <si>
    <t>2024-06-27 15:43:56</t>
  </si>
  <si>
    <t>21</t>
  </si>
  <si>
    <t>V School, Weber State University, Online Training (ie. Udemy, Pluralsight)</t>
  </si>
  <si>
    <t>I’m currently working on a computer science degree at Weber State.   I also do online training at various sites.</t>
  </si>
  <si>
    <t>I’m not making a lot of money (yet). But I have an amazing job that I look forward to showing up at each day and I’m learning so much that will help me in future jobs. Five years ago I couldn’t have imagined being being in this position. I’m so excited to see what the future holds for me.</t>
  </si>
  <si>
    <t>07:44</t>
  </si>
  <si>
    <t>2024-06-27 15:50:50</t>
  </si>
  <si>
    <t>57</t>
  </si>
  <si>
    <t>Salt Lake Community College, Weber State University</t>
  </si>
  <si>
    <t>Data Analytics certificate program; didn't fully complete the SLCC JavaScript course I started</t>
  </si>
  <si>
    <t>I'm grateful for the ongoing support found at tech moms. Love having that network!</t>
  </si>
  <si>
    <t>06:41</t>
  </si>
  <si>
    <t>2024-06-27 16:01:52</t>
  </si>
  <si>
    <t>39.50</t>
  </si>
  <si>
    <t>52</t>
  </si>
  <si>
    <t>Nothing at this moment. After completing my UX class I would like additional training in the area and project management</t>
  </si>
  <si>
    <t>Web Development &amp; UX Certification</t>
  </si>
  <si>
    <t>Great program.  I wish there was something on going after...if you are not able to use what you learned you forget.</t>
  </si>
  <si>
    <t>09:43</t>
  </si>
  <si>
    <t>2024-06-27 16:03:23</t>
  </si>
  <si>
    <t>58</t>
  </si>
  <si>
    <t>62</t>
  </si>
  <si>
    <t>02:40</t>
  </si>
  <si>
    <t>2024-06-27 16:15:31</t>
  </si>
  <si>
    <t>Dev Mountain, Online Training (ie. Udemy, Pluralsight), Product agile/scrum certifications</t>
  </si>
  <si>
    <t>Data analytics, CSPO, A-CSPO, CSM</t>
  </si>
  <si>
    <t>When I started tech moms, I was doing well in a corporate finance career, but felt trapped, undervalued, and overly burned out. Finding tech moms was my solace to meet other supportive women and communities and gain the confidence to change my trajectory again. I’m very grateful</t>
  </si>
  <si>
    <t>04:28</t>
  </si>
  <si>
    <t>2024-06-27 16:28:56</t>
  </si>
  <si>
    <t>56</t>
  </si>
  <si>
    <t>27:46</t>
  </si>
  <si>
    <t>2024-06-27 16:45:41</t>
  </si>
  <si>
    <t>05:07</t>
  </si>
  <si>
    <t>2024-06-27 16:50:36</t>
  </si>
  <si>
    <t>Dev Mountain, Online Training (ie. Udemy, Pluralsight)</t>
  </si>
  <si>
    <t>None, currently</t>
  </si>
  <si>
    <t>Certificate of completion of Data Analytics's Boot Camp at Dev Mountain</t>
  </si>
  <si>
    <t>I will always be grateful of this program. It really helped me gain confidence and look after my career.</t>
  </si>
  <si>
    <t>06:56</t>
  </si>
  <si>
    <t>2024-06-27 16:51:39</t>
  </si>
  <si>
    <t>Other: Exploring</t>
  </si>
  <si>
    <t>Mountainland Tech</t>
  </si>
  <si>
    <t>Self Study Comptia Cloud Essentials</t>
  </si>
  <si>
    <t>A+, Project+, ITF+, Cloud Essentials+</t>
  </si>
  <si>
    <t>03:16</t>
  </si>
  <si>
    <t>2024-06-27 17:02:09</t>
  </si>
  <si>
    <t>43000</t>
  </si>
  <si>
    <t>Avocademy</t>
  </si>
  <si>
    <t>UX/UI Design</t>
  </si>
  <si>
    <t>I am in Texas and can't take advantage of all the Tech Moms opportunities. I love keeping up with the happenings and the LinedIn connections.</t>
  </si>
  <si>
    <t>10:40</t>
  </si>
  <si>
    <t>2024-06-27 17:02:30</t>
  </si>
  <si>
    <t>38</t>
  </si>
  <si>
    <t>Utah State University, Western Governors University</t>
  </si>
  <si>
    <t>Master of Science in Marketing Analytics</t>
  </si>
  <si>
    <t>Google Professional Certification UX/UI</t>
  </si>
  <si>
    <t>When I participated in tech-moms I loved hearing from the guest speakers. Now that the program has been running for a few years, I think it would be beneficial to new students to hear from more speakers that are Tech-Moms alumni. I imagine it would be far more inspiring to hear from someone who was in your shoes not to long ago.</t>
  </si>
  <si>
    <t>08:49</t>
  </si>
  <si>
    <t>2024-06-27 17:02:42</t>
  </si>
  <si>
    <t>Other: Salesforce</t>
  </si>
  <si>
    <t>Soft Innovas</t>
  </si>
  <si>
    <t>Nil</t>
  </si>
  <si>
    <t>Salesforce</t>
  </si>
  <si>
    <t>03:10</t>
  </si>
  <si>
    <t>2024-06-27 17:04:03</t>
  </si>
  <si>
    <t>I have had two more children since participating in Tech-Moms (most recently 3 weeks ago) and have not yet started searching for a new career. However, I cherish my Tech-Moms experience and network. While I rarely participate in discussions I keep up-to-date on Slack and look forward to participating in  all of the opportunities when I begin job searching in the new year or two!</t>
  </si>
  <si>
    <t>2024-06-27 17:17:17</t>
  </si>
  <si>
    <t>23.40</t>
  </si>
  <si>
    <t>Springboard</t>
  </si>
  <si>
    <t>UX/UI career track</t>
  </si>
  <si>
    <t>Tech-moms has been pivotal in my growth towards my career and continues to be. They provide amazing learning opportunities, workshops, and networking events that has allowed me to make amazing connections with individuals who are already in the field I am trying to get Into. Without Tech-moms I would not have gone on to pursue a certificate in UX/UI design from a 9 month bootcamp, I would probably be still trying to decide what to do and how to do it while feeling constantly overwhelmed.</t>
  </si>
  <si>
    <t>12:11</t>
  </si>
  <si>
    <t>2024-06-27 18:13:46</t>
  </si>
  <si>
    <t>Other: Customer Success</t>
  </si>
  <si>
    <t>03:34</t>
  </si>
  <si>
    <t>2024-06-27 18:14:25</t>
  </si>
  <si>
    <t>31</t>
  </si>
  <si>
    <t>Tech Moms courses</t>
  </si>
  <si>
    <t>None at the moment</t>
  </si>
  <si>
    <t>AI certificate</t>
  </si>
  <si>
    <t>I love Tech-moms! What I love most about it is the connections that I still have after finishing the course. You guys are always there helping us!</t>
  </si>
  <si>
    <t>08:22</t>
  </si>
  <si>
    <t>2024-06-27 18:44:20</t>
  </si>
  <si>
    <t>Other: I am still exploring</t>
  </si>
  <si>
    <t>It is a great program.  Belonging to the tech mom network and community is worth 100 times the price of the program.</t>
  </si>
  <si>
    <t>04:08</t>
  </si>
  <si>
    <t>2024-06-27 18:58:19</t>
  </si>
  <si>
    <t>150</t>
  </si>
  <si>
    <t>Unfortunately, I have not been able to utilize most of what I learned from Tech Moms in my career since participating in the program.</t>
  </si>
  <si>
    <t>03:47</t>
  </si>
  <si>
    <t>2024-06-27 19:00:30</t>
  </si>
  <si>
    <t>ReadyTrack</t>
  </si>
  <si>
    <t>56:25</t>
  </si>
  <si>
    <t>2024-06-27 19:00:48</t>
  </si>
  <si>
    <t>Other: Web Development</t>
  </si>
  <si>
    <t>Udemy courses</t>
  </si>
  <si>
    <t>04:43</t>
  </si>
  <si>
    <t>2024-06-27 19:10:19</t>
  </si>
  <si>
    <t>41</t>
  </si>
  <si>
    <t>44</t>
  </si>
  <si>
    <t>I use the things that I learned while I am teaching  in my classroom. I have a website for my travel blog. It helped to increase my confidence in myself.</t>
  </si>
  <si>
    <t>04:37</t>
  </si>
  <si>
    <t>2024-06-27 19:51:24</t>
  </si>
  <si>
    <t>23.56</t>
  </si>
  <si>
    <t>Plural Sight</t>
  </si>
  <si>
    <t>Tech Moms</t>
  </si>
  <si>
    <t>04:11</t>
  </si>
  <si>
    <t>2024-06-27 20:02:02</t>
  </si>
  <si>
    <t>Tech moms is a great program that gives women confidence to reach for things they thought were out of reach</t>
  </si>
  <si>
    <t>01:11</t>
  </si>
  <si>
    <t>2024-06-27 20:26:49</t>
  </si>
  <si>
    <t>20000</t>
  </si>
  <si>
    <t>Agile Dad Scrum Master</t>
  </si>
  <si>
    <t>I am doing a cybersecurity intro course on Coursera.  I also recently started learning about Salesforce on Pluralsight.com</t>
  </si>
  <si>
    <t>I am very thankful for the tech-moms program and network.  I am attending every event that I can and trying to work my new found network as much as I can.  Thank you, Tech-Moms.</t>
  </si>
  <si>
    <t>05:27</t>
  </si>
  <si>
    <t>2024-06-27 20:43:32</t>
  </si>
  <si>
    <t>Other: Basic knowledge and understanding for later</t>
  </si>
  <si>
    <t>06:30</t>
  </si>
  <si>
    <t>2024-06-27 21:06:38</t>
  </si>
  <si>
    <t>65</t>
  </si>
  <si>
    <t>Utah Valley University, Online Training (ie. Udemy, Pluralsight)</t>
  </si>
  <si>
    <t>Certificate in Data Analytics at UVU</t>
  </si>
  <si>
    <t>It also significantly increased my network and ability to be connected to others in the field.</t>
  </si>
  <si>
    <t>04:46</t>
  </si>
  <si>
    <t>2024-06-27 21:10:05</t>
  </si>
  <si>
    <t>Online development certifications</t>
  </si>
  <si>
    <t>05:42</t>
  </si>
  <si>
    <t>2024-06-27 23:01:43</t>
  </si>
  <si>
    <t>Other: Sales management/operations</t>
  </si>
  <si>
    <t>Love Tech Moms. Networking skills and connections have opened so many doors for me</t>
  </si>
  <si>
    <t>05:08</t>
  </si>
  <si>
    <t>2024-06-27 23:20:19</t>
  </si>
  <si>
    <t>Tech-Moms was instrumental in my career pivot from teaching to tech. My schedule is so much more flexible and family-friendly now. I'm able to focus more on my kids and I have a much better work-life balance. Tech-Moms helped me find the confidence, skills, and contacts to push through the last hurdles I was facing to get here. Thank you, Tech-Moms!!</t>
  </si>
  <si>
    <t>42:29</t>
  </si>
  <si>
    <t>2024-06-28 00:29:46</t>
  </si>
  <si>
    <t>38.94</t>
  </si>
  <si>
    <t>03:05</t>
  </si>
  <si>
    <t>2024-06-28 00:47:52</t>
  </si>
  <si>
    <t>Other: Finance</t>
  </si>
  <si>
    <t>Google Certificate</t>
  </si>
  <si>
    <t>Tech moms helped me feel confident that I could learn new software in a short amount of time. Makes me more likely to pursue another degree or verification in tech</t>
  </si>
  <si>
    <t>18:11</t>
  </si>
  <si>
    <t>2024-06-28 12:41:33</t>
  </si>
  <si>
    <t>24.72</t>
  </si>
  <si>
    <t>Tech moms IT/cyber security cohort</t>
  </si>
  <si>
    <t>Tech Moms IT/Cybert security cohort</t>
  </si>
  <si>
    <t>None yet</t>
  </si>
  <si>
    <t>03:54</t>
  </si>
  <si>
    <t>2024-06-28 12:52:36</t>
  </si>
  <si>
    <t>I feel  like I  need to take the Tech-Moms course again in order to progress into a Tech field.</t>
  </si>
  <si>
    <t>10:52</t>
  </si>
  <si>
    <t>2024-06-28 14:24:23</t>
  </si>
  <si>
    <t>02:29</t>
  </si>
  <si>
    <t>2024-06-28 15:10:18</t>
  </si>
  <si>
    <t>68</t>
  </si>
  <si>
    <t>Agile Alliance CSPO</t>
  </si>
  <si>
    <t>CSPO</t>
  </si>
  <si>
    <t>04:57</t>
  </si>
  <si>
    <t>2024-06-28 16:58:58</t>
  </si>
  <si>
    <t>50</t>
  </si>
  <si>
    <t>Other: Sewing industry</t>
  </si>
  <si>
    <t>In Tech Moms I gain confidence, big vision,  My plans are to succeed as entrepreneur, to biuld a great future, and that's what I'm doing. Thank you.</t>
  </si>
  <si>
    <t>2024-06-28 21:29:00</t>
  </si>
  <si>
    <t>University of Texas</t>
  </si>
  <si>
    <t>UT AI/Machine Learning PGP Adobe Digital Academy Data Science bootcamp</t>
  </si>
  <si>
    <t>Tech moms opened my eyes to a field I didn't know I would love!</t>
  </si>
  <si>
    <t>09:19</t>
  </si>
  <si>
    <t>2024-06-29 00:30:47</t>
  </si>
  <si>
    <t>Pluralsight</t>
  </si>
  <si>
    <t>03:32</t>
  </si>
  <si>
    <t>2024-06-29 12:47:21</t>
  </si>
  <si>
    <t>Taking the summer off but I was taking the one from Coursera</t>
  </si>
  <si>
    <t>Web Dev &amp; Web Design at SLCC Data fundamentals Coursera AI Linked In AI with Sterling</t>
  </si>
  <si>
    <t>I'm beyond happy I found Tech-Moms and the community and purpuse that is behind it, being around like minded women that support each other is amazing.</t>
  </si>
  <si>
    <t>34:43</t>
  </si>
  <si>
    <t>2024-06-29 14:45:15</t>
  </si>
  <si>
    <t>06:28</t>
  </si>
  <si>
    <t>2024-06-29 17:39:35</t>
  </si>
  <si>
    <t>Online Training (ie. Udemy, Pluralsight), BYU Pathway</t>
  </si>
  <si>
    <t>Pluralsight, BYU Pathway</t>
  </si>
  <si>
    <t>BYU Pathway Connect</t>
  </si>
  <si>
    <t>Tech Mom is a wonderful, supportive community that I am grateful to find and belong.</t>
  </si>
  <si>
    <t>05:19</t>
  </si>
  <si>
    <t>2024-06-29 18:20:24</t>
  </si>
  <si>
    <t>Salt Lake Community College, WGU</t>
  </si>
  <si>
    <t>Advanced Microsoft Educator</t>
  </si>
  <si>
    <t>Web Development Cert Software Development Cert</t>
  </si>
  <si>
    <t>Love this organization! Will always be extremely grateful for the confidence it gave me!</t>
  </si>
  <si>
    <t>02:57</t>
  </si>
  <si>
    <t>2024-06-30 00:13:20</t>
  </si>
  <si>
    <t>06:43</t>
  </si>
  <si>
    <t>2024-06-30 22:36:46</t>
  </si>
  <si>
    <t>Salt Lake Community College, Online Training (ie. Udemy, Pluralsight)</t>
  </si>
  <si>
    <t>Currently working on Microsoft Azure certifications</t>
  </si>
  <si>
    <t>SLCC Web Development Certificate through Learn and Work  Software Engineering Internship  A few college CS credits</t>
  </si>
  <si>
    <t>07:42</t>
  </si>
  <si>
    <t>2024-07-01 11:45:59</t>
  </si>
  <si>
    <t>7</t>
  </si>
  <si>
    <t>37.20</t>
  </si>
  <si>
    <t>I'm not currently enrolled in a training program. I did take a couple Udemy courses about a year ago.</t>
  </si>
  <si>
    <t>Tech-Moms was pivotal in changing the course of my career and life. While I appreciated the boost they gave my technical skills, I feel like the real  secret sauce  was in providing guest speakers and networking opportunities. They showed me how to use my existing skills to my advantage and supported me while I practiced how to look for professional opportunities.</t>
  </si>
  <si>
    <t>49:52</t>
  </si>
  <si>
    <t>2024-07-01 12:05:59</t>
  </si>
  <si>
    <t>18.50</t>
  </si>
  <si>
    <t>Weber State University, Online Training (ie. Udemy, Pluralsight), Ensign College, SANS, Southern Utah University, IVMF Syracuse University</t>
  </si>
  <si>
    <t>SANS GSEC training through WiCys scholarship program</t>
  </si>
  <si>
    <t>CompTIA A+ CompTIA Network+ GSEC</t>
  </si>
  <si>
    <t>16:06</t>
  </si>
  <si>
    <t>2024-07-01 14:12:28</t>
  </si>
  <si>
    <t>90</t>
  </si>
  <si>
    <t>75.82</t>
  </si>
  <si>
    <t>Other: Artificial Intelligence</t>
  </si>
  <si>
    <t>LinkedIn Learning</t>
  </si>
  <si>
    <t>Some of my answers may appear to negate the effectiveness of the Tech Moms program. I was an executive that made a significant salary that I knew would decrease when I took the leap from an established career to a brand new one.   I also came into my role with more confidence because of a 20+ year career in finance.   While the survey looks like I lost money (that is true) transitioning to a career in technology, my goal was to be able to take ZERO technical experience and transition into a leadership role within technology. Which I did in 2 years. Thank you @techmoms!</t>
  </si>
  <si>
    <t>10:12</t>
  </si>
  <si>
    <t>2024-07-01 14:25:03</t>
  </si>
  <si>
    <t>2.5</t>
  </si>
  <si>
    <t>26.44</t>
  </si>
  <si>
    <t>08:09</t>
  </si>
  <si>
    <t>2024-07-01 14:36:56</t>
  </si>
  <si>
    <t>01:40</t>
  </si>
  <si>
    <t>2024-07-03 13:31:35</t>
  </si>
  <si>
    <t>V School, Codefi CodeLabs</t>
  </si>
  <si>
    <t>none current</t>
  </si>
  <si>
    <t>V School Web Development Codefi CodeLabs Web Development</t>
  </si>
  <si>
    <t>04:55</t>
  </si>
  <si>
    <t>2024-07-04 13:12:58</t>
  </si>
  <si>
    <t>2024-07-05 15:32:04</t>
  </si>
  <si>
    <t>Utah Tech Pluralsight and Data Camp</t>
  </si>
  <si>
    <t>Currently going for CompTia cert.</t>
  </si>
  <si>
    <t>07:38</t>
  </si>
  <si>
    <t>2024-07-05 19:33:06</t>
  </si>
  <si>
    <t>WGU Readytrack Junior Front End Engineering</t>
  </si>
  <si>
    <t>Na</t>
  </si>
  <si>
    <t>WGU Readytrack Junior Front-end Engineering</t>
  </si>
  <si>
    <t>2024-07-06 20:10:08</t>
  </si>
  <si>
    <t>21.68</t>
  </si>
  <si>
    <t>Other: Health care</t>
  </si>
  <si>
    <t>University of Utah</t>
  </si>
  <si>
    <t>Certified Clinical Medical Assistant</t>
  </si>
  <si>
    <t>International Review Board certification (for FDA regulated clinical trials)</t>
  </si>
  <si>
    <t>Thank you Tech Moms for believing in me! The boost of confidence has made a world of difference!</t>
  </si>
  <si>
    <t>07:17</t>
  </si>
  <si>
    <t>2024-07-07 00:56:15</t>
  </si>
  <si>
    <t>Weber State University, Online Training (ie. Udemy, Pluralsight)</t>
  </si>
  <si>
    <t>I’ve started the programming essentials certificate from Weber state via the Apprenti program.</t>
  </si>
  <si>
    <t>04:25</t>
  </si>
  <si>
    <t>2024-07-07 01:26:30</t>
  </si>
  <si>
    <t>Online Training (ie. Udemy, Pluralsight), tech moms cyber security</t>
  </si>
  <si>
    <t>I am enrolled with Utah Tech for PMI Agile certification, and Cyber Security course with Tech moms</t>
  </si>
  <si>
    <t>Certified Scrum Master &amp; Certified Scrum Product Owner</t>
  </si>
  <si>
    <t>07:11</t>
  </si>
  <si>
    <t>2024-07-07 13:03:26</t>
  </si>
  <si>
    <t>Other: Still deciding</t>
  </si>
  <si>
    <t>BYU-Idaho</t>
  </si>
  <si>
    <t>Graphic Design, Web Development and Computer Science.</t>
  </si>
  <si>
    <t>Graphic Design</t>
  </si>
  <si>
    <t>I wish Tech-moms could maintain a project based cohort. Were mothers could share their projects, learn more skills and get there questions answered in person. Online has been very tough for me.</t>
  </si>
  <si>
    <t>2024-07-07 17:34:21</t>
  </si>
  <si>
    <t>23.50</t>
  </si>
  <si>
    <t>43.27</t>
  </si>
  <si>
    <t>02:24</t>
  </si>
  <si>
    <t>2024-07-08 19:07:31</t>
  </si>
  <si>
    <t>I value being part of the Tech Mom alumni.  There is always something of value on the slack channels that I can use and keep in touch with others.</t>
  </si>
  <si>
    <t>52:18</t>
  </si>
  <si>
    <t>2024-07-09 01:44:52</t>
  </si>
  <si>
    <t>02:48</t>
  </si>
  <si>
    <t>2024-07-10 01:21:10</t>
  </si>
  <si>
    <t>Courser possibly devcenter</t>
  </si>
  <si>
    <t>02:09</t>
  </si>
  <si>
    <t>2024-07-11 01:21:50</t>
  </si>
  <si>
    <t>I was grateful for the opportunity I had to be introduced to so many different Fields.</t>
  </si>
  <si>
    <t>03:25</t>
  </si>
  <si>
    <t>2024-07-11 02:10:53</t>
  </si>
  <si>
    <t>05:54</t>
  </si>
  <si>
    <t>2024-07-11 21:24:37</t>
  </si>
  <si>
    <t>02:49</t>
  </si>
  <si>
    <t>2024-07-13 14:35:47</t>
  </si>
  <si>
    <t>8</t>
  </si>
  <si>
    <t>Dev Mountain, Salt Lake Community College</t>
  </si>
  <si>
    <t>I have finished my Programs</t>
  </si>
  <si>
    <t>I finished the Work Force Services with SLCC front end development course and the Devmountain QA Course.</t>
  </si>
  <si>
    <t>Tech moms is an amazing support system and networking option. I haven't found a job yet but I know I will with the help and support of Tech-Moms. They are actively helping me look at job options, helping me work on interview skills, and helping me stay positive in this long job search.</t>
  </si>
  <si>
    <t>06:42</t>
  </si>
  <si>
    <t>2024-07-15 12:33:53</t>
  </si>
  <si>
    <t>40.00</t>
  </si>
  <si>
    <t>75.00</t>
  </si>
  <si>
    <t>02:19</t>
  </si>
  <si>
    <t>2024-07-15 23:09:03</t>
  </si>
  <si>
    <t>V School, Weber State University, Online Training (ie. Udemy, Pluralsight), Berkley</t>
  </si>
  <si>
    <t>UX/UI certificate Scrum Master CSPO AI Assistant Certification AI Empowerment for CEOs  UX Design Fundamentals Introduction to Figma Desig</t>
  </si>
  <si>
    <t>16:56</t>
  </si>
  <si>
    <t>2024-07-19 23:29:11</t>
  </si>
  <si>
    <t>Other: None at the moment. Possibly UI/UX</t>
  </si>
  <si>
    <t>I love the supportive community that Tech Moms provides!</t>
  </si>
  <si>
    <t>05:04</t>
  </si>
  <si>
    <t>2024-07-23 16:29:57</t>
  </si>
  <si>
    <t>Other: Web</t>
  </si>
  <si>
    <t>2024-07-23 16:30:07</t>
  </si>
  <si>
    <t>01:57</t>
  </si>
  <si>
    <t>2024-07-23 16:30:25</t>
  </si>
  <si>
    <t>I need more training</t>
  </si>
  <si>
    <t>03:04</t>
  </si>
  <si>
    <t>2024-07-23 16:30:59</t>
  </si>
  <si>
    <t>01:48</t>
  </si>
  <si>
    <t>2024-07-23 16:31:06</t>
  </si>
  <si>
    <t>33.50</t>
  </si>
  <si>
    <t>17:04</t>
  </si>
  <si>
    <t>2024-07-23 16:31:35</t>
  </si>
  <si>
    <t>57.80</t>
  </si>
  <si>
    <t>Online Training (ie. Udemy, Pluralsight), PMP, Scrum Alliance, SAFe and ITIL</t>
  </si>
  <si>
    <t>PMP(done) , SAFe Product Manager (done), CompTIA Sec + (government requirement in progress ) and ITIL foundation in progress</t>
  </si>
  <si>
    <t>PMP, SAFe scrum master /product manager /leading safe, Scrum Alliance (advanced scrum master and advanced product owner)</t>
  </si>
  <si>
    <t>53:24</t>
  </si>
  <si>
    <t>2024-07-23 16:31:39</t>
  </si>
  <si>
    <t>48</t>
  </si>
  <si>
    <t>03:40</t>
  </si>
  <si>
    <t>2024-07-23 16:33:02</t>
  </si>
  <si>
    <t>Other: I’m not seeking a career in tech at this time</t>
  </si>
  <si>
    <t>Thank you for your follow up.  I didn’t do well in the class.  I think I got off on the wrong foot and learned wrong, if I can say that.  I really missed some critical information.  I’d be open to starting over though.</t>
  </si>
  <si>
    <t>2024-07-23 16:34:02</t>
  </si>
  <si>
    <t>43</t>
  </si>
  <si>
    <t>Overall, the program helped me to gain more confidence, expanded my knowledge about website design and languages. However, this didn’t help me in my career. I would really appreciate if we could get some internship through the program, to get more visibility in front of potential employers</t>
  </si>
  <si>
    <t>2024-07-23 16:36:03</t>
  </si>
  <si>
    <t>Other: Not building on tech skills/in school</t>
  </si>
  <si>
    <t>03:06</t>
  </si>
  <si>
    <t>2024-07-23 16:37:31</t>
  </si>
  <si>
    <t>Tech Moms made it possible for me to transition careers.</t>
  </si>
  <si>
    <t>03:41</t>
  </si>
  <si>
    <t>2024-07-23 16:38:40</t>
  </si>
  <si>
    <t>17.70</t>
  </si>
  <si>
    <t>20.50</t>
  </si>
  <si>
    <t>Coursera Intro to Tableau</t>
  </si>
  <si>
    <t>https //www.coursera.org/learn/foundations-of-cybersecurity?utm_source=mobile  https //www.coursera.org/learn/introduction-to-tableau?utm_so</t>
  </si>
  <si>
    <t>10:23</t>
  </si>
  <si>
    <t>2024-07-23 16:42:58</t>
  </si>
  <si>
    <t>Love TechMoms! I am enrolled in the Data Analytical class starting at the end of the month!! So excited!!</t>
  </si>
  <si>
    <t>02:35</t>
  </si>
  <si>
    <t>2024-07-23 16:43:43</t>
  </si>
  <si>
    <t>2024-07-23 16:49:55</t>
  </si>
  <si>
    <t>2024-07-23 16:51:50</t>
  </si>
  <si>
    <t>2024-07-23 16:56:31</t>
  </si>
  <si>
    <t>Didn't feel very supported after the class ended. Attended a call to learn how to make a better resume and fixed my resume according to the advice I was given and didn't get any calls. Changed my resume back to the way I originally had it and finally started receiving interviews. Additionally was told the cyber security class that was starting this year was going to be around the Davis area so I signed up and then last minute told it would be in West valley which was not an available option for me and then the price was not discussed before having to go to West valley which didn't sit right with me.</t>
  </si>
  <si>
    <t>07:14</t>
  </si>
  <si>
    <t>2024-07-23 17:06:40</t>
  </si>
  <si>
    <t>02:10</t>
  </si>
  <si>
    <t>2024-07-23 17:08:51</t>
  </si>
  <si>
    <t>I didn't finish the program - stayed in my current career. But I didn’t like the teacher for my cohort. She was unorganized and her teaching felt chaotic.</t>
  </si>
  <si>
    <t>03:15</t>
  </si>
  <si>
    <t>2024-07-23 17:18:44</t>
  </si>
  <si>
    <t>16.35</t>
  </si>
  <si>
    <t>22.60</t>
  </si>
  <si>
    <t>SLCC web development, Microsoft Reach UI/UX mentorship and Pluralsight courses</t>
  </si>
  <si>
    <t>Microsoft Reach and SLCC Web Dev</t>
  </si>
  <si>
    <t>Tech-Moms gave me my confidence back. Not long after COVID began, I moved to a town where I knew no one, my mother died and I lost my job. Within 3 months it felt like my world collapsed. I found a job quickly but my confidence was shot. I didn’t have a lot of confidence in my abilities until Tech-Moms reminded me that I am a quick learner, and I enjoy working with people everyday. I would not have had that as easily without taking courses from and working for Tech-Moms.</t>
  </si>
  <si>
    <t>09:27</t>
  </si>
  <si>
    <t>2024-07-23 17:35:30</t>
  </si>
  <si>
    <t>30.28</t>
  </si>
  <si>
    <t>This program was an amazing confidence booster and provided the ability to learn new skills and overcome challenges</t>
  </si>
  <si>
    <t>2024-07-23 17:39:00</t>
  </si>
  <si>
    <t>CodeUp</t>
  </si>
  <si>
    <t>Data Science</t>
  </si>
  <si>
    <t>CodeUp Data Science Program</t>
  </si>
  <si>
    <t>I’m really grateful for what I learned at tech moms. It helped catalyst the change I needed in gaining the skills and confidence to enter the workforce full-time and become the sole employed adult in the family.</t>
  </si>
  <si>
    <t>07:31</t>
  </si>
  <si>
    <t>2024-07-23 17:52:40</t>
  </si>
  <si>
    <t>33.65</t>
  </si>
  <si>
    <t>Other: Unsure</t>
  </si>
  <si>
    <t>Thank you!</t>
  </si>
  <si>
    <t>07:13</t>
  </si>
  <si>
    <t>2024-07-23 18:08:36</t>
  </si>
  <si>
    <t>28.85</t>
  </si>
  <si>
    <t>08:11</t>
  </si>
  <si>
    <t>2024-07-23 18:40:59</t>
  </si>
  <si>
    <t>I would like to better understand how I can apply for a job and be more confident in my skills. Perhaps networking events will help me and others better understand the workforce.</t>
  </si>
  <si>
    <t>29:51</t>
  </si>
  <si>
    <t>2024-07-23 19:22:32</t>
  </si>
  <si>
    <t>47</t>
  </si>
  <si>
    <t>Coursera Data Analytics Certification</t>
  </si>
  <si>
    <t>Coursera Data Analytics Cert</t>
  </si>
  <si>
    <t>06:29</t>
  </si>
  <si>
    <t>2024-07-23 19:36:35</t>
  </si>
  <si>
    <t>I love tech moms</t>
  </si>
  <si>
    <t>2024-07-23 20:54:33</t>
  </si>
  <si>
    <t>SheCodes</t>
  </si>
  <si>
    <t>FreeCodeCamp SheCodes</t>
  </si>
  <si>
    <t>I have struggled with making the most of the resources provided or knowing what resources are present.</t>
  </si>
  <si>
    <t>2024-07-23 21:35:19</t>
  </si>
  <si>
    <t>Other: Cataloging Librarian, but open to tech jobs!</t>
  </si>
  <si>
    <t>2024-07-23 22:30:43</t>
  </si>
  <si>
    <t>I am so excited to have more time in the next few years to dive into data analytics. I was so torn between data analytics and digital marketing but have lately really felt a pull to go after data analytics. I am excited for the new data analytics course that is coming up with Tech-Moms!</t>
  </si>
  <si>
    <t>2024-07-24 12:00:56</t>
  </si>
  <si>
    <t>31.47</t>
  </si>
  <si>
    <t>I enjoyed the program but didn’t really feel like I fit in, though I struggle with social interactions. Unfortunately I am painfully shy and have been through some traumatic experiences (as I am sure many other tech-moms have) that unfortunately still affect me. But I am still trying and still love learning and am very grateful for the experience I had with Tech-moms. Julie Kohler is so smart and a great teacher and was so kind to me. I’d love to have another opportunity with your program. Thank you.</t>
  </si>
  <si>
    <t>2024-07-24 13:23:53</t>
  </si>
  <si>
    <t>I loved my experience with tech moms. It opened my eyes to new field opportunities that I could possibly try to pursue</t>
  </si>
  <si>
    <t>05:31</t>
  </si>
  <si>
    <t>2024-07-24 20:30:24</t>
  </si>
  <si>
    <t>I loved the class. It increased my confidence to learn technical things.</t>
  </si>
  <si>
    <t>06:31</t>
  </si>
  <si>
    <t>2024-07-25 02:02:16</t>
  </si>
  <si>
    <t>Stanford - Python online</t>
  </si>
  <si>
    <t>None, but I'd like to get into some.</t>
  </si>
  <si>
    <t>Stanford python intro</t>
  </si>
  <si>
    <t>I would love to see more online options. I'm very interested in AI, so if there was an online option for AI I would be all over that! Also a coding 2.0 would be great. I felt like I wanted so much more after finishing the bootcamp.</t>
  </si>
  <si>
    <t>04:18</t>
  </si>
  <si>
    <t>2024-07-25 10:31:14</t>
  </si>
  <si>
    <t>35000</t>
  </si>
  <si>
    <t>2024-07-27 13:31:20</t>
  </si>
  <si>
    <t>02:36</t>
  </si>
  <si>
    <t>2024-07-27 15:07:50</t>
  </si>
  <si>
    <t>Other: Data Analytics / Software Development/Support</t>
  </si>
  <si>
    <t>Brigham Young University - Idaho</t>
  </si>
  <si>
    <t>Bachelor of Applied Technology</t>
  </si>
  <si>
    <t>GERE Software Developer program - Western Governors University</t>
  </si>
  <si>
    <t>06:50</t>
  </si>
  <si>
    <t>2024-07-27 20:21:08</t>
  </si>
  <si>
    <t>03:42</t>
  </si>
  <si>
    <t>2024-07-29 11:46:16</t>
  </si>
  <si>
    <t>Other: Clerical/Remote</t>
  </si>
  <si>
    <t>I did decide not to pursue tech, but Tech Moms gave me confidence to realize that I would enjoy working and that I was not  washed up.</t>
  </si>
  <si>
    <t>01:47</t>
  </si>
  <si>
    <t>2024-07-29 14:03:51</t>
  </si>
  <si>
    <t>29</t>
  </si>
  <si>
    <t>04:02</t>
  </si>
  <si>
    <t>2024-07-30 13:11:20</t>
  </si>
  <si>
    <t>17.31</t>
  </si>
  <si>
    <t>18.01</t>
  </si>
  <si>
    <t>02:52</t>
  </si>
  <si>
    <t>2024-07-30 19:33:25</t>
  </si>
  <si>
    <t>University of Utah professional education Digital Marketing</t>
  </si>
  <si>
    <t>HubSpot SEO</t>
  </si>
  <si>
    <t>09:13</t>
  </si>
  <si>
    <t>2024-08-02 19:30:57</t>
  </si>
  <si>
    <t>49</t>
  </si>
  <si>
    <t>Utah Valley University, Brigham Young University -Idaho</t>
  </si>
  <si>
    <t>BS Applied Technology, Microsoft AI 900 cert, Microsoft AZ 900 cert, AWS Solutions Architect Associate cert, CompTIA Security+ cert</t>
  </si>
  <si>
    <t>06:20</t>
  </si>
  <si>
    <t>2024-08-02 19:32:07</t>
  </si>
  <si>
    <t>02:07</t>
  </si>
  <si>
    <t>2024-08-02 19:50:04</t>
  </si>
  <si>
    <t>BYU Idaho</t>
  </si>
  <si>
    <t>Professional Agile Leadership through Scrum.org  BYU Idaho I'm just working towards a Bachelors in Business</t>
  </si>
  <si>
    <t>Tech Moms was a great stepping stone and very informative. Although I'm not doing the technical work myself, I am acting as a scrum master for a development team and officially an IT Project Manager. My time in Tech Moms helped me to better understand what our developers are doing. I also loved all the guest speakers who came that helped me understand different paths I could pursue.  I have also been able to attend some other classes hosted by Tech Moms that help in my work, such as understanding AI.</t>
  </si>
  <si>
    <t>14:11</t>
  </si>
  <si>
    <t>2024-08-02 20:08:29</t>
  </si>
  <si>
    <t>01:26</t>
  </si>
  <si>
    <t>2024-08-02 20:36:52</t>
  </si>
  <si>
    <t>10.20</t>
  </si>
  <si>
    <t>Money is tight so hard to afford to take any additional classes since tech moms</t>
  </si>
  <si>
    <t>05:23</t>
  </si>
  <si>
    <t>2024-08-02 21:15:33</t>
  </si>
  <si>
    <t>COUSERA/UDACITY</t>
  </si>
  <si>
    <t>DIGITAL MARKETING-COMPLETED</t>
  </si>
  <si>
    <t>Nanodegree - Udacity/ IT SUPPORT - Google-Cousera</t>
  </si>
  <si>
    <t>09:46</t>
  </si>
  <si>
    <t>2024-08-02 21:53:43</t>
  </si>
  <si>
    <t>TechMoms Cybersecurity Course</t>
  </si>
  <si>
    <t>Techmoms Cyber Security Cohort</t>
  </si>
  <si>
    <t>1990 earned a BBA in Information Systems 2023 completed TechMoms 9-week program</t>
  </si>
  <si>
    <t>The instructors I have had in the TechMoms program have been elite. They are wonderful instructors who truly care about their students’ progress. The  cybersecurity program has been very challenging, but it has taught me so much about the field.</t>
  </si>
  <si>
    <t>13:10</t>
  </si>
  <si>
    <t>2024-08-02 22:10:29</t>
  </si>
  <si>
    <t>1.5</t>
  </si>
  <si>
    <t>2024-08-03 12:51:12</t>
  </si>
  <si>
    <t>I finished web development at the salt lake community college</t>
  </si>
  <si>
    <t>Web development</t>
  </si>
  <si>
    <t>Love Tech Moms.</t>
  </si>
  <si>
    <t>34:02</t>
  </si>
  <si>
    <t>2024-08-05 17:49:56</t>
  </si>
  <si>
    <t>The greatest value since graduating with TechMoms is the networking opportunities!</t>
  </si>
  <si>
    <t>2024-08-05 19:33:14</t>
  </si>
  <si>
    <t>2024-08-06 02:22:11</t>
  </si>
  <si>
    <t>Dev Mountain</t>
  </si>
  <si>
    <t>I received a Python certificate through Dev Mountain</t>
  </si>
  <si>
    <t>05:40</t>
  </si>
  <si>
    <t>2024-08-06 15:37:58</t>
  </si>
  <si>
    <t>08:44</t>
  </si>
  <si>
    <t>2024-08-06 15:38:26</t>
  </si>
  <si>
    <t>I am grateful for my time in Tech Moms. I was able to learn about fields of work I would not have been aware of otherwise.</t>
  </si>
  <si>
    <t>2024-08-06 15:38:35</t>
  </si>
  <si>
    <t>21.50</t>
  </si>
  <si>
    <t>Other: Other</t>
  </si>
  <si>
    <t>2024-08-06 15:39:00</t>
  </si>
  <si>
    <t>02:56</t>
  </si>
  <si>
    <t>2024-08-06 15:39:14</t>
  </si>
  <si>
    <t>Good program</t>
  </si>
  <si>
    <t>2024-08-06 15:39:29</t>
  </si>
  <si>
    <t>09:40</t>
  </si>
  <si>
    <t>2024-08-06 15:39:34</t>
  </si>
  <si>
    <t>23.5</t>
  </si>
  <si>
    <t>Tech Moms is such a GREAT program it has opened my eyes to seeing all of the opportunities available to me in the Tech industry. They have supported me and continue to guide me through my career transition from public health to tech. I love the program so much and they deserve all of the support!</t>
  </si>
  <si>
    <t>07:24</t>
  </si>
  <si>
    <t>2024-08-06 15:40:54</t>
  </si>
  <si>
    <t>Software QA</t>
  </si>
  <si>
    <t>10:37</t>
  </si>
  <si>
    <t>2024-08-06 15:41:43</t>
  </si>
  <si>
    <t>None current</t>
  </si>
  <si>
    <t>No technical programs, finished bachelors degree</t>
  </si>
  <si>
    <t>I feel like most support systems and classes and meetups are quite far down south, even quite a bit south of SLC. Living in Logan it is hard to attend events so far away. I do appreciate the ability to go virtually, but wish there were more events in the northern area of the state to attend. I do appreciate how encouraging and supportive the community is and am grateful to be a part of it, but sometimes feel it’s hard to regularly attend in person events. I am grateful for the virtual classes and really appreciate those which that is very helpful and am happy to see those continue in the future.</t>
  </si>
  <si>
    <t>10:32</t>
  </si>
  <si>
    <t>2024-08-06 15:44:27</t>
  </si>
  <si>
    <t>Other: Not in tech anymore</t>
  </si>
  <si>
    <t>UX/UI certification and more UI training</t>
  </si>
  <si>
    <t>2024-08-06 15:49:06</t>
  </si>
  <si>
    <t>Coursera - Google UI/UX Design</t>
  </si>
  <si>
    <t>04:35</t>
  </si>
  <si>
    <t>2024-08-06 15:51:57</t>
  </si>
  <si>
    <t>23.00</t>
  </si>
  <si>
    <t>17:46</t>
  </si>
  <si>
    <t>2024-08-06 15:53:28</t>
  </si>
  <si>
    <t>Useless program. I regret taking it. Waste of time I’ll never get back.</t>
  </si>
  <si>
    <t>12:06</t>
  </si>
  <si>
    <t>2024-08-06 15:56:12</t>
  </si>
  <si>
    <t>Other: Child care</t>
  </si>
  <si>
    <t>02:27</t>
  </si>
  <si>
    <t>2024-08-06 16:00:06</t>
  </si>
  <si>
    <t>67500</t>
  </si>
  <si>
    <t>Pluralsight online learning Linkedin online learning</t>
  </si>
  <si>
    <t>Tech-Moms has been a tremendous support. I love that even after completing the program there is so much information being provided on a daily basis, so so much support from resumes,  to interview help,  to being put in touch with contacts at companies where we seek employment.  I love all of the side classes and workshops that come our way.   My only critical feedback would be to make the length of the course longer,  so the students can take a bit of a deeper dive into web development without feeling as rushed.  And also do allow for more time for exploration of topics that were introduced by guest speakers such as UI/UX, Product Marketing, etc.</t>
  </si>
  <si>
    <t>2024-08-06 16:00:27</t>
  </si>
  <si>
    <t>02:42</t>
  </si>
  <si>
    <t>2024-08-06 16:04:49</t>
  </si>
  <si>
    <t>V School, Weber State University, GERE</t>
  </si>
  <si>
    <t>WSU flex</t>
  </si>
  <si>
    <t>V School and GERE</t>
  </si>
  <si>
    <t>Tech-Moms has been a life altering experience for me and my kids. I have been forever changed for the better by this program! Everyone Deserves a chance to be part of this!</t>
  </si>
  <si>
    <t>2024-08-06 16:06:15</t>
  </si>
  <si>
    <t>01:30</t>
  </si>
  <si>
    <t>2024-08-06 16:08:02</t>
  </si>
  <si>
    <t>36.54</t>
  </si>
  <si>
    <t>AI Certified AI Assistant Certified</t>
  </si>
  <si>
    <t>I am hoping to become involved in future Tech-mom cohorts with cybersecurity</t>
  </si>
  <si>
    <t>2024-08-06 16:11:39</t>
  </si>
  <si>
    <t>2024-08-06 16:11:49</t>
  </si>
  <si>
    <t>UX at Vschool</t>
  </si>
  <si>
    <t>2024-08-06 16:17:44</t>
  </si>
  <si>
    <t>Other: Unknown</t>
  </si>
  <si>
    <t>I really enjoyed the tech mom’s program. I was just not able to focus on it the way it needed to be focused on to really gain lasting knowledge.</t>
  </si>
  <si>
    <t>03:49</t>
  </si>
  <si>
    <t>2024-08-06 16:24:38</t>
  </si>
  <si>
    <t>04:34</t>
  </si>
  <si>
    <t>2024-08-06 16:36:07</t>
  </si>
  <si>
    <t>Web dev</t>
  </si>
  <si>
    <t>Web dev certificate from SLCC</t>
  </si>
  <si>
    <t>03:12</t>
  </si>
  <si>
    <t>2024-08-06 16:55:14</t>
  </si>
  <si>
    <t>UX/UI</t>
  </si>
  <si>
    <t>I'm currently experiencing a difficult health situation and that's why I'm currently not seeking employment. Tech Moms helped me gain confidence in doing those things outside my comfort zone. I experienced significant personal growth. Thank you!</t>
  </si>
  <si>
    <t>10:44</t>
  </si>
  <si>
    <t>2024-08-06 17:13:18</t>
  </si>
  <si>
    <t>60000</t>
  </si>
  <si>
    <t>55000</t>
  </si>
  <si>
    <t>Other: Not looking for tech position.</t>
  </si>
  <si>
    <t>2024-08-06 17:19:06</t>
  </si>
  <si>
    <t>Tech moms was a great experience for me. It helped me decide a direction for my life. I have had issues with family that has made getting a job not possible at this time but I greatly appreciate the opportunity to find out more about myself and that I can do whatever I put my mind to.</t>
  </si>
  <si>
    <t>05:17</t>
  </si>
  <si>
    <t>2024-08-06 17:36:29</t>
  </si>
  <si>
    <t>Masters computer science</t>
  </si>
  <si>
    <t>In progress</t>
  </si>
  <si>
    <t>05:49</t>
  </si>
  <si>
    <t>2024-08-06 19:11:01</t>
  </si>
  <si>
    <t>13.25</t>
  </si>
  <si>
    <t>16.75</t>
  </si>
  <si>
    <t>04:16</t>
  </si>
  <si>
    <t>2024-08-06 19:12:25</t>
  </si>
  <si>
    <t>TechMoms was pivotal for me and my family. It provides me with an encouraging, empowering learning environment. The women running the program were interested in my personal success, from the TA to the Instructor to the Founders. I felt seen as a woman and a mother. I learned technical skills and was introduced to other opportunities I didn’t know existed for me. My possibilities for further education and careers opened wide. I will always be grateful for TechMoms.</t>
  </si>
  <si>
    <t>2024-08-06 19:27:04</t>
  </si>
  <si>
    <t>12:53</t>
  </si>
  <si>
    <t>2024-08-06 20:00:12</t>
  </si>
  <si>
    <t>02:20</t>
  </si>
  <si>
    <t>2024-08-06 20:39:20</t>
  </si>
  <si>
    <t>16.50</t>
  </si>
  <si>
    <t>17.33</t>
  </si>
  <si>
    <t>Western Governors University</t>
  </si>
  <si>
    <t>Bachelors of Computer Science</t>
  </si>
  <si>
    <t>Associate of Science - UVU (prior to tech moms)</t>
  </si>
  <si>
    <t>03:30</t>
  </si>
  <si>
    <t>2024-08-06 20:55:58</t>
  </si>
  <si>
    <t>22.50</t>
  </si>
  <si>
    <t>Other: Medical Billing</t>
  </si>
  <si>
    <t>05:14</t>
  </si>
  <si>
    <t>2024-08-06 21:09:28</t>
  </si>
  <si>
    <t>Web developer</t>
  </si>
  <si>
    <t>2024-08-06 21:34:11</t>
  </si>
  <si>
    <t>27.40</t>
  </si>
  <si>
    <t>Coursive AI training</t>
  </si>
  <si>
    <t>31:59</t>
  </si>
  <si>
    <t>2024-08-06 21:35:00</t>
  </si>
  <si>
    <t>Delta-Six Sigma Green Belt training</t>
  </si>
  <si>
    <t>Delta Six Sigma Green Belt training</t>
  </si>
  <si>
    <t>02:54</t>
  </si>
  <si>
    <t>2024-08-06 23:26:36</t>
  </si>
  <si>
    <t>Tech Moms was key in helping me identify some of my core technical strengths. I would like to jump back in and pursue Project Management.</t>
  </si>
  <si>
    <t>05:44</t>
  </si>
  <si>
    <t>2024-08-07 03:18:08</t>
  </si>
  <si>
    <t>6</t>
  </si>
  <si>
    <t>2024-08-07 07:25:36</t>
  </si>
  <si>
    <t>Tech Moms was a great program, it was great to train my brain and help me to have the confidence to start working again</t>
  </si>
  <si>
    <t>06:48</t>
  </si>
  <si>
    <t>2024-08-07 12:43:29</t>
  </si>
  <si>
    <t>I'm close to retirement, so additional school not desired, but currently in a position that I'm very satisfied with.</t>
  </si>
  <si>
    <t>05:35</t>
  </si>
  <si>
    <t>2024-08-07 16:56:25</t>
  </si>
  <si>
    <t>02:55</t>
  </si>
  <si>
    <t>2024-08-07 21:49:09</t>
  </si>
  <si>
    <t>Tech-Moms 2.0 Cybersecurity</t>
  </si>
  <si>
    <t>Tech-Moms 2.0 Cybersecurity AI Workflow Intergration</t>
  </si>
  <si>
    <t>AI Empowerment for CEOs certificate from the VJAL Institute.</t>
  </si>
  <si>
    <t>I knew I needed a change, my family needed more, I needed growth for myself. Prior to tech moms, I daily found myself lost, weary, hopeless, but scrambling for change. As a single mom to 3, I was stuck in a cycle of too short of days caring for my young children and what felt like endless nights working odd jobs to, not quite, make ends meat. It was exhausting and it felt like there wasn't a way out. I have always been intriqued with coding and how computers worked but, I just had no idea where to start. When I learned about tech-moms I felt a glimmer of hope return.   The Tech-Moms cohort I was in was an absolute eyeopener. I had no idea how many diffrent types of jobs there were in tech. It was so intriuging to have guest speakers come in for us to pick their brains and learn about the actual work there is. It gave me exposure I needed to figure out where to start. It was also absolutely amazing to learn some basic coding and grasp an understanding how how it works. Sam, our instructor, was able to explain coding and tech concepts in ways that helped alter my thinking and it expanded my universe! Every day I walked into that class I felt supported and reassured that every single woman in that classroom could learn and excel in a tech role. Every day that I left that classroom I felt more confident in myself and in the community that we were now a part of.   I am now in the Cybersecurity course and it is very challenging. However, we are learing, in depth, about concepts and topics that I couldn't begin to even grasp 10 months ago. Our instructors have been so understanding, informative and supportive in learing. Sam and Gwen have been able to meet me where I'm at and help me build understanding. I have never been or felt so supported in reaching what felt like impossible goals. I not only see a way out of my cycle, with Tech-Moms, I see expoential growth for me and my family.  Both of the cohorts have been absolutly lifechanging and I am so greatful for these courses and the Tech-Moms community.</t>
  </si>
  <si>
    <t>52:37</t>
  </si>
  <si>
    <t>2024-08-08 00:04:16</t>
  </si>
  <si>
    <t>01:43</t>
  </si>
  <si>
    <t>2024-08-08 12:22:27</t>
  </si>
  <si>
    <t>26.73</t>
  </si>
  <si>
    <t>30.77</t>
  </si>
  <si>
    <t>2024-08-08 15:05:24</t>
  </si>
  <si>
    <t>Not actively working on any program</t>
  </si>
  <si>
    <t>Certified HTML Developer</t>
  </si>
  <si>
    <t>13:53</t>
  </si>
  <si>
    <t>2024-08-08 17:05:49</t>
  </si>
  <si>
    <t>01:52</t>
  </si>
  <si>
    <t>2024-08-08 17:27:43</t>
  </si>
  <si>
    <t>24.82</t>
  </si>
  <si>
    <t>Other: Multiple</t>
  </si>
  <si>
    <t>This is a wonderful program and a great starting point for many tech career opportunities</t>
  </si>
  <si>
    <t>05:53</t>
  </si>
  <si>
    <t>2024-08-08 21:41:37</t>
  </si>
  <si>
    <t>2024-08-09 08:23:58</t>
  </si>
  <si>
    <t>BYU pathway</t>
  </si>
  <si>
    <t>I am starting working towards a bachelors degree with certificates in digital marketing</t>
  </si>
  <si>
    <t>04:04</t>
  </si>
  <si>
    <t>2024-08-12 15:38:29</t>
  </si>
  <si>
    <t>Loved Tech Moms!</t>
  </si>
  <si>
    <t>05:56</t>
  </si>
  <si>
    <t>2024-08-12 15:43:03</t>
  </si>
  <si>
    <t>Salt Lake Community College, Utah Valley University, V School</t>
  </si>
  <si>
    <t>Cyber security certificate, tech sales training certificate, web dev certificate</t>
  </si>
  <si>
    <t>Super grateful for techmoms and the foundation it gave me ❤️</t>
  </si>
  <si>
    <t>04:38</t>
  </si>
  <si>
    <t>2024-08-12 17:13:48</t>
  </si>
  <si>
    <t>32:07</t>
  </si>
  <si>
    <t>2024-08-13 14:24:35</t>
  </si>
  <si>
    <t>Tech-Moms was a motivational program with a supportive community behind it</t>
  </si>
  <si>
    <t>2024-08-13 18:34:30</t>
  </si>
  <si>
    <t>54</t>
  </si>
  <si>
    <t>Other: Healthcare Technology, implementation consult</t>
  </si>
  <si>
    <t>I’m not currently enrolled.</t>
  </si>
  <si>
    <t>I think tech moms was wonderful for creating a safe and inclusive environment to develop additional skills. Since taking the course, I have pivoted a couple times and am trying to figure out how to best apply my knowledge and skill set in tech…thank you!</t>
  </si>
  <si>
    <t>10:11</t>
  </si>
  <si>
    <t>Bsa AML</t>
  </si>
  <si>
    <t>Basic knowledge and understanding for later</t>
  </si>
  <si>
    <t>Artificial Intelligence</t>
  </si>
  <si>
    <t xml:space="preserve"> Educational technology</t>
  </si>
  <si>
    <t>Design</t>
  </si>
  <si>
    <t xml:space="preserve"> Exploring</t>
  </si>
  <si>
    <t>Customer Success</t>
  </si>
  <si>
    <t>Finance</t>
  </si>
  <si>
    <t>Health care</t>
  </si>
  <si>
    <t>Data Analytics / Software Development/Support</t>
  </si>
  <si>
    <t>Healthcare Technology, implementation consult</t>
  </si>
  <si>
    <t>Business</t>
  </si>
  <si>
    <t>HR</t>
  </si>
  <si>
    <t>Instructional design</t>
  </si>
  <si>
    <t>I am not sure.</t>
  </si>
  <si>
    <t>I am still exploring</t>
  </si>
  <si>
    <t>I’m not seeking a career in tech at this time</t>
  </si>
  <si>
    <t>Cataloging Librarian, but open to tech jobs!</t>
  </si>
  <si>
    <t>Clerical/Remote</t>
  </si>
  <si>
    <t xml:space="preserve"> Child care</t>
  </si>
  <si>
    <t>Medical Billing</t>
  </si>
  <si>
    <t>one right now</t>
  </si>
  <si>
    <t>None of the above</t>
  </si>
  <si>
    <t>Transportation</t>
  </si>
  <si>
    <t>Nursing Informatics</t>
  </si>
  <si>
    <t>Teaching</t>
  </si>
  <si>
    <t>Software development and project management</t>
  </si>
  <si>
    <t>Sales</t>
  </si>
  <si>
    <t>Teaching computer science</t>
  </si>
  <si>
    <t>Sales management/operations</t>
  </si>
  <si>
    <t>Sewing industry</t>
  </si>
  <si>
    <t>Still deciding</t>
  </si>
  <si>
    <t>None at the moment. Possibly UI/UX</t>
  </si>
  <si>
    <t>Web</t>
  </si>
  <si>
    <t xml:space="preserve"> Not building on tech skills/in school</t>
  </si>
  <si>
    <t xml:space="preserve"> None</t>
  </si>
  <si>
    <t xml:space="preserve"> Unsure</t>
  </si>
  <si>
    <t xml:space="preserve"> Other</t>
  </si>
  <si>
    <t xml:space="preserve"> Not in tech anymore</t>
  </si>
  <si>
    <t>Unknown</t>
  </si>
  <si>
    <t xml:space="preserve"> Not looking for tech position.</t>
  </si>
  <si>
    <t xml:space="preserve"> Multiple</t>
  </si>
  <si>
    <t>Unique identifier for each applicant</t>
  </si>
  <si>
    <t>Questions for Leaderships</t>
  </si>
  <si>
    <t>Column Column Name</t>
  </si>
  <si>
    <t>Column Description</t>
  </si>
  <si>
    <t>Enrolled in a course,program, or organization</t>
  </si>
  <si>
    <t>This might refer to whether a person was working while attending the Tech Mom</t>
  </si>
  <si>
    <t>Someone had not been working for many years before joining the Tech Moms program.</t>
  </si>
  <si>
    <t>Any electronic gadget or machine,such computer,phone, or tablet.</t>
  </si>
  <si>
    <t>The amount of money someone was earning per hour when they began theTech -Momsprogram</t>
  </si>
  <si>
    <t>Someone's  job status at the present time</t>
  </si>
  <si>
    <t>The amount of money a person earns per hour at the present time.Pay increase</t>
  </si>
  <si>
    <t>Person got a job advancement after joining the tech moms program.</t>
  </si>
  <si>
    <t>Person has started a new job or role after joining the Tech Moms program.</t>
  </si>
  <si>
    <t>Person is working in the present time full time or part-time</t>
  </si>
  <si>
    <t>Typical number of hours someone works per week,calculated as an average over a period of time.</t>
  </si>
  <si>
    <t>Person is actively looking for a job at present time.</t>
  </si>
  <si>
    <t>Main area or field of expertise in technology or a technical skill that someone is working to improve or specialize in for their career.</t>
  </si>
  <si>
    <t>Decided to continue their education by taking additional technical courses or training program.</t>
  </si>
  <si>
    <t>In this context enrolled means officially signed up or registered to study at an institution.</t>
  </si>
  <si>
    <t>Specific academic or professional program that a person is actively involved in right now.</t>
  </si>
  <si>
    <t xml:space="preserve">Someone had any education completed </t>
  </si>
  <si>
    <t>Primary technical discipline you are focused on developing as your career, Since completing,Since completing tech mom,have started addotional technical training,which educational institutions have enrolled and education program currently enrolled.</t>
  </si>
  <si>
    <t>Person has gained more self-assurance or belief in their abilities, skils or decisions across various aspects of their life.</t>
  </si>
  <si>
    <t>Tech Mom increased skills and changing situations.</t>
  </si>
  <si>
    <t>Person has improved or enhanced their abilities and knowledge in specific technical areas.</t>
  </si>
  <si>
    <t>Person has gained more skills,knowledge, or confidence that improve their capacity to start and sustain a long-term successful career.</t>
  </si>
  <si>
    <t>Refer to any extra ideas or reflections,comments or evaluations.</t>
  </si>
  <si>
    <t xml:space="preserve">  What is the count and ratio of survey respondants that answered via computer vs phone?</t>
  </si>
  <si>
    <t xml:space="preserve"> What is the % of Alumni that were working vs not working at the time they started Tech-Moms</t>
  </si>
  <si>
    <t xml:space="preserve"> What is the average number of years respondants had been out of the workforce?</t>
  </si>
  <si>
    <t>What was the average starting pay at the time of starting Tech-Moms?</t>
  </si>
  <si>
    <t xml:space="preserve"> What percentage of respondants are currently employed?</t>
  </si>
  <si>
    <t>Among those that received a raise, what is the average % increase?</t>
  </si>
  <si>
    <t xml:space="preserve">What percentage of respondant's received a promotion since starting Tech-Moms? </t>
  </si>
  <si>
    <t>What percentage of respondant's have taken a new position since starting Tech-Moms?</t>
  </si>
  <si>
    <t xml:space="preserve"> What is the ratio of respondant's that are working Full-Time vs Part-Time vs Not Currently Employed</t>
  </si>
  <si>
    <t xml:space="preserve"> How many hours are respondant's working each week? (binned by hours)</t>
  </si>
  <si>
    <t>What percentage are currently seeking employment?</t>
  </si>
  <si>
    <t>Ratio Phone</t>
  </si>
  <si>
    <t>Ratio phone</t>
  </si>
  <si>
    <t>not</t>
  </si>
  <si>
    <t>full time</t>
  </si>
  <si>
    <t>part time</t>
  </si>
  <si>
    <t>not currently employed</t>
  </si>
  <si>
    <t>Ratio</t>
  </si>
  <si>
    <t>Registered2</t>
  </si>
  <si>
    <t>Row Labels</t>
  </si>
  <si>
    <t>Grand Total</t>
  </si>
  <si>
    <t>Count of Registered</t>
  </si>
  <si>
    <t>Web Development</t>
  </si>
  <si>
    <t xml:space="preserve"> Are you currently working full-time or part-time?</t>
  </si>
  <si>
    <t>Have you taken a new &lt;b&gt;&lt;u&gt;position &lt;/u&gt;&lt;/b&gt;since starting Tech-Moms?</t>
  </si>
  <si>
    <t>Count of Contact ID</t>
  </si>
  <si>
    <t>Tech-Moms increased my technical skills and competencies</t>
  </si>
  <si>
    <t>Since completing Tech-Moms, have you started &lt;b&gt;&lt;u&gt;additional technical training&lt;/u&gt;&lt;/b&gt;?</t>
  </si>
  <si>
    <t xml:space="preserve"> primary technical discipline </t>
  </si>
  <si>
    <t>Registered1</t>
  </si>
  <si>
    <t>Employment Status</t>
  </si>
  <si>
    <t>Working since tech moms</t>
  </si>
  <si>
    <t>Count</t>
  </si>
  <si>
    <t>No Answer</t>
  </si>
  <si>
    <t>Tech-Moms Post-Graduation Survey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</si>
</sst>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F800]dddd\,\ mmmm\ dd\,\ yyyy"/>
    <numFmt numFmtId="165" formatCode="0.0"/>
    <numFmt numFmtId="166" formatCode="&quot;$&quot;#,##0.00"/>
    <numFmt numFmtId="167" formatCode="&quot;$&quot;#,##0"/>
  </numFmts>
  <fonts count="13" x14ac:knownFonts="1">
    <font>
      <sz val="10"/>
      <color rgb="FF000000"/>
      <name val="Arial"/>
      <scheme val="minor"/>
    </font>
    <font>
      <b/>
      <sz val="12"/>
      <color theme="1"/>
      <name val="Calibri"/>
    </font>
    <font>
      <sz val="10"/>
      <color theme="1"/>
      <name val="Arial"/>
      <scheme val="minor"/>
    </font>
    <font>
      <sz val="12"/>
      <color theme="1"/>
      <name val="Calibri"/>
    </font>
    <font>
      <sz val="10"/>
      <color theme="1"/>
      <name val="Arial"/>
    </font>
    <font>
      <sz val="12"/>
      <color rgb="FFFF0000"/>
      <name val="Calibri"/>
    </font>
    <font>
      <b/>
      <sz val="12"/>
      <color theme="1"/>
      <name val="Calibri"/>
      <family val="2"/>
    </font>
    <font>
      <sz val="10"/>
      <color rgb="FF000000"/>
      <name val="Arial"/>
      <family val="2"/>
      <scheme val="minor"/>
    </font>
    <font>
      <sz val="10"/>
      <color rgb="FF000000"/>
      <name val="Arial"/>
      <scheme val="minor"/>
    </font>
    <font>
      <b/>
      <sz val="12"/>
      <name val="Calibri"/>
      <family val="2"/>
    </font>
    <font>
      <sz val="12"/>
      <color theme="1"/>
      <name val="Calibri"/>
      <family val="2"/>
    </font>
    <font>
      <b/>
      <sz val="18"/>
      <color rgb="FF000000"/>
      <name val="Arial"/>
      <family val="2"/>
      <scheme val="minor"/>
    </font>
    <font>
      <b/>
      <sz val="26"/>
      <color rgb="FF000000"/>
      <name val="Arial"/>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0"/>
        <bgColor indexed="64"/>
      </patternFill>
    </fill>
  </fills>
  <borders count="1">
    <border>
      <left/>
      <right/>
      <top/>
      <bottom/>
      <diagonal/>
    </border>
  </borders>
  <cellStyleXfs count="3">
    <xf numFmtId="0" fontId="0" fillId="0" borderId="0"/>
    <xf numFmtId="44" fontId="8" fillId="0" borderId="0" applyFont="0" applyFill="0" applyBorder="0" applyAlignment="0" applyProtection="0"/>
    <xf numFmtId="9" fontId="8" fillId="0" borderId="0" applyFont="0" applyFill="0" applyBorder="0" applyAlignment="0" applyProtection="0"/>
  </cellStyleXfs>
  <cellXfs count="39">
    <xf numFmtId="0" fontId="0" fillId="0" borderId="0" xfId="0"/>
    <xf numFmtId="0" fontId="1" fillId="0" borderId="0" xfId="0" applyFont="1" applyAlignment="1">
      <alignment wrapText="1"/>
    </xf>
    <xf numFmtId="0" fontId="2" fillId="0" borderId="0" xfId="0" applyFont="1"/>
    <xf numFmtId="0" fontId="3" fillId="0" borderId="0" xfId="0" applyFont="1" applyAlignment="1">
      <alignment wrapText="1"/>
    </xf>
    <xf numFmtId="0" fontId="3" fillId="0" borderId="0" xfId="0" applyFont="1"/>
    <xf numFmtId="0" fontId="3" fillId="0" borderId="0" xfId="0" applyFont="1" applyAlignment="1">
      <alignment horizontal="right" wrapText="1"/>
    </xf>
    <xf numFmtId="0" fontId="4" fillId="0" borderId="0" xfId="0" applyFont="1" applyAlignment="1">
      <alignment horizontal="right"/>
    </xf>
    <xf numFmtId="0" fontId="5" fillId="0" borderId="0" xfId="0" applyFont="1" applyAlignment="1">
      <alignment horizontal="right" wrapText="1"/>
    </xf>
    <xf numFmtId="14" fontId="3" fillId="0" borderId="0" xfId="0" applyNumberFormat="1" applyFont="1" applyAlignment="1">
      <alignment wrapText="1"/>
    </xf>
    <xf numFmtId="14" fontId="3" fillId="0" borderId="0" xfId="0" applyNumberFormat="1" applyFont="1"/>
    <xf numFmtId="14" fontId="0" fillId="0" borderId="0" xfId="0" applyNumberFormat="1"/>
    <xf numFmtId="164" fontId="3" fillId="0" borderId="0" xfId="0" applyNumberFormat="1" applyFont="1" applyAlignment="1">
      <alignment wrapText="1"/>
    </xf>
    <xf numFmtId="164" fontId="3" fillId="0" borderId="0" xfId="0" applyNumberFormat="1" applyFont="1"/>
    <xf numFmtId="164" fontId="0" fillId="0" borderId="0" xfId="0" applyNumberFormat="1"/>
    <xf numFmtId="0" fontId="6" fillId="2" borderId="0" xfId="0" applyFont="1" applyFill="1" applyAlignment="1">
      <alignment wrapText="1"/>
    </xf>
    <xf numFmtId="14" fontId="6" fillId="2" borderId="0" xfId="0" applyNumberFormat="1" applyFont="1" applyFill="1" applyAlignment="1">
      <alignment wrapText="1"/>
    </xf>
    <xf numFmtId="164" fontId="6" fillId="2" borderId="0" xfId="0" applyNumberFormat="1" applyFont="1" applyFill="1" applyAlignment="1">
      <alignment wrapText="1"/>
    </xf>
    <xf numFmtId="0" fontId="7" fillId="0" borderId="0" xfId="0" applyFont="1"/>
    <xf numFmtId="10" fontId="0" fillId="0" borderId="0" xfId="2" applyNumberFormat="1" applyFont="1"/>
    <xf numFmtId="21" fontId="3" fillId="0" borderId="0" xfId="0" applyNumberFormat="1" applyFont="1" applyAlignment="1">
      <alignment wrapText="1"/>
    </xf>
    <xf numFmtId="165" fontId="0" fillId="0" borderId="0" xfId="0" applyNumberFormat="1"/>
    <xf numFmtId="166" fontId="6" fillId="2" borderId="0" xfId="1" applyNumberFormat="1" applyFont="1" applyFill="1" applyAlignment="1">
      <alignment wrapText="1"/>
    </xf>
    <xf numFmtId="166" fontId="3" fillId="0" borderId="0" xfId="1" applyNumberFormat="1" applyFont="1" applyAlignment="1">
      <alignment horizontal="right" wrapText="1"/>
    </xf>
    <xf numFmtId="166" fontId="3" fillId="0" borderId="0" xfId="1" applyNumberFormat="1" applyFont="1"/>
    <xf numFmtId="166" fontId="0" fillId="0" borderId="0" xfId="1" applyNumberFormat="1" applyFont="1"/>
    <xf numFmtId="167" fontId="3" fillId="0" borderId="0" xfId="1" applyNumberFormat="1" applyFont="1" applyAlignment="1">
      <alignment horizontal="right" wrapText="1"/>
    </xf>
    <xf numFmtId="0" fontId="9" fillId="3" borderId="0" xfId="0" applyFont="1" applyFill="1" applyAlignment="1">
      <alignment horizontal="center" wrapText="1"/>
    </xf>
    <xf numFmtId="0" fontId="0" fillId="0" borderId="0" xfId="0" pivotButton="1"/>
    <xf numFmtId="0" fontId="0" fillId="0" borderId="0" xfId="0" applyAlignment="1">
      <alignment horizontal="left"/>
    </xf>
    <xf numFmtId="0" fontId="10" fillId="0" borderId="0" xfId="0" applyFont="1" applyAlignment="1">
      <alignment wrapText="1"/>
    </xf>
    <xf numFmtId="0" fontId="0" fillId="3" borderId="0" xfId="0" applyFill="1"/>
    <xf numFmtId="0" fontId="11" fillId="0" borderId="0" xfId="0" applyFont="1" applyAlignment="1">
      <alignment horizontal="center"/>
    </xf>
    <xf numFmtId="0" fontId="6" fillId="3" borderId="0" xfId="0" applyFont="1" applyFill="1" applyAlignment="1">
      <alignment horizontal="center" wrapText="1"/>
    </xf>
    <xf numFmtId="0" fontId="6" fillId="3" borderId="0" xfId="0" applyFont="1" applyFill="1" applyAlignment="1">
      <alignment horizontal="center" vertical="center" wrapText="1"/>
    </xf>
    <xf numFmtId="0" fontId="9" fillId="3" borderId="0" xfId="0" applyFont="1" applyFill="1" applyAlignment="1">
      <alignment horizontal="center" wrapText="1"/>
    </xf>
    <xf numFmtId="0" fontId="6" fillId="3" borderId="0" xfId="0" applyFont="1" applyFill="1" applyAlignment="1">
      <alignment horizontal="left" wrapText="1"/>
    </xf>
    <xf numFmtId="0" fontId="0" fillId="0" borderId="0" xfId="0" applyNumberFormat="1"/>
    <xf numFmtId="9" fontId="0" fillId="0" borderId="0" xfId="0" applyNumberFormat="1"/>
    <xf numFmtId="0" fontId="12" fillId="0" borderId="0" xfId="0" applyFont="1" applyAlignment="1">
      <alignment horizontal="center"/>
    </xf>
  </cellXfs>
  <cellStyles count="3">
    <cellStyle name="Currency" xfId="1" builtinId="4"/>
    <cellStyle name="Normal" xfId="0" builtinId="0"/>
    <cellStyle name="Percent" xfId="2" builtinId="5"/>
  </cellStyles>
  <dxfs count="5">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More than 80% of Tech-Moms Responded the Survey using their Phone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table'!$B$32:$B$34</c:f>
              <c:strCache>
                <c:ptCount val="2"/>
                <c:pt idx="0">
                  <c:v>computer</c:v>
                </c:pt>
                <c:pt idx="1">
                  <c:v>phone</c:v>
                </c:pt>
              </c:strCache>
            </c:strRef>
          </c:cat>
          <c:val>
            <c:numRef>
              <c:f>'pivot table'!$C$32:$C$34</c:f>
              <c:numCache>
                <c:formatCode>0%</c:formatCode>
                <c:ptCount val="2"/>
                <c:pt idx="0">
                  <c:v>0.1440329218106996</c:v>
                </c:pt>
                <c:pt idx="1">
                  <c:v>0.8559670781893004</c:v>
                </c:pt>
              </c:numCache>
            </c:numRef>
          </c:val>
          <c:extLst>
            <c:ext xmlns:c16="http://schemas.microsoft.com/office/drawing/2014/chart" uri="{C3380CC4-5D6E-409C-BE32-E72D297353CC}">
              <c16:uniqueId val="{00000000-7E2D-4873-9697-03480334C1A0}"/>
            </c:ext>
          </c:extLst>
        </c:ser>
        <c:dLbls>
          <c:dLblPos val="outEnd"/>
          <c:showLegendKey val="0"/>
          <c:showVal val="1"/>
          <c:showCatName val="0"/>
          <c:showSerName val="0"/>
          <c:showPercent val="0"/>
          <c:showBubbleSize val="0"/>
        </c:dLbls>
        <c:gapWidth val="219"/>
        <c:axId val="1194150448"/>
        <c:axId val="1194148648"/>
      </c:barChart>
      <c:catAx>
        <c:axId val="1194150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148648"/>
        <c:crosses val="autoZero"/>
        <c:auto val="1"/>
        <c:lblAlgn val="ctr"/>
        <c:lblOffset val="100"/>
        <c:noMultiLvlLbl val="0"/>
      </c:catAx>
      <c:valAx>
        <c:axId val="1194148648"/>
        <c:scaling>
          <c:orientation val="minMax"/>
        </c:scaling>
        <c:delete val="1"/>
        <c:axPos val="b"/>
        <c:numFmt formatCode="0%" sourceLinked="1"/>
        <c:majorTickMark val="out"/>
        <c:minorTickMark val="none"/>
        <c:tickLblPos val="nextTo"/>
        <c:crossAx val="1194150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table!PivotTable10</c:name>
    <c:fmtId val="1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More than 50% Tech-Moms Enhanced Technical Skills &amp; Competencies </a:t>
            </a:r>
          </a:p>
        </c:rich>
      </c:tx>
      <c:layout>
        <c:manualLayout>
          <c:xMode val="edge"/>
          <c:yMode val="edge"/>
          <c:x val="0.23516649525102329"/>
          <c:y val="0.12860892388451445"/>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97550306211735E-2"/>
          <c:y val="0.25870151647710704"/>
          <c:w val="0.7284300087489064"/>
          <c:h val="0.54796733741615633"/>
        </c:manualLayout>
      </c:layout>
      <c:barChart>
        <c:barDir val="bar"/>
        <c:grouping val="clustered"/>
        <c:varyColors val="0"/>
        <c:ser>
          <c:idx val="0"/>
          <c:order val="0"/>
          <c:tx>
            <c:strRef>
              <c:f>'pivot table'!$C$82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table'!$B$83:$B$88</c:f>
              <c:strCache>
                <c:ptCount val="5"/>
                <c:pt idx="0">
                  <c:v>1</c:v>
                </c:pt>
                <c:pt idx="1">
                  <c:v>2</c:v>
                </c:pt>
                <c:pt idx="2">
                  <c:v>3</c:v>
                </c:pt>
                <c:pt idx="3">
                  <c:v>4</c:v>
                </c:pt>
                <c:pt idx="4">
                  <c:v>5</c:v>
                </c:pt>
              </c:strCache>
            </c:strRef>
          </c:cat>
          <c:val>
            <c:numRef>
              <c:f>'pivot table'!$C$83:$C$88</c:f>
              <c:numCache>
                <c:formatCode>0%</c:formatCode>
                <c:ptCount val="5"/>
                <c:pt idx="0">
                  <c:v>8.23045267489712E-3</c:v>
                </c:pt>
                <c:pt idx="1">
                  <c:v>1.2345679012345678E-2</c:v>
                </c:pt>
                <c:pt idx="2">
                  <c:v>0.11522633744855967</c:v>
                </c:pt>
                <c:pt idx="3">
                  <c:v>0.34156378600823045</c:v>
                </c:pt>
                <c:pt idx="4">
                  <c:v>0.52263374485596703</c:v>
                </c:pt>
              </c:numCache>
            </c:numRef>
          </c:val>
          <c:extLst>
            <c:ext xmlns:c16="http://schemas.microsoft.com/office/drawing/2014/chart" uri="{C3380CC4-5D6E-409C-BE32-E72D297353CC}">
              <c16:uniqueId val="{00000000-1CFA-4E8F-991E-1A2B5E06A235}"/>
            </c:ext>
          </c:extLst>
        </c:ser>
        <c:dLbls>
          <c:dLblPos val="outEnd"/>
          <c:showLegendKey val="0"/>
          <c:showVal val="1"/>
          <c:showCatName val="0"/>
          <c:showSerName val="0"/>
          <c:showPercent val="0"/>
          <c:showBubbleSize val="0"/>
        </c:dLbls>
        <c:gapWidth val="219"/>
        <c:axId val="871957560"/>
        <c:axId val="871962600"/>
      </c:barChart>
      <c:catAx>
        <c:axId val="871957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1962600"/>
        <c:crosses val="autoZero"/>
        <c:auto val="1"/>
        <c:lblAlgn val="ctr"/>
        <c:lblOffset val="100"/>
        <c:noMultiLvlLbl val="0"/>
      </c:catAx>
      <c:valAx>
        <c:axId val="87196260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195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400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table!PivotTable10</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More than 50% Tech-Moms Enhanced Technical Skills &amp; Competencies </a:t>
            </a:r>
            <a:endParaRPr lang="en-US" b="1"/>
          </a:p>
        </c:rich>
      </c:tx>
      <c:layout>
        <c:manualLayout>
          <c:xMode val="edge"/>
          <c:yMode val="edge"/>
          <c:x val="0.23516649525102329"/>
          <c:y val="0.12860892388451445"/>
        </c:manualLayout>
      </c:layout>
      <c:overlay val="1"/>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97550306211735E-2"/>
          <c:y val="0.25870151647710704"/>
          <c:w val="0.7284300087489064"/>
          <c:h val="0.54796733741615633"/>
        </c:manualLayout>
      </c:layout>
      <c:barChart>
        <c:barDir val="bar"/>
        <c:grouping val="clustered"/>
        <c:varyColors val="0"/>
        <c:ser>
          <c:idx val="0"/>
          <c:order val="0"/>
          <c:tx>
            <c:strRef>
              <c:f>'pivot table'!$C$82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table'!$B$83:$B$88</c:f>
              <c:strCache>
                <c:ptCount val="5"/>
                <c:pt idx="0">
                  <c:v>1</c:v>
                </c:pt>
                <c:pt idx="1">
                  <c:v>2</c:v>
                </c:pt>
                <c:pt idx="2">
                  <c:v>3</c:v>
                </c:pt>
                <c:pt idx="3">
                  <c:v>4</c:v>
                </c:pt>
                <c:pt idx="4">
                  <c:v>5</c:v>
                </c:pt>
              </c:strCache>
            </c:strRef>
          </c:cat>
          <c:val>
            <c:numRef>
              <c:f>'pivot table'!$C$83:$C$88</c:f>
              <c:numCache>
                <c:formatCode>0%</c:formatCode>
                <c:ptCount val="5"/>
                <c:pt idx="0">
                  <c:v>8.23045267489712E-3</c:v>
                </c:pt>
                <c:pt idx="1">
                  <c:v>1.2345679012345678E-2</c:v>
                </c:pt>
                <c:pt idx="2">
                  <c:v>0.11522633744855967</c:v>
                </c:pt>
                <c:pt idx="3">
                  <c:v>0.34156378600823045</c:v>
                </c:pt>
                <c:pt idx="4">
                  <c:v>0.52263374485596703</c:v>
                </c:pt>
              </c:numCache>
            </c:numRef>
          </c:val>
          <c:extLst>
            <c:ext xmlns:c16="http://schemas.microsoft.com/office/drawing/2014/chart" uri="{C3380CC4-5D6E-409C-BE32-E72D297353CC}">
              <c16:uniqueId val="{00000000-EDD6-4813-B9C5-F3A86C358F54}"/>
            </c:ext>
          </c:extLst>
        </c:ser>
        <c:dLbls>
          <c:dLblPos val="outEnd"/>
          <c:showLegendKey val="0"/>
          <c:showVal val="1"/>
          <c:showCatName val="0"/>
          <c:showSerName val="0"/>
          <c:showPercent val="0"/>
          <c:showBubbleSize val="0"/>
        </c:dLbls>
        <c:gapWidth val="219"/>
        <c:axId val="871957560"/>
        <c:axId val="871962600"/>
      </c:barChart>
      <c:catAx>
        <c:axId val="871957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62600"/>
        <c:crosses val="autoZero"/>
        <c:auto val="1"/>
        <c:lblAlgn val="ctr"/>
        <c:lblOffset val="100"/>
        <c:noMultiLvlLbl val="0"/>
      </c:catAx>
      <c:valAx>
        <c:axId val="871962600"/>
        <c:scaling>
          <c:orientation val="minMax"/>
        </c:scaling>
        <c:delete val="0"/>
        <c:axPos val="b"/>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957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table!PivotTable11</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More than 50% Graduated Tech Moms Engaged  In Additional Technical Training</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manualLayout>
          <c:layoutTarget val="inner"/>
          <c:xMode val="edge"/>
          <c:yMode val="edge"/>
          <c:x val="0.11788823272090988"/>
          <c:y val="0.25407188684747739"/>
          <c:w val="0.41422353455818023"/>
          <c:h val="0.69037255759696703"/>
        </c:manualLayout>
      </c:layout>
      <c:pieChart>
        <c:varyColors val="1"/>
        <c:ser>
          <c:idx val="0"/>
          <c:order val="0"/>
          <c:tx>
            <c:strRef>
              <c:f>'pivot table'!$C$95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A1-4EBF-8829-6E81204331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A1-4EBF-8829-6E812043310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table'!$B$96:$B$98</c:f>
              <c:strCache>
                <c:ptCount val="2"/>
                <c:pt idx="0">
                  <c:v>No</c:v>
                </c:pt>
                <c:pt idx="1">
                  <c:v>Yes</c:v>
                </c:pt>
              </c:strCache>
            </c:strRef>
          </c:cat>
          <c:val>
            <c:numRef>
              <c:f>'pivot table'!$C$96:$C$98</c:f>
              <c:numCache>
                <c:formatCode>General</c:formatCode>
                <c:ptCount val="2"/>
                <c:pt idx="0">
                  <c:v>123</c:v>
                </c:pt>
                <c:pt idx="1">
                  <c:v>120</c:v>
                </c:pt>
              </c:numCache>
            </c:numRef>
          </c:val>
          <c:extLst>
            <c:ext xmlns:c16="http://schemas.microsoft.com/office/drawing/2014/chart" uri="{C3380CC4-5D6E-409C-BE32-E72D297353CC}">
              <c16:uniqueId val="{00000000-281A-43F2-8F2A-94EE540ABE78}"/>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table!PivotTable6</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More</a:t>
            </a:r>
            <a:r>
              <a:rPr lang="en-US" b="1" baseline="0"/>
              <a:t> than 50% Landed in Full Time Jobs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table'!$C$46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table'!$B$47:$B$50</c:f>
              <c:strCache>
                <c:ptCount val="3"/>
                <c:pt idx="0">
                  <c:v>Full-Time</c:v>
                </c:pt>
                <c:pt idx="1">
                  <c:v>No Answer</c:v>
                </c:pt>
                <c:pt idx="2">
                  <c:v>Part-Time</c:v>
                </c:pt>
              </c:strCache>
            </c:strRef>
          </c:cat>
          <c:val>
            <c:numRef>
              <c:f>'pivot table'!$C$47:$C$50</c:f>
              <c:numCache>
                <c:formatCode>General</c:formatCode>
                <c:ptCount val="3"/>
                <c:pt idx="0">
                  <c:v>141</c:v>
                </c:pt>
                <c:pt idx="1">
                  <c:v>58</c:v>
                </c:pt>
                <c:pt idx="2">
                  <c:v>44</c:v>
                </c:pt>
              </c:numCache>
            </c:numRef>
          </c:val>
          <c:extLst>
            <c:ext xmlns:c16="http://schemas.microsoft.com/office/drawing/2014/chart" uri="{C3380CC4-5D6E-409C-BE32-E72D297353CC}">
              <c16:uniqueId val="{00000000-7F1C-40E3-8417-044A64C18319}"/>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 More than 40% Tech-Moms Took A New Position After Graduated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93088363954508"/>
          <c:y val="0.37342155147273254"/>
          <c:w val="0.76997156605424322"/>
          <c:h val="0.54796733741615633"/>
        </c:manualLayout>
      </c:layout>
      <c:bar3DChart>
        <c:barDir val="col"/>
        <c:grouping val="stacked"/>
        <c:varyColors val="0"/>
        <c:ser>
          <c:idx val="0"/>
          <c:order val="0"/>
          <c:tx>
            <c:strRef>
              <c:f>'pivot table'!$C$60</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table'!$B$61:$B$64</c:f>
              <c:strCache>
                <c:ptCount val="3"/>
                <c:pt idx="0">
                  <c:v>No Answer</c:v>
                </c:pt>
                <c:pt idx="1">
                  <c:v>No</c:v>
                </c:pt>
                <c:pt idx="2">
                  <c:v>Yes</c:v>
                </c:pt>
              </c:strCache>
            </c:strRef>
          </c:cat>
          <c:val>
            <c:numRef>
              <c:f>'pivot table'!$C$61:$C$64</c:f>
              <c:numCache>
                <c:formatCode>0%</c:formatCode>
                <c:ptCount val="3"/>
                <c:pt idx="0">
                  <c:v>0.23868312757201646</c:v>
                </c:pt>
                <c:pt idx="1">
                  <c:v>0.2880658436213992</c:v>
                </c:pt>
                <c:pt idx="2">
                  <c:v>0.47325102880658437</c:v>
                </c:pt>
              </c:numCache>
            </c:numRef>
          </c:val>
          <c:extLst>
            <c:ext xmlns:c16="http://schemas.microsoft.com/office/drawing/2014/chart" uri="{C3380CC4-5D6E-409C-BE32-E72D297353CC}">
              <c16:uniqueId val="{00000000-92A2-4B56-A80A-1F5B857798FE}"/>
            </c:ext>
          </c:extLst>
        </c:ser>
        <c:dLbls>
          <c:showLegendKey val="0"/>
          <c:showVal val="0"/>
          <c:showCatName val="0"/>
          <c:showSerName val="0"/>
          <c:showPercent val="0"/>
          <c:showBubbleSize val="0"/>
        </c:dLbls>
        <c:gapWidth val="150"/>
        <c:shape val="box"/>
        <c:axId val="617341144"/>
        <c:axId val="617341504"/>
        <c:axId val="0"/>
      </c:bar3DChart>
      <c:catAx>
        <c:axId val="617341144"/>
        <c:scaling>
          <c:orientation val="minMax"/>
        </c:scaling>
        <c:delete val="1"/>
        <c:axPos val="b"/>
        <c:numFmt formatCode="General" sourceLinked="1"/>
        <c:majorTickMark val="out"/>
        <c:minorTickMark val="none"/>
        <c:tickLblPos val="nextTo"/>
        <c:crossAx val="617341504"/>
        <c:crosses val="autoZero"/>
        <c:auto val="1"/>
        <c:lblAlgn val="ctr"/>
        <c:lblOffset val="100"/>
        <c:noMultiLvlLbl val="0"/>
      </c:catAx>
      <c:valAx>
        <c:axId val="617341504"/>
        <c:scaling>
          <c:orientation val="minMax"/>
        </c:scaling>
        <c:delete val="1"/>
        <c:axPos val="l"/>
        <c:numFmt formatCode="0%" sourceLinked="1"/>
        <c:majorTickMark val="out"/>
        <c:minorTickMark val="none"/>
        <c:tickLblPos val="nextTo"/>
        <c:crossAx val="61734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More than 80% of Tech-Moms Responded the Survey using their Phone</a:t>
            </a:r>
          </a:p>
        </c:rich>
      </c:tx>
      <c:layout>
        <c:manualLayout>
          <c:xMode val="edge"/>
          <c:yMode val="edge"/>
          <c:x val="0.16142738605126214"/>
          <c:y val="0.1214325029634871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table'!$B$32:$B$34</c:f>
              <c:strCache>
                <c:ptCount val="2"/>
                <c:pt idx="0">
                  <c:v>computer</c:v>
                </c:pt>
                <c:pt idx="1">
                  <c:v>phone</c:v>
                </c:pt>
              </c:strCache>
            </c:strRef>
          </c:cat>
          <c:val>
            <c:numRef>
              <c:f>'pivot table'!$C$32:$C$34</c:f>
              <c:numCache>
                <c:formatCode>0%</c:formatCode>
                <c:ptCount val="2"/>
                <c:pt idx="0">
                  <c:v>0.1440329218106996</c:v>
                </c:pt>
                <c:pt idx="1">
                  <c:v>0.8559670781893004</c:v>
                </c:pt>
              </c:numCache>
            </c:numRef>
          </c:val>
          <c:extLst>
            <c:ext xmlns:c16="http://schemas.microsoft.com/office/drawing/2014/chart" uri="{C3380CC4-5D6E-409C-BE32-E72D297353CC}">
              <c16:uniqueId val="{00000000-A74D-48C8-A505-CB9FA032E1E0}"/>
            </c:ext>
          </c:extLst>
        </c:ser>
        <c:dLbls>
          <c:dLblPos val="outEnd"/>
          <c:showLegendKey val="0"/>
          <c:showVal val="1"/>
          <c:showCatName val="0"/>
          <c:showSerName val="0"/>
          <c:showPercent val="0"/>
          <c:showBubbleSize val="0"/>
        </c:dLbls>
        <c:gapWidth val="219"/>
        <c:axId val="1194150448"/>
        <c:axId val="1194148648"/>
      </c:barChart>
      <c:catAx>
        <c:axId val="1194150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94148648"/>
        <c:crosses val="autoZero"/>
        <c:auto val="1"/>
        <c:lblAlgn val="ctr"/>
        <c:lblOffset val="100"/>
        <c:noMultiLvlLbl val="0"/>
      </c:catAx>
      <c:valAx>
        <c:axId val="1194148648"/>
        <c:scaling>
          <c:orientation val="minMax"/>
        </c:scaling>
        <c:delete val="1"/>
        <c:axPos val="b"/>
        <c:numFmt formatCode="0%" sourceLinked="1"/>
        <c:majorTickMark val="out"/>
        <c:minorTickMark val="none"/>
        <c:tickLblPos val="nextTo"/>
        <c:crossAx val="11941504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400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[Tech-Moms Survey Data 2024 (1).xlsx]pivot table!PivotTable6</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More than 50% Tech-Moms Landed in Full Time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table'!$C$46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9B-4175-90DA-1FF1298BBD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9B-4175-90DA-1FF1298BBD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9B-4175-90DA-1FF1298BBDA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table'!$B$47:$B$50</c:f>
              <c:strCache>
                <c:ptCount val="3"/>
                <c:pt idx="0">
                  <c:v>Full-Time</c:v>
                </c:pt>
                <c:pt idx="1">
                  <c:v>No Answer</c:v>
                </c:pt>
                <c:pt idx="2">
                  <c:v>Part-Time</c:v>
                </c:pt>
              </c:strCache>
            </c:strRef>
          </c:cat>
          <c:val>
            <c:numRef>
              <c:f>'pivot table'!$C$47:$C$50</c:f>
              <c:numCache>
                <c:formatCode>General</c:formatCode>
                <c:ptCount val="3"/>
                <c:pt idx="0">
                  <c:v>141</c:v>
                </c:pt>
                <c:pt idx="1">
                  <c:v>58</c:v>
                </c:pt>
                <c:pt idx="2">
                  <c:v>44</c:v>
                </c:pt>
              </c:numCache>
            </c:numRef>
          </c:val>
          <c:extLst>
            <c:ext xmlns:c16="http://schemas.microsoft.com/office/drawing/2014/chart" uri="{C3380CC4-5D6E-409C-BE32-E72D297353CC}">
              <c16:uniqueId val="{00000006-C09B-4175-90DA-1FF1298BBDA6}"/>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40000" cap="flat" cmpd="sng" algn="ctr">
      <a:solidFill>
        <a:sysClr val="windowText" lastClr="000000"/>
      </a:solidFill>
      <a:prstDash val="solid"/>
      <a:round/>
    </a:ln>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[Tech-Moms Survey Data 2024 (1).xlsx]pivot table!PivotTable11</c:name>
    <c:fmtId val="1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More than 50% Graduated Tech Moms Engaged  In Additional Technical Training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1788823272090988"/>
          <c:y val="0.25407188684747739"/>
          <c:w val="0.41422353455818023"/>
          <c:h val="0.69037255759696703"/>
        </c:manualLayout>
      </c:layout>
      <c:pieChart>
        <c:varyColors val="1"/>
        <c:ser>
          <c:idx val="0"/>
          <c:order val="0"/>
          <c:tx>
            <c:strRef>
              <c:f>'pivot table'!$C$95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2E1-429F-B37F-059B9FA601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2E1-429F-B37F-059B9FA601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table'!$B$96:$B$98</c:f>
              <c:strCache>
                <c:ptCount val="2"/>
                <c:pt idx="0">
                  <c:v>No</c:v>
                </c:pt>
                <c:pt idx="1">
                  <c:v>Yes</c:v>
                </c:pt>
              </c:strCache>
            </c:strRef>
          </c:cat>
          <c:val>
            <c:numRef>
              <c:f>'pivot table'!$C$96:$C$98</c:f>
              <c:numCache>
                <c:formatCode>General</c:formatCode>
                <c:ptCount val="2"/>
                <c:pt idx="0">
                  <c:v>123</c:v>
                </c:pt>
                <c:pt idx="1">
                  <c:v>120</c:v>
                </c:pt>
              </c:numCache>
            </c:numRef>
          </c:val>
          <c:extLst>
            <c:ext xmlns:c16="http://schemas.microsoft.com/office/drawing/2014/chart" uri="{C3380CC4-5D6E-409C-BE32-E72D297353CC}">
              <c16:uniqueId val="{00000004-02E1-429F-B37F-059B9FA6013D}"/>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40000" cap="flat" cmpd="sng" algn="ctr">
      <a:solidFill>
        <a:sysClr val="windowText" lastClr="000000"/>
      </a:solidFill>
      <a:prstDash val="solid"/>
      <a:round/>
    </a:ln>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[Tech-Moms Survey Data 2024 (1).xlsx]pivot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 More than 40% Tech-Moms Took A New Position After Graduated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93088363954508"/>
          <c:y val="0.37342155147273254"/>
          <c:w val="0.76997156605424322"/>
          <c:h val="0.54796733741615633"/>
        </c:manualLayout>
      </c:layout>
      <c:bar3DChart>
        <c:barDir val="col"/>
        <c:grouping val="stacked"/>
        <c:varyColors val="0"/>
        <c:ser>
          <c:idx val="0"/>
          <c:order val="0"/>
          <c:tx>
            <c:strRef>
              <c:f>'pivot table'!$C$60</c:f>
              <c:strCache>
                <c:ptCount val="1"/>
                <c:pt idx="0">
                  <c:v>Total</c:v>
                </c:pt>
              </c:strCache>
            </c:strRef>
          </c:tx>
          <c:spPr>
            <a:solidFill>
              <a:schemeClr val="accent1"/>
            </a:solidFill>
            <a:ln>
              <a:noFill/>
            </a:ln>
            <a:effectLst/>
            <a:sp3d/>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table'!$B$61:$B$64</c:f>
              <c:strCache>
                <c:ptCount val="3"/>
                <c:pt idx="0">
                  <c:v>No Answer</c:v>
                </c:pt>
                <c:pt idx="1">
                  <c:v>No</c:v>
                </c:pt>
                <c:pt idx="2">
                  <c:v>Yes</c:v>
                </c:pt>
              </c:strCache>
            </c:strRef>
          </c:cat>
          <c:val>
            <c:numRef>
              <c:f>'pivot table'!$C$61:$C$64</c:f>
              <c:numCache>
                <c:formatCode>0%</c:formatCode>
                <c:ptCount val="3"/>
                <c:pt idx="0">
                  <c:v>0.23868312757201646</c:v>
                </c:pt>
                <c:pt idx="1">
                  <c:v>0.2880658436213992</c:v>
                </c:pt>
                <c:pt idx="2">
                  <c:v>0.47325102880658437</c:v>
                </c:pt>
              </c:numCache>
            </c:numRef>
          </c:val>
          <c:extLst>
            <c:ext xmlns:c16="http://schemas.microsoft.com/office/drawing/2014/chart" uri="{C3380CC4-5D6E-409C-BE32-E72D297353CC}">
              <c16:uniqueId val="{00000000-B9DB-4D3C-926C-A2C378CBE4A7}"/>
            </c:ext>
          </c:extLst>
        </c:ser>
        <c:dLbls>
          <c:showLegendKey val="0"/>
          <c:showVal val="0"/>
          <c:showCatName val="0"/>
          <c:showSerName val="0"/>
          <c:showPercent val="0"/>
          <c:showBubbleSize val="0"/>
        </c:dLbls>
        <c:gapWidth val="150"/>
        <c:shape val="box"/>
        <c:axId val="617341144"/>
        <c:axId val="617341504"/>
        <c:axId val="0"/>
      </c:bar3DChart>
      <c:catAx>
        <c:axId val="617341144"/>
        <c:scaling>
          <c:orientation val="minMax"/>
        </c:scaling>
        <c:delete val="1"/>
        <c:axPos val="b"/>
        <c:numFmt formatCode="General" sourceLinked="1"/>
        <c:majorTickMark val="out"/>
        <c:minorTickMark val="none"/>
        <c:tickLblPos val="nextTo"/>
        <c:crossAx val="617341504"/>
        <c:crosses val="autoZero"/>
        <c:auto val="1"/>
        <c:lblAlgn val="ctr"/>
        <c:lblOffset val="100"/>
        <c:noMultiLvlLbl val="0"/>
      </c:catAx>
      <c:valAx>
        <c:axId val="617341504"/>
        <c:scaling>
          <c:orientation val="minMax"/>
        </c:scaling>
        <c:delete val="1"/>
        <c:axPos val="l"/>
        <c:numFmt formatCode="0%" sourceLinked="1"/>
        <c:majorTickMark val="out"/>
        <c:minorTickMark val="none"/>
        <c:tickLblPos val="nextTo"/>
        <c:crossAx val="617341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400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257175</xdr:colOff>
      <xdr:row>28</xdr:row>
      <xdr:rowOff>149225</xdr:rowOff>
    </xdr:from>
    <xdr:to>
      <xdr:col>13</xdr:col>
      <xdr:colOff>586894</xdr:colOff>
      <xdr:row>40</xdr:row>
      <xdr:rowOff>304800</xdr:rowOff>
    </xdr:to>
    <xdr:graphicFrame macro="">
      <xdr:nvGraphicFramePr>
        <xdr:cNvPr id="4" name="Chart 3">
          <a:extLst>
            <a:ext uri="{FF2B5EF4-FFF2-40B4-BE49-F238E27FC236}">
              <a16:creationId xmlns:a16="http://schemas.microsoft.com/office/drawing/2014/main" id="{28E93A3C-D930-5935-6777-FAEFD2A30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51777</xdr:colOff>
      <xdr:row>78</xdr:row>
      <xdr:rowOff>315226</xdr:rowOff>
    </xdr:from>
    <xdr:to>
      <xdr:col>17</xdr:col>
      <xdr:colOff>56661</xdr:colOff>
      <xdr:row>91</xdr:row>
      <xdr:rowOff>65128</xdr:rowOff>
    </xdr:to>
    <xdr:graphicFrame macro="">
      <xdr:nvGraphicFramePr>
        <xdr:cNvPr id="7" name="Chart 6">
          <a:extLst>
            <a:ext uri="{FF2B5EF4-FFF2-40B4-BE49-F238E27FC236}">
              <a16:creationId xmlns:a16="http://schemas.microsoft.com/office/drawing/2014/main" id="{2C6958B0-3D8A-4830-6F1E-8215306DB8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307975</xdr:colOff>
      <xdr:row>92</xdr:row>
      <xdr:rowOff>107956</xdr:rowOff>
    </xdr:from>
    <xdr:to>
      <xdr:col>14</xdr:col>
      <xdr:colOff>320675</xdr:colOff>
      <xdr:row>109</xdr:row>
      <xdr:rowOff>152406</xdr:rowOff>
    </xdr:to>
    <xdr:graphicFrame macro="">
      <xdr:nvGraphicFramePr>
        <xdr:cNvPr id="8" name="Chart 7">
          <a:extLst>
            <a:ext uri="{FF2B5EF4-FFF2-40B4-BE49-F238E27FC236}">
              <a16:creationId xmlns:a16="http://schemas.microsoft.com/office/drawing/2014/main" id="{1DEB7139-727B-0D72-B3E8-EC3B689A1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100060</xdr:colOff>
      <xdr:row>42</xdr:row>
      <xdr:rowOff>37908</xdr:rowOff>
    </xdr:from>
    <xdr:to>
      <xdr:col>13</xdr:col>
      <xdr:colOff>227060</xdr:colOff>
      <xdr:row>56</xdr:row>
      <xdr:rowOff>154517</xdr:rowOff>
    </xdr:to>
    <xdr:graphicFrame macro="">
      <xdr:nvGraphicFramePr>
        <xdr:cNvPr id="11" name="Chart 10">
          <a:extLst>
            <a:ext uri="{FF2B5EF4-FFF2-40B4-BE49-F238E27FC236}">
              <a16:creationId xmlns:a16="http://schemas.microsoft.com/office/drawing/2014/main" id="{BF90593B-08DB-C33B-F372-F807A71813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74898</xdr:colOff>
      <xdr:row>57</xdr:row>
      <xdr:rowOff>77502</xdr:rowOff>
    </xdr:from>
    <xdr:to>
      <xdr:col>9</xdr:col>
      <xdr:colOff>242603</xdr:colOff>
      <xdr:row>74</xdr:row>
      <xdr:rowOff>52754</xdr:rowOff>
    </xdr:to>
    <xdr:graphicFrame macro="">
      <xdr:nvGraphicFramePr>
        <xdr:cNvPr id="12" name="Chart 11">
          <a:extLst>
            <a:ext uri="{FF2B5EF4-FFF2-40B4-BE49-F238E27FC236}">
              <a16:creationId xmlns:a16="http://schemas.microsoft.com/office/drawing/2014/main" id="{23678766-0B5E-027D-6BE3-07C8828BF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95882</xdr:colOff>
      <xdr:row>0</xdr:row>
      <xdr:rowOff>0</xdr:rowOff>
    </xdr:from>
    <xdr:to>
      <xdr:col>4</xdr:col>
      <xdr:colOff>602082</xdr:colOff>
      <xdr:row>6</xdr:row>
      <xdr:rowOff>104533</xdr:rowOff>
    </xdr:to>
    <xdr:pic>
      <xdr:nvPicPr>
        <xdr:cNvPr id="15" name="Picture 14">
          <a:extLst>
            <a:ext uri="{FF2B5EF4-FFF2-40B4-BE49-F238E27FC236}">
              <a16:creationId xmlns:a16="http://schemas.microsoft.com/office/drawing/2014/main" id="{40515C81-8563-B5E2-FA35-4E797368C876}"/>
            </a:ext>
          </a:extLst>
        </xdr:cNvPr>
        <xdr:cNvPicPr>
          <a:picLocks noChangeAspect="1"/>
        </xdr:cNvPicPr>
      </xdr:nvPicPr>
      <xdr:blipFill>
        <a:blip xmlns:r="http://schemas.openxmlformats.org/officeDocument/2006/relationships" r:embed="rId1"/>
        <a:stretch>
          <a:fillRect/>
        </a:stretch>
      </xdr:blipFill>
      <xdr:spPr>
        <a:xfrm>
          <a:off x="1314396" y="0"/>
          <a:ext cx="1724713" cy="1640547"/>
        </a:xfrm>
        <a:prstGeom prst="rect">
          <a:avLst/>
        </a:prstGeom>
      </xdr:spPr>
    </xdr:pic>
    <xdr:clientData/>
  </xdr:twoCellAnchor>
  <xdr:twoCellAnchor>
    <xdr:from>
      <xdr:col>1</xdr:col>
      <xdr:colOff>582951</xdr:colOff>
      <xdr:row>7</xdr:row>
      <xdr:rowOff>0</xdr:rowOff>
    </xdr:from>
    <xdr:to>
      <xdr:col>11</xdr:col>
      <xdr:colOff>257433</xdr:colOff>
      <xdr:row>24</xdr:row>
      <xdr:rowOff>41639</xdr:rowOff>
    </xdr:to>
    <xdr:graphicFrame macro="">
      <xdr:nvGraphicFramePr>
        <xdr:cNvPr id="3" name="Chart 2">
          <a:extLst>
            <a:ext uri="{FF2B5EF4-FFF2-40B4-BE49-F238E27FC236}">
              <a16:creationId xmlns:a16="http://schemas.microsoft.com/office/drawing/2014/main" id="{AC8037E2-09E3-4C02-A7C9-483D2302C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368987</xdr:colOff>
      <xdr:row>6</xdr:row>
      <xdr:rowOff>145879</xdr:rowOff>
    </xdr:from>
    <xdr:to>
      <xdr:col>21</xdr:col>
      <xdr:colOff>426803</xdr:colOff>
      <xdr:row>24</xdr:row>
      <xdr:rowOff>52050</xdr:rowOff>
    </xdr:to>
    <xdr:graphicFrame macro="">
      <xdr:nvGraphicFramePr>
        <xdr:cNvPr id="8" name="Chart 7">
          <a:extLst>
            <a:ext uri="{FF2B5EF4-FFF2-40B4-BE49-F238E27FC236}">
              <a16:creationId xmlns:a16="http://schemas.microsoft.com/office/drawing/2014/main" id="{B2832D98-F1AA-47D9-9962-0BA187E62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603772</xdr:colOff>
      <xdr:row>45</xdr:row>
      <xdr:rowOff>0</xdr:rowOff>
    </xdr:from>
    <xdr:to>
      <xdr:col>21</xdr:col>
      <xdr:colOff>489263</xdr:colOff>
      <xdr:row>62</xdr:row>
      <xdr:rowOff>116251</xdr:rowOff>
    </xdr:to>
    <xdr:graphicFrame macro="">
      <xdr:nvGraphicFramePr>
        <xdr:cNvPr id="14" name="Chart 13">
          <a:extLst>
            <a:ext uri="{FF2B5EF4-FFF2-40B4-BE49-F238E27FC236}">
              <a16:creationId xmlns:a16="http://schemas.microsoft.com/office/drawing/2014/main" id="{D91D5271-09B4-478A-A5BA-8037A2F19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xdr:colOff>
      <xdr:row>25</xdr:row>
      <xdr:rowOff>41639</xdr:rowOff>
    </xdr:from>
    <xdr:to>
      <xdr:col>11</xdr:col>
      <xdr:colOff>249836</xdr:colOff>
      <xdr:row>44</xdr:row>
      <xdr:rowOff>41640</xdr:rowOff>
    </xdr:to>
    <xdr:graphicFrame macro="">
      <xdr:nvGraphicFramePr>
        <xdr:cNvPr id="16" name="Chart 15">
          <a:extLst>
            <a:ext uri="{FF2B5EF4-FFF2-40B4-BE49-F238E27FC236}">
              <a16:creationId xmlns:a16="http://schemas.microsoft.com/office/drawing/2014/main" id="{67694E28-7FAF-43E7-8B7C-F5A4A747DF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374754</xdr:colOff>
      <xdr:row>25</xdr:row>
      <xdr:rowOff>62459</xdr:rowOff>
    </xdr:from>
    <xdr:to>
      <xdr:col>21</xdr:col>
      <xdr:colOff>468443</xdr:colOff>
      <xdr:row>44</xdr:row>
      <xdr:rowOff>20820</xdr:rowOff>
    </xdr:to>
    <xdr:graphicFrame macro="">
      <xdr:nvGraphicFramePr>
        <xdr:cNvPr id="17" name="Chart 16">
          <a:extLst>
            <a:ext uri="{FF2B5EF4-FFF2-40B4-BE49-F238E27FC236}">
              <a16:creationId xmlns:a16="http://schemas.microsoft.com/office/drawing/2014/main" id="{EEB5CF42-E914-424F-AD4D-58FF11E635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ROJAS" refreshedDate="45688.850076967596" createdVersion="8" refreshedVersion="8" minRefreshableVersion="3" recordCount="256" xr:uid="{4C723451-6777-462E-BD60-792212A29845}">
  <cacheSource type="worksheet">
    <worksheetSource ref="A1:AC1048576" sheet="Analysis"/>
  </cacheSource>
  <cacheFields count="29">
    <cacheField name="Contact ID" numFmtId="0">
      <sharedItems containsString="0" containsBlank="1" containsNumber="1" containsInteger="1" minValue="4" maxValue="1808"/>
    </cacheField>
    <cacheField name="Registered" numFmtId="0">
      <sharedItems containsNonDate="0" containsDate="1" containsString="0" containsBlank="1" minDate="2024-06-27T00:00:00" maxDate="2024-08-14T00:00:00"/>
    </cacheField>
    <cacheField name="Registered2" numFmtId="0">
      <sharedItems containsNonDate="0" containsDate="1" containsString="0" containsBlank="1" minDate="1899-12-30T00:04:16" maxDate="1899-12-30T23:29:11"/>
    </cacheField>
    <cacheField name="Device" numFmtId="0">
      <sharedItems containsBlank="1"/>
    </cacheField>
    <cacheField name="2. Were you working at the time you started Tech-Moms?" numFmtId="0">
      <sharedItems containsBlank="1"/>
    </cacheField>
    <cacheField name="3. How many years had you been out of the workforce at the time you started Tech-Moms?" numFmtId="0">
      <sharedItems containsString="0" containsBlank="1" containsNumber="1" minValue="0" maxValue="32"/>
    </cacheField>
    <cacheField name="5. What was your hourly pay at the time you started Tech-Moms?" numFmtId="0">
      <sharedItems containsString="0" containsBlank="1" containsNumber="1" minValue="10" maxValue="67500"/>
    </cacheField>
    <cacheField name="6. Are you currently employed?" numFmtId="0">
      <sharedItems containsBlank="1"/>
    </cacheField>
    <cacheField name="7. What is your current hourly pay?" numFmtId="0">
      <sharedItems containsString="0" containsBlank="1" containsNumber="1" minValue="10" maxValue="55000"/>
    </cacheField>
    <cacheField name="Pay Increase" numFmtId="0">
      <sharedItems containsString="0" containsBlank="1" containsNumber="1" minValue="-67500" maxValue="16000"/>
    </cacheField>
    <cacheField name="8. Congrats! Based your answers, you were making $______per hour at the time you started Tech-Moms, and are now making  $______ per hour,  is this correct?" numFmtId="0">
      <sharedItems containsBlank="1"/>
    </cacheField>
    <cacheField name="9. If you answered NO and the hourly rate increase is incorrect, we will reach out to you to confirm. Please proceed with the remaining survey. " numFmtId="0">
      <sharedItems containsNonDate="0" containsString="0" containsBlank="1"/>
    </cacheField>
    <cacheField name="12. Have you received a &lt;b&gt;&lt;u&gt;promotion&lt;/u&gt;&lt;/b&gt; since starting Tech-Moms?" numFmtId="0">
      <sharedItems containsBlank="1"/>
    </cacheField>
    <cacheField name="Working since tech moms" numFmtId="0">
      <sharedItems containsBlank="1" count="4">
        <s v="No"/>
        <s v="No Answer"/>
        <s v="Yes"/>
        <m/>
      </sharedItems>
    </cacheField>
    <cacheField name="Employment Status" numFmtId="0">
      <sharedItems containsBlank="1" count="4">
        <s v="Full-Time"/>
        <s v="Part-Time"/>
        <s v="No Answer"/>
        <m/>
      </sharedItems>
    </cacheField>
    <cacheField name="15. How many hours are you working each week on &lt;u&gt;average&lt;/u&gt;?" numFmtId="0">
      <sharedItems containsBlank="1" containsMixedTypes="1" containsNumber="1" containsInteger="1" minValue="5" maxValue="40"/>
    </cacheField>
    <cacheField name="16. Are you currently seeking employment?" numFmtId="0">
      <sharedItems containsBlank="1"/>
    </cacheField>
    <cacheField name="17. Which primary technical discipline are you focused on developing as your career?" numFmtId="0">
      <sharedItems containsBlank="1"/>
    </cacheField>
    <cacheField name="18. Since completing Tech-Moms, have you started &lt;b&gt;&lt;u&gt;additional technical training&lt;/u&gt;&lt;/b&gt;?" numFmtId="0">
      <sharedItems containsBlank="1" count="3">
        <s v="No"/>
        <s v="Yes"/>
        <m/>
      </sharedItems>
    </cacheField>
    <cacheField name="19. At which educational institutions have you enrolled?" numFmtId="0">
      <sharedItems containsBlank="1"/>
    </cacheField>
    <cacheField name="20. What &lt;u&gt;&lt;b&gt;technical&lt;/b&gt; &lt;b&gt;education programs&lt;/b&gt;&lt;/u&gt; are you currently enrolled in and actively attending?" numFmtId="0">
      <sharedItems containsBlank="1"/>
    </cacheField>
    <cacheField name="21. What &lt;u&gt;technical educational programs&lt;/u&gt;, certificates, or degrees have you completed?" numFmtId="0">
      <sharedItems containsBlank="1"/>
    </cacheField>
    <cacheField name="22. The last 4 questions are a self-evaluation of your growth since participating in the Tech-Moms program." numFmtId="0">
      <sharedItems containsNonDate="0" containsString="0" containsBlank="1"/>
    </cacheField>
    <cacheField name="23. Tech-Moms increased my overall confidence&lt;b&gt;.&lt;/b&gt;" numFmtId="0">
      <sharedItems containsString="0" containsBlank="1" containsNumber="1" containsInteger="1" minValue="1" maxValue="5"/>
    </cacheField>
    <cacheField name="24. Tech-Moms increased my ability to &lt;b&gt;pivot&lt;/b&gt; and &lt;b&gt;adapt to changing situations.&lt;/b&gt;" numFmtId="0">
      <sharedItems containsString="0" containsBlank="1" containsNumber="1" containsInteger="1" minValue="1" maxValue="5"/>
    </cacheField>
    <cacheField name="25. Tech-Moms increased my technical skills and competencies" numFmtId="0">
      <sharedItems containsString="0" containsBlank="1" containsNumber="1" containsInteger="1" minValue="1" maxValue="5" count="6">
        <n v="5"/>
        <n v="4"/>
        <n v="3"/>
        <n v="1"/>
        <n v="2"/>
        <m/>
      </sharedItems>
    </cacheField>
    <cacheField name="26. Tech-Moms increased my ability to launch and maintain a successful career." numFmtId="0">
      <sharedItems containsString="0" containsBlank="1" containsNumber="1" containsInteger="1" minValue="1" maxValue="5"/>
    </cacheField>
    <cacheField name="27. Please share any additional thoughts, feedback, or questions." numFmtId="0">
      <sharedItems containsBlank="1" longText="1"/>
    </cacheField>
    <cacheField name="Duration" numFmtId="0">
      <sharedItems containsBlank="1"/>
    </cacheField>
  </cacheFields>
  <extLst>
    <ext xmlns:x14="http://schemas.microsoft.com/office/spreadsheetml/2009/9/main" uri="{725AE2AE-9491-48be-B2B4-4EB974FC3084}">
      <x14:pivotCacheDefinition pivotCacheId="13740703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ROJAS" refreshedDate="45688.850077430558" createdVersion="8" refreshedVersion="8" minRefreshableVersion="3" recordCount="243" xr:uid="{0986DF1A-613B-4057-8520-4DB31627C4C4}">
  <cacheSource type="worksheet">
    <worksheetSource ref="A1:AC244" sheet="Analysis"/>
  </cacheSource>
  <cacheFields count="29">
    <cacheField name="Contact ID" numFmtId="0">
      <sharedItems containsSemiMixedTypes="0" containsString="0" containsNumber="1" containsInteger="1" minValue="4" maxValue="1808"/>
    </cacheField>
    <cacheField name="Registered" numFmtId="14">
      <sharedItems containsSemiMixedTypes="0" containsNonDate="0" containsDate="1" containsString="0" minDate="2024-06-27T00:00:00" maxDate="2024-08-14T00:00:00"/>
    </cacheField>
    <cacheField name="Registered2" numFmtId="21">
      <sharedItems containsSemiMixedTypes="0" containsNonDate="0" containsDate="1" containsString="0" minDate="1899-12-30T00:04:16" maxDate="1899-12-30T23:29:11"/>
    </cacheField>
    <cacheField name="Device" numFmtId="0">
      <sharedItems count="2">
        <s v="phone"/>
        <s v="computer"/>
      </sharedItems>
    </cacheField>
    <cacheField name="2. Were you working at the time you started Tech-Moms?" numFmtId="0">
      <sharedItems/>
    </cacheField>
    <cacheField name="3. How many years had you been out of the workforce at the time you started Tech-Moms?" numFmtId="0">
      <sharedItems containsString="0" containsBlank="1" containsNumber="1" minValue="0" maxValue="32"/>
    </cacheField>
    <cacheField name="5. What was your hourly pay at the time you started Tech-Moms?" numFmtId="0">
      <sharedItems containsString="0" containsBlank="1" containsNumber="1" minValue="10" maxValue="67500"/>
    </cacheField>
    <cacheField name="6. Are you currently employed?" numFmtId="0">
      <sharedItems/>
    </cacheField>
    <cacheField name="7. What is your current hourly pay?" numFmtId="0">
      <sharedItems containsString="0" containsBlank="1" containsNumber="1" minValue="10" maxValue="55000"/>
    </cacheField>
    <cacheField name="Pay Increase" numFmtId="0">
      <sharedItems containsString="0" containsBlank="1" containsNumber="1" minValue="-67500" maxValue="16000"/>
    </cacheField>
    <cacheField name="8. Congrats! Based your answers, you were making $______per hour at the time you started Tech-Moms, and are now making  $______ per hour,  is this correct?" numFmtId="0">
      <sharedItems containsBlank="1"/>
    </cacheField>
    <cacheField name="9. If you answered NO and the hourly rate increase is incorrect, we will reach out to you to confirm. Please proceed with the remaining survey. " numFmtId="0">
      <sharedItems containsNonDate="0" containsString="0" containsBlank="1"/>
    </cacheField>
    <cacheField name="12. Have you received a &lt;b&gt;&lt;u&gt;promotion&lt;/u&gt;&lt;/b&gt; since starting Tech-Moms?" numFmtId="0">
      <sharedItems containsBlank="1"/>
    </cacheField>
    <cacheField name="Working since tech moms" numFmtId="0">
      <sharedItems/>
    </cacheField>
    <cacheField name="Employment Status" numFmtId="0">
      <sharedItems/>
    </cacheField>
    <cacheField name="15. How many hours are you working each week on &lt;u&gt;average&lt;/u&gt;?" numFmtId="0">
      <sharedItems containsBlank="1" containsMixedTypes="1" containsNumber="1" containsInteger="1" minValue="5" maxValue="40"/>
    </cacheField>
    <cacheField name="16. Are you currently seeking employment?" numFmtId="0">
      <sharedItems/>
    </cacheField>
    <cacheField name="17. Which primary technical discipline are you focused on developing as your career?" numFmtId="0">
      <sharedItems/>
    </cacheField>
    <cacheField name="18. Since completing Tech-Moms, have you started &lt;b&gt;&lt;u&gt;additional technical training&lt;/u&gt;&lt;/b&gt;?" numFmtId="0">
      <sharedItems/>
    </cacheField>
    <cacheField name="19. At which educational institutions have you enrolled?" numFmtId="0">
      <sharedItems containsBlank="1"/>
    </cacheField>
    <cacheField name="20. What &lt;u&gt;&lt;b&gt;technical&lt;/b&gt; &lt;b&gt;education programs&lt;/b&gt;&lt;/u&gt; are you currently enrolled in and actively attending?" numFmtId="0">
      <sharedItems containsBlank="1"/>
    </cacheField>
    <cacheField name="21. What &lt;u&gt;technical educational programs&lt;/u&gt;, certificates, or degrees have you completed?" numFmtId="0">
      <sharedItems containsBlank="1"/>
    </cacheField>
    <cacheField name="22. The last 4 questions are a self-evaluation of your growth since participating in the Tech-Moms program." numFmtId="0">
      <sharedItems containsNonDate="0" containsString="0" containsBlank="1"/>
    </cacheField>
    <cacheField name="23. Tech-Moms increased my overall confidence&lt;b&gt;.&lt;/b&gt;" numFmtId="0">
      <sharedItems containsSemiMixedTypes="0" containsString="0" containsNumber="1" containsInteger="1" minValue="1" maxValue="5"/>
    </cacheField>
    <cacheField name="24. Tech-Moms increased my ability to &lt;b&gt;pivot&lt;/b&gt; and &lt;b&gt;adapt to changing situations.&lt;/b&gt;" numFmtId="0">
      <sharedItems containsSemiMixedTypes="0" containsString="0" containsNumber="1" containsInteger="1" minValue="1" maxValue="5"/>
    </cacheField>
    <cacheField name="25. Tech-Moms increased my technical skills and competencies" numFmtId="0">
      <sharedItems containsSemiMixedTypes="0" containsString="0" containsNumber="1" containsInteger="1" minValue="1" maxValue="5"/>
    </cacheField>
    <cacheField name="26. Tech-Moms increased my ability to launch and maintain a successful career." numFmtId="0">
      <sharedItems containsSemiMixedTypes="0" containsString="0" containsNumber="1" containsInteger="1" minValue="1" maxValue="5"/>
    </cacheField>
    <cacheField name="27. Please share any additional thoughts, feedback, or questions." numFmtId="0">
      <sharedItems containsBlank="1" longText="1"/>
    </cacheField>
    <cacheField name="Duration" numFmtId="164">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6">
  <r>
    <n v="18"/>
    <d v="2024-06-27T00:00:00"/>
    <d v="1899-12-30T14:06:44"/>
    <s v="phone"/>
    <s v="Yes"/>
    <m/>
    <n v="33"/>
    <s v="Yes"/>
    <n v="35"/>
    <n v="2"/>
    <s v="Yes"/>
    <m/>
    <s v="No"/>
    <x v="0"/>
    <x v="0"/>
    <n v="40"/>
    <s v="No"/>
    <s v=" Educational technology"/>
    <x v="0"/>
    <m/>
    <m/>
    <m/>
    <m/>
    <n v="5"/>
    <n v="4"/>
    <x v="0"/>
    <n v="4"/>
    <s v="While I haven’t moved fields, Tech-Moms gave me the confidence to pursue a job opportunity outside education. I was able to make it to the final stage of the process, where they ultimately went with someone with more experience- but I know I could offer a lot to another company in a similar capacity thanks to Tech-Moms."/>
    <s v="08:24"/>
  </r>
  <r>
    <n v="4"/>
    <d v="2024-06-27T00:00:00"/>
    <d v="1899-12-30T14:08:47"/>
    <s v="phone"/>
    <s v="Yes"/>
    <m/>
    <n v="14"/>
    <s v="Yes"/>
    <n v="17.5"/>
    <n v="3.5"/>
    <s v="Yes"/>
    <m/>
    <s v="Yes"/>
    <x v="0"/>
    <x v="1"/>
    <n v="10"/>
    <s v="Yes"/>
    <s v="Data Science / Reporting &amp; Analytics"/>
    <x v="0"/>
    <m/>
    <m/>
    <m/>
    <m/>
    <n v="4"/>
    <n v="4"/>
    <x v="1"/>
    <n v="3"/>
    <s v="Although I haven’t pursued the tech I learned about in class. The class did help me come up with a new plan for what I want to do next and it does step into the tech world. I have been teaching myself about AI in the visual art category, and have learned a lot."/>
    <s v="58:35"/>
  </r>
  <r>
    <n v="72"/>
    <d v="2024-06-27T00:00:00"/>
    <d v="1899-12-30T14:12:59"/>
    <s v="phone"/>
    <s v="No"/>
    <n v="5"/>
    <m/>
    <s v="No"/>
    <m/>
    <n v="0"/>
    <m/>
    <m/>
    <m/>
    <x v="1"/>
    <x v="2"/>
    <m/>
    <s v="No"/>
    <s v="Technical Sales"/>
    <x v="1"/>
    <s v="USU"/>
    <s v="None"/>
    <s v="The USU o w you ladies worked with"/>
    <m/>
    <n v="3"/>
    <n v="3"/>
    <x v="1"/>
    <n v="3"/>
    <s v="It was an interesting and good program."/>
    <s v="04:27"/>
  </r>
  <r>
    <n v="71"/>
    <d v="2024-06-27T00:00:00"/>
    <d v="1899-12-30T14:15:51"/>
    <s v="phone"/>
    <s v="Yes"/>
    <m/>
    <n v="15"/>
    <s v="Yes"/>
    <n v="19.68"/>
    <n v="4.68"/>
    <s v="Yes"/>
    <m/>
    <s v="Yes"/>
    <x v="2"/>
    <x v="0"/>
    <n v="40"/>
    <s v="No"/>
    <s v="Software Development"/>
    <x v="1"/>
    <s v="PennFoster"/>
    <s v="Graphic Design, soon to be Software Engineering"/>
    <s v="Only Tech Moms so far!"/>
    <m/>
    <n v="5"/>
    <n v="5"/>
    <x v="0"/>
    <n v="5"/>
    <s v="Best decision I ever made was attending the Tech Moms bootcamp. Thank you for giving me the confidence I need to step into the tech field and become successful!"/>
    <s v="07:39"/>
  </r>
  <r>
    <n v="68"/>
    <d v="2024-06-27T00:00:00"/>
    <d v="1899-12-30T14:16:00"/>
    <s v="phone"/>
    <s v="No"/>
    <n v="10"/>
    <m/>
    <s v="No"/>
    <m/>
    <n v="0"/>
    <m/>
    <m/>
    <m/>
    <x v="1"/>
    <x v="2"/>
    <m/>
    <s v="No"/>
    <s v="Software Development"/>
    <x v="1"/>
    <s v="V School, Online Training (ie. Udemy, Pluralsight)"/>
    <s v="Cybersecurity cohort Techmoms"/>
    <s v="Full stack web development (V School), AI certification (Techmoms)"/>
    <m/>
    <n v="5"/>
    <n v="5"/>
    <x v="0"/>
    <n v="5"/>
    <m/>
    <s v="06:03"/>
  </r>
  <r>
    <n v="66"/>
    <d v="2024-06-27T00:00:00"/>
    <d v="1899-12-30T14:16:02"/>
    <s v="phone"/>
    <s v="No"/>
    <n v="0"/>
    <m/>
    <s v="Yes"/>
    <n v="42"/>
    <n v="42"/>
    <s v="Yes"/>
    <m/>
    <s v="Yes"/>
    <x v="0"/>
    <x v="0"/>
    <s v="45+"/>
    <s v="No"/>
    <s v="Business"/>
    <x v="0"/>
    <m/>
    <m/>
    <m/>
    <m/>
    <n v="4"/>
    <n v="5"/>
    <x v="0"/>
    <n v="5"/>
    <m/>
    <s v="05:32"/>
  </r>
  <r>
    <n v="65"/>
    <d v="2024-06-27T00:00:00"/>
    <d v="1899-12-30T14:16:13"/>
    <s v="phone"/>
    <s v="Yes"/>
    <m/>
    <n v="15"/>
    <s v="Yes"/>
    <n v="27"/>
    <n v="12"/>
    <s v="Yes"/>
    <m/>
    <s v="Yes"/>
    <x v="2"/>
    <x v="0"/>
    <n v="35"/>
    <s v="No"/>
    <s v="one right now"/>
    <x v="0"/>
    <m/>
    <m/>
    <m/>
    <m/>
    <n v="5"/>
    <n v="5"/>
    <x v="1"/>
    <n v="5"/>
    <s v="Wouldn’t be where I am today without tech moms!!!"/>
    <s v="03:33"/>
  </r>
  <r>
    <n v="64"/>
    <d v="2024-06-27T00:00:00"/>
    <d v="1899-12-30T14:16:14"/>
    <s v="phone"/>
    <s v="Yes"/>
    <m/>
    <n v="37.5"/>
    <s v="Yes"/>
    <n v="37.5"/>
    <n v="0"/>
    <s v="Yes"/>
    <m/>
    <s v="No"/>
    <x v="0"/>
    <x v="0"/>
    <n v="40"/>
    <s v="Yes"/>
    <s v="Bsa AML"/>
    <x v="0"/>
    <m/>
    <m/>
    <m/>
    <m/>
    <n v="5"/>
    <n v="5"/>
    <x v="0"/>
    <n v="5"/>
    <m/>
    <s v="02:53"/>
  </r>
  <r>
    <n v="50"/>
    <d v="2024-06-27T00:00:00"/>
    <d v="1899-12-30T14:16:23"/>
    <s v="phone"/>
    <s v="Yes"/>
    <m/>
    <n v="18"/>
    <s v="Yes"/>
    <n v="23"/>
    <n v="5"/>
    <s v="Yes"/>
    <m/>
    <s v="Yes"/>
    <x v="2"/>
    <x v="0"/>
    <n v="40"/>
    <s v="No"/>
    <s v="Project management"/>
    <x v="1"/>
    <s v="BYU"/>
    <s v="Project management"/>
    <m/>
    <m/>
    <n v="5"/>
    <n v="3"/>
    <x v="2"/>
    <n v="4"/>
    <m/>
    <s v="03:17"/>
  </r>
  <r>
    <n v="49"/>
    <d v="2024-06-27T00:00:00"/>
    <d v="1899-12-30T14:16:35"/>
    <s v="phone"/>
    <s v="No"/>
    <n v="0"/>
    <m/>
    <s v="Yes"/>
    <n v="36"/>
    <n v="36"/>
    <s v="Yes"/>
    <m/>
    <s v="No"/>
    <x v="0"/>
    <x v="0"/>
    <n v="35"/>
    <s v="No"/>
    <s v="Software Development"/>
    <x v="1"/>
    <s v="Online Training (ie. Udemy, Pluralsight)"/>
    <s v="None right now"/>
    <m/>
    <m/>
    <n v="5"/>
    <n v="5"/>
    <x v="0"/>
    <n v="4"/>
    <m/>
    <s v="03:59"/>
  </r>
  <r>
    <n v="48"/>
    <d v="2024-06-27T00:00:00"/>
    <d v="1899-12-30T14:16:38"/>
    <s v="phone"/>
    <s v="No"/>
    <n v="1"/>
    <m/>
    <s v="No"/>
    <m/>
    <n v="0"/>
    <m/>
    <m/>
    <m/>
    <x v="1"/>
    <x v="2"/>
    <m/>
    <s v="No"/>
    <s v="HR"/>
    <x v="1"/>
    <s v="Quantic/Valar"/>
    <s v="Strategic Leadership Executive MBA IBM Skillsbuild"/>
    <m/>
    <m/>
    <n v="4"/>
    <n v="4"/>
    <x v="2"/>
    <n v="4"/>
    <s v="Tech Moms helped with my momentum. I appreciate a supportive community of professional women. Improving my LinkedIn profile may have led to the invitation to apply for my online MBA, and I also received a partial scholarship. I also learned about technical positions and realized that HR might be a direction I’d like to go."/>
    <s v="07:27"/>
  </r>
  <r>
    <n v="46"/>
    <d v="2024-06-27T00:00:00"/>
    <d v="1899-12-30T14:16:45"/>
    <s v="phone"/>
    <s v="No"/>
    <n v="32"/>
    <m/>
    <s v="No"/>
    <m/>
    <n v="0"/>
    <m/>
    <m/>
    <m/>
    <x v="1"/>
    <x v="2"/>
    <m/>
    <s v="Yes"/>
    <s v="Product Management / Tech Business Analysis"/>
    <x v="1"/>
    <s v="University of Utah, Utah Valley University, Weber State University, Online Training (ie. Udemy, Pluralsight), AgileDad"/>
    <s v="None"/>
    <s v="UXUI certificate, data analytics Wieber certificate, project management UVU certificate, six sigma project management, UVU certificate, cert"/>
    <m/>
    <n v="5"/>
    <n v="5"/>
    <x v="0"/>
    <n v="5"/>
    <s v="Tech Moms is the greatest program!  Totally changed my life"/>
    <s v="03:28"/>
  </r>
  <r>
    <n v="43"/>
    <d v="2024-06-27T00:00:00"/>
    <d v="1899-12-30T14:16:50"/>
    <s v="phone"/>
    <s v="No"/>
    <n v="10"/>
    <m/>
    <s v="No"/>
    <m/>
    <n v="0"/>
    <m/>
    <m/>
    <m/>
    <x v="1"/>
    <x v="2"/>
    <m/>
    <s v="No"/>
    <s v="Software Development"/>
    <x v="0"/>
    <m/>
    <m/>
    <m/>
    <m/>
    <n v="5"/>
    <n v="5"/>
    <x v="1"/>
    <n v="4"/>
    <s v="I’m excited to start some more technical training this fall! My biggest takeaway from Tech Moms is that I feel like I can do anything."/>
    <s v="03:51"/>
  </r>
  <r>
    <n v="42"/>
    <d v="2024-06-27T00:00:00"/>
    <d v="1899-12-30T14:17:10"/>
    <s v="phone"/>
    <s v="No"/>
    <n v="13"/>
    <m/>
    <s v="Yes"/>
    <n v="35"/>
    <n v="35"/>
    <s v="Yes"/>
    <m/>
    <s v="Yes"/>
    <x v="0"/>
    <x v="0"/>
    <n v="40"/>
    <s v="No"/>
    <s v="Product Management / Tech Business Analysis"/>
    <x v="1"/>
    <s v="Scrum Alliance"/>
    <s v="NA"/>
    <s v="Certified Scrum Master"/>
    <m/>
    <n v="3"/>
    <n v="5"/>
    <x v="1"/>
    <n v="4"/>
    <s v="Love the program! Keep it up!"/>
    <s v="04:15"/>
  </r>
  <r>
    <n v="1808"/>
    <d v="2024-06-27T00:00:00"/>
    <d v="1899-12-30T14:17:11"/>
    <s v="phone"/>
    <s v="No"/>
    <n v="1"/>
    <m/>
    <s v="Yes"/>
    <n v="25"/>
    <n v="25"/>
    <s v="Yes"/>
    <m/>
    <s v="Yes"/>
    <x v="2"/>
    <x v="1"/>
    <n v="25"/>
    <s v="Yes"/>
    <s v="Digital Marketing"/>
    <x v="0"/>
    <m/>
    <m/>
    <m/>
    <m/>
    <n v="5"/>
    <n v="4"/>
    <x v="0"/>
    <n v="4"/>
    <s v="Thanks"/>
    <s v="08:42"/>
  </r>
  <r>
    <n v="1801"/>
    <d v="2024-06-27T00:00:00"/>
    <d v="1899-12-30T14:17:21"/>
    <s v="phone"/>
    <s v="Yes"/>
    <m/>
    <n v="22"/>
    <s v="Yes"/>
    <n v="25.5"/>
    <n v="3.5"/>
    <s v="Yes"/>
    <m/>
    <s v="Yes"/>
    <x v="2"/>
    <x v="0"/>
    <n v="40"/>
    <s v="Yes"/>
    <s v="Technical Project Management / Scrum Master"/>
    <x v="1"/>
    <s v="Online Training (ie. Udemy, Pluralsight), Tech moms cybersecurity program"/>
    <s v="Tech moms CyberSecurity"/>
    <s v="CSM, CSPO, CERTIFIED UX/UI DESIGNER"/>
    <m/>
    <n v="4"/>
    <n v="4"/>
    <x v="0"/>
    <n v="4"/>
    <m/>
    <s v="06:18"/>
  </r>
  <r>
    <n v="1798"/>
    <d v="2024-06-27T00:00:00"/>
    <d v="1899-12-30T14:17:29"/>
    <s v="phone"/>
    <s v="Yes"/>
    <m/>
    <n v="25"/>
    <s v="Yes"/>
    <n v="30"/>
    <n v="5"/>
    <s v="Yes"/>
    <m/>
    <s v="Yes"/>
    <x v="0"/>
    <x v="0"/>
    <n v="40"/>
    <s v="Yes"/>
    <s v="Product Management / Tech Business Analysis"/>
    <x v="1"/>
    <s v="V School, Online Training (ie. Udemy, Pluralsight)"/>
    <s v="Udemy"/>
    <s v="Fullstack web development, remote worker certificate, ai certificate"/>
    <m/>
    <n v="4"/>
    <n v="4"/>
    <x v="1"/>
    <n v="3"/>
    <s v="I’m still pushing forward"/>
    <s v="04:03"/>
  </r>
  <r>
    <n v="1786"/>
    <d v="2024-06-27T00:00:00"/>
    <d v="1899-12-30T14:18:01"/>
    <s v="computer"/>
    <s v="Yes"/>
    <m/>
    <n v="10"/>
    <s v="Yes"/>
    <n v="10"/>
    <n v="0"/>
    <s v="Yes"/>
    <m/>
    <s v="No"/>
    <x v="0"/>
    <x v="1"/>
    <n v="5"/>
    <s v="Yes"/>
    <s v="Cyber Security"/>
    <x v="1"/>
    <s v="Cybersecurity Scholarship Women in Cloud"/>
    <s v="Techmoms-CyberSecurity/IT WomeninCloud-Microsoft Cybersecurity Scholarship"/>
    <s v="I'm still working to get these certificates(Security+ by Comptia and SC-900 by Microsoft Cybersecurity Analyst Certification"/>
    <m/>
    <n v="5"/>
    <n v="5"/>
    <x v="2"/>
    <n v="4"/>
    <s v="I took some courses in America before, and I never had so much support to study. The cybersecurity course was the hardest course I have ever taken, but I had all the support from TechMoms, and because of that, it made a complete difference in my life. I'm looking for a job that gives me freedom in this country. I face many challenges because I'm an immigrant and on my own, but thanks to TechMoms, I feel hopeful. I believe I can change my life, think big, be more ambitious, try new things, and especially not be afraid to tackle hard tasks. In the end, it was the best choice for a good life."/>
    <s v="12:13"/>
  </r>
  <r>
    <n v="1785"/>
    <d v="2024-06-27T00:00:00"/>
    <d v="1899-12-30T14:18:53"/>
    <s v="phone"/>
    <s v="No"/>
    <n v="9"/>
    <m/>
    <s v="Yes"/>
    <n v="40"/>
    <n v="40"/>
    <s v="Yes"/>
    <m/>
    <s v="Yes"/>
    <x v="2"/>
    <x v="1"/>
    <n v="10"/>
    <s v="No"/>
    <s v="Data Science / Reporting &amp; Analytics"/>
    <x v="1"/>
    <s v="Salt Lake Community College"/>
    <s v="None"/>
    <s v="JavaScript"/>
    <m/>
    <n v="4"/>
    <n v="4"/>
    <x v="0"/>
    <n v="4"/>
    <s v="Tech-Moms generously donated lap tops to some of their students and I was blessed to receive one. I've been using it to work from home for the past 16 months. It was a tremendous blessing and would have been difficult for us to afford at that time.   Tech-Moms also exposed me to so many different areas of tech and potential job opportunities that I didn't know existed. Thank you Tech-Moms for all your efforts to lift and help women in Tech!!"/>
    <s v="02:23"/>
  </r>
  <r>
    <n v="1783"/>
    <d v="2024-06-27T00:00:00"/>
    <d v="1899-12-30T14:19:13"/>
    <s v="phone"/>
    <s v="No"/>
    <n v="1"/>
    <m/>
    <s v="Yes"/>
    <n v="32"/>
    <n v="32"/>
    <s v="Yes"/>
    <m/>
    <s v="No"/>
    <x v="2"/>
    <x v="0"/>
    <n v="40"/>
    <s v="No"/>
    <s v="Data Science / Reporting &amp; Analytics"/>
    <x v="1"/>
    <s v="Dev Mountain, Salt Lake Community College, Online Training (ie. Udemy, Pluralsight)"/>
    <s v="Datacamp, Udemy"/>
    <s v="Dev Mountain Bootcamp certification"/>
    <m/>
    <n v="5"/>
    <n v="5"/>
    <x v="0"/>
    <n v="5"/>
    <m/>
    <s v="03:23"/>
  </r>
  <r>
    <n v="1778"/>
    <d v="2024-06-27T00:00:00"/>
    <d v="1899-12-30T14:19:16"/>
    <s v="phone"/>
    <s v="Yes"/>
    <m/>
    <n v="33"/>
    <s v="Yes"/>
    <n v="55"/>
    <n v="22"/>
    <s v="Yes"/>
    <m/>
    <s v="No"/>
    <x v="2"/>
    <x v="0"/>
    <n v="40"/>
    <s v="Yes"/>
    <s v="Technical Project Management / Scrum Master"/>
    <x v="1"/>
    <s v="Agiledad"/>
    <s v="Scrum master, product owner, advanced product owner"/>
    <s v="All of the above"/>
    <m/>
    <n v="1"/>
    <n v="1"/>
    <x v="3"/>
    <n v="1"/>
    <s v="It was super short and very fast. Allowed little knowledge in a lot of areas and honestly did nothing for my career advancement. I took time away from my kids and it is a shame I didn't really get anything from it."/>
    <s v="04:21"/>
  </r>
  <r>
    <n v="1777"/>
    <d v="2024-06-27T00:00:00"/>
    <d v="1899-12-30T14:19:37"/>
    <s v="phone"/>
    <s v="Yes"/>
    <m/>
    <n v="30"/>
    <s v="Yes"/>
    <n v="45"/>
    <n v="15"/>
    <s v="Yes"/>
    <m/>
    <s v="No"/>
    <x v="0"/>
    <x v="0"/>
    <s v="45+"/>
    <s v="No"/>
    <s v="Product Management / Tech Business Analysis"/>
    <x v="0"/>
    <m/>
    <m/>
    <m/>
    <m/>
    <n v="5"/>
    <n v="5"/>
    <x v="0"/>
    <n v="5"/>
    <s v="It is a great program"/>
    <s v="02:44"/>
  </r>
  <r>
    <n v="1774"/>
    <d v="2024-06-27T00:00:00"/>
    <d v="1899-12-30T14:19:41"/>
    <s v="phone"/>
    <s v="Yes"/>
    <m/>
    <n v="26"/>
    <s v="Yes"/>
    <n v="26"/>
    <n v="0"/>
    <s v="Yes"/>
    <m/>
    <s v="No"/>
    <x v="0"/>
    <x v="0"/>
    <n v="40"/>
    <s v="Yes"/>
    <s v="None of the above"/>
    <x v="0"/>
    <m/>
    <m/>
    <m/>
    <m/>
    <n v="3"/>
    <n v="3"/>
    <x v="1"/>
    <n v="3"/>
    <m/>
    <s v="04:24"/>
  </r>
  <r>
    <n v="1771"/>
    <d v="2024-06-27T00:00:00"/>
    <d v="1899-12-30T14:19:45"/>
    <s v="phone"/>
    <s v="Yes"/>
    <m/>
    <n v="28"/>
    <s v="Yes"/>
    <n v="35"/>
    <n v="7"/>
    <s v="Yes"/>
    <m/>
    <s v="No"/>
    <x v="2"/>
    <x v="0"/>
    <n v="40"/>
    <s v="No"/>
    <s v="Instructional design"/>
    <x v="0"/>
    <m/>
    <m/>
    <m/>
    <m/>
    <n v="5"/>
    <n v="5"/>
    <x v="1"/>
    <n v="3"/>
    <s v="I would have loved more of a certificate or something that would make me more hireable from finishing Tech Moms and just a little more options for what could come next after finishing Tech Moms to be hireable in the tech industry."/>
    <s v="08:50"/>
  </r>
  <r>
    <n v="1770"/>
    <d v="2024-06-27T00:00:00"/>
    <d v="1899-12-30T14:20:43"/>
    <s v="phone"/>
    <s v="Yes"/>
    <m/>
    <n v="28.5"/>
    <s v="Yes"/>
    <n v="38.14"/>
    <n v="9.64"/>
    <s v="Yes"/>
    <m/>
    <s v="No"/>
    <x v="0"/>
    <x v="0"/>
    <n v="40"/>
    <s v="No"/>
    <s v="Information Technology (IT) / Technical Support"/>
    <x v="0"/>
    <s v="Online Training (ie. Udemy, Pluralsight)"/>
    <m/>
    <m/>
    <m/>
    <n v="3"/>
    <n v="2"/>
    <x v="1"/>
    <n v="3"/>
    <s v="The program was a great way to delve into the world of web dev. I would love to see some virtual meetings to “brush up” on skills learned."/>
    <s v="05:52"/>
  </r>
  <r>
    <n v="1763"/>
    <d v="2024-06-27T00:00:00"/>
    <d v="1899-12-30T14:21:01"/>
    <s v="phone"/>
    <s v="Yes"/>
    <m/>
    <n v="42"/>
    <s v="Yes"/>
    <n v="66"/>
    <n v="24"/>
    <s v="Yes"/>
    <m/>
    <s v="Yes"/>
    <x v="2"/>
    <x v="0"/>
    <s v="45+"/>
    <s v="No"/>
    <s v="Transportation"/>
    <x v="1"/>
    <s v="V School"/>
    <s v="Java"/>
    <m/>
    <m/>
    <n v="4"/>
    <n v="4"/>
    <x v="1"/>
    <n v="4"/>
    <m/>
    <s v="04:33"/>
  </r>
  <r>
    <n v="1762"/>
    <d v="2024-06-27T00:00:00"/>
    <d v="1899-12-30T14:21:43"/>
    <s v="phone"/>
    <s v="No"/>
    <n v="16"/>
    <m/>
    <s v="Yes"/>
    <n v="28"/>
    <n v="28"/>
    <s v="Yes"/>
    <m/>
    <s v="Yes"/>
    <x v="2"/>
    <x v="1"/>
    <n v="25"/>
    <s v="No"/>
    <s v="Data Science / Reporting &amp; Analytics"/>
    <x v="1"/>
    <s v="Eastern University"/>
    <s v="N/A"/>
    <s v="Master's, Data Science"/>
    <m/>
    <n v="5"/>
    <n v="5"/>
    <x v="2"/>
    <n v="5"/>
    <s v="I credit Tech-Moms with introducing me to the different areas in tech and helping me decide what areas to focus on. They have also proved to be resourceful with networking and helping get me in contact with people in my industry."/>
    <s v="06:33"/>
  </r>
  <r>
    <n v="1760"/>
    <d v="2024-06-27T00:00:00"/>
    <d v="1899-12-30T14:23:15"/>
    <s v="phone"/>
    <s v="No"/>
    <n v="13"/>
    <m/>
    <s v="No"/>
    <m/>
    <n v="0"/>
    <m/>
    <m/>
    <m/>
    <x v="1"/>
    <x v="2"/>
    <m/>
    <s v="No"/>
    <s v="Nursing Informatics"/>
    <x v="1"/>
    <s v="Online Training (ie. Udemy, Pluralsight)"/>
    <s v="None"/>
    <s v="None"/>
    <m/>
    <n v="4"/>
    <n v="4"/>
    <x v="1"/>
    <n v="4"/>
    <m/>
    <s v="19:52"/>
  </r>
  <r>
    <n v="1761"/>
    <d v="2024-06-27T00:00:00"/>
    <d v="1899-12-30T14:23:15"/>
    <s v="phone"/>
    <s v="Yes"/>
    <m/>
    <n v="20"/>
    <s v="Yes"/>
    <n v="24"/>
    <n v="4"/>
    <s v="Yes"/>
    <m/>
    <s v="No"/>
    <x v="2"/>
    <x v="1"/>
    <n v="15"/>
    <s v="No"/>
    <s v="Data Science / Reporting &amp; Analytics"/>
    <x v="1"/>
    <s v="Online Training (ie. Udemy, Pluralsight)"/>
    <s v="Datacamp online"/>
    <m/>
    <m/>
    <n v="5"/>
    <n v="5"/>
    <x v="1"/>
    <n v="3"/>
    <m/>
    <s v="04:23"/>
  </r>
  <r>
    <n v="1714"/>
    <d v="2024-06-27T00:00:00"/>
    <d v="1899-12-30T14:24:19"/>
    <s v="phone"/>
    <s v="No"/>
    <n v="5"/>
    <m/>
    <s v="No"/>
    <m/>
    <n v="0"/>
    <m/>
    <m/>
    <m/>
    <x v="1"/>
    <x v="2"/>
    <m/>
    <s v="Yes"/>
    <s v="Technical Sales"/>
    <x v="1"/>
    <s v="USU ROI Remote Work"/>
    <s v="USU ROI Remote Work"/>
    <m/>
    <m/>
    <n v="3"/>
    <n v="3"/>
    <x v="0"/>
    <n v="3"/>
    <s v="A huge benefit of Tech-Moms is the network of individuals."/>
    <s v="08:27"/>
  </r>
  <r>
    <n v="1713"/>
    <d v="2024-06-27T00:00:00"/>
    <d v="1899-12-30T14:24:31"/>
    <s v="phone"/>
    <s v="Yes"/>
    <m/>
    <n v="20"/>
    <s v="Yes"/>
    <n v="25"/>
    <n v="5"/>
    <s v="Yes"/>
    <m/>
    <s v="No"/>
    <x v="0"/>
    <x v="0"/>
    <n v="40"/>
    <s v="Yes"/>
    <s v="Technical Project Management / Scrum Master"/>
    <x v="1"/>
    <s v="Utah Valley University, Online Training (ie. Udemy, Pluralsight), Southern Utah University"/>
    <s v="Masters of Business Administration - SUU"/>
    <s v="Udemy - SQL Bootcamp"/>
    <m/>
    <n v="5"/>
    <n v="5"/>
    <x v="0"/>
    <n v="5"/>
    <m/>
    <s v="05:12"/>
  </r>
  <r>
    <n v="1707"/>
    <d v="2024-06-27T00:00:00"/>
    <d v="1899-12-30T14:24:38"/>
    <s v="phone"/>
    <s v="Yes"/>
    <m/>
    <n v="15"/>
    <s v="No"/>
    <m/>
    <n v="-15"/>
    <m/>
    <m/>
    <m/>
    <x v="1"/>
    <x v="2"/>
    <m/>
    <s v="Yes"/>
    <s v="Software Development"/>
    <x v="1"/>
    <s v="Online Training (ie. Udemy, Pluralsight)"/>
    <s v="I interned at Built By Catapult Inc"/>
    <m/>
    <m/>
    <n v="5"/>
    <n v="5"/>
    <x v="0"/>
    <n v="5"/>
    <m/>
    <s v="02:16"/>
  </r>
  <r>
    <n v="1687"/>
    <d v="2024-06-27T00:00:00"/>
    <d v="1899-12-30T14:26:55"/>
    <s v="phone"/>
    <s v="No"/>
    <n v="1"/>
    <m/>
    <s v="No"/>
    <m/>
    <n v="0"/>
    <m/>
    <m/>
    <m/>
    <x v="1"/>
    <x v="2"/>
    <m/>
    <s v="No"/>
    <s v="Cyber Security"/>
    <x v="1"/>
    <s v="Cyber Security course through Tech Moms"/>
    <s v="Tech moms cyber security course. Gwen is awesome by the way."/>
    <m/>
    <m/>
    <n v="5"/>
    <n v="4"/>
    <x v="0"/>
    <n v="3"/>
    <m/>
    <s v="02:44"/>
  </r>
  <r>
    <n v="1685"/>
    <d v="2024-06-27T00:00:00"/>
    <d v="1899-12-30T14:27:39"/>
    <s v="phone"/>
    <s v="Yes"/>
    <m/>
    <n v="43.26"/>
    <s v="Yes"/>
    <n v="43.26"/>
    <n v="0"/>
    <s v="Yes"/>
    <m/>
    <s v="No"/>
    <x v="0"/>
    <x v="0"/>
    <n v="40"/>
    <s v="No"/>
    <s v="Product Management / Tech Business Analysis"/>
    <x v="0"/>
    <m/>
    <m/>
    <m/>
    <m/>
    <n v="4"/>
    <n v="4"/>
    <x v="1"/>
    <n v="1"/>
    <m/>
    <s v="04:10"/>
  </r>
  <r>
    <n v="1681"/>
    <d v="2024-06-27T00:00:00"/>
    <d v="1899-12-30T14:30:21"/>
    <s v="phone"/>
    <s v="Yes"/>
    <m/>
    <n v="75"/>
    <s v="Yes"/>
    <n v="70"/>
    <n v="-5"/>
    <s v="Yes"/>
    <m/>
    <s v="No"/>
    <x v="2"/>
    <x v="0"/>
    <n v="40"/>
    <s v="No"/>
    <s v="None"/>
    <x v="0"/>
    <m/>
    <m/>
    <m/>
    <m/>
    <n v="4"/>
    <n v="3"/>
    <x v="1"/>
    <n v="4"/>
    <s v="Cool program, but the tech field seems too swamped. After applying for a few dozen jobs and getting no interviews, I open to go back to teaching rather than invest in an education that might not lead to a job due to the fierce competition and layoffs."/>
    <s v="04:14"/>
  </r>
  <r>
    <n v="1680"/>
    <d v="2024-06-27T00:00:00"/>
    <d v="1899-12-30T14:30:28"/>
    <s v="phone"/>
    <s v="Yes"/>
    <m/>
    <n v="20"/>
    <s v="Yes"/>
    <n v="66"/>
    <n v="46"/>
    <s v="Yes"/>
    <m/>
    <s v="Yes"/>
    <x v="2"/>
    <x v="0"/>
    <n v="40"/>
    <s v="No"/>
    <s v="Software Development"/>
    <x v="1"/>
    <s v="V School"/>
    <s v="None"/>
    <s v="VSchool Web Development"/>
    <m/>
    <n v="5"/>
    <n v="5"/>
    <x v="0"/>
    <n v="5"/>
    <s v="I love tech-moms! I more than doubled my pay with my first job in tech. I know that’s rare, but I also completed extra training and tried to learn more on my own by starting a small business while I finished training. I also got my job through a connection with Robyn. I’ve gotten a promotion, second raise, and am up for a second promotion this year and love my job. I have a really flexible schedule and get to spend way more time with my family, which was my original goal when starting tech-moms and not knowing anything about tech. Thank you!"/>
    <s v="08:02"/>
  </r>
  <r>
    <n v="1676"/>
    <d v="2024-06-27T00:00:00"/>
    <d v="1899-12-30T14:31:01"/>
    <s v="phone"/>
    <s v="Yes"/>
    <m/>
    <n v="18000"/>
    <s v="Yes"/>
    <n v="27000"/>
    <n v="9000"/>
    <s v="Yes"/>
    <m/>
    <s v="No"/>
    <x v="0"/>
    <x v="0"/>
    <n v="30"/>
    <s v="No"/>
    <s v="Cyber Security"/>
    <x v="1"/>
    <s v="Techtonica"/>
    <s v="Tech Moms cybersecurity bootcamp"/>
    <m/>
    <m/>
    <n v="5"/>
    <n v="4"/>
    <x v="0"/>
    <n v="4"/>
    <m/>
    <s v="07:06"/>
  </r>
  <r>
    <n v="1669"/>
    <d v="2024-06-27T00:00:00"/>
    <d v="1899-12-30T14:31:48"/>
    <s v="computer"/>
    <s v="No"/>
    <n v="10"/>
    <m/>
    <s v="No"/>
    <m/>
    <n v="0"/>
    <m/>
    <m/>
    <m/>
    <x v="1"/>
    <x v="2"/>
    <m/>
    <s v="Yes"/>
    <s v="Technical Sales"/>
    <x v="0"/>
    <m/>
    <m/>
    <m/>
    <m/>
    <n v="5"/>
    <n v="5"/>
    <x v="1"/>
    <n v="4"/>
    <m/>
    <s v="09:01"/>
  </r>
  <r>
    <n v="1664"/>
    <d v="2024-06-27T00:00:00"/>
    <d v="1899-12-30T14:33:13"/>
    <s v="phone"/>
    <s v="No"/>
    <n v="4"/>
    <m/>
    <s v="No"/>
    <m/>
    <n v="0"/>
    <m/>
    <m/>
    <m/>
    <x v="1"/>
    <x v="2"/>
    <m/>
    <s v="Yes"/>
    <s v="Teaching"/>
    <x v="1"/>
    <s v="Salt Lake Community College"/>
    <s v="N/A"/>
    <s v="SLCC Javascript"/>
    <m/>
    <n v="5"/>
    <n v="4"/>
    <x v="0"/>
    <n v="3"/>
    <s v="Keep up the good work!"/>
    <s v="05:26"/>
  </r>
  <r>
    <n v="1621"/>
    <d v="2024-06-27T00:00:00"/>
    <d v="1899-12-30T14:33:37"/>
    <s v="phone"/>
    <s v="No"/>
    <n v="10"/>
    <m/>
    <s v="Yes"/>
    <n v="23.49"/>
    <n v="23.49"/>
    <s v="Yes"/>
    <m/>
    <s v="No"/>
    <x v="2"/>
    <x v="0"/>
    <n v="40"/>
    <s v="No"/>
    <s v="Quality Assurance"/>
    <x v="0"/>
    <m/>
    <m/>
    <m/>
    <m/>
    <n v="4"/>
    <n v="4"/>
    <x v="1"/>
    <n v="3"/>
    <m/>
    <s v="11:41"/>
  </r>
  <r>
    <n v="1610"/>
    <d v="2024-06-27T00:00:00"/>
    <d v="1899-12-30T14:34:18"/>
    <s v="phone"/>
    <s v="No"/>
    <n v="2"/>
    <m/>
    <s v="Yes"/>
    <n v="17"/>
    <n v="17"/>
    <s v="Yes"/>
    <m/>
    <s v="No"/>
    <x v="0"/>
    <x v="1"/>
    <n v="10"/>
    <s v="Yes"/>
    <s v="Data Science / Reporting &amp; Analytics"/>
    <x v="0"/>
    <m/>
    <m/>
    <m/>
    <m/>
    <n v="4"/>
    <n v="4"/>
    <x v="2"/>
    <n v="2"/>
    <s v="I thought the program was great but I have been in a really negative situation in my life and it's held me back, and my survey is a reflection of that. I think my struggles aren't due to my time at tech-moms and I learned so many things from it in a very supportive environment which I am extremely grateful for."/>
    <s v="05:20"/>
  </r>
  <r>
    <n v="1601"/>
    <d v="2024-06-27T00:00:00"/>
    <d v="1899-12-30T14:36:00"/>
    <s v="phone"/>
    <s v="Yes"/>
    <m/>
    <n v="19"/>
    <s v="No"/>
    <m/>
    <n v="-19"/>
    <m/>
    <m/>
    <m/>
    <x v="1"/>
    <x v="2"/>
    <m/>
    <s v="Yes"/>
    <s v="Software Development"/>
    <x v="1"/>
    <s v="Online Training (ie. Udemy, Pluralsight)"/>
    <s v="Code Cademy Web Development"/>
    <s v="JavaScript courses"/>
    <m/>
    <n v="3"/>
    <n v="3"/>
    <x v="2"/>
    <n v="4"/>
    <m/>
    <s v="02:33"/>
  </r>
  <r>
    <n v="1600"/>
    <d v="2024-06-27T00:00:00"/>
    <d v="1899-12-30T14:36:34"/>
    <s v="phone"/>
    <s v="Yes"/>
    <m/>
    <n v="23"/>
    <s v="Yes"/>
    <n v="26"/>
    <n v="3"/>
    <s v="Yes"/>
    <m/>
    <s v="No"/>
    <x v="0"/>
    <x v="0"/>
    <s v="45+"/>
    <s v="Yes"/>
    <s v="Digital Marketing"/>
    <x v="0"/>
    <m/>
    <m/>
    <m/>
    <m/>
    <n v="4"/>
    <n v="3"/>
    <x v="4"/>
    <n v="2"/>
    <s v="Maybe I need to repeat- I would love to connect more with information about projects management and digital marketing roles"/>
    <s v="06:10"/>
  </r>
  <r>
    <n v="1597"/>
    <d v="2024-06-27T00:00:00"/>
    <d v="1899-12-30T14:38:35"/>
    <s v="computer"/>
    <s v="Yes"/>
    <m/>
    <n v="25"/>
    <s v="Yes"/>
    <n v="33"/>
    <n v="8"/>
    <s v="Yes"/>
    <m/>
    <s v="No"/>
    <x v="0"/>
    <x v="0"/>
    <n v="40"/>
    <s v="Yes"/>
    <s v="UI / UX"/>
    <x v="0"/>
    <m/>
    <m/>
    <m/>
    <m/>
    <n v="5"/>
    <n v="5"/>
    <x v="0"/>
    <n v="4"/>
    <s v="I feel like I have stayed at my current position due to my benefits and the raises I have received, but I'm always looking for other opportunities or even things to do on the side of my job."/>
    <s v="04:06"/>
  </r>
  <r>
    <n v="1595"/>
    <d v="2024-06-27T00:00:00"/>
    <d v="1899-12-30T14:43:22"/>
    <s v="phone"/>
    <s v="No"/>
    <n v="19"/>
    <m/>
    <s v="Yes"/>
    <n v="42"/>
    <n v="42"/>
    <s v="Yes"/>
    <m/>
    <s v="Yes"/>
    <x v="2"/>
    <x v="0"/>
    <n v="40"/>
    <s v="No"/>
    <s v="Technical Project Management / Scrum Master"/>
    <x v="1"/>
    <s v="Salt Lake Community College, Online Training (ie. Udemy, Pluralsight), Gere through WGU"/>
    <s v="AWS Cloud practitioner"/>
    <s v="Web development SLCC React SLCC Front-end developer- GERE CSM, ACSM, CSPO"/>
    <m/>
    <n v="5"/>
    <n v="5"/>
    <x v="0"/>
    <n v="5"/>
    <m/>
    <s v="04:49"/>
  </r>
  <r>
    <n v="1593"/>
    <d v="2024-06-27T00:00:00"/>
    <d v="1899-12-30T14:43:36"/>
    <s v="phone"/>
    <s v="Yes"/>
    <m/>
    <n v="26"/>
    <s v="Yes"/>
    <n v="26"/>
    <n v="0"/>
    <s v="Yes"/>
    <m/>
    <s v="No"/>
    <x v="0"/>
    <x v="1"/>
    <n v="25"/>
    <s v="Yes"/>
    <s v="UI / UX"/>
    <x v="1"/>
    <s v="Online Training (ie. Udemy, Pluralsight)"/>
    <s v="Coursera"/>
    <s v="None"/>
    <m/>
    <n v="3"/>
    <n v="4"/>
    <x v="1"/>
    <n v="3"/>
    <m/>
    <s v="03:28"/>
  </r>
  <r>
    <n v="1572"/>
    <d v="2024-06-27T00:00:00"/>
    <d v="1899-12-30T14:45:37"/>
    <s v="phone"/>
    <s v="No"/>
    <n v="0.2"/>
    <m/>
    <s v="Yes"/>
    <n v="38.46"/>
    <n v="38.46"/>
    <s v="Yes"/>
    <m/>
    <s v="Yes"/>
    <x v="2"/>
    <x v="0"/>
    <n v="40"/>
    <s v="No"/>
    <s v="Design"/>
    <x v="0"/>
    <m/>
    <m/>
    <m/>
    <m/>
    <n v="5"/>
    <n v="5"/>
    <x v="0"/>
    <n v="5"/>
    <m/>
    <s v="02:28"/>
  </r>
  <r>
    <n v="1558"/>
    <d v="2024-06-27T00:00:00"/>
    <d v="1899-12-30T14:46:27"/>
    <s v="phone"/>
    <s v="No"/>
    <n v="4"/>
    <m/>
    <s v="Yes"/>
    <n v="13.65"/>
    <n v="13.65"/>
    <s v="Yes"/>
    <m/>
    <s v="No"/>
    <x v="0"/>
    <x v="1"/>
    <n v="20"/>
    <s v="No"/>
    <s v="Software Development"/>
    <x v="0"/>
    <m/>
    <m/>
    <m/>
    <m/>
    <n v="5"/>
    <n v="4"/>
    <x v="2"/>
    <n v="3"/>
    <m/>
    <s v="07:04"/>
  </r>
  <r>
    <n v="1546"/>
    <d v="2024-06-27T00:00:00"/>
    <d v="1899-12-30T14:48:14"/>
    <s v="phone"/>
    <s v="No"/>
    <n v="16"/>
    <m/>
    <s v="No"/>
    <m/>
    <n v="0"/>
    <m/>
    <m/>
    <m/>
    <x v="1"/>
    <x v="2"/>
    <m/>
    <s v="Yes"/>
    <s v="Software development and project management"/>
    <x v="1"/>
    <s v="Utah Valley University"/>
    <s v="CS1410"/>
    <s v="CS1400"/>
    <m/>
    <n v="4"/>
    <n v="3"/>
    <x v="1"/>
    <n v="4"/>
    <s v="I really enjoyed TechMoms and the community I found there. I still see several of my classmates and we encourage each other in what we’re currently working on. I wish I had been able to find a job right after, but it was really hard to keep the momentum"/>
    <s v="03:51"/>
  </r>
  <r>
    <n v="1545"/>
    <d v="2024-06-27T00:00:00"/>
    <d v="1899-12-30T14:48:54"/>
    <s v="phone"/>
    <s v="No"/>
    <n v="12"/>
    <m/>
    <s v="Yes"/>
    <n v="35"/>
    <n v="35"/>
    <s v="Yes"/>
    <m/>
    <s v="Yes"/>
    <x v="2"/>
    <x v="0"/>
    <n v="40"/>
    <s v="No"/>
    <s v="UI / UX"/>
    <x v="0"/>
    <m/>
    <m/>
    <m/>
    <m/>
    <n v="5"/>
    <n v="5"/>
    <x v="1"/>
    <n v="5"/>
    <s v="The ongoing support and resources provided by Tech Moms are amazing."/>
    <s v="03:29"/>
  </r>
  <r>
    <n v="1543"/>
    <d v="2024-06-27T00:00:00"/>
    <d v="1899-12-30T14:49:24"/>
    <s v="phone"/>
    <s v="Yes"/>
    <m/>
    <n v="33"/>
    <s v="Yes"/>
    <n v="33"/>
    <n v="0"/>
    <s v="Yes"/>
    <m/>
    <s v="No"/>
    <x v="2"/>
    <x v="0"/>
    <n v="35"/>
    <s v="No"/>
    <s v="Sales"/>
    <x v="0"/>
    <m/>
    <m/>
    <m/>
    <m/>
    <n v="5"/>
    <n v="5"/>
    <x v="0"/>
    <n v="5"/>
    <s v="I never would have made a pivot in my career without tech moms. I needed to change but tech moms gave me the confidence to move forward and the skills to be successful. And I got a remote job with a tech company where there is plenty of room to move up and make more money."/>
    <s v="07:08"/>
  </r>
  <r>
    <n v="1475"/>
    <d v="2024-06-27T00:00:00"/>
    <d v="1899-12-30T14:49:38"/>
    <s v="phone"/>
    <s v="No"/>
    <n v="10"/>
    <m/>
    <s v="Yes"/>
    <n v="45"/>
    <n v="45"/>
    <s v="Yes"/>
    <m/>
    <s v="Yes"/>
    <x v="2"/>
    <x v="0"/>
    <n v="40"/>
    <s v="No"/>
    <s v="Technical Project Management / Scrum Master"/>
    <x v="0"/>
    <m/>
    <m/>
    <m/>
    <m/>
    <n v="5"/>
    <n v="5"/>
    <x v="0"/>
    <n v="5"/>
    <m/>
    <s v="02:50"/>
  </r>
  <r>
    <n v="1474"/>
    <d v="2024-06-27T00:00:00"/>
    <d v="1899-12-30T14:51:46"/>
    <s v="phone"/>
    <s v="Yes"/>
    <m/>
    <n v="17"/>
    <s v="No"/>
    <m/>
    <n v="-17"/>
    <m/>
    <m/>
    <m/>
    <x v="1"/>
    <x v="2"/>
    <m/>
    <s v="No"/>
    <s v="Software Development"/>
    <x v="1"/>
    <s v="BYUI online"/>
    <s v="None"/>
    <s v="Web development 1 course, JavaScript 1 course, Python 2 courses"/>
    <m/>
    <n v="5"/>
    <n v="5"/>
    <x v="0"/>
    <n v="3"/>
    <m/>
    <s v="05:30"/>
  </r>
  <r>
    <n v="1473"/>
    <d v="2024-06-27T00:00:00"/>
    <d v="1899-12-30T14:53:54"/>
    <s v="phone"/>
    <s v="Yes"/>
    <m/>
    <n v="20"/>
    <s v="Yes"/>
    <n v="25"/>
    <n v="5"/>
    <s v="Yes"/>
    <m/>
    <s v="No"/>
    <x v="0"/>
    <x v="1"/>
    <n v="5"/>
    <s v="No"/>
    <s v="UI / UX"/>
    <x v="1"/>
    <s v="Utah Valley University"/>
    <s v="Computer Science with an emphasis in Interaction Design"/>
    <s v="Associate Degree"/>
    <m/>
    <n v="5"/>
    <n v="5"/>
    <x v="0"/>
    <n v="5"/>
    <m/>
    <s v="05:51"/>
  </r>
  <r>
    <n v="1471"/>
    <d v="2024-06-27T00:00:00"/>
    <d v="1899-12-30T14:58:37"/>
    <s v="phone"/>
    <s v="Yes"/>
    <m/>
    <n v="24"/>
    <s v="Yes"/>
    <n v="34"/>
    <n v="10"/>
    <s v="Yes"/>
    <m/>
    <s v="Yes"/>
    <x v="2"/>
    <x v="0"/>
    <n v="40"/>
    <s v="No"/>
    <s v="Technical Project Management / Scrum Master"/>
    <x v="1"/>
    <s v="Received my Adbanced scrum master certification and working on project management certification"/>
    <s v="BYU bachelors degree  Project management certification"/>
    <s v="Advanced Scrum Master Certification"/>
    <m/>
    <n v="5"/>
    <n v="5"/>
    <x v="0"/>
    <n v="5"/>
    <s v="Tech moms really helped my confidence to think outside of the box and set my goals high."/>
    <s v="10:26"/>
  </r>
  <r>
    <n v="1469"/>
    <d v="2024-06-27T00:00:00"/>
    <d v="1899-12-30T14:59:13"/>
    <s v="phone"/>
    <s v="Yes"/>
    <m/>
    <n v="23"/>
    <s v="Yes"/>
    <n v="21.86"/>
    <n v="-1.1400000000000006"/>
    <s v="Yes"/>
    <m/>
    <s v="Yes"/>
    <x v="2"/>
    <x v="0"/>
    <n v="40"/>
    <s v="Yes"/>
    <s v="Software Development"/>
    <x v="0"/>
    <m/>
    <m/>
    <m/>
    <m/>
    <n v="5"/>
    <n v="5"/>
    <x v="1"/>
    <n v="4"/>
    <m/>
    <s v="07:59"/>
  </r>
  <r>
    <n v="1468"/>
    <d v="2024-06-27T00:00:00"/>
    <d v="1899-12-30T14:59:50"/>
    <s v="phone"/>
    <s v="No"/>
    <n v="4"/>
    <m/>
    <s v="Yes"/>
    <n v="20"/>
    <n v="20"/>
    <s v="Yes"/>
    <m/>
    <s v="No"/>
    <x v="2"/>
    <x v="1"/>
    <n v="20"/>
    <s v="Yes"/>
    <s v="None currently"/>
    <x v="0"/>
    <m/>
    <m/>
    <m/>
    <m/>
    <n v="5"/>
    <n v="5"/>
    <x v="0"/>
    <n v="5"/>
    <s v="Tech moms gave me the confidence to become anything I wanted to be. Since then I have been confident enough to accept a few different opportunities that I wouldn’t have accepted before (imposter syndrome always). Tech moms gave me more skills and helped me feel confident in the skills I already had. I’ve created 1.5 businesses since graduation (social media management company and a mobile bar that will travel around serving weddings, Galas and other corporate and private events) with more to come!"/>
    <s v="08:04"/>
  </r>
  <r>
    <n v="1464"/>
    <d v="2024-06-27T00:00:00"/>
    <d v="1899-12-30T15:00:43"/>
    <s v="phone"/>
    <s v="Yes"/>
    <m/>
    <n v="19"/>
    <s v="Yes"/>
    <n v="31.25"/>
    <n v="12.25"/>
    <s v="Yes"/>
    <m/>
    <s v="No"/>
    <x v="2"/>
    <x v="0"/>
    <n v="40"/>
    <s v="No"/>
    <s v="Cyber Security"/>
    <x v="1"/>
    <s v="V School"/>
    <s v="AI"/>
    <s v="Cybersecurity triple"/>
    <m/>
    <n v="5"/>
    <n v="5"/>
    <x v="0"/>
    <n v="5"/>
    <s v="The additional support and networking is the most valuable"/>
    <s v="04:10"/>
  </r>
  <r>
    <n v="1463"/>
    <d v="2024-06-27T00:00:00"/>
    <d v="1899-12-30T15:03:30"/>
    <s v="phone"/>
    <s v="Yes"/>
    <m/>
    <n v="23"/>
    <s v="Yes"/>
    <n v="27"/>
    <n v="4"/>
    <s v="Yes"/>
    <m/>
    <s v="Yes"/>
    <x v="0"/>
    <x v="1"/>
    <n v="30"/>
    <s v="No"/>
    <s v="Digital Marketing"/>
    <x v="1"/>
    <s v="Online Training (ie. Udemy, Pluralsight)"/>
    <s v="Plurasight"/>
    <s v="AI certification"/>
    <m/>
    <n v="3"/>
    <n v="4"/>
    <x v="1"/>
    <n v="3"/>
    <s v="It is great to see all of the success that everyone is having with tech moms."/>
    <s v="05:55"/>
  </r>
  <r>
    <n v="1462"/>
    <d v="2024-06-27T00:00:00"/>
    <d v="1899-12-30T15:08:24"/>
    <s v="phone"/>
    <s v="Yes"/>
    <m/>
    <n v="25"/>
    <s v="Yes"/>
    <n v="30"/>
    <n v="5"/>
    <s v="Yes"/>
    <m/>
    <s v="No"/>
    <x v="0"/>
    <x v="1"/>
    <n v="25"/>
    <s v="No"/>
    <s v="Digital Marketing"/>
    <x v="0"/>
    <m/>
    <m/>
    <m/>
    <m/>
    <n v="3"/>
    <n v="3"/>
    <x v="2"/>
    <n v="3"/>
    <s v="Almost have my website launched."/>
    <s v="04:12"/>
  </r>
  <r>
    <n v="1448"/>
    <d v="2024-06-27T00:00:00"/>
    <d v="1899-12-30T15:12:19"/>
    <s v="phone"/>
    <s v="No"/>
    <n v="20"/>
    <m/>
    <s v="No"/>
    <m/>
    <n v="0"/>
    <m/>
    <m/>
    <m/>
    <x v="1"/>
    <x v="2"/>
    <m/>
    <s v="No"/>
    <s v="Software Development"/>
    <x v="1"/>
    <s v="Salt Lake Community College, Weber State University, Online Training (ie. Udemy, Pluralsight)"/>
    <s v="Remote Tech Sales Professional Certification with USU and Marketstar"/>
    <s v="Web development certificate from SLCC, Programming Essentials Certificate of Proficiency from Weber State, 30 day AI accelerator course"/>
    <m/>
    <n v="4"/>
    <n v="4"/>
    <x v="0"/>
    <n v="4"/>
    <s v="I have more hope for my future since joining tech moms"/>
    <s v="10:28"/>
  </r>
  <r>
    <n v="1439"/>
    <d v="2024-06-27T00:00:00"/>
    <d v="1899-12-30T15:15:23"/>
    <s v="phone"/>
    <s v="Yes"/>
    <m/>
    <n v="17"/>
    <s v="No"/>
    <m/>
    <n v="-17"/>
    <m/>
    <m/>
    <m/>
    <x v="1"/>
    <x v="2"/>
    <m/>
    <s v="No"/>
    <s v="Data Science / Reporting &amp; Analytics"/>
    <x v="0"/>
    <m/>
    <m/>
    <m/>
    <m/>
    <n v="5"/>
    <n v="5"/>
    <x v="0"/>
    <n v="5"/>
    <s v="Will there be more Tech-Mom classes centered around certifications? I love the Tech-Moms program so much and it has given me a lot of hope for when I decide to step back into the workforce. Thank you for providing all of these opportunities to  gain skills and to network!"/>
    <s v="05:21"/>
  </r>
  <r>
    <n v="1417"/>
    <d v="2024-06-27T00:00:00"/>
    <d v="1899-12-30T15:17:27"/>
    <s v="phone"/>
    <s v="No"/>
    <n v="16"/>
    <m/>
    <s v="No"/>
    <m/>
    <n v="0"/>
    <m/>
    <m/>
    <m/>
    <x v="1"/>
    <x v="2"/>
    <m/>
    <s v="Yes"/>
    <s v="I am not sure."/>
    <x v="0"/>
    <m/>
    <m/>
    <m/>
    <m/>
    <n v="3"/>
    <n v="3"/>
    <x v="2"/>
    <n v="3"/>
    <s v="I'm living in Virginia and am in.very difficult marriage. I was working at night as a delivery driver to earn some money be away when my husband was home but recently quit to help my daughter and be there for her.  My daughter just graduated from high school and will be going to school in Utah soon. I hope to follow her there and find gainful employment with benefits so I can support myself.. I need to get divorced but am not sure how to go about it and will need to be employed to support myself. I also recently found out I have adhd which explains a lot of my struggles."/>
    <s v="08:42"/>
  </r>
  <r>
    <n v="1325"/>
    <d v="2024-06-27T00:00:00"/>
    <d v="1899-12-30T15:24:39"/>
    <s v="phone"/>
    <s v="No"/>
    <n v="20"/>
    <m/>
    <s v="Yes"/>
    <n v="20"/>
    <n v="20"/>
    <s v="Yes"/>
    <m/>
    <s v="No"/>
    <x v="0"/>
    <x v="1"/>
    <n v="5"/>
    <s v="Yes"/>
    <s v="Product Management / Tech Business Analysis"/>
    <x v="1"/>
    <s v="Salt Lake Community College, Online Training (ie. Udemy, Pluralsight), BYU"/>
    <s v="None currently"/>
    <s v="CompTIA Net+ certification  CompTIA Sec+ certification  BYU Networks &amp; Security SLCC Cybersecurity Foundations SLCC Web Development"/>
    <m/>
    <n v="5"/>
    <n v="5"/>
    <x v="0"/>
    <n v="5"/>
    <s v="You guys are awesome! Can’t wait for the mentorship program! ;)"/>
    <s v="43:46"/>
  </r>
  <r>
    <n v="1308"/>
    <d v="2024-06-27T00:00:00"/>
    <d v="1899-12-30T15:28:05"/>
    <s v="phone"/>
    <s v="No"/>
    <n v="11"/>
    <m/>
    <s v="Yes"/>
    <n v="19"/>
    <n v="19"/>
    <s v="Yes"/>
    <m/>
    <s v="No"/>
    <x v="2"/>
    <x v="1"/>
    <n v="25"/>
    <s v="No"/>
    <s v="Teaching computer science"/>
    <x v="0"/>
    <m/>
    <m/>
    <m/>
    <m/>
    <n v="4"/>
    <n v="4"/>
    <x v="1"/>
    <n v="3"/>
    <m/>
    <s v="07:37"/>
  </r>
  <r>
    <n v="1307"/>
    <d v="2024-06-27T00:00:00"/>
    <d v="1899-12-30T15:30:48"/>
    <s v="computer"/>
    <s v="Yes"/>
    <m/>
    <n v="15"/>
    <s v="Yes"/>
    <n v="22"/>
    <n v="7"/>
    <s v="Yes"/>
    <m/>
    <s v="No"/>
    <x v="2"/>
    <x v="1"/>
    <n v="15"/>
    <s v="No"/>
    <s v="Product Management / Tech Business Analysis"/>
    <x v="1"/>
    <s v="Online Training (ie. Udemy, Pluralsight)"/>
    <s v="None currently."/>
    <s v="I completed the web development class at SLCC, and I've done some AI training and received certificates."/>
    <m/>
    <n v="5"/>
    <n v="5"/>
    <x v="0"/>
    <n v="5"/>
    <s v="I love being a part of this community and for all of the opportunities it has afforded me!"/>
    <s v="09:24"/>
  </r>
  <r>
    <n v="1305"/>
    <d v="2024-06-27T00:00:00"/>
    <d v="1899-12-30T15:43:56"/>
    <s v="phone"/>
    <s v="No"/>
    <n v="22"/>
    <m/>
    <s v="Yes"/>
    <n v="21"/>
    <n v="21"/>
    <s v="Yes"/>
    <m/>
    <s v="Yes"/>
    <x v="2"/>
    <x v="0"/>
    <n v="40"/>
    <s v="No"/>
    <s v="UI / UX"/>
    <x v="1"/>
    <s v="V School, Weber State University, Online Training (ie. Udemy, Pluralsight)"/>
    <s v="I’m currently working on a computer science degree at Weber State.   I also do online training at various sites."/>
    <m/>
    <m/>
    <n v="5"/>
    <n v="5"/>
    <x v="0"/>
    <n v="5"/>
    <s v="I’m not making a lot of money (yet). But I have an amazing job that I look forward to showing up at each day and I’m learning so much that will help me in future jobs. Five years ago I couldn’t have imagined being being in this position. I’m so excited to see what the future holds for me."/>
    <s v="07:44"/>
  </r>
  <r>
    <n v="1299"/>
    <d v="2024-06-27T00:00:00"/>
    <d v="1899-12-30T15:50:50"/>
    <s v="phone"/>
    <s v="No"/>
    <n v="21"/>
    <m/>
    <s v="Yes"/>
    <n v="57"/>
    <n v="57"/>
    <s v="Yes"/>
    <m/>
    <s v="No"/>
    <x v="2"/>
    <x v="0"/>
    <n v="40"/>
    <s v="No"/>
    <s v="Data Science / Reporting &amp; Analytics"/>
    <x v="1"/>
    <s v="Salt Lake Community College, Weber State University"/>
    <s v="None"/>
    <s v="Data Analytics certificate program; didn't fully complete the SLCC JavaScript course I started"/>
    <m/>
    <n v="4"/>
    <n v="4"/>
    <x v="1"/>
    <n v="5"/>
    <s v="I'm grateful for the ongoing support found at tech moms. Love having that network!"/>
    <s v="06:41"/>
  </r>
  <r>
    <n v="1297"/>
    <d v="2024-06-27T00:00:00"/>
    <d v="1899-12-30T16:01:52"/>
    <s v="phone"/>
    <s v="Yes"/>
    <m/>
    <n v="39.5"/>
    <s v="Yes"/>
    <n v="52"/>
    <n v="12.5"/>
    <s v="Yes"/>
    <m/>
    <s v="No"/>
    <x v="2"/>
    <x v="0"/>
    <n v="40"/>
    <s v="Yes"/>
    <s v="Technical Project Management / Scrum Master"/>
    <x v="1"/>
    <s v="Salt Lake Community College"/>
    <s v="Nothing at this moment. After completing my UX class I would like additional training in the area and project management"/>
    <s v="Web Development &amp; UX Certification"/>
    <m/>
    <n v="4"/>
    <n v="3"/>
    <x v="1"/>
    <n v="3"/>
    <s v="Great program.  I wish there was something on going after...if you are not able to use what you learned you forget."/>
    <s v="09:43"/>
  </r>
  <r>
    <n v="1296"/>
    <d v="2024-06-27T00:00:00"/>
    <d v="1899-12-30T16:03:23"/>
    <s v="phone"/>
    <s v="Yes"/>
    <m/>
    <n v="58"/>
    <s v="Yes"/>
    <n v="62"/>
    <n v="4"/>
    <s v="Yes"/>
    <m/>
    <s v="No"/>
    <x v="0"/>
    <x v="0"/>
    <n v="40"/>
    <s v="Yes"/>
    <s v="UI / UX"/>
    <x v="0"/>
    <m/>
    <m/>
    <m/>
    <m/>
    <n v="4"/>
    <n v="3"/>
    <x v="1"/>
    <n v="4"/>
    <m/>
    <s v="02:40"/>
  </r>
  <r>
    <n v="1294"/>
    <d v="2024-06-27T00:00:00"/>
    <d v="1899-12-30T16:15:31"/>
    <s v="phone"/>
    <s v="Yes"/>
    <m/>
    <n v="33"/>
    <s v="No"/>
    <m/>
    <n v="-33"/>
    <m/>
    <m/>
    <m/>
    <x v="1"/>
    <x v="2"/>
    <m/>
    <s v="Yes"/>
    <s v="Product Management / Tech Business Analysis"/>
    <x v="1"/>
    <s v="Dev Mountain, Online Training (ie. Udemy, Pluralsight), Product agile/scrum certifications"/>
    <s v="N/a"/>
    <s v="Data analytics, CSPO, A-CSPO, CSM"/>
    <m/>
    <n v="5"/>
    <n v="5"/>
    <x v="0"/>
    <n v="5"/>
    <s v="When I started tech moms, I was doing well in a corporate finance career, but felt trapped, undervalued, and overly burned out. Finding tech moms was my solace to meet other supportive women and communities and gain the confidence to change my trajectory again. I’m very grateful"/>
    <s v="04:28"/>
  </r>
  <r>
    <n v="1293"/>
    <d v="2024-06-27T00:00:00"/>
    <d v="1899-12-30T16:28:56"/>
    <s v="phone"/>
    <s v="Yes"/>
    <m/>
    <n v="42"/>
    <s v="Yes"/>
    <n v="56"/>
    <n v="14"/>
    <s v="Yes"/>
    <m/>
    <s v="No"/>
    <x v="0"/>
    <x v="0"/>
    <s v="45+"/>
    <s v="No"/>
    <s v="Data Science / Reporting &amp; Analytics"/>
    <x v="0"/>
    <m/>
    <m/>
    <m/>
    <m/>
    <n v="4"/>
    <n v="3"/>
    <x v="1"/>
    <n v="3"/>
    <m/>
    <s v="27:46"/>
  </r>
  <r>
    <n v="1292"/>
    <d v="2024-06-27T00:00:00"/>
    <d v="1899-12-30T16:45:41"/>
    <s v="phone"/>
    <s v="Yes"/>
    <m/>
    <n v="20"/>
    <s v="Yes"/>
    <n v="20"/>
    <n v="0"/>
    <s v="Yes"/>
    <m/>
    <s v="Yes"/>
    <x v="0"/>
    <x v="1"/>
    <n v="15"/>
    <s v="No"/>
    <s v="Cyber Security"/>
    <x v="0"/>
    <m/>
    <m/>
    <m/>
    <m/>
    <n v="5"/>
    <n v="4"/>
    <x v="0"/>
    <n v="4"/>
    <m/>
    <s v="05:07"/>
  </r>
  <r>
    <n v="1289"/>
    <d v="2024-06-27T00:00:00"/>
    <d v="1899-12-30T16:50:36"/>
    <s v="computer"/>
    <s v="Yes"/>
    <m/>
    <n v="17"/>
    <s v="Yes"/>
    <n v="27"/>
    <n v="10"/>
    <s v="Yes"/>
    <m/>
    <s v="Yes"/>
    <x v="2"/>
    <x v="0"/>
    <n v="40"/>
    <s v="Yes"/>
    <s v="Data Science / Reporting &amp; Analytics"/>
    <x v="1"/>
    <s v="Dev Mountain, Online Training (ie. Udemy, Pluralsight)"/>
    <s v="None, currently"/>
    <s v="Certificate of completion of Data Analytics's Boot Camp at Dev Mountain"/>
    <m/>
    <n v="5"/>
    <n v="5"/>
    <x v="0"/>
    <n v="4"/>
    <s v="I will always be grateful of this program. It really helped me gain confidence and look after my career."/>
    <s v="06:56"/>
  </r>
  <r>
    <n v="1287"/>
    <d v="2024-06-27T00:00:00"/>
    <d v="1899-12-30T16:51:39"/>
    <s v="computer"/>
    <s v="Yes"/>
    <m/>
    <n v="15"/>
    <s v="Yes"/>
    <n v="20"/>
    <n v="5"/>
    <s v="Yes"/>
    <m/>
    <s v="No"/>
    <x v="0"/>
    <x v="0"/>
    <s v="45+"/>
    <s v="No"/>
    <s v=" Exploring"/>
    <x v="1"/>
    <s v="Mountainland Tech"/>
    <s v="Self Study Comptia Cloud Essentials"/>
    <s v="A+, Project+, ITF+, Cloud Essentials+"/>
    <m/>
    <n v="4"/>
    <n v="5"/>
    <x v="2"/>
    <n v="4"/>
    <m/>
    <s v="03:16"/>
  </r>
  <r>
    <n v="1283"/>
    <d v="2024-06-27T00:00:00"/>
    <d v="1899-12-30T17:02:09"/>
    <s v="computer"/>
    <s v="Yes"/>
    <m/>
    <n v="27000"/>
    <s v="Yes"/>
    <n v="43000"/>
    <n v="16000"/>
    <s v="No"/>
    <m/>
    <s v="Yes"/>
    <x v="2"/>
    <x v="0"/>
    <n v="40"/>
    <s v="Yes"/>
    <s v="Digital Marketing"/>
    <x v="1"/>
    <s v="Avocademy"/>
    <s v="UX/UI Design"/>
    <m/>
    <m/>
    <n v="5"/>
    <n v="5"/>
    <x v="1"/>
    <n v="4"/>
    <s v="I am in Texas and can't take advantage of all the Tech Moms opportunities. I love keeping up with the happenings and the LinedIn connections."/>
    <s v="10:40"/>
  </r>
  <r>
    <n v="1280"/>
    <d v="2024-06-27T00:00:00"/>
    <d v="1899-12-30T17:02:30"/>
    <s v="phone"/>
    <s v="No"/>
    <n v="1"/>
    <m/>
    <s v="Yes"/>
    <n v="38"/>
    <n v="38"/>
    <s v="Yes"/>
    <m/>
    <s v="No"/>
    <x v="0"/>
    <x v="0"/>
    <n v="40"/>
    <s v="No"/>
    <s v="Digital Marketing"/>
    <x v="1"/>
    <s v="Utah State University, Western Governors University"/>
    <s v="Master of Science in Marketing Analytics"/>
    <s v="Google Professional Certification UX/UI"/>
    <m/>
    <n v="5"/>
    <n v="4"/>
    <x v="1"/>
    <n v="4"/>
    <s v="When I participated in tech-moms I loved hearing from the guest speakers. Now that the program has been running for a few years, I think it would be beneficial to new students to hear from more speakers that are Tech-Moms alumni. I imagine it would be far more inspiring to hear from someone who was in your shoes not to long ago."/>
    <s v="08:49"/>
  </r>
  <r>
    <n v="1277"/>
    <d v="2024-06-27T00:00:00"/>
    <d v="1899-12-30T17:02:42"/>
    <s v="phone"/>
    <s v="No"/>
    <n v="10"/>
    <m/>
    <s v="No"/>
    <m/>
    <n v="0"/>
    <m/>
    <m/>
    <m/>
    <x v="1"/>
    <x v="2"/>
    <m/>
    <s v="Yes"/>
    <s v="Salesforce"/>
    <x v="1"/>
    <s v="Soft Innovas"/>
    <s v="Nil"/>
    <s v="Salesforce"/>
    <m/>
    <n v="5"/>
    <n v="5"/>
    <x v="0"/>
    <n v="5"/>
    <m/>
    <s v="03:10"/>
  </r>
  <r>
    <n v="1276"/>
    <d v="2024-06-27T00:00:00"/>
    <d v="1899-12-30T17:04:03"/>
    <s v="phone"/>
    <s v="No"/>
    <n v="4"/>
    <m/>
    <s v="No"/>
    <m/>
    <n v="0"/>
    <m/>
    <m/>
    <m/>
    <x v="1"/>
    <x v="2"/>
    <m/>
    <s v="No"/>
    <s v="Software Development"/>
    <x v="0"/>
    <m/>
    <m/>
    <m/>
    <m/>
    <n v="4"/>
    <n v="4"/>
    <x v="1"/>
    <n v="5"/>
    <s v="I have had two more children since participating in Tech-Moms (most recently 3 weeks ago) and have not yet started searching for a new career. However, I cherish my Tech-Moms experience and network. While I rarely participate in discussions I keep up-to-date on Slack and look forward to participating in  all of the opportunities when I begin job searching in the new year or two!"/>
    <s v="03:10"/>
  </r>
  <r>
    <n v="1217"/>
    <d v="2024-06-27T00:00:00"/>
    <d v="1899-12-30T17:17:17"/>
    <s v="phone"/>
    <s v="Yes"/>
    <m/>
    <n v="19"/>
    <s v="Yes"/>
    <n v="23.4"/>
    <n v="4.3999999999999986"/>
    <s v="Yes"/>
    <m/>
    <s v="Yes"/>
    <x v="2"/>
    <x v="0"/>
    <n v="40"/>
    <s v="No"/>
    <s v="UI / UX"/>
    <x v="1"/>
    <s v="Springboard"/>
    <s v="UX/UI career track"/>
    <m/>
    <m/>
    <n v="5"/>
    <n v="5"/>
    <x v="0"/>
    <n v="4"/>
    <s v="Tech-moms has been pivotal in my growth towards my career and continues to be. They provide amazing learning opportunities, workshops, and networking events that has allowed me to make amazing connections with individuals who are already in the field I am trying to get Into. Without Tech-moms I would not have gone on to pursue a certificate in UX/UI design from a 9 month bootcamp, I would probably be still trying to decide what to do and how to do it while feeling constantly overwhelmed."/>
    <s v="12:11"/>
  </r>
  <r>
    <n v="1215"/>
    <d v="2024-06-27T00:00:00"/>
    <d v="1899-12-30T18:13:46"/>
    <s v="phone"/>
    <s v="Yes"/>
    <m/>
    <n v="12"/>
    <s v="Yes"/>
    <n v="25"/>
    <n v="13"/>
    <s v="Yes"/>
    <m/>
    <s v="No"/>
    <x v="2"/>
    <x v="0"/>
    <n v="40"/>
    <s v="Yes"/>
    <s v="Customer Success"/>
    <x v="0"/>
    <m/>
    <m/>
    <m/>
    <m/>
    <n v="4"/>
    <n v="3"/>
    <x v="1"/>
    <n v="4"/>
    <m/>
    <s v="03:34"/>
  </r>
  <r>
    <n v="1214"/>
    <d v="2024-06-27T00:00:00"/>
    <d v="1899-12-30T18:14:25"/>
    <s v="phone"/>
    <s v="Yes"/>
    <m/>
    <n v="25"/>
    <s v="Yes"/>
    <n v="31"/>
    <n v="6"/>
    <s v="Yes"/>
    <m/>
    <s v="Yes"/>
    <x v="2"/>
    <x v="0"/>
    <s v="45+"/>
    <s v="No"/>
    <s v="Product Management / Tech Business Analysis"/>
    <x v="1"/>
    <s v="Tech Moms courses"/>
    <s v="None at the moment"/>
    <s v="AI certificate"/>
    <m/>
    <n v="5"/>
    <n v="5"/>
    <x v="0"/>
    <n v="5"/>
    <s v="I love Tech-moms! What I love most about it is the connections that I still have after finishing the course. You guys are always there helping us!"/>
    <s v="08:22"/>
  </r>
  <r>
    <n v="1213"/>
    <d v="2024-06-27T00:00:00"/>
    <d v="1899-12-30T18:44:20"/>
    <s v="phone"/>
    <s v="Yes"/>
    <m/>
    <n v="25"/>
    <s v="Yes"/>
    <n v="32"/>
    <n v="7"/>
    <s v="Yes"/>
    <m/>
    <s v="Yes"/>
    <x v="2"/>
    <x v="0"/>
    <s v="45+"/>
    <s v="No"/>
    <s v="I am still exploring"/>
    <x v="0"/>
    <m/>
    <m/>
    <m/>
    <m/>
    <n v="5"/>
    <n v="5"/>
    <x v="0"/>
    <n v="5"/>
    <s v="It is a great program.  Belonging to the tech mom network and community is worth 100 times the price of the program."/>
    <s v="04:08"/>
  </r>
  <r>
    <n v="1206"/>
    <d v="2024-06-27T00:00:00"/>
    <d v="1899-12-30T18:58:19"/>
    <s v="computer"/>
    <s v="Yes"/>
    <m/>
    <n v="150"/>
    <s v="Yes"/>
    <n v="150"/>
    <n v="0"/>
    <s v="Yes"/>
    <m/>
    <s v="No"/>
    <x v="0"/>
    <x v="0"/>
    <n v="40"/>
    <s v="No"/>
    <s v="Technical Project Management / Scrum Master"/>
    <x v="0"/>
    <m/>
    <m/>
    <m/>
    <m/>
    <n v="3"/>
    <n v="3"/>
    <x v="1"/>
    <n v="2"/>
    <s v="Unfortunately, I have not been able to utilize most of what I learned from Tech Moms in my career since participating in the program."/>
    <s v="03:47"/>
  </r>
  <r>
    <n v="1205"/>
    <d v="2024-06-27T00:00:00"/>
    <d v="1899-12-30T19:00:30"/>
    <s v="phone"/>
    <s v="No"/>
    <n v="1"/>
    <m/>
    <s v="Yes"/>
    <n v="22"/>
    <n v="22"/>
    <s v="Yes"/>
    <m/>
    <s v="No"/>
    <x v="0"/>
    <x v="1"/>
    <n v="10"/>
    <s v="No"/>
    <s v="Digital Marketing"/>
    <x v="1"/>
    <s v="Online Training (ie. Udemy, Pluralsight)"/>
    <s v="N/A"/>
    <s v="ReadyTrack"/>
    <m/>
    <n v="5"/>
    <n v="5"/>
    <x v="0"/>
    <n v="5"/>
    <m/>
    <s v="56:25"/>
  </r>
  <r>
    <n v="1202"/>
    <d v="2024-06-27T00:00:00"/>
    <d v="1899-12-30T19:00:48"/>
    <s v="phone"/>
    <s v="Yes"/>
    <m/>
    <n v="25"/>
    <s v="Yes"/>
    <n v="30"/>
    <n v="5"/>
    <s v="Yes"/>
    <m/>
    <s v="Yes"/>
    <x v="2"/>
    <x v="1"/>
    <n v="20"/>
    <s v="No"/>
    <s v="Web Development"/>
    <x v="1"/>
    <s v="Online Training (ie. Udemy, Pluralsight)"/>
    <s v="Udemy courses"/>
    <s v="Udemy courses"/>
    <m/>
    <n v="5"/>
    <n v="3"/>
    <x v="0"/>
    <n v="5"/>
    <m/>
    <s v="04:43"/>
  </r>
  <r>
    <n v="1200"/>
    <d v="2024-06-27T00:00:00"/>
    <d v="1899-12-30T19:10:19"/>
    <s v="phone"/>
    <s v="Yes"/>
    <m/>
    <n v="41"/>
    <s v="Yes"/>
    <n v="44"/>
    <n v="3"/>
    <s v="Yes"/>
    <m/>
    <s v="No"/>
    <x v="0"/>
    <x v="0"/>
    <s v="45+"/>
    <s v="No"/>
    <s v="UI / UX"/>
    <x v="0"/>
    <m/>
    <m/>
    <m/>
    <m/>
    <n v="4"/>
    <n v="4"/>
    <x v="0"/>
    <n v="4"/>
    <s v="I use the things that I learned while I am teaching  in my classroom. I have a website for my travel blog. It helped to increase my confidence in myself."/>
    <s v="04:37"/>
  </r>
  <r>
    <n v="1198"/>
    <d v="2024-06-27T00:00:00"/>
    <d v="1899-12-30T19:51:24"/>
    <s v="computer"/>
    <s v="Yes"/>
    <m/>
    <n v="23.56"/>
    <s v="Yes"/>
    <n v="25"/>
    <n v="1.4400000000000013"/>
    <s v="Yes"/>
    <m/>
    <s v="No"/>
    <x v="0"/>
    <x v="0"/>
    <n v="40"/>
    <s v="Yes"/>
    <s v="Technical Project Management / Scrum Master"/>
    <x v="1"/>
    <s v="Online Training (ie. Udemy, Pluralsight)"/>
    <s v="Plural Sight"/>
    <s v="Tech Moms"/>
    <m/>
    <n v="5"/>
    <n v="5"/>
    <x v="0"/>
    <n v="5"/>
    <m/>
    <s v="04:11"/>
  </r>
  <r>
    <n v="1197"/>
    <d v="2024-06-27T00:00:00"/>
    <d v="1899-12-30T20:02:02"/>
    <s v="phone"/>
    <s v="Yes"/>
    <m/>
    <n v="22"/>
    <s v="Yes"/>
    <n v="44"/>
    <n v="22"/>
    <s v="Yes"/>
    <m/>
    <s v="Yes"/>
    <x v="2"/>
    <x v="0"/>
    <n v="40"/>
    <s v="No"/>
    <s v="Technical Sales"/>
    <x v="0"/>
    <m/>
    <m/>
    <m/>
    <m/>
    <n v="5"/>
    <n v="5"/>
    <x v="0"/>
    <n v="5"/>
    <s v="Tech moms is a great program that gives women confidence to reach for things they thought were out of reach"/>
    <s v="01:11"/>
  </r>
  <r>
    <n v="1196"/>
    <d v="2024-06-27T00:00:00"/>
    <d v="1899-12-30T20:26:49"/>
    <s v="computer"/>
    <s v="Yes"/>
    <m/>
    <n v="20000"/>
    <s v="No"/>
    <m/>
    <n v="-20000"/>
    <m/>
    <m/>
    <m/>
    <x v="1"/>
    <x v="2"/>
    <m/>
    <s v="Yes"/>
    <s v="Technical Project Management / Scrum Master"/>
    <x v="1"/>
    <s v="Agile Dad Scrum Master"/>
    <s v="I am doing a cybersecurity intro course on Coursera.  I also recently started learning about Salesforce on Pluralsight.com"/>
    <m/>
    <m/>
    <n v="4"/>
    <n v="4"/>
    <x v="0"/>
    <n v="4"/>
    <s v="I am very thankful for the tech-moms program and network.  I am attending every event that I can and trying to work my new found network as much as I can.  Thank you, Tech-Moms."/>
    <s v="05:27"/>
  </r>
  <r>
    <n v="1195"/>
    <d v="2024-06-27T00:00:00"/>
    <d v="1899-12-30T20:43:32"/>
    <s v="phone"/>
    <s v="No"/>
    <n v="2"/>
    <m/>
    <s v="Yes"/>
    <n v="32"/>
    <n v="32"/>
    <s v="Yes"/>
    <m/>
    <s v="No"/>
    <x v="2"/>
    <x v="0"/>
    <n v="40"/>
    <s v="No"/>
    <s v="Basic knowledge and understanding for later"/>
    <x v="0"/>
    <m/>
    <m/>
    <m/>
    <m/>
    <n v="5"/>
    <n v="4"/>
    <x v="1"/>
    <n v="4"/>
    <m/>
    <s v="06:30"/>
  </r>
  <r>
    <n v="1185"/>
    <d v="2024-06-27T00:00:00"/>
    <d v="1899-12-30T21:06:38"/>
    <s v="phone"/>
    <s v="Yes"/>
    <m/>
    <n v="65"/>
    <s v="Yes"/>
    <n v="65"/>
    <n v="0"/>
    <s v="Yes"/>
    <m/>
    <s v="No"/>
    <x v="0"/>
    <x v="1"/>
    <n v="10"/>
    <s v="Yes"/>
    <s v="Data Science / Reporting &amp; Analytics"/>
    <x v="1"/>
    <s v="Utah Valley University, Online Training (ie. Udemy, Pluralsight)"/>
    <s v="Certificate in Data Analytics at UVU"/>
    <m/>
    <m/>
    <n v="5"/>
    <n v="5"/>
    <x v="0"/>
    <n v="5"/>
    <s v="It also significantly increased my network and ability to be connected to others in the field."/>
    <s v="04:46"/>
  </r>
  <r>
    <n v="1184"/>
    <d v="2024-06-27T00:00:00"/>
    <d v="1899-12-30T21:10:05"/>
    <s v="phone"/>
    <s v="Yes"/>
    <m/>
    <n v="22"/>
    <s v="Yes"/>
    <n v="22"/>
    <n v="0"/>
    <s v="Yes"/>
    <m/>
    <s v="No"/>
    <x v="0"/>
    <x v="1"/>
    <n v="25"/>
    <s v="Yes"/>
    <s v="Product Management / Tech Business Analysis"/>
    <x v="1"/>
    <s v="Online Training (ie. Udemy, Pluralsight)"/>
    <s v="Online development certifications"/>
    <m/>
    <m/>
    <n v="5"/>
    <n v="5"/>
    <x v="0"/>
    <n v="4"/>
    <m/>
    <s v="05:42"/>
  </r>
  <r>
    <n v="1183"/>
    <d v="2024-06-27T00:00:00"/>
    <d v="1899-12-30T23:01:43"/>
    <s v="phone"/>
    <s v="Yes"/>
    <m/>
    <n v="18"/>
    <s v="Yes"/>
    <n v="44"/>
    <n v="26"/>
    <s v="Yes"/>
    <m/>
    <s v="Yes"/>
    <x v="2"/>
    <x v="0"/>
    <s v="45+"/>
    <s v="No"/>
    <s v="Sales management/operations"/>
    <x v="0"/>
    <m/>
    <m/>
    <m/>
    <m/>
    <n v="5"/>
    <n v="5"/>
    <x v="2"/>
    <n v="5"/>
    <s v="Love Tech Moms. Networking skills and connections have opened so many doors for me"/>
    <s v="05:08"/>
  </r>
  <r>
    <n v="908"/>
    <d v="2024-06-27T00:00:00"/>
    <d v="1899-12-30T23:20:19"/>
    <s v="computer"/>
    <s v="Yes"/>
    <m/>
    <n v="35"/>
    <s v="Yes"/>
    <n v="37.5"/>
    <n v="2.5"/>
    <s v="Yes"/>
    <m/>
    <s v="No"/>
    <x v="2"/>
    <x v="0"/>
    <n v="40"/>
    <s v="Yes"/>
    <s v="Product Management / Tech Business Analysis"/>
    <x v="0"/>
    <m/>
    <m/>
    <m/>
    <m/>
    <n v="5"/>
    <n v="5"/>
    <x v="0"/>
    <n v="5"/>
    <s v="Tech-Moms was instrumental in my career pivot from teaching to tech. My schedule is so much more flexible and family-friendly now. I'm able to focus more on my kids and I have a much better work-life balance. Tech-Moms helped me find the confidence, skills, and contacts to push through the last hurdles I was facing to get here. Thank you, Tech-Moms!!"/>
    <s v="42:29"/>
  </r>
  <r>
    <n v="907"/>
    <d v="2024-06-28T00:00:00"/>
    <d v="1899-12-30T00:29:46"/>
    <s v="computer"/>
    <s v="No"/>
    <n v="0"/>
    <m/>
    <s v="Yes"/>
    <n v="38.94"/>
    <n v="38.94"/>
    <s v="No"/>
    <m/>
    <s v="No"/>
    <x v="2"/>
    <x v="0"/>
    <n v="40"/>
    <s v="No"/>
    <s v="Product Management / Tech Business Analysis"/>
    <x v="0"/>
    <m/>
    <m/>
    <m/>
    <m/>
    <n v="4"/>
    <n v="4"/>
    <x v="1"/>
    <n v="3"/>
    <m/>
    <s v="03:05"/>
  </r>
  <r>
    <n v="900"/>
    <d v="2024-06-28T00:00:00"/>
    <d v="1899-12-30T00:47:52"/>
    <s v="phone"/>
    <s v="Yes"/>
    <m/>
    <n v="22"/>
    <s v="Yes"/>
    <n v="31"/>
    <n v="9"/>
    <s v="Yes"/>
    <m/>
    <s v="Yes"/>
    <x v="2"/>
    <x v="0"/>
    <s v="45+"/>
    <s v="No"/>
    <s v="Finance"/>
    <x v="1"/>
    <s v="Google Certificate"/>
    <s v="None"/>
    <m/>
    <m/>
    <n v="5"/>
    <n v="3"/>
    <x v="0"/>
    <n v="3"/>
    <s v="Tech moms helped me feel confident that I could learn new software in a short amount of time. Makes me more likely to pursue another degree or verification in tech"/>
    <s v="18:11"/>
  </r>
  <r>
    <n v="899"/>
    <d v="2024-06-28T00:00:00"/>
    <d v="1899-12-30T12:41:33"/>
    <s v="phone"/>
    <s v="Yes"/>
    <m/>
    <n v="19"/>
    <s v="Yes"/>
    <n v="24.72"/>
    <n v="5.7199999999999989"/>
    <s v="Yes"/>
    <m/>
    <s v="No"/>
    <x v="2"/>
    <x v="0"/>
    <n v="40"/>
    <s v="No"/>
    <s v="Cyber Security"/>
    <x v="1"/>
    <s v="Tech moms IT/cyber security cohort"/>
    <s v="Tech Moms IT/Cybert security cohort"/>
    <s v="None yet"/>
    <m/>
    <n v="4"/>
    <n v="4"/>
    <x v="1"/>
    <n v="4"/>
    <m/>
    <s v="03:54"/>
  </r>
  <r>
    <n v="897"/>
    <d v="2024-06-28T00:00:00"/>
    <d v="1899-12-30T12:52:36"/>
    <s v="phone"/>
    <s v="Yes"/>
    <m/>
    <n v="15"/>
    <s v="Yes"/>
    <n v="17"/>
    <n v="2"/>
    <s v="Yes"/>
    <m/>
    <s v="No"/>
    <x v="2"/>
    <x v="1"/>
    <n v="30"/>
    <s v="Yes"/>
    <s v="Digital Marketing"/>
    <x v="0"/>
    <m/>
    <m/>
    <m/>
    <m/>
    <n v="3"/>
    <n v="3"/>
    <x v="2"/>
    <n v="3"/>
    <s v="I feel  like I  need to take the Tech-Moms course again in order to progress into a Tech field."/>
    <s v="10:52"/>
  </r>
  <r>
    <n v="895"/>
    <d v="2024-06-28T00:00:00"/>
    <d v="1899-12-30T14:24:23"/>
    <s v="phone"/>
    <s v="No"/>
    <n v="1"/>
    <m/>
    <s v="Yes"/>
    <n v="17"/>
    <n v="17"/>
    <s v="No"/>
    <m/>
    <s v="No"/>
    <x v="0"/>
    <x v="0"/>
    <n v="40"/>
    <s v="Yes"/>
    <s v="Information Technology (IT) / Technical Support"/>
    <x v="0"/>
    <m/>
    <m/>
    <m/>
    <m/>
    <n v="5"/>
    <n v="5"/>
    <x v="1"/>
    <n v="5"/>
    <m/>
    <s v="02:29"/>
  </r>
  <r>
    <n v="892"/>
    <d v="2024-06-28T00:00:00"/>
    <d v="1899-12-30T15:10:18"/>
    <s v="phone"/>
    <s v="Yes"/>
    <m/>
    <n v="41"/>
    <s v="Yes"/>
    <n v="68"/>
    <n v="27"/>
    <s v="Yes"/>
    <m/>
    <s v="Yes"/>
    <x v="2"/>
    <x v="0"/>
    <s v="45+"/>
    <s v="No"/>
    <s v="Product Management / Tech Business Analysis"/>
    <x v="1"/>
    <s v="Agile Alliance CSPO"/>
    <s v="None currently"/>
    <s v="CSPO"/>
    <m/>
    <n v="4"/>
    <n v="4"/>
    <x v="2"/>
    <n v="4"/>
    <m/>
    <s v="04:57"/>
  </r>
  <r>
    <n v="890"/>
    <d v="2024-06-28T00:00:00"/>
    <d v="1899-12-30T16:58:58"/>
    <s v="computer"/>
    <s v="Yes"/>
    <m/>
    <n v="25"/>
    <s v="Yes"/>
    <n v="50"/>
    <n v="25"/>
    <s v="Yes"/>
    <m/>
    <s v="No"/>
    <x v="0"/>
    <x v="0"/>
    <n v="10"/>
    <s v="No"/>
    <s v="Sewing industry"/>
    <x v="0"/>
    <m/>
    <m/>
    <m/>
    <m/>
    <n v="5"/>
    <n v="5"/>
    <x v="0"/>
    <n v="5"/>
    <s v="In Tech Moms I gain confidence, big vision,  My plans are to succeed as entrepreneur, to biuld a great future, and that's what I'm doing. Thank you."/>
    <s v="10:52"/>
  </r>
  <r>
    <n v="889"/>
    <d v="2024-06-28T00:00:00"/>
    <d v="1899-12-30T21:29:00"/>
    <s v="phone"/>
    <s v="No"/>
    <n v="1"/>
    <m/>
    <s v="Yes"/>
    <n v="28"/>
    <n v="28"/>
    <s v="Yes"/>
    <m/>
    <s v="No"/>
    <x v="2"/>
    <x v="0"/>
    <n v="40"/>
    <s v="No"/>
    <s v="Data Science / Reporting &amp; Analytics"/>
    <x v="1"/>
    <s v="University of Texas"/>
    <s v="None"/>
    <s v="UT AI/Machine Learning PGP Adobe Digital Academy Data Science bootcamp"/>
    <m/>
    <n v="5"/>
    <n v="5"/>
    <x v="0"/>
    <n v="5"/>
    <s v="Tech moms opened my eyes to a field I didn't know I would love!"/>
    <s v="09:19"/>
  </r>
  <r>
    <n v="888"/>
    <d v="2024-06-29T00:00:00"/>
    <d v="1899-12-30T00:30:47"/>
    <s v="phone"/>
    <s v="No"/>
    <n v="15"/>
    <m/>
    <s v="Yes"/>
    <n v="26"/>
    <n v="26"/>
    <s v="Yes"/>
    <m/>
    <s v="No"/>
    <x v="2"/>
    <x v="0"/>
    <n v="40"/>
    <s v="No"/>
    <s v="Product Management / Tech Business Analysis"/>
    <x v="1"/>
    <s v="Online Training (ie. Udemy, Pluralsight)"/>
    <s v="Pluralsight"/>
    <m/>
    <m/>
    <n v="5"/>
    <n v="4"/>
    <x v="4"/>
    <n v="4"/>
    <m/>
    <s v="03:32"/>
  </r>
  <r>
    <n v="887"/>
    <d v="2024-06-29T00:00:00"/>
    <d v="1899-12-30T12:47:21"/>
    <s v="computer"/>
    <s v="No"/>
    <n v="10"/>
    <m/>
    <s v="No"/>
    <m/>
    <n v="0"/>
    <m/>
    <m/>
    <m/>
    <x v="1"/>
    <x v="2"/>
    <m/>
    <s v="No"/>
    <s v="Data Science / Reporting &amp; Analytics"/>
    <x v="1"/>
    <s v="Online Training (ie. Udemy, Pluralsight)"/>
    <s v="Taking the summer off but I was taking the one from Coursera"/>
    <s v="Web Dev &amp; Web Design at SLCC Data fundamentals Coursera AI Linked In AI with Sterling"/>
    <m/>
    <n v="5"/>
    <n v="4"/>
    <x v="0"/>
    <n v="5"/>
    <s v="I'm beyond happy I found Tech-Moms and the community and purpuse that is behind it, being around like minded women that support each other is amazing."/>
    <s v="34:43"/>
  </r>
  <r>
    <n v="733"/>
    <d v="2024-06-29T00:00:00"/>
    <d v="1899-12-30T14:45:15"/>
    <s v="phone"/>
    <s v="Yes"/>
    <m/>
    <n v="30"/>
    <s v="Yes"/>
    <n v="33"/>
    <n v="3"/>
    <s v="Yes"/>
    <m/>
    <s v="No"/>
    <x v="0"/>
    <x v="0"/>
    <n v="40"/>
    <s v="No"/>
    <s v="Information Technology (IT) / Technical Support"/>
    <x v="0"/>
    <m/>
    <m/>
    <m/>
    <m/>
    <n v="4"/>
    <n v="4"/>
    <x v="0"/>
    <n v="4"/>
    <m/>
    <s v="06:28"/>
  </r>
  <r>
    <n v="728"/>
    <d v="2024-06-29T00:00:00"/>
    <d v="1899-12-30T17:39:35"/>
    <s v="phone"/>
    <s v="No"/>
    <n v="2"/>
    <m/>
    <s v="No"/>
    <m/>
    <n v="0"/>
    <m/>
    <m/>
    <m/>
    <x v="1"/>
    <x v="2"/>
    <m/>
    <s v="No"/>
    <s v="Software Development"/>
    <x v="1"/>
    <s v="Online Training (ie. Udemy, Pluralsight), BYU Pathway"/>
    <s v="Pluralsight, BYU Pathway"/>
    <s v="BYU Pathway Connect"/>
    <m/>
    <n v="5"/>
    <n v="5"/>
    <x v="1"/>
    <n v="5"/>
    <s v="Tech Mom is a wonderful, supportive community that I am grateful to find and belong."/>
    <s v="05:19"/>
  </r>
  <r>
    <n v="724"/>
    <d v="2024-06-29T00:00:00"/>
    <d v="1899-12-30T18:20:24"/>
    <s v="phone"/>
    <s v="No"/>
    <n v="15"/>
    <m/>
    <s v="Yes"/>
    <n v="19"/>
    <n v="19"/>
    <s v="Yes"/>
    <m/>
    <s v="No"/>
    <x v="2"/>
    <x v="1"/>
    <n v="25"/>
    <s v="No"/>
    <s v="Software Development"/>
    <x v="1"/>
    <s v="Salt Lake Community College, WGU"/>
    <s v="Advanced Microsoft Educator"/>
    <s v="Web Development Cert Software Development Cert"/>
    <m/>
    <n v="5"/>
    <n v="5"/>
    <x v="0"/>
    <n v="5"/>
    <s v="Love this organization! Will always be extremely grateful for the confidence it gave me!"/>
    <s v="02:57"/>
  </r>
  <r>
    <n v="720"/>
    <d v="2024-06-30T00:00:00"/>
    <d v="1899-12-30T00:13:20"/>
    <s v="phone"/>
    <s v="Yes"/>
    <m/>
    <n v="15"/>
    <s v="Yes"/>
    <n v="26"/>
    <n v="11"/>
    <s v="Yes"/>
    <m/>
    <s v="Yes"/>
    <x v="2"/>
    <x v="0"/>
    <n v="35"/>
    <s v="Yes"/>
    <s v="Quality Assurance"/>
    <x v="0"/>
    <m/>
    <m/>
    <m/>
    <m/>
    <n v="5"/>
    <n v="5"/>
    <x v="0"/>
    <n v="5"/>
    <m/>
    <s v="06:43"/>
  </r>
  <r>
    <n v="717"/>
    <d v="2024-06-30T00:00:00"/>
    <d v="1899-12-30T22:36:46"/>
    <s v="phone"/>
    <s v="Yes"/>
    <m/>
    <n v="33"/>
    <s v="Yes"/>
    <n v="38"/>
    <n v="5"/>
    <s v="Yes"/>
    <m/>
    <s v="Yes"/>
    <x v="2"/>
    <x v="0"/>
    <n v="40"/>
    <s v="No"/>
    <s v="Information Technology (IT) / Technical Support"/>
    <x v="1"/>
    <s v="Salt Lake Community College, Online Training (ie. Udemy, Pluralsight)"/>
    <s v="Currently working on Microsoft Azure certifications"/>
    <s v="SLCC Web Development Certificate through Learn and Work  Software Engineering Internship  A few college CS credits"/>
    <m/>
    <n v="5"/>
    <n v="2"/>
    <x v="1"/>
    <n v="5"/>
    <m/>
    <s v="07:42"/>
  </r>
  <r>
    <n v="715"/>
    <d v="2024-07-01T00:00:00"/>
    <d v="1899-12-30T11:45:59"/>
    <s v="computer"/>
    <s v="No"/>
    <n v="7"/>
    <m/>
    <s v="Yes"/>
    <n v="37.200000000000003"/>
    <n v="37.200000000000003"/>
    <s v="Yes"/>
    <m/>
    <s v="No"/>
    <x v="2"/>
    <x v="0"/>
    <n v="40"/>
    <s v="No"/>
    <s v="Product Management / Tech Business Analysis"/>
    <x v="1"/>
    <s v="Online Training (ie. Udemy, Pluralsight)"/>
    <s v="I'm not currently enrolled in a training program. I did take a couple Udemy courses about a year ago."/>
    <m/>
    <m/>
    <n v="5"/>
    <n v="4"/>
    <x v="0"/>
    <n v="5"/>
    <s v="Tech-Moms was pivotal in changing the course of my career and life. While I appreciated the boost they gave my technical skills, I feel like the real  secret sauce  was in providing guest speakers and networking opportunities. They showed me how to use my existing skills to my advantage and supported me while I practiced how to look for professional opportunities."/>
    <s v="49:52"/>
  </r>
  <r>
    <n v="714"/>
    <d v="2024-07-01T00:00:00"/>
    <d v="1899-12-30T12:05:59"/>
    <s v="phone"/>
    <s v="Yes"/>
    <m/>
    <n v="18.5"/>
    <s v="Yes"/>
    <n v="22"/>
    <n v="3.5"/>
    <s v="Yes"/>
    <m/>
    <s v="Yes"/>
    <x v="2"/>
    <x v="1"/>
    <n v="15"/>
    <s v="No"/>
    <s v="Cyber Security"/>
    <x v="1"/>
    <s v="Weber State University, Online Training (ie. Udemy, Pluralsight), Ensign College, SANS, Southern Utah University, IVMF Syracuse University"/>
    <s v="SANS GSEC training through WiCys scholarship program"/>
    <s v="CompTIA A+ CompTIA Network+ GSEC"/>
    <m/>
    <n v="5"/>
    <n v="5"/>
    <x v="0"/>
    <n v="5"/>
    <m/>
    <s v="16:06"/>
  </r>
  <r>
    <n v="713"/>
    <d v="2024-07-01T00:00:00"/>
    <d v="1899-12-30T14:12:28"/>
    <s v="computer"/>
    <s v="Yes"/>
    <m/>
    <n v="90"/>
    <s v="Yes"/>
    <n v="75.819999999999993"/>
    <n v="-14.180000000000007"/>
    <s v="Yes"/>
    <m/>
    <s v="Yes"/>
    <x v="2"/>
    <x v="0"/>
    <s v="45+"/>
    <s v="Yes"/>
    <s v="Artificial Intelligence"/>
    <x v="1"/>
    <s v="Online Training (ie. Udemy, Pluralsight)"/>
    <s v="LinkedIn Learning"/>
    <s v="None"/>
    <m/>
    <n v="3"/>
    <n v="3"/>
    <x v="0"/>
    <n v="5"/>
    <s v="Some of my answers may appear to negate the effectiveness of the Tech Moms program. I was an executive that made a significant salary that I knew would decrease when I took the leap from an established career to a brand new one.   I also came into my role with more confidence because of a 20+ year career in finance.   While the survey looks like I lost money (that is true) transitioning to a career in technology, my goal was to be able to take ZERO technical experience and transition into a leadership role within technology. Which I did in 2 years. Thank you @techmoms!"/>
    <s v="10:12"/>
  </r>
  <r>
    <n v="710"/>
    <d v="2024-07-01T00:00:00"/>
    <d v="1899-12-30T14:25:03"/>
    <s v="phone"/>
    <s v="No"/>
    <n v="2.5"/>
    <m/>
    <s v="Yes"/>
    <n v="26.44"/>
    <n v="26.44"/>
    <s v="Yes"/>
    <m/>
    <s v="No"/>
    <x v="2"/>
    <x v="0"/>
    <n v="40"/>
    <s v="No"/>
    <s v="Product Management / Tech Business Analysis"/>
    <x v="1"/>
    <s v="Online Training (ie. Udemy, Pluralsight)"/>
    <s v="None"/>
    <m/>
    <m/>
    <n v="5"/>
    <n v="4"/>
    <x v="1"/>
    <n v="5"/>
    <m/>
    <s v="08:09"/>
  </r>
  <r>
    <n v="709"/>
    <d v="2024-07-01T00:00:00"/>
    <d v="1899-12-30T14:36:56"/>
    <s v="computer"/>
    <s v="No"/>
    <n v="4"/>
    <m/>
    <s v="No"/>
    <m/>
    <n v="0"/>
    <m/>
    <m/>
    <m/>
    <x v="1"/>
    <x v="2"/>
    <m/>
    <s v="Yes"/>
    <s v="Cyber Security"/>
    <x v="0"/>
    <m/>
    <m/>
    <m/>
    <m/>
    <n v="5"/>
    <n v="4"/>
    <x v="0"/>
    <n v="4"/>
    <m/>
    <s v="01:40"/>
  </r>
  <r>
    <n v="708"/>
    <d v="2024-07-03T00:00:00"/>
    <d v="1899-12-30T13:31:35"/>
    <s v="computer"/>
    <s v="Yes"/>
    <m/>
    <n v="11"/>
    <s v="Yes"/>
    <n v="28"/>
    <n v="17"/>
    <s v="Yes"/>
    <m/>
    <s v="No"/>
    <x v="2"/>
    <x v="0"/>
    <n v="40"/>
    <s v="No"/>
    <s v="Software Development"/>
    <x v="1"/>
    <s v="V School, Codefi CodeLabs"/>
    <s v="none current"/>
    <s v="V School Web Development Codefi CodeLabs Web Development"/>
    <m/>
    <n v="5"/>
    <n v="5"/>
    <x v="0"/>
    <n v="5"/>
    <m/>
    <s v="04:55"/>
  </r>
  <r>
    <n v="707"/>
    <d v="2024-07-04T00:00:00"/>
    <d v="1899-12-30T13:12:58"/>
    <s v="phone"/>
    <s v="Yes"/>
    <m/>
    <n v="18"/>
    <s v="No"/>
    <m/>
    <n v="-18"/>
    <m/>
    <m/>
    <m/>
    <x v="1"/>
    <x v="2"/>
    <m/>
    <s v="Yes"/>
    <s v="Digital Marketing"/>
    <x v="0"/>
    <m/>
    <m/>
    <m/>
    <m/>
    <n v="4"/>
    <n v="2"/>
    <x v="1"/>
    <n v="3"/>
    <m/>
    <s v="04:43"/>
  </r>
  <r>
    <n v="706"/>
    <d v="2024-07-05T00:00:00"/>
    <d v="1899-12-30T15:32:04"/>
    <s v="phone"/>
    <s v="Yes"/>
    <m/>
    <n v="50"/>
    <s v="Yes"/>
    <n v="50"/>
    <n v="0"/>
    <s v="Yes"/>
    <m/>
    <s v="No"/>
    <x v="0"/>
    <x v="1"/>
    <n v="10"/>
    <s v="Yes"/>
    <s v="Information Technology (IT) / Technical Support"/>
    <x v="1"/>
    <s v="Online Training (ie. Udemy, Pluralsight)"/>
    <s v="Utah Tech Pluralsight and Data Camp"/>
    <s v="Currently going for CompTia cert."/>
    <m/>
    <n v="5"/>
    <n v="5"/>
    <x v="0"/>
    <n v="5"/>
    <m/>
    <s v="07:38"/>
  </r>
  <r>
    <n v="680"/>
    <d v="2024-07-05T00:00:00"/>
    <d v="1899-12-30T19:33:06"/>
    <s v="phone"/>
    <s v="No"/>
    <n v="1"/>
    <m/>
    <s v="Yes"/>
    <n v="22"/>
    <n v="22"/>
    <s v="Yes"/>
    <m/>
    <s v="Yes"/>
    <x v="0"/>
    <x v="1"/>
    <n v="10"/>
    <s v="No"/>
    <s v="UI / UX"/>
    <x v="1"/>
    <s v="WGU Readytrack Junior Front End Engineering"/>
    <s v="Na"/>
    <s v="WGU Readytrack Junior Front-end Engineering"/>
    <m/>
    <n v="5"/>
    <n v="5"/>
    <x v="0"/>
    <n v="5"/>
    <m/>
    <s v="04:12"/>
  </r>
  <r>
    <n v="679"/>
    <d v="2024-07-06T00:00:00"/>
    <d v="1899-12-30T20:10:08"/>
    <s v="phone"/>
    <s v="No"/>
    <n v="20"/>
    <m/>
    <s v="Yes"/>
    <n v="21.68"/>
    <n v="21.68"/>
    <s v="Yes"/>
    <m/>
    <s v="Yes"/>
    <x v="2"/>
    <x v="0"/>
    <n v="40"/>
    <s v="No"/>
    <s v="Health care"/>
    <x v="1"/>
    <s v="University of Utah"/>
    <s v="Certified Clinical Medical Assistant"/>
    <s v="International Review Board certification (for FDA regulated clinical trials)"/>
    <m/>
    <n v="5"/>
    <n v="5"/>
    <x v="0"/>
    <n v="5"/>
    <s v="Thank you Tech Moms for believing in me! The boost of confidence has made a world of difference!"/>
    <s v="07:17"/>
  </r>
  <r>
    <n v="678"/>
    <d v="2024-07-07T00:00:00"/>
    <d v="1899-12-30T00:56:15"/>
    <s v="phone"/>
    <s v="No"/>
    <n v="1"/>
    <m/>
    <s v="No"/>
    <m/>
    <n v="0"/>
    <m/>
    <m/>
    <m/>
    <x v="1"/>
    <x v="2"/>
    <m/>
    <s v="Yes"/>
    <s v="Software Development"/>
    <x v="1"/>
    <s v="Weber State University, Online Training (ie. Udemy, Pluralsight)"/>
    <s v="I’ve started the programming essentials certificate from Weber state via the Apprenti program."/>
    <m/>
    <m/>
    <n v="4"/>
    <n v="4"/>
    <x v="1"/>
    <n v="4"/>
    <m/>
    <s v="04:25"/>
  </r>
  <r>
    <n v="675"/>
    <d v="2024-07-07T00:00:00"/>
    <d v="1899-12-30T01:26:30"/>
    <s v="computer"/>
    <s v="No"/>
    <n v="3"/>
    <m/>
    <s v="No"/>
    <m/>
    <n v="0"/>
    <m/>
    <m/>
    <m/>
    <x v="1"/>
    <x v="2"/>
    <m/>
    <s v="Yes"/>
    <s v="Technical Project Management / Scrum Master"/>
    <x v="1"/>
    <s v="Online Training (ie. Udemy, Pluralsight), tech moms cyber security"/>
    <s v="I am enrolled with Utah Tech for PMI Agile certification, and Cyber Security course with Tech moms"/>
    <s v="Certified Scrum Master &amp; Certified Scrum Product Owner"/>
    <m/>
    <n v="4"/>
    <n v="4"/>
    <x v="0"/>
    <n v="5"/>
    <m/>
    <s v="07:11"/>
  </r>
  <r>
    <n v="670"/>
    <d v="2024-07-07T00:00:00"/>
    <d v="1899-12-30T13:03:26"/>
    <s v="phone"/>
    <s v="Yes"/>
    <m/>
    <n v="25"/>
    <s v="Yes"/>
    <n v="35"/>
    <n v="10"/>
    <s v="Yes"/>
    <m/>
    <s v="No"/>
    <x v="2"/>
    <x v="1"/>
    <n v="20"/>
    <s v="No"/>
    <s v="Still deciding"/>
    <x v="1"/>
    <s v="BYU-Idaho"/>
    <s v="Graphic Design, Web Development and Computer Science."/>
    <s v="Graphic Design"/>
    <m/>
    <n v="1"/>
    <n v="2"/>
    <x v="4"/>
    <n v="3"/>
    <s v="I wish Tech-moms could maintain a project based cohort. Were mothers could share their projects, learn more skills and get there questions answered in person. Online has been very tough for me."/>
    <s v="12:13"/>
  </r>
  <r>
    <n v="663"/>
    <d v="2024-07-07T00:00:00"/>
    <d v="1899-12-30T17:34:21"/>
    <s v="phone"/>
    <s v="Yes"/>
    <m/>
    <n v="23.5"/>
    <s v="Yes"/>
    <n v="43.27"/>
    <n v="19.770000000000003"/>
    <s v="Yes"/>
    <m/>
    <s v="Yes"/>
    <x v="2"/>
    <x v="0"/>
    <n v="40"/>
    <s v="No"/>
    <s v="UI / UX"/>
    <x v="0"/>
    <m/>
    <m/>
    <m/>
    <m/>
    <n v="5"/>
    <n v="5"/>
    <x v="0"/>
    <n v="5"/>
    <m/>
    <s v="02:24"/>
  </r>
  <r>
    <n v="658"/>
    <d v="2024-07-08T00:00:00"/>
    <d v="1899-12-30T19:07:31"/>
    <s v="computer"/>
    <s v="No"/>
    <n v="11"/>
    <m/>
    <s v="No"/>
    <m/>
    <n v="0"/>
    <m/>
    <m/>
    <m/>
    <x v="1"/>
    <x v="2"/>
    <m/>
    <s v="Yes"/>
    <s v="UI / UX"/>
    <x v="0"/>
    <m/>
    <m/>
    <m/>
    <m/>
    <n v="5"/>
    <n v="4"/>
    <x v="2"/>
    <n v="3"/>
    <s v="I value being part of the Tech Mom alumni.  There is always something of value on the slack channels that I can use and keep in touch with others."/>
    <s v="52:18"/>
  </r>
  <r>
    <n v="656"/>
    <d v="2024-07-09T00:00:00"/>
    <d v="1899-12-30T01:44:52"/>
    <s v="phone"/>
    <s v="No"/>
    <n v="2"/>
    <m/>
    <s v="Yes"/>
    <n v="22"/>
    <n v="22"/>
    <s v="Yes"/>
    <m/>
    <s v="No"/>
    <x v="2"/>
    <x v="1"/>
    <n v="15"/>
    <s v="Yes"/>
    <s v="Product Management / Tech Business Analysis"/>
    <x v="0"/>
    <m/>
    <m/>
    <m/>
    <m/>
    <n v="4"/>
    <n v="3"/>
    <x v="1"/>
    <n v="3"/>
    <m/>
    <s v="02:48"/>
  </r>
  <r>
    <n v="652"/>
    <d v="2024-07-10T00:00:00"/>
    <d v="1899-12-30T01:21:10"/>
    <s v="phone"/>
    <s v="No"/>
    <n v="5"/>
    <m/>
    <s v="No"/>
    <m/>
    <n v="0"/>
    <m/>
    <m/>
    <m/>
    <x v="1"/>
    <x v="2"/>
    <m/>
    <s v="Yes"/>
    <s v="UI / UX"/>
    <x v="1"/>
    <s v="Online Training (ie. Udemy, Pluralsight)"/>
    <s v="Courser possibly devcenter"/>
    <m/>
    <m/>
    <n v="5"/>
    <n v="5"/>
    <x v="0"/>
    <n v="4"/>
    <m/>
    <s v="02:09"/>
  </r>
  <r>
    <n v="649"/>
    <d v="2024-07-11T00:00:00"/>
    <d v="1899-12-30T01:21:50"/>
    <s v="phone"/>
    <s v="Yes"/>
    <m/>
    <n v="26"/>
    <s v="Yes"/>
    <n v="27"/>
    <n v="1"/>
    <s v="Yes"/>
    <m/>
    <s v="No"/>
    <x v="0"/>
    <x v="0"/>
    <s v="45+"/>
    <s v="Yes"/>
    <s v="Technical Sales"/>
    <x v="0"/>
    <m/>
    <m/>
    <m/>
    <m/>
    <n v="4"/>
    <n v="4"/>
    <x v="1"/>
    <n v="4"/>
    <s v="I was grateful for the opportunity I had to be introduced to so many different Fields."/>
    <s v="03:25"/>
  </r>
  <r>
    <n v="648"/>
    <d v="2024-07-11T00:00:00"/>
    <d v="1899-12-30T02:10:53"/>
    <s v="phone"/>
    <s v="No"/>
    <n v="1"/>
    <m/>
    <s v="Yes"/>
    <n v="21"/>
    <n v="21"/>
    <s v="Yes"/>
    <m/>
    <s v="No"/>
    <x v="2"/>
    <x v="0"/>
    <n v="40"/>
    <s v="No"/>
    <s v="Data Science / Reporting &amp; Analytics"/>
    <x v="0"/>
    <m/>
    <m/>
    <m/>
    <m/>
    <n v="5"/>
    <n v="5"/>
    <x v="0"/>
    <n v="4"/>
    <m/>
    <s v="05:54"/>
  </r>
  <r>
    <n v="647"/>
    <d v="2024-07-11T00:00:00"/>
    <d v="1899-12-30T21:24:37"/>
    <s v="phone"/>
    <s v="Yes"/>
    <m/>
    <n v="15"/>
    <s v="Yes"/>
    <n v="19"/>
    <n v="4"/>
    <s v="Yes"/>
    <m/>
    <s v="No"/>
    <x v="2"/>
    <x v="0"/>
    <n v="40"/>
    <s v="No"/>
    <s v="Information Technology (IT) / Technical Support"/>
    <x v="0"/>
    <m/>
    <m/>
    <m/>
    <m/>
    <n v="5"/>
    <n v="4"/>
    <x v="0"/>
    <n v="4"/>
    <m/>
    <s v="02:49"/>
  </r>
  <r>
    <n v="645"/>
    <d v="2024-07-13T00:00:00"/>
    <d v="1899-12-30T14:35:47"/>
    <s v="computer"/>
    <s v="No"/>
    <n v="8"/>
    <m/>
    <s v="No"/>
    <m/>
    <n v="0"/>
    <m/>
    <m/>
    <m/>
    <x v="1"/>
    <x v="2"/>
    <m/>
    <s v="Yes"/>
    <s v="Quality Assurance"/>
    <x v="1"/>
    <s v="Dev Mountain, Salt Lake Community College"/>
    <s v="I have finished my Programs"/>
    <s v="I finished the Work Force Services with SLCC front end development course and the Devmountain QA Course."/>
    <m/>
    <n v="4"/>
    <n v="3"/>
    <x v="0"/>
    <n v="2"/>
    <s v="Tech moms is an amazing support system and networking option. I haven't found a job yet but I know I will with the help and support of Tech-Moms. They are actively helping me look at job options, helping me work on interview skills, and helping me stay positive in this long job search."/>
    <s v="06:42"/>
  </r>
  <r>
    <n v="642"/>
    <d v="2024-07-15T00:00:00"/>
    <d v="1899-12-30T12:33:53"/>
    <s v="computer"/>
    <s v="Yes"/>
    <m/>
    <n v="40"/>
    <s v="Yes"/>
    <n v="75"/>
    <n v="35"/>
    <s v="Yes"/>
    <m/>
    <s v="Yes"/>
    <x v="2"/>
    <x v="0"/>
    <n v="40"/>
    <s v="No"/>
    <s v="Technical Project Management / Scrum Master"/>
    <x v="0"/>
    <m/>
    <m/>
    <m/>
    <m/>
    <n v="5"/>
    <n v="5"/>
    <x v="0"/>
    <n v="5"/>
    <m/>
    <s v="02:19"/>
  </r>
  <r>
    <n v="636"/>
    <d v="2024-07-15T00:00:00"/>
    <d v="1899-12-30T23:09:03"/>
    <s v="phone"/>
    <s v="Yes"/>
    <m/>
    <n v="17"/>
    <s v="No"/>
    <m/>
    <n v="-17"/>
    <m/>
    <m/>
    <m/>
    <x v="1"/>
    <x v="2"/>
    <m/>
    <s v="Yes"/>
    <s v="UI / UX"/>
    <x v="1"/>
    <s v="V School, Weber State University, Online Training (ie. Udemy, Pluralsight), Berkley"/>
    <s v="None"/>
    <s v="UX/UI certificate Scrum Master CSPO AI Assistant Certification AI Empowerment for CEOs  UX Design Fundamentals Introduction to Figma Desig"/>
    <m/>
    <n v="4"/>
    <n v="5"/>
    <x v="0"/>
    <n v="3"/>
    <m/>
    <s v="16:56"/>
  </r>
  <r>
    <n v="608"/>
    <d v="2024-07-19T00:00:00"/>
    <d v="1899-12-30T23:29:11"/>
    <s v="phone"/>
    <s v="Yes"/>
    <m/>
    <n v="30"/>
    <s v="Yes"/>
    <n v="20"/>
    <n v="-10"/>
    <s v="Yes"/>
    <m/>
    <s v="No"/>
    <x v="2"/>
    <x v="1"/>
    <n v="20"/>
    <s v="No"/>
    <s v="None at the moment. Possibly UI/UX"/>
    <x v="0"/>
    <m/>
    <m/>
    <m/>
    <m/>
    <n v="5"/>
    <n v="4"/>
    <x v="1"/>
    <n v="4"/>
    <s v="I love the supportive community that Tech Moms provides!"/>
    <s v="05:04"/>
  </r>
  <r>
    <n v="606"/>
    <d v="2024-07-23T00:00:00"/>
    <d v="1899-12-30T16:29:57"/>
    <s v="phone"/>
    <s v="Yes"/>
    <m/>
    <n v="32"/>
    <s v="Yes"/>
    <n v="17"/>
    <n v="-15"/>
    <s v="No"/>
    <m/>
    <s v="No"/>
    <x v="0"/>
    <x v="1"/>
    <n v="25"/>
    <s v="No"/>
    <s v="Web"/>
    <x v="0"/>
    <m/>
    <m/>
    <m/>
    <m/>
    <n v="4"/>
    <n v="4"/>
    <x v="1"/>
    <n v="4"/>
    <m/>
    <s v="03:34"/>
  </r>
  <r>
    <n v="605"/>
    <d v="2024-07-23T00:00:00"/>
    <d v="1899-12-30T16:30:07"/>
    <s v="phone"/>
    <s v="No"/>
    <n v="3"/>
    <m/>
    <s v="No"/>
    <m/>
    <n v="0"/>
    <m/>
    <m/>
    <m/>
    <x v="1"/>
    <x v="2"/>
    <m/>
    <s v="No"/>
    <s v="Data Science / Reporting &amp; Analytics"/>
    <x v="0"/>
    <m/>
    <m/>
    <m/>
    <m/>
    <n v="4"/>
    <n v="4"/>
    <x v="2"/>
    <n v="3"/>
    <m/>
    <s v="01:57"/>
  </r>
  <r>
    <n v="604"/>
    <d v="2024-07-23T00:00:00"/>
    <d v="1899-12-30T16:30:25"/>
    <s v="phone"/>
    <s v="Yes"/>
    <m/>
    <n v="18"/>
    <s v="Yes"/>
    <n v="18"/>
    <n v="0"/>
    <s v="Yes"/>
    <m/>
    <s v="No"/>
    <x v="0"/>
    <x v="0"/>
    <s v="45+"/>
    <s v="No"/>
    <s v="Digital Marketing"/>
    <x v="0"/>
    <m/>
    <m/>
    <m/>
    <m/>
    <n v="2"/>
    <n v="5"/>
    <x v="1"/>
    <n v="1"/>
    <s v="I need more training"/>
    <s v="03:04"/>
  </r>
  <r>
    <n v="602"/>
    <d v="2024-07-23T00:00:00"/>
    <d v="1899-12-30T16:30:59"/>
    <s v="computer"/>
    <s v="No"/>
    <n v="1"/>
    <m/>
    <s v="Yes"/>
    <n v="35"/>
    <n v="35"/>
    <s v="Yes"/>
    <m/>
    <s v="No"/>
    <x v="2"/>
    <x v="0"/>
    <s v="45+"/>
    <s v="Yes"/>
    <s v="Digital Marketing"/>
    <x v="0"/>
    <m/>
    <m/>
    <m/>
    <m/>
    <n v="3"/>
    <n v="3"/>
    <x v="1"/>
    <n v="3"/>
    <m/>
    <s v="01:48"/>
  </r>
  <r>
    <n v="600"/>
    <d v="2024-07-23T00:00:00"/>
    <d v="1899-12-30T16:31:06"/>
    <s v="phone"/>
    <s v="No"/>
    <n v="0"/>
    <m/>
    <s v="Yes"/>
    <n v="33.5"/>
    <n v="33.5"/>
    <s v="Yes"/>
    <m/>
    <s v="Yes"/>
    <x v="2"/>
    <x v="0"/>
    <n v="40"/>
    <s v="No"/>
    <s v="Finance"/>
    <x v="0"/>
    <m/>
    <m/>
    <m/>
    <m/>
    <n v="3"/>
    <n v="4"/>
    <x v="2"/>
    <n v="4"/>
    <m/>
    <s v="17:04"/>
  </r>
  <r>
    <n v="599"/>
    <d v="2024-07-23T00:00:00"/>
    <d v="1899-12-30T16:31:35"/>
    <s v="phone"/>
    <s v="No"/>
    <n v="0"/>
    <m/>
    <s v="Yes"/>
    <n v="57.8"/>
    <n v="57.8"/>
    <s v="Yes"/>
    <m/>
    <s v="No"/>
    <x v="2"/>
    <x v="0"/>
    <s v="45+"/>
    <s v="No"/>
    <s v="Technical Project Management / Scrum Master"/>
    <x v="1"/>
    <s v="Online Training (ie. Udemy, Pluralsight), PMP, Scrum Alliance, SAFe and ITIL"/>
    <s v="PMP(done) , SAFe Product Manager (done), CompTIA Sec + (government requirement in progress ) and ITIL foundation in progress"/>
    <s v="PMP, SAFe scrum master /product manager /leading safe, Scrum Alliance (advanced scrum master and advanced product owner)"/>
    <m/>
    <n v="4"/>
    <n v="3"/>
    <x v="2"/>
    <n v="4"/>
    <m/>
    <s v="53:24"/>
  </r>
  <r>
    <n v="598"/>
    <d v="2024-07-23T00:00:00"/>
    <d v="1899-12-30T16:31:39"/>
    <s v="phone"/>
    <s v="Yes"/>
    <m/>
    <n v="40"/>
    <s v="Yes"/>
    <n v="48"/>
    <n v="8"/>
    <s v="Yes"/>
    <m/>
    <s v="No"/>
    <x v="2"/>
    <x v="0"/>
    <n v="40"/>
    <s v="Yes"/>
    <s v="Product Management / Tech Business Analysis"/>
    <x v="0"/>
    <m/>
    <m/>
    <m/>
    <m/>
    <n v="4"/>
    <n v="4"/>
    <x v="1"/>
    <n v="3"/>
    <m/>
    <s v="03:40"/>
  </r>
  <r>
    <n v="596"/>
    <d v="2024-07-23T00:00:00"/>
    <d v="1899-12-30T16:33:02"/>
    <s v="phone"/>
    <s v="No"/>
    <n v="1"/>
    <m/>
    <s v="No"/>
    <m/>
    <n v="0"/>
    <m/>
    <m/>
    <m/>
    <x v="1"/>
    <x v="2"/>
    <m/>
    <s v="Yes"/>
    <s v="I’m not seeking a career in tech at this time"/>
    <x v="0"/>
    <m/>
    <m/>
    <m/>
    <m/>
    <n v="4"/>
    <n v="4"/>
    <x v="1"/>
    <n v="3"/>
    <s v="Thank you for your follow up.  I didn’t do well in the class.  I think I got off on the wrong foot and learned wrong, if I can say that.  I really missed some critical information.  I’d be open to starting over though."/>
    <s v="05:20"/>
  </r>
  <r>
    <n v="593"/>
    <d v="2024-07-23T00:00:00"/>
    <d v="1899-12-30T16:34:02"/>
    <s v="phone"/>
    <s v="Yes"/>
    <m/>
    <n v="43"/>
    <s v="Yes"/>
    <n v="45"/>
    <n v="2"/>
    <s v="Yes"/>
    <m/>
    <s v="No"/>
    <x v="0"/>
    <x v="0"/>
    <s v="45+"/>
    <s v="Yes"/>
    <s v="Product Management / Tech Business Analysis"/>
    <x v="0"/>
    <m/>
    <m/>
    <m/>
    <m/>
    <n v="4"/>
    <n v="3"/>
    <x v="1"/>
    <n v="2"/>
    <s v="Overall, the program helped me to gain more confidence, expanded my knowledge about website design and languages. However, this didn’t help me in my career. I would really appreciate if we could get some internship through the program, to get more visibility in front of potential employers"/>
    <s v="06:18"/>
  </r>
  <r>
    <n v="590"/>
    <d v="2024-07-23T00:00:00"/>
    <d v="1899-12-30T16:36:03"/>
    <s v="phone"/>
    <s v="No"/>
    <n v="3"/>
    <m/>
    <s v="No"/>
    <m/>
    <n v="0"/>
    <m/>
    <m/>
    <m/>
    <x v="1"/>
    <x v="2"/>
    <m/>
    <s v="No"/>
    <s v=" Not building on tech skills/in school"/>
    <x v="0"/>
    <m/>
    <m/>
    <m/>
    <m/>
    <n v="5"/>
    <n v="5"/>
    <x v="1"/>
    <n v="4"/>
    <m/>
    <s v="03:06"/>
  </r>
  <r>
    <n v="587"/>
    <d v="2024-07-23T00:00:00"/>
    <d v="1899-12-30T16:37:31"/>
    <s v="phone"/>
    <s v="No"/>
    <n v="1"/>
    <m/>
    <s v="Yes"/>
    <n v="28"/>
    <n v="28"/>
    <s v="Yes"/>
    <m/>
    <s v="No"/>
    <x v="2"/>
    <x v="0"/>
    <n v="40"/>
    <s v="No"/>
    <s v="Data Science / Reporting &amp; Analytics"/>
    <x v="1"/>
    <s v="V School"/>
    <s v="None"/>
    <s v="None"/>
    <m/>
    <n v="5"/>
    <n v="5"/>
    <x v="0"/>
    <n v="5"/>
    <s v="Tech Moms made it possible for me to transition careers."/>
    <s v="03:41"/>
  </r>
  <r>
    <n v="585"/>
    <d v="2024-07-23T00:00:00"/>
    <d v="1899-12-30T16:38:40"/>
    <s v="phone"/>
    <s v="Yes"/>
    <m/>
    <n v="17.7"/>
    <s v="Yes"/>
    <n v="20.5"/>
    <n v="2.8000000000000007"/>
    <s v="Yes"/>
    <m/>
    <s v="Yes"/>
    <x v="2"/>
    <x v="0"/>
    <n v="40"/>
    <s v="No"/>
    <s v="Data Science / Reporting &amp; Analytics"/>
    <x v="1"/>
    <s v="Online Training (ie. Udemy, Pluralsight)"/>
    <s v="Coursera Intro to Tableau"/>
    <s v="https //www.coursera.org/learn/foundations-of-cybersecurity?utm_source=mobile  https //www.coursera.org/learn/introduction-to-tableau?utm_so"/>
    <m/>
    <n v="5"/>
    <n v="5"/>
    <x v="0"/>
    <n v="5"/>
    <m/>
    <s v="10:23"/>
  </r>
  <r>
    <n v="534"/>
    <d v="2024-07-23T00:00:00"/>
    <d v="1899-12-30T16:42:58"/>
    <s v="phone"/>
    <s v="Yes"/>
    <m/>
    <n v="26"/>
    <s v="Yes"/>
    <n v="26"/>
    <n v="0"/>
    <s v="Yes"/>
    <m/>
    <s v="No"/>
    <x v="0"/>
    <x v="0"/>
    <n v="35"/>
    <s v="Yes"/>
    <s v="Data Science / Reporting &amp; Analytics"/>
    <x v="0"/>
    <m/>
    <m/>
    <m/>
    <m/>
    <n v="5"/>
    <n v="5"/>
    <x v="0"/>
    <n v="3"/>
    <s v="Love TechMoms! I am enrolled in the Data Analytical class starting at the end of the month!! So excited!!"/>
    <s v="02:35"/>
  </r>
  <r>
    <n v="533"/>
    <d v="2024-07-23T00:00:00"/>
    <d v="1899-12-30T16:43:43"/>
    <s v="phone"/>
    <s v="No"/>
    <n v="10"/>
    <m/>
    <s v="Yes"/>
    <n v="20"/>
    <n v="20"/>
    <s v="Yes"/>
    <m/>
    <s v="No"/>
    <x v="2"/>
    <x v="0"/>
    <n v="40"/>
    <s v="No"/>
    <s v="Cyber Security"/>
    <x v="0"/>
    <m/>
    <m/>
    <m/>
    <m/>
    <n v="5"/>
    <n v="5"/>
    <x v="0"/>
    <n v="5"/>
    <m/>
    <s v="02:33"/>
  </r>
  <r>
    <n v="530"/>
    <d v="2024-07-23T00:00:00"/>
    <d v="1899-12-30T16:49:55"/>
    <s v="phone"/>
    <s v="Yes"/>
    <m/>
    <n v="30"/>
    <s v="Yes"/>
    <n v="30"/>
    <n v="0"/>
    <s v="Yes"/>
    <m/>
    <s v="No"/>
    <x v="0"/>
    <x v="0"/>
    <n v="35"/>
    <s v="No"/>
    <s v="Technical Sales"/>
    <x v="0"/>
    <m/>
    <m/>
    <m/>
    <m/>
    <n v="5"/>
    <n v="5"/>
    <x v="0"/>
    <n v="5"/>
    <m/>
    <s v="02:33"/>
  </r>
  <r>
    <n v="524"/>
    <d v="2024-07-23T00:00:00"/>
    <d v="1899-12-30T16:51:50"/>
    <s v="phone"/>
    <s v="Yes"/>
    <m/>
    <n v="17"/>
    <s v="Yes"/>
    <n v="25"/>
    <n v="8"/>
    <s v="Yes"/>
    <m/>
    <s v="Yes"/>
    <x v="2"/>
    <x v="0"/>
    <n v="40"/>
    <s v="No"/>
    <s v="Quality Assurance"/>
    <x v="0"/>
    <m/>
    <m/>
    <m/>
    <m/>
    <n v="5"/>
    <n v="5"/>
    <x v="0"/>
    <n v="5"/>
    <m/>
    <s v="03:10"/>
  </r>
  <r>
    <n v="523"/>
    <d v="2024-07-23T00:00:00"/>
    <d v="1899-12-30T16:56:31"/>
    <s v="phone"/>
    <s v="Yes"/>
    <m/>
    <n v="15"/>
    <s v="No"/>
    <m/>
    <n v="-15"/>
    <m/>
    <m/>
    <m/>
    <x v="1"/>
    <x v="2"/>
    <m/>
    <s v="Yes"/>
    <s v="Quality Assurance"/>
    <x v="0"/>
    <m/>
    <m/>
    <m/>
    <m/>
    <n v="2"/>
    <n v="2"/>
    <x v="2"/>
    <n v="1"/>
    <s v="Didn't feel very supported after the class ended. Attended a call to learn how to make a better resume and fixed my resume according to the advice I was given and didn't get any calls. Changed my resume back to the way I originally had it and finally started receiving interviews. Additionally was told the cyber security class that was starting this year was going to be around the Davis area so I signed up and then last minute told it would be in West valley which was not an available option for me and then the price was not discussed before having to go to West valley which didn't sit right with me."/>
    <s v="07:14"/>
  </r>
  <r>
    <n v="521"/>
    <d v="2024-07-23T00:00:00"/>
    <d v="1899-12-30T17:06:40"/>
    <s v="phone"/>
    <s v="Yes"/>
    <m/>
    <n v="21"/>
    <s v="Yes"/>
    <n v="23"/>
    <n v="2"/>
    <s v="Yes"/>
    <m/>
    <s v="No"/>
    <x v="0"/>
    <x v="0"/>
    <n v="40"/>
    <s v="Yes"/>
    <s v="Data Science / Reporting &amp; Analytics"/>
    <x v="0"/>
    <m/>
    <m/>
    <m/>
    <m/>
    <n v="5"/>
    <n v="4"/>
    <x v="1"/>
    <n v="3"/>
    <m/>
    <s v="02:10"/>
  </r>
  <r>
    <n v="520"/>
    <d v="2024-07-23T00:00:00"/>
    <d v="1899-12-30T17:08:51"/>
    <s v="phone"/>
    <s v="No"/>
    <n v="0"/>
    <m/>
    <s v="Yes"/>
    <n v="25"/>
    <n v="25"/>
    <s v="Yes"/>
    <m/>
    <s v="No"/>
    <x v="2"/>
    <x v="1"/>
    <n v="10"/>
    <s v="No"/>
    <s v=" None"/>
    <x v="0"/>
    <m/>
    <m/>
    <m/>
    <m/>
    <n v="4"/>
    <n v="3"/>
    <x v="2"/>
    <n v="3"/>
    <s v="I didn't finish the program - stayed in my current career. But I didn’t like the teacher for my cohort. She was unorganized and her teaching felt chaotic."/>
    <s v="03:15"/>
  </r>
  <r>
    <n v="518"/>
    <d v="2024-07-23T00:00:00"/>
    <d v="1899-12-30T17:18:44"/>
    <s v="phone"/>
    <s v="Yes"/>
    <m/>
    <n v="16.350000000000001"/>
    <s v="Yes"/>
    <n v="22.6"/>
    <n v="6.25"/>
    <s v="Yes"/>
    <m/>
    <s v="No"/>
    <x v="2"/>
    <x v="0"/>
    <n v="40"/>
    <s v="Yes"/>
    <s v="Technical Sales"/>
    <x v="1"/>
    <s v="Salt Lake Community College, Online Training (ie. Udemy, Pluralsight)"/>
    <s v="SLCC web development, Microsoft Reach UI/UX mentorship and Pluralsight courses"/>
    <s v="Microsoft Reach and SLCC Web Dev"/>
    <m/>
    <n v="5"/>
    <n v="5"/>
    <x v="0"/>
    <n v="5"/>
    <s v="Tech-Moms gave me my confidence back. Not long after COVID began, I moved to a town where I knew no one, my mother died and I lost my job. Within 3 months it felt like my world collapsed. I found a job quickly but my confidence was shot. I didn’t have a lot of confidence in my abilities until Tech-Moms reminded me that I am a quick learner, and I enjoy working with people everyday. I would not have had that as easily without taking courses from and working for Tech-Moms."/>
    <s v="09:27"/>
  </r>
  <r>
    <n v="514"/>
    <d v="2024-07-23T00:00:00"/>
    <d v="1899-12-30T17:35:30"/>
    <s v="phone"/>
    <s v="Yes"/>
    <m/>
    <n v="30.28"/>
    <s v="Yes"/>
    <n v="56"/>
    <n v="25.72"/>
    <s v="Yes"/>
    <m/>
    <s v="Yes"/>
    <x v="2"/>
    <x v="0"/>
    <s v="45+"/>
    <s v="No"/>
    <s v="Data Science / Reporting &amp; Analytics"/>
    <x v="0"/>
    <m/>
    <m/>
    <m/>
    <m/>
    <n v="5"/>
    <n v="5"/>
    <x v="0"/>
    <n v="5"/>
    <s v="This program was an amazing confidence booster and provided the ability to learn new skills and overcome challenges"/>
    <s v="03:15"/>
  </r>
  <r>
    <n v="512"/>
    <d v="2024-07-23T00:00:00"/>
    <d v="1899-12-30T17:39:00"/>
    <s v="phone"/>
    <s v="Yes"/>
    <m/>
    <n v="14"/>
    <s v="Yes"/>
    <n v="30"/>
    <n v="16"/>
    <s v="Yes"/>
    <m/>
    <s v="Yes"/>
    <x v="2"/>
    <x v="0"/>
    <s v="45+"/>
    <s v="No"/>
    <s v="Data Science / Reporting &amp; Analytics"/>
    <x v="1"/>
    <s v="CodeUp"/>
    <s v="Data Science"/>
    <s v="CodeUp Data Science Program"/>
    <m/>
    <n v="5"/>
    <n v="5"/>
    <x v="0"/>
    <n v="5"/>
    <s v="I’m really grateful for what I learned at tech moms. It helped catalyst the change I needed in gaining the skills and confidence to enter the workforce full-time and become the sole employed adult in the family."/>
    <s v="07:31"/>
  </r>
  <r>
    <n v="511"/>
    <d v="2024-07-23T00:00:00"/>
    <d v="1899-12-30T17:52:40"/>
    <s v="phone"/>
    <s v="Yes"/>
    <m/>
    <n v="20"/>
    <s v="Yes"/>
    <n v="33.65"/>
    <n v="13.649999999999999"/>
    <s v="Yes"/>
    <m/>
    <s v="Yes"/>
    <x v="2"/>
    <x v="1"/>
    <n v="30"/>
    <s v="Yes"/>
    <s v=" Unsure"/>
    <x v="0"/>
    <m/>
    <m/>
    <m/>
    <m/>
    <n v="5"/>
    <n v="5"/>
    <x v="0"/>
    <n v="5"/>
    <s v="Thank you!"/>
    <s v="07:13"/>
  </r>
  <r>
    <n v="510"/>
    <d v="2024-07-23T00:00:00"/>
    <d v="1899-12-30T18:08:36"/>
    <s v="phone"/>
    <s v="Yes"/>
    <m/>
    <n v="26"/>
    <s v="Yes"/>
    <n v="28.85"/>
    <n v="2.8500000000000014"/>
    <s v="Yes"/>
    <m/>
    <s v="Yes"/>
    <x v="2"/>
    <x v="0"/>
    <n v="40"/>
    <s v="Yes"/>
    <s v="Technical Sales"/>
    <x v="0"/>
    <m/>
    <m/>
    <m/>
    <m/>
    <n v="4"/>
    <n v="4"/>
    <x v="0"/>
    <n v="3"/>
    <m/>
    <s v="08:11"/>
  </r>
  <r>
    <n v="509"/>
    <d v="2024-07-23T00:00:00"/>
    <d v="1899-12-30T18:40:59"/>
    <s v="phone"/>
    <s v="Yes"/>
    <m/>
    <n v="30"/>
    <s v="Yes"/>
    <n v="30"/>
    <n v="0"/>
    <s v="Yes"/>
    <m/>
    <s v="Yes"/>
    <x v="2"/>
    <x v="0"/>
    <n v="40"/>
    <s v="Yes"/>
    <s v="Data Science / Reporting &amp; Analytics"/>
    <x v="0"/>
    <m/>
    <m/>
    <m/>
    <m/>
    <n v="3"/>
    <n v="4"/>
    <x v="0"/>
    <n v="4"/>
    <s v="I would like to better understand how I can apply for a job and be more confident in my skills. Perhaps networking events will help me and others better understand the workforce."/>
    <s v="29:51"/>
  </r>
  <r>
    <n v="507"/>
    <d v="2024-07-23T00:00:00"/>
    <d v="1899-12-30T19:22:32"/>
    <s v="phone"/>
    <s v="Yes"/>
    <m/>
    <n v="40"/>
    <s v="Yes"/>
    <n v="47"/>
    <n v="7"/>
    <s v="Yes"/>
    <m/>
    <s v="No"/>
    <x v="0"/>
    <x v="0"/>
    <n v="40"/>
    <s v="Yes"/>
    <s v="Data Science / Reporting &amp; Analytics"/>
    <x v="1"/>
    <s v="Online Training (ie. Udemy, Pluralsight)"/>
    <s v="Coursera Data Analytics Certification"/>
    <s v="Coursera Data Analytics Cert"/>
    <m/>
    <n v="3"/>
    <n v="4"/>
    <x v="1"/>
    <n v="3"/>
    <m/>
    <s v="06:29"/>
  </r>
  <r>
    <n v="504"/>
    <d v="2024-07-23T00:00:00"/>
    <d v="1899-12-30T19:36:35"/>
    <s v="phone"/>
    <s v="No"/>
    <n v="1"/>
    <m/>
    <s v="Yes"/>
    <n v="24"/>
    <n v="24"/>
    <s v="Yes"/>
    <m/>
    <s v="Yes"/>
    <x v="2"/>
    <x v="1"/>
    <n v="30"/>
    <s v="No"/>
    <s v="Quality Assurance"/>
    <x v="0"/>
    <m/>
    <m/>
    <m/>
    <m/>
    <n v="5"/>
    <n v="5"/>
    <x v="0"/>
    <n v="5"/>
    <s v="I love tech moms"/>
    <s v="07:42"/>
  </r>
  <r>
    <n v="502"/>
    <d v="2024-07-23T00:00:00"/>
    <d v="1899-12-30T20:54:33"/>
    <s v="phone"/>
    <s v="No"/>
    <n v="1"/>
    <m/>
    <s v="No"/>
    <m/>
    <n v="0"/>
    <m/>
    <m/>
    <m/>
    <x v="1"/>
    <x v="2"/>
    <m/>
    <s v="Yes"/>
    <s v="Data Science / Reporting &amp; Analytics"/>
    <x v="1"/>
    <s v="SheCodes"/>
    <s v="FreeCodeCamp SheCodes"/>
    <s v="SheCodes"/>
    <m/>
    <n v="3"/>
    <n v="3"/>
    <x v="1"/>
    <n v="2"/>
    <s v="I have struggled with making the most of the resources provided or knowing what resources are present."/>
    <s v="04:27"/>
  </r>
  <r>
    <n v="501"/>
    <d v="2024-07-23T00:00:00"/>
    <d v="1899-12-30T21:35:19"/>
    <s v="phone"/>
    <s v="Yes"/>
    <m/>
    <n v="26"/>
    <s v="Yes"/>
    <n v="27"/>
    <n v="1"/>
    <s v="Yes"/>
    <m/>
    <s v="Yes"/>
    <x v="0"/>
    <x v="0"/>
    <n v="40"/>
    <s v="Yes"/>
    <s v="Cataloging Librarian, but open to tech jobs!"/>
    <x v="0"/>
    <m/>
    <m/>
    <m/>
    <m/>
    <n v="5"/>
    <n v="5"/>
    <x v="0"/>
    <n v="4"/>
    <m/>
    <s v="03:47"/>
  </r>
  <r>
    <n v="495"/>
    <d v="2024-07-23T00:00:00"/>
    <d v="1899-12-30T22:30:43"/>
    <s v="phone"/>
    <s v="Yes"/>
    <m/>
    <n v="13"/>
    <s v="Yes"/>
    <n v="21"/>
    <n v="8"/>
    <s v="Yes"/>
    <m/>
    <s v="Yes"/>
    <x v="2"/>
    <x v="0"/>
    <n v="40"/>
    <s v="No"/>
    <s v="Data Science / Reporting &amp; Analytics"/>
    <x v="0"/>
    <m/>
    <m/>
    <m/>
    <m/>
    <n v="5"/>
    <n v="5"/>
    <x v="0"/>
    <n v="5"/>
    <s v="I am so excited to have more time in the next few years to dive into data analytics. I was so torn between data analytics and digital marketing but have lately really felt a pull to go after data analytics. I am excited for the new data analytics course that is coming up with Tech-Moms!"/>
    <s v="07:13"/>
  </r>
  <r>
    <n v="494"/>
    <d v="2024-07-24T00:00:00"/>
    <d v="1899-12-30T12:00:56"/>
    <s v="phone"/>
    <s v="Yes"/>
    <m/>
    <n v="28"/>
    <s v="Yes"/>
    <n v="31.47"/>
    <n v="3.4699999999999989"/>
    <s v="Yes"/>
    <m/>
    <s v="No"/>
    <x v="2"/>
    <x v="0"/>
    <n v="40"/>
    <s v="No"/>
    <s v="Data Science / Reporting &amp; Analytics"/>
    <x v="1"/>
    <s v="Online Training (ie. Udemy, Pluralsight)"/>
    <s v="Pluralsight"/>
    <m/>
    <m/>
    <n v="3"/>
    <n v="3"/>
    <x v="1"/>
    <n v="3"/>
    <s v="I enjoyed the program but didn’t really feel like I fit in, though I struggle with social interactions. Unfortunately I am painfully shy and have been through some traumatic experiences (as I am sure many other tech-moms have) that unfortunately still affect me. But I am still trying and still love learning and am very grateful for the experience I had with Tech-moms. Julie Kohler is so smart and a great teacher and was so kind to me. I’d love to have another opportunity with your program. Thank you."/>
    <s v="08:27"/>
  </r>
  <r>
    <n v="492"/>
    <d v="2024-07-24T00:00:00"/>
    <d v="1899-12-30T13:23:53"/>
    <s v="phone"/>
    <s v="Yes"/>
    <m/>
    <n v="35"/>
    <s v="Yes"/>
    <n v="36"/>
    <n v="1"/>
    <s v="Yes"/>
    <m/>
    <s v="No"/>
    <x v="0"/>
    <x v="0"/>
    <n v="40"/>
    <s v="No"/>
    <s v="Data Science / Reporting &amp; Analytics"/>
    <x v="0"/>
    <m/>
    <m/>
    <m/>
    <m/>
    <n v="5"/>
    <n v="5"/>
    <x v="0"/>
    <n v="5"/>
    <s v="I loved my experience with tech moms. It opened my eyes to new field opportunities that I could possibly try to pursue"/>
    <s v="05:31"/>
  </r>
  <r>
    <n v="491"/>
    <d v="2024-07-24T00:00:00"/>
    <d v="1899-12-30T20:30:24"/>
    <s v="phone"/>
    <s v="Yes"/>
    <m/>
    <n v="10"/>
    <s v="Yes"/>
    <n v="13"/>
    <n v="3"/>
    <s v="Yes"/>
    <m/>
    <s v="No"/>
    <x v="0"/>
    <x v="1"/>
    <n v="5"/>
    <s v="No"/>
    <s v="Digital Marketing"/>
    <x v="0"/>
    <m/>
    <m/>
    <m/>
    <m/>
    <n v="5"/>
    <n v="5"/>
    <x v="0"/>
    <n v="5"/>
    <s v="I loved the class. It increased my confidence to learn technical things."/>
    <s v="06:31"/>
  </r>
  <r>
    <n v="490"/>
    <d v="2024-07-25T00:00:00"/>
    <d v="1899-12-30T02:02:16"/>
    <s v="computer"/>
    <s v="No"/>
    <n v="1"/>
    <m/>
    <s v="No"/>
    <m/>
    <n v="0"/>
    <m/>
    <m/>
    <m/>
    <x v="1"/>
    <x v="2"/>
    <m/>
    <s v="No"/>
    <s v="Software Development"/>
    <x v="1"/>
    <s v="Stanford - Python online"/>
    <s v="None, but I'd like to get into some."/>
    <s v="Stanford python intro"/>
    <m/>
    <n v="5"/>
    <n v="4"/>
    <x v="0"/>
    <n v="4"/>
    <s v="I would love to see more online options. I'm very interested in AI, so if there was an online option for AI I would be all over that! Also a coding 2.0 would be great. I felt like I wanted so much more after finishing the bootcamp."/>
    <s v="04:18"/>
  </r>
  <r>
    <n v="489"/>
    <d v="2024-07-25T00:00:00"/>
    <d v="1899-12-30T10:31:14"/>
    <s v="phone"/>
    <s v="Yes"/>
    <m/>
    <n v="35000"/>
    <s v="Yes"/>
    <n v="30"/>
    <n v="-34970"/>
    <s v="No"/>
    <m/>
    <s v="No"/>
    <x v="2"/>
    <x v="0"/>
    <n v="40"/>
    <s v="No"/>
    <s v="Technical Sales"/>
    <x v="0"/>
    <m/>
    <m/>
    <m/>
    <m/>
    <n v="5"/>
    <n v="5"/>
    <x v="0"/>
    <n v="5"/>
    <m/>
    <s v="04:06"/>
  </r>
  <r>
    <n v="485"/>
    <d v="2024-07-27T00:00:00"/>
    <d v="1899-12-30T13:31:20"/>
    <s v="computer"/>
    <s v="No"/>
    <n v="15"/>
    <m/>
    <s v="No"/>
    <m/>
    <n v="0"/>
    <m/>
    <m/>
    <m/>
    <x v="1"/>
    <x v="2"/>
    <m/>
    <s v="Yes"/>
    <s v="Information Technology (IT) / Technical Support"/>
    <x v="0"/>
    <m/>
    <m/>
    <m/>
    <m/>
    <n v="5"/>
    <n v="5"/>
    <x v="0"/>
    <n v="5"/>
    <m/>
    <s v="02:36"/>
  </r>
  <r>
    <n v="484"/>
    <d v="2024-07-27T00:00:00"/>
    <d v="1899-12-30T15:07:50"/>
    <s v="phone"/>
    <s v="Yes"/>
    <m/>
    <n v="17"/>
    <s v="Yes"/>
    <n v="28.85"/>
    <n v="11.850000000000001"/>
    <s v="Yes"/>
    <m/>
    <s v="Yes"/>
    <x v="2"/>
    <x v="0"/>
    <n v="40"/>
    <s v="Yes"/>
    <s v="Data Analytics / Software Development/Support"/>
    <x v="1"/>
    <s v="Brigham Young University - Idaho"/>
    <s v="Bachelor of Applied Technology"/>
    <s v="GERE Software Developer program - Western Governors University"/>
    <m/>
    <n v="5"/>
    <n v="4"/>
    <x v="1"/>
    <n v="3"/>
    <m/>
    <s v="06:50"/>
  </r>
  <r>
    <n v="483"/>
    <d v="2024-07-27T00:00:00"/>
    <d v="1899-12-30T20:21:08"/>
    <s v="phone"/>
    <s v="Yes"/>
    <m/>
    <n v="12"/>
    <s v="Yes"/>
    <n v="13"/>
    <n v="1"/>
    <s v="Yes"/>
    <m/>
    <s v="Yes"/>
    <x v="2"/>
    <x v="0"/>
    <n v="40"/>
    <s v="No"/>
    <s v="Information Technology (IT) / Technical Support"/>
    <x v="0"/>
    <m/>
    <m/>
    <m/>
    <m/>
    <n v="4"/>
    <n v="3"/>
    <x v="1"/>
    <n v="3"/>
    <m/>
    <s v="03:42"/>
  </r>
  <r>
    <n v="481"/>
    <d v="2024-07-29T00:00:00"/>
    <d v="1899-12-30T11:46:16"/>
    <s v="phone"/>
    <s v="No"/>
    <n v="11"/>
    <m/>
    <s v="No"/>
    <m/>
    <n v="0"/>
    <m/>
    <m/>
    <m/>
    <x v="1"/>
    <x v="2"/>
    <m/>
    <s v="Yes"/>
    <s v="Clerical/Remote"/>
    <x v="0"/>
    <m/>
    <m/>
    <m/>
    <m/>
    <n v="5"/>
    <n v="5"/>
    <x v="1"/>
    <n v="4"/>
    <s v="I did decide not to pursue tech, but Tech Moms gave me confidence to realize that I would enjoy working and that I was not  washed up."/>
    <s v="01:47"/>
  </r>
  <r>
    <n v="479"/>
    <d v="2024-07-29T00:00:00"/>
    <d v="1899-12-30T14:03:51"/>
    <s v="phone"/>
    <s v="Yes"/>
    <m/>
    <n v="29"/>
    <s v="Yes"/>
    <n v="31"/>
    <n v="2"/>
    <s v="Yes"/>
    <m/>
    <s v="No"/>
    <x v="0"/>
    <x v="0"/>
    <n v="40"/>
    <s v="Yes"/>
    <s v="Data Science / Reporting &amp; Analytics"/>
    <x v="0"/>
    <m/>
    <m/>
    <m/>
    <m/>
    <n v="4"/>
    <n v="4"/>
    <x v="1"/>
    <n v="2"/>
    <m/>
    <s v="04:02"/>
  </r>
  <r>
    <n v="474"/>
    <d v="2024-07-30T00:00:00"/>
    <d v="1899-12-30T13:11:20"/>
    <s v="phone"/>
    <s v="Yes"/>
    <m/>
    <n v="17.309999999999999"/>
    <s v="Yes"/>
    <n v="18.010000000000002"/>
    <n v="0.70000000000000284"/>
    <s v="Yes"/>
    <m/>
    <s v="No"/>
    <x v="0"/>
    <x v="0"/>
    <n v="40"/>
    <s v="Yes"/>
    <s v="Software Development"/>
    <x v="0"/>
    <m/>
    <m/>
    <m/>
    <m/>
    <n v="4"/>
    <n v="4"/>
    <x v="0"/>
    <n v="3"/>
    <m/>
    <s v="02:52"/>
  </r>
  <r>
    <n v="472"/>
    <d v="2024-07-30T00:00:00"/>
    <d v="1899-12-30T19:33:25"/>
    <s v="phone"/>
    <s v="Yes"/>
    <m/>
    <n v="20"/>
    <s v="Yes"/>
    <n v="38"/>
    <n v="18"/>
    <s v="Yes"/>
    <m/>
    <s v="Yes"/>
    <x v="2"/>
    <x v="0"/>
    <n v="40"/>
    <s v="Yes"/>
    <s v="Digital Marketing"/>
    <x v="1"/>
    <s v="University of Utah"/>
    <s v="University of Utah professional education Digital Marketing"/>
    <s v="HubSpot SEO"/>
    <m/>
    <n v="4"/>
    <n v="5"/>
    <x v="1"/>
    <n v="5"/>
    <m/>
    <s v="09:13"/>
  </r>
  <r>
    <n v="471"/>
    <d v="2024-08-02T00:00:00"/>
    <d v="1899-12-30T19:30:57"/>
    <s v="phone"/>
    <s v="Yes"/>
    <m/>
    <n v="16"/>
    <s v="Yes"/>
    <n v="49"/>
    <n v="33"/>
    <s v="Yes"/>
    <m/>
    <s v="Yes"/>
    <x v="2"/>
    <x v="0"/>
    <n v="40"/>
    <s v="No"/>
    <s v="Software Development"/>
    <x v="1"/>
    <s v="Utah Valley University, Brigham Young University -Idaho"/>
    <s v="Udemy"/>
    <s v="BS Applied Technology, Microsoft AI 900 cert, Microsoft AZ 900 cert, AWS Solutions Architect Associate cert, CompTIA Security+ cert"/>
    <m/>
    <n v="5"/>
    <n v="5"/>
    <x v="1"/>
    <n v="4"/>
    <m/>
    <s v="06:20"/>
  </r>
  <r>
    <n v="468"/>
    <d v="2024-08-02T00:00:00"/>
    <d v="1899-12-30T19:32:07"/>
    <s v="phone"/>
    <s v="Yes"/>
    <m/>
    <n v="23"/>
    <s v="Yes"/>
    <n v="25"/>
    <n v="2"/>
    <s v="Yes"/>
    <m/>
    <s v="No"/>
    <x v="2"/>
    <x v="0"/>
    <n v="40"/>
    <s v="No"/>
    <s v="Product Management / Tech Business Analysis"/>
    <x v="0"/>
    <m/>
    <m/>
    <m/>
    <m/>
    <n v="5"/>
    <n v="5"/>
    <x v="0"/>
    <n v="5"/>
    <m/>
    <s v="02:07"/>
  </r>
  <r>
    <n v="465"/>
    <d v="2024-08-02T00:00:00"/>
    <d v="1899-12-30T19:50:04"/>
    <s v="computer"/>
    <s v="Yes"/>
    <m/>
    <n v="25"/>
    <s v="Yes"/>
    <n v="40"/>
    <n v="15"/>
    <s v="Yes"/>
    <m/>
    <s v="Yes"/>
    <x v="2"/>
    <x v="0"/>
    <n v="40"/>
    <s v="No"/>
    <s v="Technical Project Management / Scrum Master"/>
    <x v="1"/>
    <s v="BYU Idaho"/>
    <s v="Professional Agile Leadership through Scrum.org  BYU Idaho I'm just working towards a Bachelors in Business"/>
    <m/>
    <m/>
    <n v="4"/>
    <n v="4"/>
    <x v="1"/>
    <n v="4"/>
    <s v="Tech Moms was a great stepping stone and very informative. Although I'm not doing the technical work myself, I am acting as a scrum master for a development team and officially an IT Project Manager. My time in Tech Moms helped me to better understand what our developers are doing. I also loved all the guest speakers who came that helped me understand different paths I could pursue.  I have also been able to attend some other classes hosted by Tech Moms that help in my work, such as understanding AI."/>
    <s v="14:11"/>
  </r>
  <r>
    <n v="404"/>
    <d v="2024-08-02T00:00:00"/>
    <d v="1899-12-30T20:08:29"/>
    <s v="phone"/>
    <s v="No"/>
    <n v="3"/>
    <m/>
    <s v="No"/>
    <m/>
    <n v="0"/>
    <m/>
    <m/>
    <m/>
    <x v="1"/>
    <x v="2"/>
    <m/>
    <s v="Yes"/>
    <s v="UI / UX"/>
    <x v="0"/>
    <m/>
    <m/>
    <m/>
    <m/>
    <n v="5"/>
    <n v="4"/>
    <x v="0"/>
    <n v="3"/>
    <m/>
    <s v="01:26"/>
  </r>
  <r>
    <n v="402"/>
    <d v="2024-08-02T00:00:00"/>
    <d v="1899-12-30T20:36:52"/>
    <s v="computer"/>
    <s v="Yes"/>
    <m/>
    <n v="10.199999999999999"/>
    <s v="Yes"/>
    <n v="17.5"/>
    <n v="7.3000000000000007"/>
    <s v="Yes"/>
    <m/>
    <s v="Yes"/>
    <x v="2"/>
    <x v="0"/>
    <n v="40"/>
    <s v="Yes"/>
    <s v="Software Development"/>
    <x v="0"/>
    <m/>
    <m/>
    <m/>
    <m/>
    <n v="4"/>
    <n v="3"/>
    <x v="2"/>
    <n v="3"/>
    <s v="Money is tight so hard to afford to take any additional classes since tech moms"/>
    <s v="05:23"/>
  </r>
  <r>
    <n v="399"/>
    <d v="2024-08-02T00:00:00"/>
    <d v="1899-12-30T21:15:33"/>
    <s v="computer"/>
    <s v="No"/>
    <n v="1"/>
    <m/>
    <s v="Yes"/>
    <n v="15"/>
    <n v="15"/>
    <s v="Yes"/>
    <m/>
    <s v="Yes"/>
    <x v="2"/>
    <x v="0"/>
    <n v="35"/>
    <s v="Yes"/>
    <s v="Digital Marketing"/>
    <x v="1"/>
    <s v="COUSERA/UDACITY"/>
    <s v="DIGITAL MARKETING-COMPLETED"/>
    <s v="Nanodegree - Udacity/ IT SUPPORT - Google-Cousera"/>
    <m/>
    <n v="4"/>
    <n v="4"/>
    <x v="1"/>
    <n v="3"/>
    <m/>
    <s v="09:46"/>
  </r>
  <r>
    <n v="396"/>
    <d v="2024-08-02T00:00:00"/>
    <d v="1899-12-30T21:53:43"/>
    <s v="phone"/>
    <s v="No"/>
    <n v="25"/>
    <m/>
    <s v="No"/>
    <m/>
    <n v="0"/>
    <m/>
    <m/>
    <m/>
    <x v="1"/>
    <x v="2"/>
    <m/>
    <s v="Yes"/>
    <s v="Cyber Security"/>
    <x v="1"/>
    <s v="TechMoms Cybersecurity Course"/>
    <s v="Techmoms Cyber Security Cohort"/>
    <s v="1990 earned a BBA in Information Systems 2023 completed TechMoms 9-week program"/>
    <m/>
    <n v="4"/>
    <n v="4"/>
    <x v="1"/>
    <n v="3"/>
    <s v="The instructors I have had in the TechMoms program have been elite. They are wonderful instructors who truly care about their students’ progress. The  cybersecurity program has been very challenging, but it has taught me so much about the field."/>
    <s v="13:10"/>
  </r>
  <r>
    <n v="394"/>
    <d v="2024-08-02T00:00:00"/>
    <d v="1899-12-30T22:10:29"/>
    <s v="phone"/>
    <s v="No"/>
    <n v="1.5"/>
    <m/>
    <s v="Yes"/>
    <n v="43"/>
    <n v="43"/>
    <s v="Yes"/>
    <m/>
    <s v="Yes"/>
    <x v="2"/>
    <x v="0"/>
    <n v="40"/>
    <s v="No"/>
    <s v="Product Management / Tech Business Analysis"/>
    <x v="0"/>
    <m/>
    <m/>
    <m/>
    <m/>
    <n v="5"/>
    <n v="4"/>
    <x v="0"/>
    <n v="5"/>
    <m/>
    <s v="02:35"/>
  </r>
  <r>
    <n v="393"/>
    <d v="2024-08-03T00:00:00"/>
    <d v="1899-12-30T12:51:12"/>
    <s v="phone"/>
    <s v="No"/>
    <n v="1"/>
    <m/>
    <s v="Yes"/>
    <n v="22"/>
    <n v="22"/>
    <s v="Yes"/>
    <m/>
    <s v="No"/>
    <x v="0"/>
    <x v="1"/>
    <n v="20"/>
    <s v="Yes"/>
    <s v="UI / UX"/>
    <x v="1"/>
    <s v="Salt Lake Community College"/>
    <s v="I finished web development at the salt lake community college"/>
    <s v="Web development"/>
    <m/>
    <n v="5"/>
    <n v="4"/>
    <x v="1"/>
    <n v="5"/>
    <s v="Love Tech Moms."/>
    <s v="34:02"/>
  </r>
  <r>
    <n v="391"/>
    <d v="2024-08-05T00:00:00"/>
    <d v="1899-12-30T17:49:56"/>
    <s v="phone"/>
    <s v="Yes"/>
    <m/>
    <n v="24"/>
    <s v="Yes"/>
    <n v="31"/>
    <n v="7"/>
    <s v="Yes"/>
    <m/>
    <s v="No"/>
    <x v="0"/>
    <x v="0"/>
    <n v="40"/>
    <s v="Yes"/>
    <s v="Technical Project Management / Scrum Master"/>
    <x v="0"/>
    <m/>
    <m/>
    <m/>
    <m/>
    <n v="5"/>
    <n v="4"/>
    <x v="1"/>
    <n v="4"/>
    <s v="The greatest value since graduating with TechMoms is the networking opportunities!"/>
    <s v="05:32"/>
  </r>
  <r>
    <n v="390"/>
    <d v="2024-08-05T00:00:00"/>
    <d v="1899-12-30T19:33:14"/>
    <s v="phone"/>
    <s v="No"/>
    <n v="18"/>
    <m/>
    <s v="No"/>
    <m/>
    <n v="0"/>
    <m/>
    <m/>
    <m/>
    <x v="1"/>
    <x v="2"/>
    <m/>
    <s v="Yes"/>
    <s v="UI / UX"/>
    <x v="1"/>
    <s v="Online Training (ie. Udemy, Pluralsight)"/>
    <s v="None"/>
    <s v="None"/>
    <m/>
    <n v="5"/>
    <n v="4"/>
    <x v="0"/>
    <n v="4"/>
    <m/>
    <s v="02:23"/>
  </r>
  <r>
    <n v="389"/>
    <d v="2024-08-06T00:00:00"/>
    <d v="1899-12-30T02:22:11"/>
    <s v="computer"/>
    <s v="No"/>
    <n v="9"/>
    <m/>
    <s v="No"/>
    <m/>
    <n v="0"/>
    <m/>
    <m/>
    <m/>
    <x v="1"/>
    <x v="2"/>
    <m/>
    <s v="Yes"/>
    <s v="UI / UX"/>
    <x v="1"/>
    <s v="Dev Mountain"/>
    <s v="None"/>
    <s v="I received a Python certificate through Dev Mountain"/>
    <m/>
    <n v="3"/>
    <n v="2"/>
    <x v="2"/>
    <n v="1"/>
    <m/>
    <s v="05:40"/>
  </r>
  <r>
    <n v="385"/>
    <d v="2024-08-06T00:00:00"/>
    <d v="1899-12-30T15:37:58"/>
    <s v="phone"/>
    <s v="Yes"/>
    <m/>
    <n v="23"/>
    <s v="Yes"/>
    <n v="24"/>
    <n v="1"/>
    <s v="Yes"/>
    <m/>
    <s v="No"/>
    <x v="0"/>
    <x v="0"/>
    <n v="40"/>
    <s v="No"/>
    <s v="Information Technology (IT) / Technical Support"/>
    <x v="0"/>
    <m/>
    <m/>
    <m/>
    <m/>
    <n v="5"/>
    <n v="3"/>
    <x v="2"/>
    <n v="3"/>
    <m/>
    <s v="08:44"/>
  </r>
  <r>
    <n v="384"/>
    <d v="2024-08-06T00:00:00"/>
    <d v="1899-12-30T15:38:26"/>
    <s v="phone"/>
    <s v="Yes"/>
    <m/>
    <n v="18"/>
    <s v="Yes"/>
    <n v="22"/>
    <n v="4"/>
    <s v="Yes"/>
    <m/>
    <s v="Yes"/>
    <x v="2"/>
    <x v="0"/>
    <n v="40"/>
    <s v="No"/>
    <s v="Technical Sales"/>
    <x v="0"/>
    <m/>
    <m/>
    <m/>
    <m/>
    <n v="4"/>
    <n v="3"/>
    <x v="1"/>
    <n v="3"/>
    <s v="I am grateful for my time in Tech Moms. I was able to learn about fields of work I would not have been aware of otherwise."/>
    <s v="03:32"/>
  </r>
  <r>
    <n v="381"/>
    <d v="2024-08-06T00:00:00"/>
    <d v="1899-12-30T15:38:35"/>
    <s v="phone"/>
    <s v="Yes"/>
    <m/>
    <n v="21.5"/>
    <s v="Yes"/>
    <n v="25"/>
    <n v="3.5"/>
    <s v="Yes"/>
    <m/>
    <s v="Yes"/>
    <x v="2"/>
    <x v="0"/>
    <n v="40"/>
    <s v="No"/>
    <s v=" Other"/>
    <x v="0"/>
    <m/>
    <m/>
    <m/>
    <m/>
    <n v="5"/>
    <n v="5"/>
    <x v="0"/>
    <n v="4"/>
    <m/>
    <s v="03:23"/>
  </r>
  <r>
    <n v="374"/>
    <d v="2024-08-06T00:00:00"/>
    <d v="1899-12-30T15:39:00"/>
    <s v="phone"/>
    <s v="Yes"/>
    <m/>
    <n v="26"/>
    <s v="Yes"/>
    <n v="28"/>
    <n v="2"/>
    <s v="Yes"/>
    <m/>
    <s v="No"/>
    <x v="0"/>
    <x v="1"/>
    <n v="25"/>
    <s v="Yes"/>
    <s v="Information Technology (IT) / Technical Support"/>
    <x v="0"/>
    <m/>
    <m/>
    <m/>
    <m/>
    <n v="4"/>
    <n v="3"/>
    <x v="2"/>
    <n v="3"/>
    <m/>
    <s v="02:56"/>
  </r>
  <r>
    <n v="373"/>
    <d v="2024-08-06T00:00:00"/>
    <d v="1899-12-30T15:39:14"/>
    <s v="phone"/>
    <s v="Yes"/>
    <m/>
    <n v="25"/>
    <s v="Yes"/>
    <n v="35"/>
    <n v="10"/>
    <s v="Yes"/>
    <m/>
    <s v="Yes"/>
    <x v="2"/>
    <x v="0"/>
    <n v="35"/>
    <s v="No"/>
    <s v="Digital Marketing"/>
    <x v="0"/>
    <m/>
    <m/>
    <m/>
    <m/>
    <n v="4"/>
    <n v="4"/>
    <x v="1"/>
    <n v="4"/>
    <s v="Good program"/>
    <s v="05:20"/>
  </r>
  <r>
    <n v="369"/>
    <d v="2024-08-06T00:00:00"/>
    <d v="1899-12-30T15:39:29"/>
    <s v="phone"/>
    <s v="Yes"/>
    <m/>
    <n v="19"/>
    <s v="Yes"/>
    <n v="19"/>
    <n v="0"/>
    <s v="Yes"/>
    <m/>
    <s v="No"/>
    <x v="0"/>
    <x v="0"/>
    <n v="40"/>
    <s v="No"/>
    <s v="Quality Assurance"/>
    <x v="0"/>
    <m/>
    <m/>
    <m/>
    <m/>
    <n v="5"/>
    <n v="5"/>
    <x v="0"/>
    <n v="5"/>
    <m/>
    <s v="09:40"/>
  </r>
  <r>
    <n v="368"/>
    <d v="2024-08-06T00:00:00"/>
    <d v="1899-12-30T15:39:34"/>
    <s v="phone"/>
    <s v="Yes"/>
    <m/>
    <n v="23.5"/>
    <s v="Yes"/>
    <n v="25"/>
    <n v="1.5"/>
    <s v="Yes"/>
    <m/>
    <s v="No"/>
    <x v="0"/>
    <x v="0"/>
    <n v="40"/>
    <s v="Yes"/>
    <s v="Digital Marketing"/>
    <x v="0"/>
    <m/>
    <m/>
    <m/>
    <m/>
    <n v="5"/>
    <n v="5"/>
    <x v="0"/>
    <n v="5"/>
    <s v="Tech Moms is such a GREAT program it has opened my eyes to seeing all of the opportunities available to me in the Tech industry. They have supported me and continue to guide me through my career transition from public health to tech. I love the program so much and they deserve all of the support!"/>
    <s v="07:24"/>
  </r>
  <r>
    <n v="366"/>
    <d v="2024-08-06T00:00:00"/>
    <d v="1899-12-30T15:40:54"/>
    <s v="phone"/>
    <s v="Yes"/>
    <m/>
    <n v="25"/>
    <s v="Yes"/>
    <n v="30"/>
    <n v="5"/>
    <s v="Yes"/>
    <m/>
    <s v="No"/>
    <x v="0"/>
    <x v="0"/>
    <n v="40"/>
    <s v="Yes"/>
    <s v="Quality Assurance"/>
    <x v="1"/>
    <s v="Dev Mountain"/>
    <s v="Software QA"/>
    <m/>
    <m/>
    <n v="4"/>
    <n v="4"/>
    <x v="0"/>
    <n v="5"/>
    <m/>
    <s v="10:37"/>
  </r>
  <r>
    <n v="365"/>
    <d v="2024-08-06T00:00:00"/>
    <d v="1899-12-30T15:41:43"/>
    <s v="phone"/>
    <s v="Yes"/>
    <m/>
    <n v="24"/>
    <s v="No"/>
    <m/>
    <n v="-24"/>
    <m/>
    <m/>
    <m/>
    <x v="1"/>
    <x v="2"/>
    <m/>
    <s v="Yes"/>
    <s v="Technical Project Management / Scrum Master"/>
    <x v="1"/>
    <s v="USU"/>
    <s v="None current"/>
    <s v="No technical programs, finished bachelors degree"/>
    <m/>
    <n v="3"/>
    <n v="3"/>
    <x v="0"/>
    <n v="4"/>
    <s v="I feel like most support systems and classes and meetups are quite far down south, even quite a bit south of SLC. Living in Logan it is hard to attend events so far away. I do appreciate the ability to go virtually, but wish there were more events in the northern area of the state to attend. I do appreciate how encouraging and supportive the community is and am grateful to be a part of it, but sometimes feel it’s hard to regularly attend in person events. I am grateful for the virtual classes and really appreciate those which that is very helpful and am happy to see those continue in the future."/>
    <s v="10:32"/>
  </r>
  <r>
    <n v="363"/>
    <d v="2024-08-06T00:00:00"/>
    <d v="1899-12-30T15:44:27"/>
    <s v="phone"/>
    <s v="No"/>
    <n v="0"/>
    <m/>
    <s v="Yes"/>
    <n v="50"/>
    <n v="50"/>
    <s v="Yes"/>
    <m/>
    <s v="No"/>
    <x v="2"/>
    <x v="1"/>
    <n v="20"/>
    <s v="No"/>
    <s v=" Not in tech anymore"/>
    <x v="1"/>
    <s v="Online Training (ie. Udemy, Pluralsight)"/>
    <s v="None"/>
    <s v="UX/UI certification and more UI training"/>
    <m/>
    <n v="5"/>
    <n v="5"/>
    <x v="0"/>
    <n v="5"/>
    <m/>
    <s v="04:18"/>
  </r>
  <r>
    <n v="358"/>
    <d v="2024-08-06T00:00:00"/>
    <d v="1899-12-30T15:49:06"/>
    <s v="phone"/>
    <s v="Yes"/>
    <m/>
    <n v="25"/>
    <s v="Yes"/>
    <n v="23.5"/>
    <n v="-1.5"/>
    <s v="Yes"/>
    <m/>
    <s v="No"/>
    <x v="2"/>
    <x v="0"/>
    <n v="40"/>
    <s v="Yes"/>
    <s v="UI / UX"/>
    <x v="1"/>
    <s v="Online Training (ie. Udemy, Pluralsight)"/>
    <s v="Coursera - Google UI/UX Design"/>
    <m/>
    <m/>
    <n v="5"/>
    <n v="5"/>
    <x v="0"/>
    <n v="4"/>
    <m/>
    <s v="04:35"/>
  </r>
  <r>
    <n v="356"/>
    <d v="2024-08-06T00:00:00"/>
    <d v="1899-12-30T15:51:57"/>
    <s v="phone"/>
    <s v="Yes"/>
    <m/>
    <n v="10.119999999999999"/>
    <s v="Yes"/>
    <n v="23"/>
    <n v="12.88"/>
    <s v="Yes"/>
    <m/>
    <s v="No"/>
    <x v="0"/>
    <x v="1"/>
    <n v="25"/>
    <s v="No"/>
    <s v="Digital Marketing"/>
    <x v="0"/>
    <m/>
    <m/>
    <m/>
    <m/>
    <n v="5"/>
    <n v="4"/>
    <x v="0"/>
    <n v="5"/>
    <m/>
    <s v="17:46"/>
  </r>
  <r>
    <n v="354"/>
    <d v="2024-08-06T00:00:00"/>
    <d v="1899-12-30T15:53:28"/>
    <s v="phone"/>
    <s v="Yes"/>
    <m/>
    <n v="19"/>
    <s v="Yes"/>
    <n v="18"/>
    <n v="-1"/>
    <s v="Yes"/>
    <m/>
    <s v="No"/>
    <x v="2"/>
    <x v="0"/>
    <n v="40"/>
    <s v="No"/>
    <s v="None"/>
    <x v="0"/>
    <m/>
    <m/>
    <m/>
    <m/>
    <n v="1"/>
    <n v="1"/>
    <x v="3"/>
    <n v="1"/>
    <s v="Useless program. I regret taking it. Waste of time I’ll never get back."/>
    <s v="12:06"/>
  </r>
  <r>
    <n v="353"/>
    <d v="2024-08-06T00:00:00"/>
    <d v="1899-12-30T15:56:12"/>
    <s v="phone"/>
    <s v="No"/>
    <n v="3"/>
    <m/>
    <s v="No"/>
    <m/>
    <n v="0"/>
    <m/>
    <m/>
    <m/>
    <x v="1"/>
    <x v="2"/>
    <m/>
    <s v="Yes"/>
    <s v=" Child care"/>
    <x v="0"/>
    <m/>
    <m/>
    <m/>
    <m/>
    <n v="5"/>
    <n v="5"/>
    <x v="1"/>
    <n v="4"/>
    <m/>
    <s v="02:27"/>
  </r>
  <r>
    <n v="351"/>
    <d v="2024-08-06T00:00:00"/>
    <d v="1899-12-30T16:00:06"/>
    <s v="phone"/>
    <s v="Yes"/>
    <m/>
    <n v="67500"/>
    <s v="No"/>
    <m/>
    <n v="-67500"/>
    <m/>
    <m/>
    <m/>
    <x v="1"/>
    <x v="2"/>
    <m/>
    <s v="Yes"/>
    <s v="Digital Marketing"/>
    <x v="1"/>
    <s v="Online Training (ie. Udemy, Pluralsight)"/>
    <s v="Pluralsight online learning Linkedin online learning"/>
    <m/>
    <m/>
    <n v="4"/>
    <n v="4"/>
    <x v="0"/>
    <n v="3"/>
    <s v="Tech-Moms has been a tremendous support. I love that even after completing the program there is so much information being provided on a daily basis, so so much support from resumes,  to interview help,  to being put in touch with contacts at companies where we seek employment.  I love all of the side classes and workshops that come our way.   My only critical feedback would be to make the length of the course longer,  so the students can take a bit of a deeper dive into web development without feeling as rushed.  And also do allow for more time for exploration of topics that were introduced by guest speakers such as UI/UX, Product Marketing, etc."/>
    <s v="10:32"/>
  </r>
  <r>
    <n v="347"/>
    <d v="2024-08-06T00:00:00"/>
    <d v="1899-12-30T16:00:27"/>
    <s v="phone"/>
    <s v="Yes"/>
    <m/>
    <n v="20"/>
    <s v="Yes"/>
    <n v="20"/>
    <n v="0"/>
    <s v="Yes"/>
    <m/>
    <s v="Yes"/>
    <x v="2"/>
    <x v="0"/>
    <n v="40"/>
    <s v="No"/>
    <s v="Data Science / Reporting &amp; Analytics"/>
    <x v="0"/>
    <m/>
    <m/>
    <m/>
    <m/>
    <n v="5"/>
    <n v="5"/>
    <x v="0"/>
    <n v="5"/>
    <s v="N/A"/>
    <s v="02:42"/>
  </r>
  <r>
    <n v="343"/>
    <d v="2024-08-06T00:00:00"/>
    <d v="1899-12-30T16:04:49"/>
    <s v="phone"/>
    <s v="No"/>
    <n v="10"/>
    <m/>
    <s v="No"/>
    <m/>
    <n v="0"/>
    <m/>
    <m/>
    <m/>
    <x v="1"/>
    <x v="2"/>
    <m/>
    <s v="No"/>
    <s v="Software Development"/>
    <x v="1"/>
    <s v="V School, Weber State University, GERE"/>
    <s v="WSU flex"/>
    <s v="V School and GERE"/>
    <m/>
    <n v="5"/>
    <n v="5"/>
    <x v="0"/>
    <n v="3"/>
    <s v="Tech-Moms has been a life altering experience for me and my kids. I have been forever changed for the better by this program! Everyone Deserves a chance to be part of this!"/>
    <s v="05:30"/>
  </r>
  <r>
    <n v="340"/>
    <d v="2024-08-06T00:00:00"/>
    <d v="1899-12-30T16:06:15"/>
    <s v="phone"/>
    <s v="Yes"/>
    <m/>
    <n v="10"/>
    <s v="No"/>
    <m/>
    <n v="-10"/>
    <m/>
    <m/>
    <m/>
    <x v="1"/>
    <x v="2"/>
    <m/>
    <s v="Yes"/>
    <s v="UI / UX"/>
    <x v="0"/>
    <m/>
    <m/>
    <m/>
    <m/>
    <n v="5"/>
    <n v="4"/>
    <x v="0"/>
    <n v="4"/>
    <m/>
    <s v="01:30"/>
  </r>
  <r>
    <n v="335"/>
    <d v="2024-08-06T00:00:00"/>
    <d v="1899-12-30T16:08:02"/>
    <s v="phone"/>
    <s v="Yes"/>
    <m/>
    <n v="36.54"/>
    <s v="Yes"/>
    <n v="38.46"/>
    <n v="1.9200000000000017"/>
    <s v="Yes"/>
    <m/>
    <s v="No"/>
    <x v="0"/>
    <x v="0"/>
    <n v="40"/>
    <s v="No"/>
    <s v="Digital Marketing"/>
    <x v="1"/>
    <s v="Online Training (ie. Udemy, Pluralsight)"/>
    <s v="AI"/>
    <s v="AI Certified AI Assistant Certified"/>
    <m/>
    <n v="4"/>
    <n v="4"/>
    <x v="1"/>
    <n v="4"/>
    <s v="I am hoping to become involved in future Tech-mom cohorts with cybersecurity"/>
    <m/>
  </r>
  <r>
    <n v="334"/>
    <d v="2024-08-06T00:00:00"/>
    <d v="1899-12-30T16:11:39"/>
    <s v="phone"/>
    <s v="Yes"/>
    <m/>
    <n v="38"/>
    <s v="Yes"/>
    <n v="50"/>
    <n v="12"/>
    <s v="Yes"/>
    <m/>
    <s v="Yes"/>
    <x v="2"/>
    <x v="0"/>
    <m/>
    <s v="No"/>
    <s v="Product Management / Tech Business Analysis"/>
    <x v="0"/>
    <m/>
    <m/>
    <m/>
    <m/>
    <n v="5"/>
    <n v="5"/>
    <x v="1"/>
    <n v="4"/>
    <m/>
    <s v="02:35"/>
  </r>
  <r>
    <n v="331"/>
    <d v="2024-08-06T00:00:00"/>
    <d v="1899-12-30T16:11:49"/>
    <s v="phone"/>
    <s v="No"/>
    <n v="12"/>
    <m/>
    <s v="Yes"/>
    <n v="17"/>
    <n v="17"/>
    <s v="Yes"/>
    <m/>
    <s v="No"/>
    <x v="2"/>
    <x v="1"/>
    <n v="25"/>
    <s v="Yes"/>
    <s v="UI / UX"/>
    <x v="1"/>
    <s v="V School"/>
    <s v="UX at Vschool"/>
    <s v="None"/>
    <m/>
    <n v="5"/>
    <n v="3"/>
    <x v="1"/>
    <n v="3"/>
    <m/>
    <s v="03:05"/>
  </r>
  <r>
    <n v="327"/>
    <d v="2024-08-06T00:00:00"/>
    <d v="1899-12-30T16:17:44"/>
    <s v="phone"/>
    <s v="Yes"/>
    <m/>
    <n v="20"/>
    <s v="Yes"/>
    <n v="21"/>
    <n v="1"/>
    <s v="Yes"/>
    <m/>
    <s v="No"/>
    <x v="0"/>
    <x v="0"/>
    <n v="40"/>
    <s v="No"/>
    <s v="Unknown"/>
    <x v="0"/>
    <m/>
    <m/>
    <m/>
    <m/>
    <n v="3"/>
    <n v="3"/>
    <x v="2"/>
    <n v="2"/>
    <s v="I really enjoyed the tech mom’s program. I was just not able to focus on it the way it needed to be focused on to really gain lasting knowledge."/>
    <s v="03:49"/>
  </r>
  <r>
    <n v="324"/>
    <d v="2024-08-06T00:00:00"/>
    <d v="1899-12-30T16:24:38"/>
    <s v="phone"/>
    <s v="Yes"/>
    <m/>
    <n v="28"/>
    <s v="Yes"/>
    <n v="30"/>
    <n v="2"/>
    <s v="Yes"/>
    <m/>
    <s v="No"/>
    <x v="2"/>
    <x v="0"/>
    <n v="40"/>
    <s v="Yes"/>
    <s v="Digital Marketing"/>
    <x v="0"/>
    <m/>
    <m/>
    <m/>
    <m/>
    <n v="3"/>
    <n v="4"/>
    <x v="2"/>
    <n v="3"/>
    <m/>
    <s v="04:34"/>
  </r>
  <r>
    <n v="265"/>
    <d v="2024-08-06T00:00:00"/>
    <d v="1899-12-30T16:36:07"/>
    <s v="phone"/>
    <s v="Yes"/>
    <m/>
    <n v="28"/>
    <s v="Yes"/>
    <n v="30"/>
    <n v="2"/>
    <s v="Yes"/>
    <m/>
    <s v="No"/>
    <x v="0"/>
    <x v="0"/>
    <n v="40"/>
    <s v="Yes"/>
    <s v="Technical Project Management / Scrum Master"/>
    <x v="1"/>
    <s v="Salt Lake Community College"/>
    <s v="Web dev"/>
    <s v="Web dev certificate from SLCC"/>
    <m/>
    <n v="5"/>
    <n v="4"/>
    <x v="0"/>
    <n v="4"/>
    <m/>
    <s v="03:12"/>
  </r>
  <r>
    <n v="264"/>
    <d v="2024-08-06T00:00:00"/>
    <d v="1899-12-30T16:55:14"/>
    <s v="phone"/>
    <s v="Yes"/>
    <m/>
    <n v="31"/>
    <s v="No"/>
    <m/>
    <n v="-31"/>
    <m/>
    <m/>
    <m/>
    <x v="1"/>
    <x v="2"/>
    <m/>
    <s v="No"/>
    <s v="UI / UX"/>
    <x v="1"/>
    <s v="University of Utah"/>
    <s v="NA"/>
    <s v="UX/UI"/>
    <m/>
    <n v="4"/>
    <n v="4"/>
    <x v="1"/>
    <n v="3"/>
    <s v="I'm currently experiencing a difficult health situation and that's why I'm currently not seeking employment. Tech Moms helped me gain confidence in doing those things outside my comfort zone. I experienced significant personal growth. Thank you!"/>
    <s v="10:44"/>
  </r>
  <r>
    <n v="262"/>
    <d v="2024-08-06T00:00:00"/>
    <d v="1899-12-30T17:13:18"/>
    <s v="phone"/>
    <s v="Yes"/>
    <m/>
    <n v="60000"/>
    <s v="Yes"/>
    <n v="55000"/>
    <n v="-5000"/>
    <s v="Yes"/>
    <m/>
    <s v="No"/>
    <x v="2"/>
    <x v="0"/>
    <n v="40"/>
    <s v="Yes"/>
    <s v=" Not looking for tech position."/>
    <x v="1"/>
    <s v="ReadyTrack"/>
    <s v="Na"/>
    <s v="ReadyTrack"/>
    <m/>
    <n v="3"/>
    <n v="3"/>
    <x v="1"/>
    <n v="3"/>
    <m/>
    <s v="02:36"/>
  </r>
  <r>
    <n v="261"/>
    <d v="2024-08-06T00:00:00"/>
    <d v="1899-12-30T17:19:06"/>
    <s v="phone"/>
    <s v="No"/>
    <n v="10"/>
    <m/>
    <s v="No"/>
    <m/>
    <n v="0"/>
    <m/>
    <m/>
    <m/>
    <x v="1"/>
    <x v="2"/>
    <m/>
    <s v="No"/>
    <s v="UI / UX"/>
    <x v="0"/>
    <m/>
    <m/>
    <m/>
    <m/>
    <n v="4"/>
    <n v="5"/>
    <x v="0"/>
    <n v="4"/>
    <s v="Tech moms was a great experience for me. It helped me decide a direction for my life. I have had issues with family that has made getting a job not possible at this time but I greatly appreciate the opportunity to find out more about myself and that I can do whatever I put my mind to."/>
    <s v="05:17"/>
  </r>
  <r>
    <n v="250"/>
    <d v="2024-08-06T00:00:00"/>
    <d v="1899-12-30T17:36:29"/>
    <s v="phone"/>
    <s v="No"/>
    <n v="23"/>
    <m/>
    <s v="No"/>
    <m/>
    <n v="0"/>
    <m/>
    <m/>
    <m/>
    <x v="1"/>
    <x v="2"/>
    <m/>
    <s v="Yes"/>
    <s v="Product Management / Tech Business Analysis"/>
    <x v="1"/>
    <s v="Utah Valley University"/>
    <s v="Masters computer science"/>
    <s v="In progress"/>
    <m/>
    <n v="4"/>
    <n v="4"/>
    <x v="1"/>
    <n v="3"/>
    <m/>
    <s v="05:49"/>
  </r>
  <r>
    <n v="249"/>
    <d v="2024-08-06T00:00:00"/>
    <d v="1899-12-30T19:11:01"/>
    <s v="phone"/>
    <s v="Yes"/>
    <m/>
    <n v="13.25"/>
    <s v="Yes"/>
    <n v="16.75"/>
    <n v="3.5"/>
    <s v="Yes"/>
    <m/>
    <s v="Yes"/>
    <x v="2"/>
    <x v="0"/>
    <n v="40"/>
    <s v="Yes"/>
    <s v="Information Technology (IT) / Technical Support"/>
    <x v="0"/>
    <m/>
    <m/>
    <m/>
    <m/>
    <n v="4"/>
    <n v="5"/>
    <x v="0"/>
    <n v="3"/>
    <m/>
    <s v="04:16"/>
  </r>
  <r>
    <n v="248"/>
    <d v="2024-08-06T00:00:00"/>
    <d v="1899-12-30T19:12:25"/>
    <s v="phone"/>
    <s v="No"/>
    <n v="2"/>
    <m/>
    <s v="Yes"/>
    <n v="15"/>
    <n v="15"/>
    <s v="Yes"/>
    <m/>
    <s v="No"/>
    <x v="2"/>
    <x v="1"/>
    <n v="5"/>
    <s v="No"/>
    <s v="Data Science / Reporting &amp; Analytics"/>
    <x v="0"/>
    <m/>
    <m/>
    <m/>
    <m/>
    <n v="5"/>
    <n v="5"/>
    <x v="0"/>
    <n v="5"/>
    <s v="TechMoms was pivotal for me and my family. It provides me with an encouraging, empowering learning environment. The women running the program were interested in my personal success, from the TA to the Instructor to the Founders. I felt seen as a woman and a mother. I learned technical skills and was introduced to other opportunities I didn’t know existed for me. My possibilities for further education and careers opened wide. I will always be grateful for TechMoms."/>
    <s v="05:08"/>
  </r>
  <r>
    <n v="247"/>
    <d v="2024-08-06T00:00:00"/>
    <d v="1899-12-30T19:27:04"/>
    <s v="phone"/>
    <s v="No"/>
    <n v="13"/>
    <m/>
    <s v="Yes"/>
    <n v="15"/>
    <n v="15"/>
    <s v="Yes"/>
    <m/>
    <s v="No"/>
    <x v="2"/>
    <x v="1"/>
    <n v="15"/>
    <s v="No"/>
    <s v="Digital Marketing"/>
    <x v="0"/>
    <m/>
    <m/>
    <m/>
    <m/>
    <n v="5"/>
    <n v="5"/>
    <x v="0"/>
    <n v="5"/>
    <m/>
    <s v="12:53"/>
  </r>
  <r>
    <n v="245"/>
    <d v="2024-08-06T00:00:00"/>
    <d v="1899-12-30T20:00:12"/>
    <s v="phone"/>
    <s v="No"/>
    <n v="12"/>
    <m/>
    <s v="Yes"/>
    <n v="25"/>
    <n v="25"/>
    <s v="Yes"/>
    <m/>
    <s v="No"/>
    <x v="2"/>
    <x v="0"/>
    <n v="40"/>
    <s v="No"/>
    <s v="UI / UX"/>
    <x v="0"/>
    <m/>
    <m/>
    <m/>
    <m/>
    <n v="5"/>
    <n v="5"/>
    <x v="0"/>
    <n v="5"/>
    <m/>
    <s v="02:20"/>
  </r>
  <r>
    <n v="244"/>
    <d v="2024-08-06T00:00:00"/>
    <d v="1899-12-30T20:39:20"/>
    <s v="phone"/>
    <s v="Yes"/>
    <m/>
    <n v="16.5"/>
    <s v="Yes"/>
    <n v="17.329999999999998"/>
    <n v="0.82999999999999829"/>
    <s v="Yes"/>
    <m/>
    <s v="No"/>
    <x v="0"/>
    <x v="0"/>
    <n v="40"/>
    <s v="No"/>
    <s v="Software Development"/>
    <x v="1"/>
    <s v="Western Governors University"/>
    <s v="Bachelors of Computer Science"/>
    <s v="Associate of Science - UVU (prior to tech moms)"/>
    <m/>
    <n v="4"/>
    <n v="4"/>
    <x v="0"/>
    <n v="5"/>
    <m/>
    <s v="03:30"/>
  </r>
  <r>
    <n v="240"/>
    <d v="2024-08-06T00:00:00"/>
    <d v="1899-12-30T20:55:58"/>
    <s v="phone"/>
    <s v="Yes"/>
    <m/>
    <n v="25"/>
    <s v="Yes"/>
    <n v="22.5"/>
    <n v="-2.5"/>
    <s v="Yes"/>
    <m/>
    <s v="No"/>
    <x v="2"/>
    <x v="0"/>
    <n v="40"/>
    <s v="No"/>
    <s v="Medical Billing"/>
    <x v="0"/>
    <m/>
    <m/>
    <m/>
    <m/>
    <n v="4"/>
    <n v="5"/>
    <x v="2"/>
    <n v="4"/>
    <m/>
    <s v="05:14"/>
  </r>
  <r>
    <n v="160"/>
    <d v="2024-08-06T00:00:00"/>
    <d v="1899-12-30T21:09:28"/>
    <s v="phone"/>
    <s v="No"/>
    <n v="1"/>
    <m/>
    <s v="No"/>
    <m/>
    <n v="0"/>
    <m/>
    <m/>
    <m/>
    <x v="1"/>
    <x v="2"/>
    <m/>
    <s v="Yes"/>
    <s v="Data Science / Reporting &amp; Analytics"/>
    <x v="1"/>
    <s v="Online Training (ie. Udemy, Pluralsight)"/>
    <s v="Web developer"/>
    <m/>
    <m/>
    <n v="5"/>
    <n v="5"/>
    <x v="0"/>
    <n v="5"/>
    <m/>
    <s v="02:33"/>
  </r>
  <r>
    <n v="159"/>
    <d v="2024-08-06T00:00:00"/>
    <d v="1899-12-30T21:34:11"/>
    <s v="phone"/>
    <s v="No"/>
    <n v="2"/>
    <m/>
    <s v="Yes"/>
    <n v="27.4"/>
    <n v="27.4"/>
    <s v="Yes"/>
    <m/>
    <s v="Yes"/>
    <x v="2"/>
    <x v="0"/>
    <s v="45+"/>
    <s v="Yes"/>
    <s v="Technical Project Management / Scrum Master"/>
    <x v="1"/>
    <s v="Online Training (ie. Udemy, Pluralsight)"/>
    <s v="Coursive AI training"/>
    <s v="None"/>
    <m/>
    <n v="3"/>
    <n v="3"/>
    <x v="2"/>
    <n v="3"/>
    <m/>
    <s v="31:59"/>
  </r>
  <r>
    <n v="157"/>
    <d v="2024-08-06T00:00:00"/>
    <d v="1899-12-30T21:35:00"/>
    <s v="phone"/>
    <s v="Yes"/>
    <m/>
    <n v="30"/>
    <s v="Yes"/>
    <n v="31"/>
    <n v="1"/>
    <s v="Yes"/>
    <m/>
    <s v="No"/>
    <x v="0"/>
    <x v="0"/>
    <s v="45+"/>
    <s v="Yes"/>
    <s v="Product Management / Tech Business Analysis"/>
    <x v="1"/>
    <s v="Delta-Six Sigma Green Belt training"/>
    <s v="Na"/>
    <s v="Delta Six Sigma Green Belt training"/>
    <m/>
    <n v="4"/>
    <n v="4"/>
    <x v="1"/>
    <n v="3"/>
    <m/>
    <s v="02:54"/>
  </r>
  <r>
    <n v="155"/>
    <d v="2024-08-06T00:00:00"/>
    <d v="1899-12-30T23:26:36"/>
    <s v="phone"/>
    <s v="Yes"/>
    <m/>
    <n v="23"/>
    <s v="Yes"/>
    <n v="52"/>
    <n v="29"/>
    <s v="Yes"/>
    <m/>
    <s v="Yes"/>
    <x v="0"/>
    <x v="0"/>
    <s v="45+"/>
    <s v="No"/>
    <s v="Technical Project Management / Scrum Master"/>
    <x v="0"/>
    <m/>
    <m/>
    <m/>
    <m/>
    <n v="5"/>
    <n v="4"/>
    <x v="1"/>
    <n v="3"/>
    <s v="Tech Moms was key in helping me identify some of my core technical strengths. I would like to jump back in and pursue Project Management."/>
    <s v="05:44"/>
  </r>
  <r>
    <n v="150"/>
    <d v="2024-08-07T00:00:00"/>
    <d v="1899-12-30T03:18:08"/>
    <s v="computer"/>
    <s v="No"/>
    <n v="6"/>
    <m/>
    <s v="No"/>
    <m/>
    <n v="0"/>
    <m/>
    <m/>
    <m/>
    <x v="1"/>
    <x v="2"/>
    <m/>
    <s v="No"/>
    <s v="Software Development"/>
    <x v="1"/>
    <s v="Online Training (ie. Udemy, Pluralsight)"/>
    <s v="Pluralsight"/>
    <m/>
    <m/>
    <n v="3"/>
    <n v="3"/>
    <x v="2"/>
    <n v="3"/>
    <m/>
    <s v="04:23"/>
  </r>
  <r>
    <n v="149"/>
    <d v="2024-08-07T00:00:00"/>
    <d v="1899-12-30T07:25:36"/>
    <s v="phone"/>
    <s v="No"/>
    <n v="12"/>
    <m/>
    <s v="Yes"/>
    <n v="25"/>
    <n v="25"/>
    <s v="Yes"/>
    <m/>
    <s v="No"/>
    <x v="2"/>
    <x v="1"/>
    <n v="5"/>
    <s v="No"/>
    <s v="Digital Marketing"/>
    <x v="0"/>
    <m/>
    <m/>
    <m/>
    <m/>
    <n v="5"/>
    <n v="5"/>
    <x v="0"/>
    <n v="5"/>
    <s v="Tech Moms was a great program, it was great to train my brain and help me to have the confidence to start working again"/>
    <s v="06:48"/>
  </r>
  <r>
    <n v="148"/>
    <d v="2024-08-07T00:00:00"/>
    <d v="1899-12-30T12:43:29"/>
    <s v="phone"/>
    <s v="Yes"/>
    <m/>
    <n v="13"/>
    <s v="Yes"/>
    <n v="22"/>
    <n v="9"/>
    <s v="Yes"/>
    <m/>
    <s v="Yes"/>
    <x v="2"/>
    <x v="0"/>
    <n v="40"/>
    <s v="No"/>
    <s v="Data Science / Reporting &amp; Analytics"/>
    <x v="0"/>
    <m/>
    <m/>
    <m/>
    <m/>
    <n v="5"/>
    <n v="5"/>
    <x v="0"/>
    <n v="5"/>
    <s v="I'm close to retirement, so additional school not desired, but currently in a position that I'm very satisfied with."/>
    <s v="05:35"/>
  </r>
  <r>
    <n v="147"/>
    <d v="2024-08-07T00:00:00"/>
    <d v="1899-12-30T16:56:25"/>
    <s v="computer"/>
    <s v="No"/>
    <n v="20"/>
    <m/>
    <s v="No"/>
    <m/>
    <n v="0"/>
    <m/>
    <m/>
    <m/>
    <x v="1"/>
    <x v="2"/>
    <m/>
    <s v="Yes"/>
    <s v="Data Science / Reporting &amp; Analytics"/>
    <x v="0"/>
    <m/>
    <m/>
    <m/>
    <m/>
    <n v="4"/>
    <n v="3"/>
    <x v="1"/>
    <n v="3"/>
    <m/>
    <s v="02:55"/>
  </r>
  <r>
    <n v="142"/>
    <d v="2024-08-07T00:00:00"/>
    <d v="1899-12-30T21:49:09"/>
    <s v="computer"/>
    <s v="Yes"/>
    <m/>
    <n v="21"/>
    <s v="No"/>
    <m/>
    <n v="-21"/>
    <m/>
    <m/>
    <m/>
    <x v="1"/>
    <x v="2"/>
    <m/>
    <s v="Yes"/>
    <s v="Cyber Security"/>
    <x v="1"/>
    <s v="Tech-Moms 2.0 Cybersecurity"/>
    <s v="Tech-Moms 2.0 Cybersecurity AI Workflow Intergration"/>
    <s v="AI Empowerment for CEOs certificate from the VJAL Institute."/>
    <m/>
    <n v="5"/>
    <n v="5"/>
    <x v="0"/>
    <n v="5"/>
    <s v="I knew I needed a change, my family needed more, I needed growth for myself. Prior to tech moms, I daily found myself lost, weary, hopeless, but scrambling for change. As a single mom to 3, I was stuck in a cycle of too short of days caring for my young children and what felt like endless nights working odd jobs to, not quite, make ends meat. It was exhausting and it felt like there wasn't a way out. I have always been intriqued with coding and how computers worked but, I just had no idea where to start. When I learned about tech-moms I felt a glimmer of hope return.   The Tech-Moms cohort I was in was an absolute eyeopener. I had no idea how many diffrent types of jobs there were in tech. It was so intriuging to have guest speakers come in for us to pick their brains and learn about the actual work there is. It gave me exposure I needed to figure out where to start. It was also absolutely amazing to learn some basic coding and grasp an understanding how how it works. Sam, our instructor, was able to explain coding and tech concepts in ways that helped alter my thinking and it expanded my universe! Every day I walked into that class I felt supported and reassured that every single woman in that classroom could learn and excel in a tech role. Every day that I left that classroom I felt more confident in myself and in the community that we were now a part of.   I am now in the Cybersecurity course and it is very challenging. However, we are learing, in depth, about concepts and topics that I couldn't begin to even grasp 10 months ago. Our instructors have been so understanding, informative and supportive in learing. Sam and Gwen have been able to meet me where I'm at and help me build understanding. I have never been or felt so supported in reaching what felt like impossible goals. I not only see a way out of my cycle, with Tech-Moms, I see expoential growth for me and my family.  Both of the cohorts have been absolutly lifechanging and I am so greatful for these courses and the Tech-Moms community."/>
    <s v="52:37"/>
  </r>
  <r>
    <n v="101"/>
    <d v="2024-08-08T00:00:00"/>
    <d v="1899-12-30T00:04:16"/>
    <s v="computer"/>
    <s v="No"/>
    <n v="16"/>
    <m/>
    <s v="No"/>
    <m/>
    <n v="0"/>
    <m/>
    <m/>
    <m/>
    <x v="1"/>
    <x v="2"/>
    <m/>
    <s v="Yes"/>
    <s v="Quality Assurance"/>
    <x v="0"/>
    <m/>
    <m/>
    <m/>
    <m/>
    <n v="3"/>
    <n v="4"/>
    <x v="1"/>
    <n v="2"/>
    <m/>
    <s v="01:43"/>
  </r>
  <r>
    <n v="98"/>
    <d v="2024-08-08T00:00:00"/>
    <d v="1899-12-30T12:22:27"/>
    <s v="phone"/>
    <s v="Yes"/>
    <m/>
    <n v="26.73"/>
    <s v="Yes"/>
    <n v="30.77"/>
    <n v="4.0399999999999991"/>
    <s v="Yes"/>
    <m/>
    <s v="No"/>
    <x v="2"/>
    <x v="0"/>
    <n v="40"/>
    <s v="Yes"/>
    <s v="Software Development"/>
    <x v="1"/>
    <s v="Salt Lake Community College"/>
    <s v="Salt Lake Community College"/>
    <m/>
    <m/>
    <n v="4"/>
    <n v="5"/>
    <x v="1"/>
    <n v="4"/>
    <m/>
    <s v="05:31"/>
  </r>
  <r>
    <n v="95"/>
    <d v="2024-08-08T00:00:00"/>
    <d v="1899-12-30T15:05:24"/>
    <s v="phone"/>
    <s v="No"/>
    <n v="1"/>
    <m/>
    <s v="Yes"/>
    <n v="12"/>
    <n v="12"/>
    <s v="Yes"/>
    <m/>
    <s v="No"/>
    <x v="2"/>
    <x v="1"/>
    <n v="30"/>
    <s v="No"/>
    <s v="Digital Marketing"/>
    <x v="1"/>
    <s v="Online Training (ie. Udemy, Pluralsight)"/>
    <s v="Not actively working on any program"/>
    <s v="Certified HTML Developer"/>
    <m/>
    <n v="4"/>
    <n v="4"/>
    <x v="1"/>
    <n v="4"/>
    <m/>
    <s v="13:53"/>
  </r>
  <r>
    <n v="94"/>
    <d v="2024-08-08T00:00:00"/>
    <d v="1899-12-30T17:05:49"/>
    <s v="phone"/>
    <s v="No"/>
    <n v="15"/>
    <m/>
    <s v="No"/>
    <m/>
    <n v="0"/>
    <m/>
    <m/>
    <m/>
    <x v="1"/>
    <x v="2"/>
    <m/>
    <s v="Yes"/>
    <s v="Software Development"/>
    <x v="1"/>
    <s v="V School"/>
    <s v="None"/>
    <s v="V School"/>
    <m/>
    <n v="4"/>
    <n v="3"/>
    <x v="0"/>
    <n v="3"/>
    <m/>
    <s v="01:52"/>
  </r>
  <r>
    <n v="93"/>
    <d v="2024-08-08T00:00:00"/>
    <d v="1899-12-30T17:27:43"/>
    <s v="phone"/>
    <s v="Yes"/>
    <m/>
    <n v="23"/>
    <s v="Yes"/>
    <n v="24.82"/>
    <n v="1.8200000000000003"/>
    <s v="Yes"/>
    <m/>
    <s v="No"/>
    <x v="0"/>
    <x v="0"/>
    <n v="40"/>
    <s v="No"/>
    <s v=" Multiple"/>
    <x v="0"/>
    <m/>
    <m/>
    <m/>
    <m/>
    <n v="5"/>
    <n v="4"/>
    <x v="0"/>
    <n v="4"/>
    <s v="This is a wonderful program and a great starting point for many tech career opportunities"/>
    <s v="05:53"/>
  </r>
  <r>
    <n v="90"/>
    <d v="2024-08-08T00:00:00"/>
    <d v="1899-12-30T21:41:37"/>
    <s v="phone"/>
    <s v="No"/>
    <n v="1"/>
    <m/>
    <s v="No"/>
    <m/>
    <n v="0"/>
    <m/>
    <m/>
    <m/>
    <x v="1"/>
    <x v="2"/>
    <m/>
    <s v="Yes"/>
    <s v="Data Science / Reporting &amp; Analytics"/>
    <x v="0"/>
    <m/>
    <m/>
    <m/>
    <m/>
    <n v="4"/>
    <n v="4"/>
    <x v="1"/>
    <n v="4"/>
    <m/>
    <s v="03:41"/>
  </r>
  <r>
    <n v="81"/>
    <d v="2024-08-09T00:00:00"/>
    <d v="1899-12-30T08:23:58"/>
    <s v="phone"/>
    <s v="Yes"/>
    <m/>
    <n v="27"/>
    <s v="Yes"/>
    <n v="28"/>
    <n v="1"/>
    <s v="Yes"/>
    <m/>
    <s v="No"/>
    <x v="0"/>
    <x v="0"/>
    <n v="20"/>
    <s v="Yes"/>
    <s v="Digital Marketing"/>
    <x v="1"/>
    <s v="BYU pathway"/>
    <s v="I am starting working towards a bachelors degree with certificates in digital marketing"/>
    <m/>
    <m/>
    <n v="4"/>
    <n v="4"/>
    <x v="1"/>
    <n v="4"/>
    <m/>
    <s v="04:04"/>
  </r>
  <r>
    <n v="80"/>
    <d v="2024-08-12T00:00:00"/>
    <d v="1899-12-30T15:38:29"/>
    <s v="phone"/>
    <s v="Yes"/>
    <m/>
    <m/>
    <s v="Yes"/>
    <m/>
    <m/>
    <s v="Yes"/>
    <m/>
    <s v="No"/>
    <x v="0"/>
    <x v="0"/>
    <s v="45+"/>
    <s v="No"/>
    <s v="Data Science / Reporting &amp; Analytics"/>
    <x v="1"/>
    <s v="Salt Lake Community College"/>
    <s v="NA"/>
    <m/>
    <m/>
    <n v="5"/>
    <n v="4"/>
    <x v="0"/>
    <n v="4"/>
    <s v="Loved Tech Moms!"/>
    <s v="05:56"/>
  </r>
  <r>
    <n v="79"/>
    <d v="2024-08-12T00:00:00"/>
    <d v="1899-12-30T15:43:03"/>
    <s v="phone"/>
    <s v="No"/>
    <n v="10"/>
    <m/>
    <s v="Yes"/>
    <n v="28.85"/>
    <n v="28.85"/>
    <s v="Yes"/>
    <m/>
    <s v="No"/>
    <x v="0"/>
    <x v="0"/>
    <n v="40"/>
    <s v="Yes"/>
    <s v="Product Management / Tech Business Analysis"/>
    <x v="1"/>
    <s v="Salt Lake Community College, Utah Valley University, V School"/>
    <s v="None at the moment"/>
    <s v="Cyber security certificate, tech sales training certificate, web dev certificate"/>
    <m/>
    <n v="5"/>
    <n v="5"/>
    <x v="0"/>
    <n v="5"/>
    <s v="Super grateful for techmoms and the foundation it gave me ❤️"/>
    <s v="04:38"/>
  </r>
  <r>
    <n v="76"/>
    <d v="2024-08-12T00:00:00"/>
    <d v="1899-12-30T17:13:48"/>
    <s v="phone"/>
    <s v="Yes"/>
    <m/>
    <n v="25"/>
    <s v="Yes"/>
    <n v="27"/>
    <n v="2"/>
    <s v="Yes"/>
    <m/>
    <s v="No"/>
    <x v="2"/>
    <x v="0"/>
    <n v="40"/>
    <s v="No"/>
    <s v="Digital Marketing"/>
    <x v="0"/>
    <m/>
    <m/>
    <m/>
    <m/>
    <n v="4"/>
    <n v="4"/>
    <x v="1"/>
    <n v="4"/>
    <m/>
    <s v="32:07"/>
  </r>
  <r>
    <n v="75"/>
    <d v="2024-08-13T00:00:00"/>
    <d v="1899-12-30T14:24:35"/>
    <s v="computer"/>
    <s v="Yes"/>
    <m/>
    <n v="20"/>
    <s v="Yes"/>
    <n v="21"/>
    <n v="1"/>
    <s v="Yes"/>
    <m/>
    <s v="No"/>
    <x v="2"/>
    <x v="0"/>
    <n v="40"/>
    <s v="No"/>
    <s v="Quality Assurance"/>
    <x v="0"/>
    <m/>
    <m/>
    <m/>
    <m/>
    <n v="4"/>
    <n v="5"/>
    <x v="0"/>
    <n v="5"/>
    <s v="Tech-Moms was a motivational program with a supportive community behind it"/>
    <s v="04:35"/>
  </r>
  <r>
    <n v="16"/>
    <d v="2024-08-13T00:00:00"/>
    <d v="1899-12-30T18:34:30"/>
    <s v="computer"/>
    <s v="Yes"/>
    <m/>
    <n v="17"/>
    <s v="Yes"/>
    <n v="54"/>
    <n v="37"/>
    <s v="Yes"/>
    <m/>
    <s v="No"/>
    <x v="2"/>
    <x v="1"/>
    <n v="15"/>
    <s v="Yes"/>
    <s v="Healthcare Technology, implementation consult"/>
    <x v="1"/>
    <m/>
    <s v="I’m not currently enrolled."/>
    <s v="None"/>
    <m/>
    <n v="5"/>
    <n v="5"/>
    <x v="0"/>
    <n v="4"/>
    <s v="I think tech moms was wonderful for creating a safe and inclusive environment to develop additional skills. Since taking the course, I have pivoted a couple times and am trying to figure out how to best apply my knowledge and skill set in tech…thank you!"/>
    <s v="10:11"/>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r>
    <m/>
    <m/>
    <m/>
    <m/>
    <m/>
    <m/>
    <m/>
    <m/>
    <m/>
    <m/>
    <m/>
    <m/>
    <m/>
    <x v="3"/>
    <x v="3"/>
    <m/>
    <m/>
    <m/>
    <x v="2"/>
    <m/>
    <m/>
    <m/>
    <m/>
    <m/>
    <m/>
    <x v="5"/>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3">
  <r>
    <n v="18"/>
    <d v="2024-06-27T00:00:00"/>
    <d v="1899-12-30T14:06:44"/>
    <x v="0"/>
    <s v="Yes"/>
    <m/>
    <n v="33"/>
    <s v="Yes"/>
    <n v="35"/>
    <n v="2"/>
    <s v="Yes"/>
    <m/>
    <s v="No"/>
    <s v="No"/>
    <s v="Full-Time"/>
    <n v="40"/>
    <s v="No"/>
    <s v=" Educational technology"/>
    <s v="No"/>
    <m/>
    <m/>
    <m/>
    <m/>
    <n v="5"/>
    <n v="4"/>
    <n v="5"/>
    <n v="4"/>
    <s v="While I haven’t moved fields, Tech-Moms gave me the confidence to pursue a job opportunity outside education. I was able to make it to the final stage of the process, where they ultimately went with someone with more experience- but I know I could offer a lot to another company in a similar capacity thanks to Tech-Moms."/>
    <s v="08:24"/>
  </r>
  <r>
    <n v="4"/>
    <d v="2024-06-27T00:00:00"/>
    <d v="1899-12-30T14:08:47"/>
    <x v="0"/>
    <s v="Yes"/>
    <m/>
    <n v="14"/>
    <s v="Yes"/>
    <n v="17.5"/>
    <n v="3.5"/>
    <s v="Yes"/>
    <m/>
    <s v="Yes"/>
    <s v="No"/>
    <s v="Part-Time"/>
    <n v="10"/>
    <s v="Yes"/>
    <s v="Data Science / Reporting &amp; Analytics"/>
    <s v="No"/>
    <m/>
    <m/>
    <m/>
    <m/>
    <n v="4"/>
    <n v="4"/>
    <n v="4"/>
    <n v="3"/>
    <s v="Although I haven’t pursued the tech I learned about in class. The class did help me come up with a new plan for what I want to do next and it does step into the tech world. I have been teaching myself about AI in the visual art category, and have learned a lot."/>
    <s v="58:35"/>
  </r>
  <r>
    <n v="72"/>
    <d v="2024-06-27T00:00:00"/>
    <d v="1899-12-30T14:12:59"/>
    <x v="0"/>
    <s v="No"/>
    <n v="5"/>
    <m/>
    <s v="No"/>
    <m/>
    <n v="0"/>
    <m/>
    <m/>
    <m/>
    <s v="No Answer"/>
    <s v="No Answer"/>
    <m/>
    <s v="No"/>
    <s v="Technical Sales"/>
    <s v="Yes"/>
    <s v="USU"/>
    <s v="None"/>
    <s v="The USU o w you ladies worked with"/>
    <m/>
    <n v="3"/>
    <n v="3"/>
    <n v="4"/>
    <n v="3"/>
    <s v="It was an interesting and good program."/>
    <s v="04:27"/>
  </r>
  <r>
    <n v="71"/>
    <d v="2024-06-27T00:00:00"/>
    <d v="1899-12-30T14:15:51"/>
    <x v="0"/>
    <s v="Yes"/>
    <m/>
    <n v="15"/>
    <s v="Yes"/>
    <n v="19.68"/>
    <n v="4.68"/>
    <s v="Yes"/>
    <m/>
    <s v="Yes"/>
    <s v="Yes"/>
    <s v="Full-Time"/>
    <n v="40"/>
    <s v="No"/>
    <s v="Software Development"/>
    <s v="Yes"/>
    <s v="PennFoster"/>
    <s v="Graphic Design, soon to be Software Engineering"/>
    <s v="Only Tech Moms so far!"/>
    <m/>
    <n v="5"/>
    <n v="5"/>
    <n v="5"/>
    <n v="5"/>
    <s v="Best decision I ever made was attending the Tech Moms bootcamp. Thank you for giving me the confidence I need to step into the tech field and become successful!"/>
    <s v="07:39"/>
  </r>
  <r>
    <n v="68"/>
    <d v="2024-06-27T00:00:00"/>
    <d v="1899-12-30T14:16:00"/>
    <x v="0"/>
    <s v="No"/>
    <n v="10"/>
    <m/>
    <s v="No"/>
    <m/>
    <n v="0"/>
    <m/>
    <m/>
    <m/>
    <s v="No Answer"/>
    <s v="No Answer"/>
    <m/>
    <s v="No"/>
    <s v="Software Development"/>
    <s v="Yes"/>
    <s v="V School, Online Training (ie. Udemy, Pluralsight)"/>
    <s v="Cybersecurity cohort Techmoms"/>
    <s v="Full stack web development (V School), AI certification (Techmoms)"/>
    <m/>
    <n v="5"/>
    <n v="5"/>
    <n v="5"/>
    <n v="5"/>
    <m/>
    <s v="06:03"/>
  </r>
  <r>
    <n v="66"/>
    <d v="2024-06-27T00:00:00"/>
    <d v="1899-12-30T14:16:02"/>
    <x v="0"/>
    <s v="No"/>
    <n v="0"/>
    <m/>
    <s v="Yes"/>
    <n v="42"/>
    <n v="42"/>
    <s v="Yes"/>
    <m/>
    <s v="Yes"/>
    <s v="No"/>
    <s v="Full-Time"/>
    <s v="45+"/>
    <s v="No"/>
    <s v="Business"/>
    <s v="No"/>
    <m/>
    <m/>
    <m/>
    <m/>
    <n v="4"/>
    <n v="5"/>
    <n v="5"/>
    <n v="5"/>
    <m/>
    <s v="05:32"/>
  </r>
  <r>
    <n v="65"/>
    <d v="2024-06-27T00:00:00"/>
    <d v="1899-12-30T14:16:13"/>
    <x v="0"/>
    <s v="Yes"/>
    <m/>
    <n v="15"/>
    <s v="Yes"/>
    <n v="27"/>
    <n v="12"/>
    <s v="Yes"/>
    <m/>
    <s v="Yes"/>
    <s v="Yes"/>
    <s v="Full-Time"/>
    <n v="35"/>
    <s v="No"/>
    <s v="one right now"/>
    <s v="No"/>
    <m/>
    <m/>
    <m/>
    <m/>
    <n v="5"/>
    <n v="5"/>
    <n v="4"/>
    <n v="5"/>
    <s v="Wouldn’t be where I am today without tech moms!!!"/>
    <s v="03:33"/>
  </r>
  <r>
    <n v="64"/>
    <d v="2024-06-27T00:00:00"/>
    <d v="1899-12-30T14:16:14"/>
    <x v="0"/>
    <s v="Yes"/>
    <m/>
    <n v="37.5"/>
    <s v="Yes"/>
    <n v="37.5"/>
    <n v="0"/>
    <s v="Yes"/>
    <m/>
    <s v="No"/>
    <s v="No"/>
    <s v="Full-Time"/>
    <n v="40"/>
    <s v="Yes"/>
    <s v="Bsa AML"/>
    <s v="No"/>
    <m/>
    <m/>
    <m/>
    <m/>
    <n v="5"/>
    <n v="5"/>
    <n v="5"/>
    <n v="5"/>
    <m/>
    <s v="02:53"/>
  </r>
  <r>
    <n v="50"/>
    <d v="2024-06-27T00:00:00"/>
    <d v="1899-12-30T14:16:23"/>
    <x v="0"/>
    <s v="Yes"/>
    <m/>
    <n v="18"/>
    <s v="Yes"/>
    <n v="23"/>
    <n v="5"/>
    <s v="Yes"/>
    <m/>
    <s v="Yes"/>
    <s v="Yes"/>
    <s v="Full-Time"/>
    <n v="40"/>
    <s v="No"/>
    <s v="Project management"/>
    <s v="Yes"/>
    <s v="BYU"/>
    <s v="Project management"/>
    <m/>
    <m/>
    <n v="5"/>
    <n v="3"/>
    <n v="3"/>
    <n v="4"/>
    <m/>
    <s v="03:17"/>
  </r>
  <r>
    <n v="49"/>
    <d v="2024-06-27T00:00:00"/>
    <d v="1899-12-30T14:16:35"/>
    <x v="0"/>
    <s v="No"/>
    <n v="0"/>
    <m/>
    <s v="Yes"/>
    <n v="36"/>
    <n v="36"/>
    <s v="Yes"/>
    <m/>
    <s v="No"/>
    <s v="No"/>
    <s v="Full-Time"/>
    <n v="35"/>
    <s v="No"/>
    <s v="Software Development"/>
    <s v="Yes"/>
    <s v="Online Training (ie. Udemy, Pluralsight)"/>
    <s v="None right now"/>
    <m/>
    <m/>
    <n v="5"/>
    <n v="5"/>
    <n v="5"/>
    <n v="4"/>
    <m/>
    <s v="03:59"/>
  </r>
  <r>
    <n v="48"/>
    <d v="2024-06-27T00:00:00"/>
    <d v="1899-12-30T14:16:38"/>
    <x v="0"/>
    <s v="No"/>
    <n v="1"/>
    <m/>
    <s v="No"/>
    <m/>
    <n v="0"/>
    <m/>
    <m/>
    <m/>
    <s v="No Answer"/>
    <s v="No Answer"/>
    <m/>
    <s v="No"/>
    <s v="HR"/>
    <s v="Yes"/>
    <s v="Quantic/Valar"/>
    <s v="Strategic Leadership Executive MBA IBM Skillsbuild"/>
    <m/>
    <m/>
    <n v="4"/>
    <n v="4"/>
    <n v="3"/>
    <n v="4"/>
    <s v="Tech Moms helped with my momentum. I appreciate a supportive community of professional women. Improving my LinkedIn profile may have led to the invitation to apply for my online MBA, and I also received a partial scholarship. I also learned about technical positions and realized that HR might be a direction I’d like to go."/>
    <s v="07:27"/>
  </r>
  <r>
    <n v="46"/>
    <d v="2024-06-27T00:00:00"/>
    <d v="1899-12-30T14:16:45"/>
    <x v="0"/>
    <s v="No"/>
    <n v="32"/>
    <m/>
    <s v="No"/>
    <m/>
    <n v="0"/>
    <m/>
    <m/>
    <m/>
    <s v="No Answer"/>
    <s v="No Answer"/>
    <m/>
    <s v="Yes"/>
    <s v="Product Management / Tech Business Analysis"/>
    <s v="Yes"/>
    <s v="University of Utah, Utah Valley University, Weber State University, Online Training (ie. Udemy, Pluralsight), AgileDad"/>
    <s v="None"/>
    <s v="UXUI certificate, data analytics Wieber certificate, project management UVU certificate, six sigma project management, UVU certificate, cert"/>
    <m/>
    <n v="5"/>
    <n v="5"/>
    <n v="5"/>
    <n v="5"/>
    <s v="Tech Moms is the greatest program!  Totally changed my life"/>
    <s v="03:28"/>
  </r>
  <r>
    <n v="43"/>
    <d v="2024-06-27T00:00:00"/>
    <d v="1899-12-30T14:16:50"/>
    <x v="0"/>
    <s v="No"/>
    <n v="10"/>
    <m/>
    <s v="No"/>
    <m/>
    <n v="0"/>
    <m/>
    <m/>
    <m/>
    <s v="No Answer"/>
    <s v="No Answer"/>
    <m/>
    <s v="No"/>
    <s v="Software Development"/>
    <s v="No"/>
    <m/>
    <m/>
    <m/>
    <m/>
    <n v="5"/>
    <n v="5"/>
    <n v="4"/>
    <n v="4"/>
    <s v="I’m excited to start some more technical training this fall! My biggest takeaway from Tech Moms is that I feel like I can do anything."/>
    <s v="03:51"/>
  </r>
  <r>
    <n v="42"/>
    <d v="2024-06-27T00:00:00"/>
    <d v="1899-12-30T14:17:10"/>
    <x v="0"/>
    <s v="No"/>
    <n v="13"/>
    <m/>
    <s v="Yes"/>
    <n v="35"/>
    <n v="35"/>
    <s v="Yes"/>
    <m/>
    <s v="Yes"/>
    <s v="No"/>
    <s v="Full-Time"/>
    <n v="40"/>
    <s v="No"/>
    <s v="Product Management / Tech Business Analysis"/>
    <s v="Yes"/>
    <s v="Scrum Alliance"/>
    <s v="NA"/>
    <s v="Certified Scrum Master"/>
    <m/>
    <n v="3"/>
    <n v="5"/>
    <n v="4"/>
    <n v="4"/>
    <s v="Love the program! Keep it up!"/>
    <s v="04:15"/>
  </r>
  <r>
    <n v="1808"/>
    <d v="2024-06-27T00:00:00"/>
    <d v="1899-12-30T14:17:11"/>
    <x v="0"/>
    <s v="No"/>
    <n v="1"/>
    <m/>
    <s v="Yes"/>
    <n v="25"/>
    <n v="25"/>
    <s v="Yes"/>
    <m/>
    <s v="Yes"/>
    <s v="Yes"/>
    <s v="Part-Time"/>
    <n v="25"/>
    <s v="Yes"/>
    <s v="Digital Marketing"/>
    <s v="No"/>
    <m/>
    <m/>
    <m/>
    <m/>
    <n v="5"/>
    <n v="4"/>
    <n v="5"/>
    <n v="4"/>
    <s v="Thanks"/>
    <s v="08:42"/>
  </r>
  <r>
    <n v="1801"/>
    <d v="2024-06-27T00:00:00"/>
    <d v="1899-12-30T14:17:21"/>
    <x v="0"/>
    <s v="Yes"/>
    <m/>
    <n v="22"/>
    <s v="Yes"/>
    <n v="25.5"/>
    <n v="3.5"/>
    <s v="Yes"/>
    <m/>
    <s v="Yes"/>
    <s v="Yes"/>
    <s v="Full-Time"/>
    <n v="40"/>
    <s v="Yes"/>
    <s v="Technical Project Management / Scrum Master"/>
    <s v="Yes"/>
    <s v="Online Training (ie. Udemy, Pluralsight), Tech moms cybersecurity program"/>
    <s v="Tech moms CyberSecurity"/>
    <s v="CSM, CSPO, CERTIFIED UX/UI DESIGNER"/>
    <m/>
    <n v="4"/>
    <n v="4"/>
    <n v="5"/>
    <n v="4"/>
    <m/>
    <s v="06:18"/>
  </r>
  <r>
    <n v="1798"/>
    <d v="2024-06-27T00:00:00"/>
    <d v="1899-12-30T14:17:29"/>
    <x v="0"/>
    <s v="Yes"/>
    <m/>
    <n v="25"/>
    <s v="Yes"/>
    <n v="30"/>
    <n v="5"/>
    <s v="Yes"/>
    <m/>
    <s v="Yes"/>
    <s v="No"/>
    <s v="Full-Time"/>
    <n v="40"/>
    <s v="Yes"/>
    <s v="Product Management / Tech Business Analysis"/>
    <s v="Yes"/>
    <s v="V School, Online Training (ie. Udemy, Pluralsight)"/>
    <s v="Udemy"/>
    <s v="Fullstack web development, remote worker certificate, ai certificate"/>
    <m/>
    <n v="4"/>
    <n v="4"/>
    <n v="4"/>
    <n v="3"/>
    <s v="I’m still pushing forward"/>
    <s v="04:03"/>
  </r>
  <r>
    <n v="1786"/>
    <d v="2024-06-27T00:00:00"/>
    <d v="1899-12-30T14:18:01"/>
    <x v="1"/>
    <s v="Yes"/>
    <m/>
    <n v="10"/>
    <s v="Yes"/>
    <n v="10"/>
    <n v="0"/>
    <s v="Yes"/>
    <m/>
    <s v="No"/>
    <s v="No"/>
    <s v="Part-Time"/>
    <n v="5"/>
    <s v="Yes"/>
    <s v="Cyber Security"/>
    <s v="Yes"/>
    <s v="Cybersecurity Scholarship Women in Cloud"/>
    <s v="Techmoms-CyberSecurity/IT WomeninCloud-Microsoft Cybersecurity Scholarship"/>
    <s v="I'm still working to get these certificates(Security+ by Comptia and SC-900 by Microsoft Cybersecurity Analyst Certification"/>
    <m/>
    <n v="5"/>
    <n v="5"/>
    <n v="3"/>
    <n v="4"/>
    <s v="I took some courses in America before, and I never had so much support to study. The cybersecurity course was the hardest course I have ever taken, but I had all the support from TechMoms, and because of that, it made a complete difference in my life. I'm looking for a job that gives me freedom in this country. I face many challenges because I'm an immigrant and on my own, but thanks to TechMoms, I feel hopeful. I believe I can change my life, think big, be more ambitious, try new things, and especially not be afraid to tackle hard tasks. In the end, it was the best choice for a good life."/>
    <s v="12:13"/>
  </r>
  <r>
    <n v="1785"/>
    <d v="2024-06-27T00:00:00"/>
    <d v="1899-12-30T14:18:53"/>
    <x v="0"/>
    <s v="No"/>
    <n v="9"/>
    <m/>
    <s v="Yes"/>
    <n v="40"/>
    <n v="40"/>
    <s v="Yes"/>
    <m/>
    <s v="Yes"/>
    <s v="Yes"/>
    <s v="Part-Time"/>
    <n v="10"/>
    <s v="No"/>
    <s v="Data Science / Reporting &amp; Analytics"/>
    <s v="Yes"/>
    <s v="Salt Lake Community College"/>
    <s v="None"/>
    <s v="JavaScript"/>
    <m/>
    <n v="4"/>
    <n v="4"/>
    <n v="5"/>
    <n v="4"/>
    <s v="Tech-Moms generously donated lap tops to some of their students and I was blessed to receive one. I've been using it to work from home for the past 16 months. It was a tremendous blessing and would have been difficult for us to afford at that time.   Tech-Moms also exposed me to so many different areas of tech and potential job opportunities that I didn't know existed. Thank you Tech-Moms for all your efforts to lift and help women in Tech!!"/>
    <s v="02:23"/>
  </r>
  <r>
    <n v="1783"/>
    <d v="2024-06-27T00:00:00"/>
    <d v="1899-12-30T14:19:13"/>
    <x v="0"/>
    <s v="No"/>
    <n v="1"/>
    <m/>
    <s v="Yes"/>
    <n v="32"/>
    <n v="32"/>
    <s v="Yes"/>
    <m/>
    <s v="No"/>
    <s v="Yes"/>
    <s v="Full-Time"/>
    <n v="40"/>
    <s v="No"/>
    <s v="Data Science / Reporting &amp; Analytics"/>
    <s v="Yes"/>
    <s v="Dev Mountain, Salt Lake Community College, Online Training (ie. Udemy, Pluralsight)"/>
    <s v="Datacamp, Udemy"/>
    <s v="Dev Mountain Bootcamp certification"/>
    <m/>
    <n v="5"/>
    <n v="5"/>
    <n v="5"/>
    <n v="5"/>
    <m/>
    <s v="03:23"/>
  </r>
  <r>
    <n v="1778"/>
    <d v="2024-06-27T00:00:00"/>
    <d v="1899-12-30T14:19:16"/>
    <x v="0"/>
    <s v="Yes"/>
    <m/>
    <n v="33"/>
    <s v="Yes"/>
    <n v="55"/>
    <n v="22"/>
    <s v="Yes"/>
    <m/>
    <s v="No"/>
    <s v="Yes"/>
    <s v="Full-Time"/>
    <n v="40"/>
    <s v="Yes"/>
    <s v="Technical Project Management / Scrum Master"/>
    <s v="Yes"/>
    <s v="Agiledad"/>
    <s v="Scrum master, product owner, advanced product owner"/>
    <s v="All of the above"/>
    <m/>
    <n v="1"/>
    <n v="1"/>
    <n v="1"/>
    <n v="1"/>
    <s v="It was super short and very fast. Allowed little knowledge in a lot of areas and honestly did nothing for my career advancement. I took time away from my kids and it is a shame I didn't really get anything from it."/>
    <s v="04:21"/>
  </r>
  <r>
    <n v="1777"/>
    <d v="2024-06-27T00:00:00"/>
    <d v="1899-12-30T14:19:37"/>
    <x v="0"/>
    <s v="Yes"/>
    <m/>
    <n v="30"/>
    <s v="Yes"/>
    <n v="45"/>
    <n v="15"/>
    <s v="Yes"/>
    <m/>
    <s v="No"/>
    <s v="No"/>
    <s v="Full-Time"/>
    <s v="45+"/>
    <s v="No"/>
    <s v="Product Management / Tech Business Analysis"/>
    <s v="No"/>
    <m/>
    <m/>
    <m/>
    <m/>
    <n v="5"/>
    <n v="5"/>
    <n v="5"/>
    <n v="5"/>
    <s v="It is a great program"/>
    <s v="02:44"/>
  </r>
  <r>
    <n v="1774"/>
    <d v="2024-06-27T00:00:00"/>
    <d v="1899-12-30T14:19:41"/>
    <x v="0"/>
    <s v="Yes"/>
    <m/>
    <n v="26"/>
    <s v="Yes"/>
    <n v="26"/>
    <n v="0"/>
    <s v="Yes"/>
    <m/>
    <s v="No"/>
    <s v="No"/>
    <s v="Full-Time"/>
    <n v="40"/>
    <s v="Yes"/>
    <s v="None of the above"/>
    <s v="No"/>
    <m/>
    <m/>
    <m/>
    <m/>
    <n v="3"/>
    <n v="3"/>
    <n v="4"/>
    <n v="3"/>
    <m/>
    <s v="04:24"/>
  </r>
  <r>
    <n v="1771"/>
    <d v="2024-06-27T00:00:00"/>
    <d v="1899-12-30T14:19:45"/>
    <x v="0"/>
    <s v="Yes"/>
    <m/>
    <n v="28"/>
    <s v="Yes"/>
    <n v="35"/>
    <n v="7"/>
    <s v="Yes"/>
    <m/>
    <s v="No"/>
    <s v="Yes"/>
    <s v="Full-Time"/>
    <n v="40"/>
    <s v="No"/>
    <s v="Instructional design"/>
    <s v="No"/>
    <m/>
    <m/>
    <m/>
    <m/>
    <n v="5"/>
    <n v="5"/>
    <n v="4"/>
    <n v="3"/>
    <s v="I would have loved more of a certificate or something that would make me more hireable from finishing Tech Moms and just a little more options for what could come next after finishing Tech Moms to be hireable in the tech industry."/>
    <s v="08:50"/>
  </r>
  <r>
    <n v="1770"/>
    <d v="2024-06-27T00:00:00"/>
    <d v="1899-12-30T14:20:43"/>
    <x v="0"/>
    <s v="Yes"/>
    <m/>
    <n v="28.5"/>
    <s v="Yes"/>
    <n v="38.14"/>
    <n v="9.64"/>
    <s v="Yes"/>
    <m/>
    <s v="No"/>
    <s v="No"/>
    <s v="Full-Time"/>
    <n v="40"/>
    <s v="No"/>
    <s v="Information Technology (IT) / Technical Support"/>
    <s v="No"/>
    <s v="Online Training (ie. Udemy, Pluralsight)"/>
    <m/>
    <m/>
    <m/>
    <n v="3"/>
    <n v="2"/>
    <n v="4"/>
    <n v="3"/>
    <s v="The program was a great way to delve into the world of web dev. I would love to see some virtual meetings to “brush up” on skills learned."/>
    <s v="05:52"/>
  </r>
  <r>
    <n v="1763"/>
    <d v="2024-06-27T00:00:00"/>
    <d v="1899-12-30T14:21:01"/>
    <x v="0"/>
    <s v="Yes"/>
    <m/>
    <n v="42"/>
    <s v="Yes"/>
    <n v="66"/>
    <n v="24"/>
    <s v="Yes"/>
    <m/>
    <s v="Yes"/>
    <s v="Yes"/>
    <s v="Full-Time"/>
    <s v="45+"/>
    <s v="No"/>
    <s v="Transportation"/>
    <s v="Yes"/>
    <s v="V School"/>
    <s v="Java"/>
    <m/>
    <m/>
    <n v="4"/>
    <n v="4"/>
    <n v="4"/>
    <n v="4"/>
    <m/>
    <s v="04:33"/>
  </r>
  <r>
    <n v="1762"/>
    <d v="2024-06-27T00:00:00"/>
    <d v="1899-12-30T14:21:43"/>
    <x v="0"/>
    <s v="No"/>
    <n v="16"/>
    <m/>
    <s v="Yes"/>
    <n v="28"/>
    <n v="28"/>
    <s v="Yes"/>
    <m/>
    <s v="Yes"/>
    <s v="Yes"/>
    <s v="Part-Time"/>
    <n v="25"/>
    <s v="No"/>
    <s v="Data Science / Reporting &amp; Analytics"/>
    <s v="Yes"/>
    <s v="Eastern University"/>
    <s v="N/A"/>
    <s v="Master's, Data Science"/>
    <m/>
    <n v="5"/>
    <n v="5"/>
    <n v="3"/>
    <n v="5"/>
    <s v="I credit Tech-Moms with introducing me to the different areas in tech and helping me decide what areas to focus on. They have also proved to be resourceful with networking and helping get me in contact with people in my industry."/>
    <s v="06:33"/>
  </r>
  <r>
    <n v="1760"/>
    <d v="2024-06-27T00:00:00"/>
    <d v="1899-12-30T14:23:15"/>
    <x v="0"/>
    <s v="No"/>
    <n v="13"/>
    <m/>
    <s v="No"/>
    <m/>
    <n v="0"/>
    <m/>
    <m/>
    <m/>
    <s v="No Answer"/>
    <s v="No Answer"/>
    <m/>
    <s v="No"/>
    <s v="Nursing Informatics"/>
    <s v="Yes"/>
    <s v="Online Training (ie. Udemy, Pluralsight)"/>
    <s v="None"/>
    <s v="None"/>
    <m/>
    <n v="4"/>
    <n v="4"/>
    <n v="4"/>
    <n v="4"/>
    <m/>
    <s v="19:52"/>
  </r>
  <r>
    <n v="1761"/>
    <d v="2024-06-27T00:00:00"/>
    <d v="1899-12-30T14:23:15"/>
    <x v="0"/>
    <s v="Yes"/>
    <m/>
    <n v="20"/>
    <s v="Yes"/>
    <n v="24"/>
    <n v="4"/>
    <s v="Yes"/>
    <m/>
    <s v="No"/>
    <s v="Yes"/>
    <s v="Part-Time"/>
    <n v="15"/>
    <s v="No"/>
    <s v="Data Science / Reporting &amp; Analytics"/>
    <s v="Yes"/>
    <s v="Online Training (ie. Udemy, Pluralsight)"/>
    <s v="Datacamp online"/>
    <m/>
    <m/>
    <n v="5"/>
    <n v="5"/>
    <n v="4"/>
    <n v="3"/>
    <m/>
    <s v="04:23"/>
  </r>
  <r>
    <n v="1714"/>
    <d v="2024-06-27T00:00:00"/>
    <d v="1899-12-30T14:24:19"/>
    <x v="0"/>
    <s v="No"/>
    <n v="5"/>
    <m/>
    <s v="No"/>
    <m/>
    <n v="0"/>
    <m/>
    <m/>
    <m/>
    <s v="No Answer"/>
    <s v="No Answer"/>
    <m/>
    <s v="Yes"/>
    <s v="Technical Sales"/>
    <s v="Yes"/>
    <s v="USU ROI Remote Work"/>
    <s v="USU ROI Remote Work"/>
    <m/>
    <m/>
    <n v="3"/>
    <n v="3"/>
    <n v="5"/>
    <n v="3"/>
    <s v="A huge benefit of Tech-Moms is the network of individuals."/>
    <s v="08:27"/>
  </r>
  <r>
    <n v="1713"/>
    <d v="2024-06-27T00:00:00"/>
    <d v="1899-12-30T14:24:31"/>
    <x v="0"/>
    <s v="Yes"/>
    <m/>
    <n v="20"/>
    <s v="Yes"/>
    <n v="25"/>
    <n v="5"/>
    <s v="Yes"/>
    <m/>
    <s v="No"/>
    <s v="No"/>
    <s v="Full-Time"/>
    <n v="40"/>
    <s v="Yes"/>
    <s v="Technical Project Management / Scrum Master"/>
    <s v="Yes"/>
    <s v="Utah Valley University, Online Training (ie. Udemy, Pluralsight), Southern Utah University"/>
    <s v="Masters of Business Administration - SUU"/>
    <s v="Udemy - SQL Bootcamp"/>
    <m/>
    <n v="5"/>
    <n v="5"/>
    <n v="5"/>
    <n v="5"/>
    <m/>
    <s v="05:12"/>
  </r>
  <r>
    <n v="1707"/>
    <d v="2024-06-27T00:00:00"/>
    <d v="1899-12-30T14:24:38"/>
    <x v="0"/>
    <s v="Yes"/>
    <m/>
    <n v="15"/>
    <s v="No"/>
    <m/>
    <n v="-15"/>
    <m/>
    <m/>
    <m/>
    <s v="No Answer"/>
    <s v="No Answer"/>
    <m/>
    <s v="Yes"/>
    <s v="Software Development"/>
    <s v="Yes"/>
    <s v="Online Training (ie. Udemy, Pluralsight)"/>
    <s v="I interned at Built By Catapult Inc"/>
    <m/>
    <m/>
    <n v="5"/>
    <n v="5"/>
    <n v="5"/>
    <n v="5"/>
    <m/>
    <s v="02:16"/>
  </r>
  <r>
    <n v="1687"/>
    <d v="2024-06-27T00:00:00"/>
    <d v="1899-12-30T14:26:55"/>
    <x v="0"/>
    <s v="No"/>
    <n v="1"/>
    <m/>
    <s v="No"/>
    <m/>
    <n v="0"/>
    <m/>
    <m/>
    <m/>
    <s v="No Answer"/>
    <s v="No Answer"/>
    <m/>
    <s v="No"/>
    <s v="Cyber Security"/>
    <s v="Yes"/>
    <s v="Cyber Security course through Tech Moms"/>
    <s v="Tech moms cyber security course. Gwen is awesome by the way."/>
    <m/>
    <m/>
    <n v="5"/>
    <n v="4"/>
    <n v="5"/>
    <n v="3"/>
    <m/>
    <s v="02:44"/>
  </r>
  <r>
    <n v="1685"/>
    <d v="2024-06-27T00:00:00"/>
    <d v="1899-12-30T14:27:39"/>
    <x v="0"/>
    <s v="Yes"/>
    <m/>
    <n v="43.26"/>
    <s v="Yes"/>
    <n v="43.26"/>
    <n v="0"/>
    <s v="Yes"/>
    <m/>
    <s v="No"/>
    <s v="No"/>
    <s v="Full-Time"/>
    <n v="40"/>
    <s v="No"/>
    <s v="Product Management / Tech Business Analysis"/>
    <s v="No"/>
    <m/>
    <m/>
    <m/>
    <m/>
    <n v="4"/>
    <n v="4"/>
    <n v="4"/>
    <n v="1"/>
    <m/>
    <s v="04:10"/>
  </r>
  <r>
    <n v="1681"/>
    <d v="2024-06-27T00:00:00"/>
    <d v="1899-12-30T14:30:21"/>
    <x v="0"/>
    <s v="Yes"/>
    <m/>
    <n v="75"/>
    <s v="Yes"/>
    <n v="70"/>
    <n v="-5"/>
    <s v="Yes"/>
    <m/>
    <s v="No"/>
    <s v="Yes"/>
    <s v="Full-Time"/>
    <n v="40"/>
    <s v="No"/>
    <s v="None"/>
    <s v="No"/>
    <m/>
    <m/>
    <m/>
    <m/>
    <n v="4"/>
    <n v="3"/>
    <n v="4"/>
    <n v="4"/>
    <s v="Cool program, but the tech field seems too swamped. After applying for a few dozen jobs and getting no interviews, I open to go back to teaching rather than invest in an education that might not lead to a job due to the fierce competition and layoffs."/>
    <s v="04:14"/>
  </r>
  <r>
    <n v="1680"/>
    <d v="2024-06-27T00:00:00"/>
    <d v="1899-12-30T14:30:28"/>
    <x v="0"/>
    <s v="Yes"/>
    <m/>
    <n v="20"/>
    <s v="Yes"/>
    <n v="66"/>
    <n v="46"/>
    <s v="Yes"/>
    <m/>
    <s v="Yes"/>
    <s v="Yes"/>
    <s v="Full-Time"/>
    <n v="40"/>
    <s v="No"/>
    <s v="Software Development"/>
    <s v="Yes"/>
    <s v="V School"/>
    <s v="None"/>
    <s v="VSchool Web Development"/>
    <m/>
    <n v="5"/>
    <n v="5"/>
    <n v="5"/>
    <n v="5"/>
    <s v="I love tech-moms! I more than doubled my pay with my first job in tech. I know that’s rare, but I also completed extra training and tried to learn more on my own by starting a small business while I finished training. I also got my job through a connection with Robyn. I’ve gotten a promotion, second raise, and am up for a second promotion this year and love my job. I have a really flexible schedule and get to spend way more time with my family, which was my original goal when starting tech-moms and not knowing anything about tech. Thank you!"/>
    <s v="08:02"/>
  </r>
  <r>
    <n v="1676"/>
    <d v="2024-06-27T00:00:00"/>
    <d v="1899-12-30T14:31:01"/>
    <x v="0"/>
    <s v="Yes"/>
    <m/>
    <n v="18000"/>
    <s v="Yes"/>
    <n v="27000"/>
    <n v="9000"/>
    <s v="Yes"/>
    <m/>
    <s v="No"/>
    <s v="No"/>
    <s v="Full-Time"/>
    <n v="30"/>
    <s v="No"/>
    <s v="Cyber Security"/>
    <s v="Yes"/>
    <s v="Techtonica"/>
    <s v="Tech Moms cybersecurity bootcamp"/>
    <m/>
    <m/>
    <n v="5"/>
    <n v="4"/>
    <n v="5"/>
    <n v="4"/>
    <m/>
    <s v="07:06"/>
  </r>
  <r>
    <n v="1669"/>
    <d v="2024-06-27T00:00:00"/>
    <d v="1899-12-30T14:31:48"/>
    <x v="1"/>
    <s v="No"/>
    <n v="10"/>
    <m/>
    <s v="No"/>
    <m/>
    <n v="0"/>
    <m/>
    <m/>
    <m/>
    <s v="No Answer"/>
    <s v="No Answer"/>
    <m/>
    <s v="Yes"/>
    <s v="Technical Sales"/>
    <s v="No"/>
    <m/>
    <m/>
    <m/>
    <m/>
    <n v="5"/>
    <n v="5"/>
    <n v="4"/>
    <n v="4"/>
    <m/>
    <s v="09:01"/>
  </r>
  <r>
    <n v="1664"/>
    <d v="2024-06-27T00:00:00"/>
    <d v="1899-12-30T14:33:13"/>
    <x v="0"/>
    <s v="No"/>
    <n v="4"/>
    <m/>
    <s v="No"/>
    <m/>
    <n v="0"/>
    <m/>
    <m/>
    <m/>
    <s v="No Answer"/>
    <s v="No Answer"/>
    <m/>
    <s v="Yes"/>
    <s v="Teaching"/>
    <s v="Yes"/>
    <s v="Salt Lake Community College"/>
    <s v="N/A"/>
    <s v="SLCC Javascript"/>
    <m/>
    <n v="5"/>
    <n v="4"/>
    <n v="5"/>
    <n v="3"/>
    <s v="Keep up the good work!"/>
    <s v="05:26"/>
  </r>
  <r>
    <n v="1621"/>
    <d v="2024-06-27T00:00:00"/>
    <d v="1899-12-30T14:33:37"/>
    <x v="0"/>
    <s v="No"/>
    <n v="10"/>
    <m/>
    <s v="Yes"/>
    <n v="23.49"/>
    <n v="23.49"/>
    <s v="Yes"/>
    <m/>
    <s v="No"/>
    <s v="Yes"/>
    <s v="Full-Time"/>
    <n v="40"/>
    <s v="No"/>
    <s v="Quality Assurance"/>
    <s v="No"/>
    <m/>
    <m/>
    <m/>
    <m/>
    <n v="4"/>
    <n v="4"/>
    <n v="4"/>
    <n v="3"/>
    <m/>
    <s v="11:41"/>
  </r>
  <r>
    <n v="1610"/>
    <d v="2024-06-27T00:00:00"/>
    <d v="1899-12-30T14:34:18"/>
    <x v="0"/>
    <s v="No"/>
    <n v="2"/>
    <m/>
    <s v="Yes"/>
    <n v="17"/>
    <n v="17"/>
    <s v="Yes"/>
    <m/>
    <s v="No"/>
    <s v="No"/>
    <s v="Part-Time"/>
    <n v="10"/>
    <s v="Yes"/>
    <s v="Data Science / Reporting &amp; Analytics"/>
    <s v="No"/>
    <m/>
    <m/>
    <m/>
    <m/>
    <n v="4"/>
    <n v="4"/>
    <n v="3"/>
    <n v="2"/>
    <s v="I thought the program was great but I have been in a really negative situation in my life and it's held me back, and my survey is a reflection of that. I think my struggles aren't due to my time at tech-moms and I learned so many things from it in a very supportive environment which I am extremely grateful for."/>
    <s v="05:20"/>
  </r>
  <r>
    <n v="1601"/>
    <d v="2024-06-27T00:00:00"/>
    <d v="1899-12-30T14:36:00"/>
    <x v="0"/>
    <s v="Yes"/>
    <m/>
    <n v="19"/>
    <s v="No"/>
    <m/>
    <n v="-19"/>
    <m/>
    <m/>
    <m/>
    <s v="No Answer"/>
    <s v="No Answer"/>
    <m/>
    <s v="Yes"/>
    <s v="Software Development"/>
    <s v="Yes"/>
    <s v="Online Training (ie. Udemy, Pluralsight)"/>
    <s v="Code Cademy Web Development"/>
    <s v="JavaScript courses"/>
    <m/>
    <n v="3"/>
    <n v="3"/>
    <n v="3"/>
    <n v="4"/>
    <m/>
    <s v="02:33"/>
  </r>
  <r>
    <n v="1600"/>
    <d v="2024-06-27T00:00:00"/>
    <d v="1899-12-30T14:36:34"/>
    <x v="0"/>
    <s v="Yes"/>
    <m/>
    <n v="23"/>
    <s v="Yes"/>
    <n v="26"/>
    <n v="3"/>
    <s v="Yes"/>
    <m/>
    <s v="No"/>
    <s v="No"/>
    <s v="Full-Time"/>
    <s v="45+"/>
    <s v="Yes"/>
    <s v="Digital Marketing"/>
    <s v="No"/>
    <m/>
    <m/>
    <m/>
    <m/>
    <n v="4"/>
    <n v="3"/>
    <n v="2"/>
    <n v="2"/>
    <s v="Maybe I need to repeat- I would love to connect more with information about projects management and digital marketing roles"/>
    <s v="06:10"/>
  </r>
  <r>
    <n v="1597"/>
    <d v="2024-06-27T00:00:00"/>
    <d v="1899-12-30T14:38:35"/>
    <x v="1"/>
    <s v="Yes"/>
    <m/>
    <n v="25"/>
    <s v="Yes"/>
    <n v="33"/>
    <n v="8"/>
    <s v="Yes"/>
    <m/>
    <s v="No"/>
    <s v="No"/>
    <s v="Full-Time"/>
    <n v="40"/>
    <s v="Yes"/>
    <s v="UI / UX"/>
    <s v="No"/>
    <m/>
    <m/>
    <m/>
    <m/>
    <n v="5"/>
    <n v="5"/>
    <n v="5"/>
    <n v="4"/>
    <s v="I feel like I have stayed at my current position due to my benefits and the raises I have received, but I'm always looking for other opportunities or even things to do on the side of my job."/>
    <s v="04:06"/>
  </r>
  <r>
    <n v="1595"/>
    <d v="2024-06-27T00:00:00"/>
    <d v="1899-12-30T14:43:22"/>
    <x v="0"/>
    <s v="No"/>
    <n v="19"/>
    <m/>
    <s v="Yes"/>
    <n v="42"/>
    <n v="42"/>
    <s v="Yes"/>
    <m/>
    <s v="Yes"/>
    <s v="Yes"/>
    <s v="Full-Time"/>
    <n v="40"/>
    <s v="No"/>
    <s v="Technical Project Management / Scrum Master"/>
    <s v="Yes"/>
    <s v="Salt Lake Community College, Online Training (ie. Udemy, Pluralsight), Gere through WGU"/>
    <s v="AWS Cloud practitioner"/>
    <s v="Web development SLCC React SLCC Front-end developer- GERE CSM, ACSM, CSPO"/>
    <m/>
    <n v="5"/>
    <n v="5"/>
    <n v="5"/>
    <n v="5"/>
    <m/>
    <s v="04:49"/>
  </r>
  <r>
    <n v="1593"/>
    <d v="2024-06-27T00:00:00"/>
    <d v="1899-12-30T14:43:36"/>
    <x v="0"/>
    <s v="Yes"/>
    <m/>
    <n v="26"/>
    <s v="Yes"/>
    <n v="26"/>
    <n v="0"/>
    <s v="Yes"/>
    <m/>
    <s v="No"/>
    <s v="No"/>
    <s v="Part-Time"/>
    <n v="25"/>
    <s v="Yes"/>
    <s v="UI / UX"/>
    <s v="Yes"/>
    <s v="Online Training (ie. Udemy, Pluralsight)"/>
    <s v="Coursera"/>
    <s v="None"/>
    <m/>
    <n v="3"/>
    <n v="4"/>
    <n v="4"/>
    <n v="3"/>
    <m/>
    <s v="03:28"/>
  </r>
  <r>
    <n v="1572"/>
    <d v="2024-06-27T00:00:00"/>
    <d v="1899-12-30T14:45:37"/>
    <x v="0"/>
    <s v="No"/>
    <n v="0.2"/>
    <m/>
    <s v="Yes"/>
    <n v="38.46"/>
    <n v="38.46"/>
    <s v="Yes"/>
    <m/>
    <s v="Yes"/>
    <s v="Yes"/>
    <s v="Full-Time"/>
    <n v="40"/>
    <s v="No"/>
    <s v="Design"/>
    <s v="No"/>
    <m/>
    <m/>
    <m/>
    <m/>
    <n v="5"/>
    <n v="5"/>
    <n v="5"/>
    <n v="5"/>
    <m/>
    <s v="02:28"/>
  </r>
  <r>
    <n v="1558"/>
    <d v="2024-06-27T00:00:00"/>
    <d v="1899-12-30T14:46:27"/>
    <x v="0"/>
    <s v="No"/>
    <n v="4"/>
    <m/>
    <s v="Yes"/>
    <n v="13.65"/>
    <n v="13.65"/>
    <s v="Yes"/>
    <m/>
    <s v="No"/>
    <s v="No"/>
    <s v="Part-Time"/>
    <n v="20"/>
    <s v="No"/>
    <s v="Software Development"/>
    <s v="No"/>
    <m/>
    <m/>
    <m/>
    <m/>
    <n v="5"/>
    <n v="4"/>
    <n v="3"/>
    <n v="3"/>
    <m/>
    <s v="07:04"/>
  </r>
  <r>
    <n v="1546"/>
    <d v="2024-06-27T00:00:00"/>
    <d v="1899-12-30T14:48:14"/>
    <x v="0"/>
    <s v="No"/>
    <n v="16"/>
    <m/>
    <s v="No"/>
    <m/>
    <n v="0"/>
    <m/>
    <m/>
    <m/>
    <s v="No Answer"/>
    <s v="No Answer"/>
    <m/>
    <s v="Yes"/>
    <s v="Software development and project management"/>
    <s v="Yes"/>
    <s v="Utah Valley University"/>
    <s v="CS1410"/>
    <s v="CS1400"/>
    <m/>
    <n v="4"/>
    <n v="3"/>
    <n v="4"/>
    <n v="4"/>
    <s v="I really enjoyed TechMoms and the community I found there. I still see several of my classmates and we encourage each other in what we’re currently working on. I wish I had been able to find a job right after, but it was really hard to keep the momentum"/>
    <s v="03:51"/>
  </r>
  <r>
    <n v="1545"/>
    <d v="2024-06-27T00:00:00"/>
    <d v="1899-12-30T14:48:54"/>
    <x v="0"/>
    <s v="No"/>
    <n v="12"/>
    <m/>
    <s v="Yes"/>
    <n v="35"/>
    <n v="35"/>
    <s v="Yes"/>
    <m/>
    <s v="Yes"/>
    <s v="Yes"/>
    <s v="Full-Time"/>
    <n v="40"/>
    <s v="No"/>
    <s v="UI / UX"/>
    <s v="No"/>
    <m/>
    <m/>
    <m/>
    <m/>
    <n v="5"/>
    <n v="5"/>
    <n v="4"/>
    <n v="5"/>
    <s v="The ongoing support and resources provided by Tech Moms are amazing."/>
    <s v="03:29"/>
  </r>
  <r>
    <n v="1543"/>
    <d v="2024-06-27T00:00:00"/>
    <d v="1899-12-30T14:49:24"/>
    <x v="0"/>
    <s v="Yes"/>
    <m/>
    <n v="33"/>
    <s v="Yes"/>
    <n v="33"/>
    <n v="0"/>
    <s v="Yes"/>
    <m/>
    <s v="No"/>
    <s v="Yes"/>
    <s v="Full-Time"/>
    <n v="35"/>
    <s v="No"/>
    <s v="Sales"/>
    <s v="No"/>
    <m/>
    <m/>
    <m/>
    <m/>
    <n v="5"/>
    <n v="5"/>
    <n v="5"/>
    <n v="5"/>
    <s v="I never would have made a pivot in my career without tech moms. I needed to change but tech moms gave me the confidence to move forward and the skills to be successful. And I got a remote job with a tech company where there is plenty of room to move up and make more money."/>
    <s v="07:08"/>
  </r>
  <r>
    <n v="1475"/>
    <d v="2024-06-27T00:00:00"/>
    <d v="1899-12-30T14:49:38"/>
    <x v="0"/>
    <s v="No"/>
    <n v="10"/>
    <m/>
    <s v="Yes"/>
    <n v="45"/>
    <n v="45"/>
    <s v="Yes"/>
    <m/>
    <s v="Yes"/>
    <s v="Yes"/>
    <s v="Full-Time"/>
    <n v="40"/>
    <s v="No"/>
    <s v="Technical Project Management / Scrum Master"/>
    <s v="No"/>
    <m/>
    <m/>
    <m/>
    <m/>
    <n v="5"/>
    <n v="5"/>
    <n v="5"/>
    <n v="5"/>
    <m/>
    <s v="02:50"/>
  </r>
  <r>
    <n v="1474"/>
    <d v="2024-06-27T00:00:00"/>
    <d v="1899-12-30T14:51:46"/>
    <x v="0"/>
    <s v="Yes"/>
    <m/>
    <n v="17"/>
    <s v="No"/>
    <m/>
    <n v="-17"/>
    <m/>
    <m/>
    <m/>
    <s v="No Answer"/>
    <s v="No Answer"/>
    <m/>
    <s v="No"/>
    <s v="Software Development"/>
    <s v="Yes"/>
    <s v="BYUI online"/>
    <s v="None"/>
    <s v="Web development 1 course, JavaScript 1 course, Python 2 courses"/>
    <m/>
    <n v="5"/>
    <n v="5"/>
    <n v="5"/>
    <n v="3"/>
    <m/>
    <s v="05:30"/>
  </r>
  <r>
    <n v="1473"/>
    <d v="2024-06-27T00:00:00"/>
    <d v="1899-12-30T14:53:54"/>
    <x v="0"/>
    <s v="Yes"/>
    <m/>
    <n v="20"/>
    <s v="Yes"/>
    <n v="25"/>
    <n v="5"/>
    <s v="Yes"/>
    <m/>
    <s v="No"/>
    <s v="No"/>
    <s v="Part-Time"/>
    <n v="5"/>
    <s v="No"/>
    <s v="UI / UX"/>
    <s v="Yes"/>
    <s v="Utah Valley University"/>
    <s v="Computer Science with an emphasis in Interaction Design"/>
    <s v="Associate Degree"/>
    <m/>
    <n v="5"/>
    <n v="5"/>
    <n v="5"/>
    <n v="5"/>
    <m/>
    <s v="05:51"/>
  </r>
  <r>
    <n v="1471"/>
    <d v="2024-06-27T00:00:00"/>
    <d v="1899-12-30T14:58:37"/>
    <x v="0"/>
    <s v="Yes"/>
    <m/>
    <n v="24"/>
    <s v="Yes"/>
    <n v="34"/>
    <n v="10"/>
    <s v="Yes"/>
    <m/>
    <s v="Yes"/>
    <s v="Yes"/>
    <s v="Full-Time"/>
    <n v="40"/>
    <s v="No"/>
    <s v="Technical Project Management / Scrum Master"/>
    <s v="Yes"/>
    <s v="Received my Adbanced scrum master certification and working on project management certification"/>
    <s v="BYU bachelors degree  Project management certification"/>
    <s v="Advanced Scrum Master Certification"/>
    <m/>
    <n v="5"/>
    <n v="5"/>
    <n v="5"/>
    <n v="5"/>
    <s v="Tech moms really helped my confidence to think outside of the box and set my goals high."/>
    <s v="10:26"/>
  </r>
  <r>
    <n v="1469"/>
    <d v="2024-06-27T00:00:00"/>
    <d v="1899-12-30T14:59:13"/>
    <x v="0"/>
    <s v="Yes"/>
    <m/>
    <n v="23"/>
    <s v="Yes"/>
    <n v="21.86"/>
    <n v="-1.1400000000000006"/>
    <s v="Yes"/>
    <m/>
    <s v="Yes"/>
    <s v="Yes"/>
    <s v="Full-Time"/>
    <n v="40"/>
    <s v="Yes"/>
    <s v="Software Development"/>
    <s v="No"/>
    <m/>
    <m/>
    <m/>
    <m/>
    <n v="5"/>
    <n v="5"/>
    <n v="4"/>
    <n v="4"/>
    <m/>
    <s v="07:59"/>
  </r>
  <r>
    <n v="1468"/>
    <d v="2024-06-27T00:00:00"/>
    <d v="1899-12-30T14:59:50"/>
    <x v="0"/>
    <s v="No"/>
    <n v="4"/>
    <m/>
    <s v="Yes"/>
    <n v="20"/>
    <n v="20"/>
    <s v="Yes"/>
    <m/>
    <s v="No"/>
    <s v="Yes"/>
    <s v="Part-Time"/>
    <n v="20"/>
    <s v="Yes"/>
    <s v="None currently"/>
    <s v="No"/>
    <m/>
    <m/>
    <m/>
    <m/>
    <n v="5"/>
    <n v="5"/>
    <n v="5"/>
    <n v="5"/>
    <s v="Tech moms gave me the confidence to become anything I wanted to be. Since then I have been confident enough to accept a few different opportunities that I wouldn’t have accepted before (imposter syndrome always). Tech moms gave me more skills and helped me feel confident in the skills I already had. I’ve created 1.5 businesses since graduation (social media management company and a mobile bar that will travel around serving weddings, Galas and other corporate and private events) with more to come!"/>
    <s v="08:04"/>
  </r>
  <r>
    <n v="1464"/>
    <d v="2024-06-27T00:00:00"/>
    <d v="1899-12-30T15:00:43"/>
    <x v="0"/>
    <s v="Yes"/>
    <m/>
    <n v="19"/>
    <s v="Yes"/>
    <n v="31.25"/>
    <n v="12.25"/>
    <s v="Yes"/>
    <m/>
    <s v="No"/>
    <s v="Yes"/>
    <s v="Full-Time"/>
    <n v="40"/>
    <s v="No"/>
    <s v="Cyber Security"/>
    <s v="Yes"/>
    <s v="V School"/>
    <s v="AI"/>
    <s v="Cybersecurity triple"/>
    <m/>
    <n v="5"/>
    <n v="5"/>
    <n v="5"/>
    <n v="5"/>
    <s v="The additional support and networking is the most valuable"/>
    <s v="04:10"/>
  </r>
  <r>
    <n v="1463"/>
    <d v="2024-06-27T00:00:00"/>
    <d v="1899-12-30T15:03:30"/>
    <x v="0"/>
    <s v="Yes"/>
    <m/>
    <n v="23"/>
    <s v="Yes"/>
    <n v="27"/>
    <n v="4"/>
    <s v="Yes"/>
    <m/>
    <s v="Yes"/>
    <s v="No"/>
    <s v="Part-Time"/>
    <n v="30"/>
    <s v="No"/>
    <s v="Digital Marketing"/>
    <s v="Yes"/>
    <s v="Online Training (ie. Udemy, Pluralsight)"/>
    <s v="Plurasight"/>
    <s v="AI certification"/>
    <m/>
    <n v="3"/>
    <n v="4"/>
    <n v="4"/>
    <n v="3"/>
    <s v="It is great to see all of the success that everyone is having with tech moms."/>
    <s v="05:55"/>
  </r>
  <r>
    <n v="1462"/>
    <d v="2024-06-27T00:00:00"/>
    <d v="1899-12-30T15:08:24"/>
    <x v="0"/>
    <s v="Yes"/>
    <m/>
    <n v="25"/>
    <s v="Yes"/>
    <n v="30"/>
    <n v="5"/>
    <s v="Yes"/>
    <m/>
    <s v="No"/>
    <s v="No"/>
    <s v="Part-Time"/>
    <n v="25"/>
    <s v="No"/>
    <s v="Digital Marketing"/>
    <s v="No"/>
    <m/>
    <m/>
    <m/>
    <m/>
    <n v="3"/>
    <n v="3"/>
    <n v="3"/>
    <n v="3"/>
    <s v="Almost have my website launched."/>
    <s v="04:12"/>
  </r>
  <r>
    <n v="1448"/>
    <d v="2024-06-27T00:00:00"/>
    <d v="1899-12-30T15:12:19"/>
    <x v="0"/>
    <s v="No"/>
    <n v="20"/>
    <m/>
    <s v="No"/>
    <m/>
    <n v="0"/>
    <m/>
    <m/>
    <m/>
    <s v="No Answer"/>
    <s v="No Answer"/>
    <m/>
    <s v="No"/>
    <s v="Software Development"/>
    <s v="Yes"/>
    <s v="Salt Lake Community College, Weber State University, Online Training (ie. Udemy, Pluralsight)"/>
    <s v="Remote Tech Sales Professional Certification with USU and Marketstar"/>
    <s v="Web development certificate from SLCC, Programming Essentials Certificate of Proficiency from Weber State, 30 day AI accelerator course"/>
    <m/>
    <n v="4"/>
    <n v="4"/>
    <n v="5"/>
    <n v="4"/>
    <s v="I have more hope for my future since joining tech moms"/>
    <s v="10:28"/>
  </r>
  <r>
    <n v="1439"/>
    <d v="2024-06-27T00:00:00"/>
    <d v="1899-12-30T15:15:23"/>
    <x v="0"/>
    <s v="Yes"/>
    <m/>
    <n v="17"/>
    <s v="No"/>
    <m/>
    <n v="-17"/>
    <m/>
    <m/>
    <m/>
    <s v="No Answer"/>
    <s v="No Answer"/>
    <m/>
    <s v="No"/>
    <s v="Data Science / Reporting &amp; Analytics"/>
    <s v="No"/>
    <m/>
    <m/>
    <m/>
    <m/>
    <n v="5"/>
    <n v="5"/>
    <n v="5"/>
    <n v="5"/>
    <s v="Will there be more Tech-Mom classes centered around certifications? I love the Tech-Moms program so much and it has given me a lot of hope for when I decide to step back into the workforce. Thank you for providing all of these opportunities to  gain skills and to network!"/>
    <s v="05:21"/>
  </r>
  <r>
    <n v="1417"/>
    <d v="2024-06-27T00:00:00"/>
    <d v="1899-12-30T15:17:27"/>
    <x v="0"/>
    <s v="No"/>
    <n v="16"/>
    <m/>
    <s v="No"/>
    <m/>
    <n v="0"/>
    <m/>
    <m/>
    <m/>
    <s v="No Answer"/>
    <s v="No Answer"/>
    <m/>
    <s v="Yes"/>
    <s v="I am not sure."/>
    <s v="No"/>
    <m/>
    <m/>
    <m/>
    <m/>
    <n v="3"/>
    <n v="3"/>
    <n v="3"/>
    <n v="3"/>
    <s v="I'm living in Virginia and am in.very difficult marriage. I was working at night as a delivery driver to earn some money be away when my husband was home but recently quit to help my daughter and be there for her.  My daughter just graduated from high school and will be going to school in Utah soon. I hope to follow her there and find gainful employment with benefits so I can support myself.. I need to get divorced but am not sure how to go about it and will need to be employed to support myself. I also recently found out I have adhd which explains a lot of my struggles."/>
    <s v="08:42"/>
  </r>
  <r>
    <n v="1325"/>
    <d v="2024-06-27T00:00:00"/>
    <d v="1899-12-30T15:24:39"/>
    <x v="0"/>
    <s v="No"/>
    <n v="20"/>
    <m/>
    <s v="Yes"/>
    <n v="20"/>
    <n v="20"/>
    <s v="Yes"/>
    <m/>
    <s v="No"/>
    <s v="No"/>
    <s v="Part-Time"/>
    <n v="5"/>
    <s v="Yes"/>
    <s v="Product Management / Tech Business Analysis"/>
    <s v="Yes"/>
    <s v="Salt Lake Community College, Online Training (ie. Udemy, Pluralsight), BYU"/>
    <s v="None currently"/>
    <s v="CompTIA Net+ certification  CompTIA Sec+ certification  BYU Networks &amp; Security SLCC Cybersecurity Foundations SLCC Web Development"/>
    <m/>
    <n v="5"/>
    <n v="5"/>
    <n v="5"/>
    <n v="5"/>
    <s v="You guys are awesome! Can’t wait for the mentorship program! ;)"/>
    <s v="43:46"/>
  </r>
  <r>
    <n v="1308"/>
    <d v="2024-06-27T00:00:00"/>
    <d v="1899-12-30T15:28:05"/>
    <x v="0"/>
    <s v="No"/>
    <n v="11"/>
    <m/>
    <s v="Yes"/>
    <n v="19"/>
    <n v="19"/>
    <s v="Yes"/>
    <m/>
    <s v="No"/>
    <s v="Yes"/>
    <s v="Part-Time"/>
    <n v="25"/>
    <s v="No"/>
    <s v="Teaching computer science"/>
    <s v="No"/>
    <m/>
    <m/>
    <m/>
    <m/>
    <n v="4"/>
    <n v="4"/>
    <n v="4"/>
    <n v="3"/>
    <m/>
    <s v="07:37"/>
  </r>
  <r>
    <n v="1307"/>
    <d v="2024-06-27T00:00:00"/>
    <d v="1899-12-30T15:30:48"/>
    <x v="1"/>
    <s v="Yes"/>
    <m/>
    <n v="15"/>
    <s v="Yes"/>
    <n v="22"/>
    <n v="7"/>
    <s v="Yes"/>
    <m/>
    <s v="No"/>
    <s v="Yes"/>
    <s v="Part-Time"/>
    <n v="15"/>
    <s v="No"/>
    <s v="Product Management / Tech Business Analysis"/>
    <s v="Yes"/>
    <s v="Online Training (ie. Udemy, Pluralsight)"/>
    <s v="None currently."/>
    <s v="I completed the web development class at SLCC, and I've done some AI training and received certificates."/>
    <m/>
    <n v="5"/>
    <n v="5"/>
    <n v="5"/>
    <n v="5"/>
    <s v="I love being a part of this community and for all of the opportunities it has afforded me!"/>
    <s v="09:24"/>
  </r>
  <r>
    <n v="1305"/>
    <d v="2024-06-27T00:00:00"/>
    <d v="1899-12-30T15:43:56"/>
    <x v="0"/>
    <s v="No"/>
    <n v="22"/>
    <m/>
    <s v="Yes"/>
    <n v="21"/>
    <n v="21"/>
    <s v="Yes"/>
    <m/>
    <s v="Yes"/>
    <s v="Yes"/>
    <s v="Full-Time"/>
    <n v="40"/>
    <s v="No"/>
    <s v="UI / UX"/>
    <s v="Yes"/>
    <s v="V School, Weber State University, Online Training (ie. Udemy, Pluralsight)"/>
    <s v="I’m currently working on a computer science degree at Weber State.   I also do online training at various sites."/>
    <m/>
    <m/>
    <n v="5"/>
    <n v="5"/>
    <n v="5"/>
    <n v="5"/>
    <s v="I’m not making a lot of money (yet). But I have an amazing job that I look forward to showing up at each day and I’m learning so much that will help me in future jobs. Five years ago I couldn’t have imagined being being in this position. I’m so excited to see what the future holds for me."/>
    <s v="07:44"/>
  </r>
  <r>
    <n v="1299"/>
    <d v="2024-06-27T00:00:00"/>
    <d v="1899-12-30T15:50:50"/>
    <x v="0"/>
    <s v="No"/>
    <n v="21"/>
    <m/>
    <s v="Yes"/>
    <n v="57"/>
    <n v="57"/>
    <s v="Yes"/>
    <m/>
    <s v="No"/>
    <s v="Yes"/>
    <s v="Full-Time"/>
    <n v="40"/>
    <s v="No"/>
    <s v="Data Science / Reporting &amp; Analytics"/>
    <s v="Yes"/>
    <s v="Salt Lake Community College, Weber State University"/>
    <s v="None"/>
    <s v="Data Analytics certificate program; didn't fully complete the SLCC JavaScript course I started"/>
    <m/>
    <n v="4"/>
    <n v="4"/>
    <n v="4"/>
    <n v="5"/>
    <s v="I'm grateful for the ongoing support found at tech moms. Love having that network!"/>
    <s v="06:41"/>
  </r>
  <r>
    <n v="1297"/>
    <d v="2024-06-27T00:00:00"/>
    <d v="1899-12-30T16:01:52"/>
    <x v="0"/>
    <s v="Yes"/>
    <m/>
    <n v="39.5"/>
    <s v="Yes"/>
    <n v="52"/>
    <n v="12.5"/>
    <s v="Yes"/>
    <m/>
    <s v="No"/>
    <s v="Yes"/>
    <s v="Full-Time"/>
    <n v="40"/>
    <s v="Yes"/>
    <s v="Technical Project Management / Scrum Master"/>
    <s v="Yes"/>
    <s v="Salt Lake Community College"/>
    <s v="Nothing at this moment. After completing my UX class I would like additional training in the area and project management"/>
    <s v="Web Development &amp; UX Certification"/>
    <m/>
    <n v="4"/>
    <n v="3"/>
    <n v="4"/>
    <n v="3"/>
    <s v="Great program.  I wish there was something on going after...if you are not able to use what you learned you forget."/>
    <s v="09:43"/>
  </r>
  <r>
    <n v="1296"/>
    <d v="2024-06-27T00:00:00"/>
    <d v="1899-12-30T16:03:23"/>
    <x v="0"/>
    <s v="Yes"/>
    <m/>
    <n v="58"/>
    <s v="Yes"/>
    <n v="62"/>
    <n v="4"/>
    <s v="Yes"/>
    <m/>
    <s v="No"/>
    <s v="No"/>
    <s v="Full-Time"/>
    <n v="40"/>
    <s v="Yes"/>
    <s v="UI / UX"/>
    <s v="No"/>
    <m/>
    <m/>
    <m/>
    <m/>
    <n v="4"/>
    <n v="3"/>
    <n v="4"/>
    <n v="4"/>
    <m/>
    <s v="02:40"/>
  </r>
  <r>
    <n v="1294"/>
    <d v="2024-06-27T00:00:00"/>
    <d v="1899-12-30T16:15:31"/>
    <x v="0"/>
    <s v="Yes"/>
    <m/>
    <n v="33"/>
    <s v="No"/>
    <m/>
    <n v="-33"/>
    <m/>
    <m/>
    <m/>
    <s v="No Answer"/>
    <s v="No Answer"/>
    <m/>
    <s v="Yes"/>
    <s v="Product Management / Tech Business Analysis"/>
    <s v="Yes"/>
    <s v="Dev Mountain, Online Training (ie. Udemy, Pluralsight), Product agile/scrum certifications"/>
    <s v="N/a"/>
    <s v="Data analytics, CSPO, A-CSPO, CSM"/>
    <m/>
    <n v="5"/>
    <n v="5"/>
    <n v="5"/>
    <n v="5"/>
    <s v="When I started tech moms, I was doing well in a corporate finance career, but felt trapped, undervalued, and overly burned out. Finding tech moms was my solace to meet other supportive women and communities and gain the confidence to change my trajectory again. I’m very grateful"/>
    <s v="04:28"/>
  </r>
  <r>
    <n v="1293"/>
    <d v="2024-06-27T00:00:00"/>
    <d v="1899-12-30T16:28:56"/>
    <x v="0"/>
    <s v="Yes"/>
    <m/>
    <n v="42"/>
    <s v="Yes"/>
    <n v="56"/>
    <n v="14"/>
    <s v="Yes"/>
    <m/>
    <s v="No"/>
    <s v="No"/>
    <s v="Full-Time"/>
    <s v="45+"/>
    <s v="No"/>
    <s v="Data Science / Reporting &amp; Analytics"/>
    <s v="No"/>
    <m/>
    <m/>
    <m/>
    <m/>
    <n v="4"/>
    <n v="3"/>
    <n v="4"/>
    <n v="3"/>
    <m/>
    <s v="27:46"/>
  </r>
  <r>
    <n v="1292"/>
    <d v="2024-06-27T00:00:00"/>
    <d v="1899-12-30T16:45:41"/>
    <x v="0"/>
    <s v="Yes"/>
    <m/>
    <n v="20"/>
    <s v="Yes"/>
    <n v="20"/>
    <n v="0"/>
    <s v="Yes"/>
    <m/>
    <s v="Yes"/>
    <s v="No"/>
    <s v="Part-Time"/>
    <n v="15"/>
    <s v="No"/>
    <s v="Cyber Security"/>
    <s v="No"/>
    <m/>
    <m/>
    <m/>
    <m/>
    <n v="5"/>
    <n v="4"/>
    <n v="5"/>
    <n v="4"/>
    <m/>
    <s v="05:07"/>
  </r>
  <r>
    <n v="1289"/>
    <d v="2024-06-27T00:00:00"/>
    <d v="1899-12-30T16:50:36"/>
    <x v="1"/>
    <s v="Yes"/>
    <m/>
    <n v="17"/>
    <s v="Yes"/>
    <n v="27"/>
    <n v="10"/>
    <s v="Yes"/>
    <m/>
    <s v="Yes"/>
    <s v="Yes"/>
    <s v="Full-Time"/>
    <n v="40"/>
    <s v="Yes"/>
    <s v="Data Science / Reporting &amp; Analytics"/>
    <s v="Yes"/>
    <s v="Dev Mountain, Online Training (ie. Udemy, Pluralsight)"/>
    <s v="None, currently"/>
    <s v="Certificate of completion of Data Analytics's Boot Camp at Dev Mountain"/>
    <m/>
    <n v="5"/>
    <n v="5"/>
    <n v="5"/>
    <n v="4"/>
    <s v="I will always be grateful of this program. It really helped me gain confidence and look after my career."/>
    <s v="06:56"/>
  </r>
  <r>
    <n v="1287"/>
    <d v="2024-06-27T00:00:00"/>
    <d v="1899-12-30T16:51:39"/>
    <x v="1"/>
    <s v="Yes"/>
    <m/>
    <n v="15"/>
    <s v="Yes"/>
    <n v="20"/>
    <n v="5"/>
    <s v="Yes"/>
    <m/>
    <s v="No"/>
    <s v="No"/>
    <s v="Full-Time"/>
    <s v="45+"/>
    <s v="No"/>
    <s v=" Exploring"/>
    <s v="Yes"/>
    <s v="Mountainland Tech"/>
    <s v="Self Study Comptia Cloud Essentials"/>
    <s v="A+, Project+, ITF+, Cloud Essentials+"/>
    <m/>
    <n v="4"/>
    <n v="5"/>
    <n v="3"/>
    <n v="4"/>
    <m/>
    <s v="03:16"/>
  </r>
  <r>
    <n v="1283"/>
    <d v="2024-06-27T00:00:00"/>
    <d v="1899-12-30T17:02:09"/>
    <x v="1"/>
    <s v="Yes"/>
    <m/>
    <n v="27000"/>
    <s v="Yes"/>
    <n v="43000"/>
    <n v="16000"/>
    <s v="No"/>
    <m/>
    <s v="Yes"/>
    <s v="Yes"/>
    <s v="Full-Time"/>
    <n v="40"/>
    <s v="Yes"/>
    <s v="Digital Marketing"/>
    <s v="Yes"/>
    <s v="Avocademy"/>
    <s v="UX/UI Design"/>
    <m/>
    <m/>
    <n v="5"/>
    <n v="5"/>
    <n v="4"/>
    <n v="4"/>
    <s v="I am in Texas and can't take advantage of all the Tech Moms opportunities. I love keeping up with the happenings and the LinedIn connections."/>
    <s v="10:40"/>
  </r>
  <r>
    <n v="1280"/>
    <d v="2024-06-27T00:00:00"/>
    <d v="1899-12-30T17:02:30"/>
    <x v="0"/>
    <s v="No"/>
    <n v="1"/>
    <m/>
    <s v="Yes"/>
    <n v="38"/>
    <n v="38"/>
    <s v="Yes"/>
    <m/>
    <s v="No"/>
    <s v="No"/>
    <s v="Full-Time"/>
    <n v="40"/>
    <s v="No"/>
    <s v="Digital Marketing"/>
    <s v="Yes"/>
    <s v="Utah State University, Western Governors University"/>
    <s v="Master of Science in Marketing Analytics"/>
    <s v="Google Professional Certification UX/UI"/>
    <m/>
    <n v="5"/>
    <n v="4"/>
    <n v="4"/>
    <n v="4"/>
    <s v="When I participated in tech-moms I loved hearing from the guest speakers. Now that the program has been running for a few years, I think it would be beneficial to new students to hear from more speakers that are Tech-Moms alumni. I imagine it would be far more inspiring to hear from someone who was in your shoes not to long ago."/>
    <s v="08:49"/>
  </r>
  <r>
    <n v="1277"/>
    <d v="2024-06-27T00:00:00"/>
    <d v="1899-12-30T17:02:42"/>
    <x v="0"/>
    <s v="No"/>
    <n v="10"/>
    <m/>
    <s v="No"/>
    <m/>
    <n v="0"/>
    <m/>
    <m/>
    <m/>
    <s v="No Answer"/>
    <s v="No Answer"/>
    <m/>
    <s v="Yes"/>
    <s v="Salesforce"/>
    <s v="Yes"/>
    <s v="Soft Innovas"/>
    <s v="Nil"/>
    <s v="Salesforce"/>
    <m/>
    <n v="5"/>
    <n v="5"/>
    <n v="5"/>
    <n v="5"/>
    <m/>
    <s v="03:10"/>
  </r>
  <r>
    <n v="1276"/>
    <d v="2024-06-27T00:00:00"/>
    <d v="1899-12-30T17:04:03"/>
    <x v="0"/>
    <s v="No"/>
    <n v="4"/>
    <m/>
    <s v="No"/>
    <m/>
    <n v="0"/>
    <m/>
    <m/>
    <m/>
    <s v="No Answer"/>
    <s v="No Answer"/>
    <m/>
    <s v="No"/>
    <s v="Software Development"/>
    <s v="No"/>
    <m/>
    <m/>
    <m/>
    <m/>
    <n v="4"/>
    <n v="4"/>
    <n v="4"/>
    <n v="5"/>
    <s v="I have had two more children since participating in Tech-Moms (most recently 3 weeks ago) and have not yet started searching for a new career. However, I cherish my Tech-Moms experience and network. While I rarely participate in discussions I keep up-to-date on Slack and look forward to participating in  all of the opportunities when I begin job searching in the new year or two!"/>
    <s v="03:10"/>
  </r>
  <r>
    <n v="1217"/>
    <d v="2024-06-27T00:00:00"/>
    <d v="1899-12-30T17:17:17"/>
    <x v="0"/>
    <s v="Yes"/>
    <m/>
    <n v="19"/>
    <s v="Yes"/>
    <n v="23.4"/>
    <n v="4.3999999999999986"/>
    <s v="Yes"/>
    <m/>
    <s v="Yes"/>
    <s v="Yes"/>
    <s v="Full-Time"/>
    <n v="40"/>
    <s v="No"/>
    <s v="UI / UX"/>
    <s v="Yes"/>
    <s v="Springboard"/>
    <s v="UX/UI career track"/>
    <m/>
    <m/>
    <n v="5"/>
    <n v="5"/>
    <n v="5"/>
    <n v="4"/>
    <s v="Tech-moms has been pivotal in my growth towards my career and continues to be. They provide amazing learning opportunities, workshops, and networking events that has allowed me to make amazing connections with individuals who are already in the field I am trying to get Into. Without Tech-moms I would not have gone on to pursue a certificate in UX/UI design from a 9 month bootcamp, I would probably be still trying to decide what to do and how to do it while feeling constantly overwhelmed."/>
    <s v="12:11"/>
  </r>
  <r>
    <n v="1215"/>
    <d v="2024-06-27T00:00:00"/>
    <d v="1899-12-30T18:13:46"/>
    <x v="0"/>
    <s v="Yes"/>
    <m/>
    <n v="12"/>
    <s v="Yes"/>
    <n v="25"/>
    <n v="13"/>
    <s v="Yes"/>
    <m/>
    <s v="No"/>
    <s v="Yes"/>
    <s v="Full-Time"/>
    <n v="40"/>
    <s v="Yes"/>
    <s v="Customer Success"/>
    <s v="No"/>
    <m/>
    <m/>
    <m/>
    <m/>
    <n v="4"/>
    <n v="3"/>
    <n v="4"/>
    <n v="4"/>
    <m/>
    <s v="03:34"/>
  </r>
  <r>
    <n v="1214"/>
    <d v="2024-06-27T00:00:00"/>
    <d v="1899-12-30T18:14:25"/>
    <x v="0"/>
    <s v="Yes"/>
    <m/>
    <n v="25"/>
    <s v="Yes"/>
    <n v="31"/>
    <n v="6"/>
    <s v="Yes"/>
    <m/>
    <s v="Yes"/>
    <s v="Yes"/>
    <s v="Full-Time"/>
    <s v="45+"/>
    <s v="No"/>
    <s v="Product Management / Tech Business Analysis"/>
    <s v="Yes"/>
    <s v="Tech Moms courses"/>
    <s v="None at the moment"/>
    <s v="AI certificate"/>
    <m/>
    <n v="5"/>
    <n v="5"/>
    <n v="5"/>
    <n v="5"/>
    <s v="I love Tech-moms! What I love most about it is the connections that I still have after finishing the course. You guys are always there helping us!"/>
    <s v="08:22"/>
  </r>
  <r>
    <n v="1213"/>
    <d v="2024-06-27T00:00:00"/>
    <d v="1899-12-30T18:44:20"/>
    <x v="0"/>
    <s v="Yes"/>
    <m/>
    <n v="25"/>
    <s v="Yes"/>
    <n v="32"/>
    <n v="7"/>
    <s v="Yes"/>
    <m/>
    <s v="Yes"/>
    <s v="Yes"/>
    <s v="Full-Time"/>
    <s v="45+"/>
    <s v="No"/>
    <s v="I am still exploring"/>
    <s v="No"/>
    <m/>
    <m/>
    <m/>
    <m/>
    <n v="5"/>
    <n v="5"/>
    <n v="5"/>
    <n v="5"/>
    <s v="It is a great program.  Belonging to the tech mom network and community is worth 100 times the price of the program."/>
    <s v="04:08"/>
  </r>
  <r>
    <n v="1206"/>
    <d v="2024-06-27T00:00:00"/>
    <d v="1899-12-30T18:58:19"/>
    <x v="1"/>
    <s v="Yes"/>
    <m/>
    <n v="150"/>
    <s v="Yes"/>
    <n v="150"/>
    <n v="0"/>
    <s v="Yes"/>
    <m/>
    <s v="No"/>
    <s v="No"/>
    <s v="Full-Time"/>
    <n v="40"/>
    <s v="No"/>
    <s v="Technical Project Management / Scrum Master"/>
    <s v="No"/>
    <m/>
    <m/>
    <m/>
    <m/>
    <n v="3"/>
    <n v="3"/>
    <n v="4"/>
    <n v="2"/>
    <s v="Unfortunately, I have not been able to utilize most of what I learned from Tech Moms in my career since participating in the program."/>
    <s v="03:47"/>
  </r>
  <r>
    <n v="1205"/>
    <d v="2024-06-27T00:00:00"/>
    <d v="1899-12-30T19:00:30"/>
    <x v="0"/>
    <s v="No"/>
    <n v="1"/>
    <m/>
    <s v="Yes"/>
    <n v="22"/>
    <n v="22"/>
    <s v="Yes"/>
    <m/>
    <s v="No"/>
    <s v="No"/>
    <s v="Part-Time"/>
    <n v="10"/>
    <s v="No"/>
    <s v="Digital Marketing"/>
    <s v="Yes"/>
    <s v="Online Training (ie. Udemy, Pluralsight)"/>
    <s v="N/A"/>
    <s v="ReadyTrack"/>
    <m/>
    <n v="5"/>
    <n v="5"/>
    <n v="5"/>
    <n v="5"/>
    <m/>
    <s v="56:25"/>
  </r>
  <r>
    <n v="1202"/>
    <d v="2024-06-27T00:00:00"/>
    <d v="1899-12-30T19:00:48"/>
    <x v="0"/>
    <s v="Yes"/>
    <m/>
    <n v="25"/>
    <s v="Yes"/>
    <n v="30"/>
    <n v="5"/>
    <s v="Yes"/>
    <m/>
    <s v="Yes"/>
    <s v="Yes"/>
    <s v="Part-Time"/>
    <n v="20"/>
    <s v="No"/>
    <s v="Web Development"/>
    <s v="Yes"/>
    <s v="Online Training (ie. Udemy, Pluralsight)"/>
    <s v="Udemy courses"/>
    <s v="Udemy courses"/>
    <m/>
    <n v="5"/>
    <n v="3"/>
    <n v="5"/>
    <n v="5"/>
    <m/>
    <s v="04:43"/>
  </r>
  <r>
    <n v="1200"/>
    <d v="2024-06-27T00:00:00"/>
    <d v="1899-12-30T19:10:19"/>
    <x v="0"/>
    <s v="Yes"/>
    <m/>
    <n v="41"/>
    <s v="Yes"/>
    <n v="44"/>
    <n v="3"/>
    <s v="Yes"/>
    <m/>
    <s v="No"/>
    <s v="No"/>
    <s v="Full-Time"/>
    <s v="45+"/>
    <s v="No"/>
    <s v="UI / UX"/>
    <s v="No"/>
    <m/>
    <m/>
    <m/>
    <m/>
    <n v="4"/>
    <n v="4"/>
    <n v="5"/>
    <n v="4"/>
    <s v="I use the things that I learned while I am teaching  in my classroom. I have a website for my travel blog. It helped to increase my confidence in myself."/>
    <s v="04:37"/>
  </r>
  <r>
    <n v="1198"/>
    <d v="2024-06-27T00:00:00"/>
    <d v="1899-12-30T19:51:24"/>
    <x v="1"/>
    <s v="Yes"/>
    <m/>
    <n v="23.56"/>
    <s v="Yes"/>
    <n v="25"/>
    <n v="1.4400000000000013"/>
    <s v="Yes"/>
    <m/>
    <s v="No"/>
    <s v="No"/>
    <s v="Full-Time"/>
    <n v="40"/>
    <s v="Yes"/>
    <s v="Technical Project Management / Scrum Master"/>
    <s v="Yes"/>
    <s v="Online Training (ie. Udemy, Pluralsight)"/>
    <s v="Plural Sight"/>
    <s v="Tech Moms"/>
    <m/>
    <n v="5"/>
    <n v="5"/>
    <n v="5"/>
    <n v="5"/>
    <m/>
    <s v="04:11"/>
  </r>
  <r>
    <n v="1197"/>
    <d v="2024-06-27T00:00:00"/>
    <d v="1899-12-30T20:02:02"/>
    <x v="0"/>
    <s v="Yes"/>
    <m/>
    <n v="22"/>
    <s v="Yes"/>
    <n v="44"/>
    <n v="22"/>
    <s v="Yes"/>
    <m/>
    <s v="Yes"/>
    <s v="Yes"/>
    <s v="Full-Time"/>
    <n v="40"/>
    <s v="No"/>
    <s v="Technical Sales"/>
    <s v="No"/>
    <m/>
    <m/>
    <m/>
    <m/>
    <n v="5"/>
    <n v="5"/>
    <n v="5"/>
    <n v="5"/>
    <s v="Tech moms is a great program that gives women confidence to reach for things they thought were out of reach"/>
    <s v="01:11"/>
  </r>
  <r>
    <n v="1196"/>
    <d v="2024-06-27T00:00:00"/>
    <d v="1899-12-30T20:26:49"/>
    <x v="1"/>
    <s v="Yes"/>
    <m/>
    <n v="20000"/>
    <s v="No"/>
    <m/>
    <n v="-20000"/>
    <m/>
    <m/>
    <m/>
    <s v="No Answer"/>
    <s v="No Answer"/>
    <m/>
    <s v="Yes"/>
    <s v="Technical Project Management / Scrum Master"/>
    <s v="Yes"/>
    <s v="Agile Dad Scrum Master"/>
    <s v="I am doing a cybersecurity intro course on Coursera.  I also recently started learning about Salesforce on Pluralsight.com"/>
    <m/>
    <m/>
    <n v="4"/>
    <n v="4"/>
    <n v="5"/>
    <n v="4"/>
    <s v="I am very thankful for the tech-moms program and network.  I am attending every event that I can and trying to work my new found network as much as I can.  Thank you, Tech-Moms."/>
    <s v="05:27"/>
  </r>
  <r>
    <n v="1195"/>
    <d v="2024-06-27T00:00:00"/>
    <d v="1899-12-30T20:43:32"/>
    <x v="0"/>
    <s v="No"/>
    <n v="2"/>
    <m/>
    <s v="Yes"/>
    <n v="32"/>
    <n v="32"/>
    <s v="Yes"/>
    <m/>
    <s v="No"/>
    <s v="Yes"/>
    <s v="Full-Time"/>
    <n v="40"/>
    <s v="No"/>
    <s v="Basic knowledge and understanding for later"/>
    <s v="No"/>
    <m/>
    <m/>
    <m/>
    <m/>
    <n v="5"/>
    <n v="4"/>
    <n v="4"/>
    <n v="4"/>
    <m/>
    <s v="06:30"/>
  </r>
  <r>
    <n v="1185"/>
    <d v="2024-06-27T00:00:00"/>
    <d v="1899-12-30T21:06:38"/>
    <x v="0"/>
    <s v="Yes"/>
    <m/>
    <n v="65"/>
    <s v="Yes"/>
    <n v="65"/>
    <n v="0"/>
    <s v="Yes"/>
    <m/>
    <s v="No"/>
    <s v="No"/>
    <s v="Part-Time"/>
    <n v="10"/>
    <s v="Yes"/>
    <s v="Data Science / Reporting &amp; Analytics"/>
    <s v="Yes"/>
    <s v="Utah Valley University, Online Training (ie. Udemy, Pluralsight)"/>
    <s v="Certificate in Data Analytics at UVU"/>
    <m/>
    <m/>
    <n v="5"/>
    <n v="5"/>
    <n v="5"/>
    <n v="5"/>
    <s v="It also significantly increased my network and ability to be connected to others in the field."/>
    <s v="04:46"/>
  </r>
  <r>
    <n v="1184"/>
    <d v="2024-06-27T00:00:00"/>
    <d v="1899-12-30T21:10:05"/>
    <x v="0"/>
    <s v="Yes"/>
    <m/>
    <n v="22"/>
    <s v="Yes"/>
    <n v="22"/>
    <n v="0"/>
    <s v="Yes"/>
    <m/>
    <s v="No"/>
    <s v="No"/>
    <s v="Part-Time"/>
    <n v="25"/>
    <s v="Yes"/>
    <s v="Product Management / Tech Business Analysis"/>
    <s v="Yes"/>
    <s v="Online Training (ie. Udemy, Pluralsight)"/>
    <s v="Online development certifications"/>
    <m/>
    <m/>
    <n v="5"/>
    <n v="5"/>
    <n v="5"/>
    <n v="4"/>
    <m/>
    <s v="05:42"/>
  </r>
  <r>
    <n v="1183"/>
    <d v="2024-06-27T00:00:00"/>
    <d v="1899-12-30T23:01:43"/>
    <x v="0"/>
    <s v="Yes"/>
    <m/>
    <n v="18"/>
    <s v="Yes"/>
    <n v="44"/>
    <n v="26"/>
    <s v="Yes"/>
    <m/>
    <s v="Yes"/>
    <s v="Yes"/>
    <s v="Full-Time"/>
    <s v="45+"/>
    <s v="No"/>
    <s v="Sales management/operations"/>
    <s v="No"/>
    <m/>
    <m/>
    <m/>
    <m/>
    <n v="5"/>
    <n v="5"/>
    <n v="3"/>
    <n v="5"/>
    <s v="Love Tech Moms. Networking skills and connections have opened so many doors for me"/>
    <s v="05:08"/>
  </r>
  <r>
    <n v="908"/>
    <d v="2024-06-27T00:00:00"/>
    <d v="1899-12-30T23:20:19"/>
    <x v="1"/>
    <s v="Yes"/>
    <m/>
    <n v="35"/>
    <s v="Yes"/>
    <n v="37.5"/>
    <n v="2.5"/>
    <s v="Yes"/>
    <m/>
    <s v="No"/>
    <s v="Yes"/>
    <s v="Full-Time"/>
    <n v="40"/>
    <s v="Yes"/>
    <s v="Product Management / Tech Business Analysis"/>
    <s v="No"/>
    <m/>
    <m/>
    <m/>
    <m/>
    <n v="5"/>
    <n v="5"/>
    <n v="5"/>
    <n v="5"/>
    <s v="Tech-Moms was instrumental in my career pivot from teaching to tech. My schedule is so much more flexible and family-friendly now. I'm able to focus more on my kids and I have a much better work-life balance. Tech-Moms helped me find the confidence, skills, and contacts to push through the last hurdles I was facing to get here. Thank you, Tech-Moms!!"/>
    <s v="42:29"/>
  </r>
  <r>
    <n v="907"/>
    <d v="2024-06-28T00:00:00"/>
    <d v="1899-12-30T00:29:46"/>
    <x v="1"/>
    <s v="No"/>
    <n v="0"/>
    <m/>
    <s v="Yes"/>
    <n v="38.94"/>
    <n v="38.94"/>
    <s v="No"/>
    <m/>
    <s v="No"/>
    <s v="Yes"/>
    <s v="Full-Time"/>
    <n v="40"/>
    <s v="No"/>
    <s v="Product Management / Tech Business Analysis"/>
    <s v="No"/>
    <m/>
    <m/>
    <m/>
    <m/>
    <n v="4"/>
    <n v="4"/>
    <n v="4"/>
    <n v="3"/>
    <m/>
    <s v="03:05"/>
  </r>
  <r>
    <n v="900"/>
    <d v="2024-06-28T00:00:00"/>
    <d v="1899-12-30T00:47:52"/>
    <x v="0"/>
    <s v="Yes"/>
    <m/>
    <n v="22"/>
    <s v="Yes"/>
    <n v="31"/>
    <n v="9"/>
    <s v="Yes"/>
    <m/>
    <s v="Yes"/>
    <s v="Yes"/>
    <s v="Full-Time"/>
    <s v="45+"/>
    <s v="No"/>
    <s v="Finance"/>
    <s v="Yes"/>
    <s v="Google Certificate"/>
    <s v="None"/>
    <m/>
    <m/>
    <n v="5"/>
    <n v="3"/>
    <n v="5"/>
    <n v="3"/>
    <s v="Tech moms helped me feel confident that I could learn new software in a short amount of time. Makes me more likely to pursue another degree or verification in tech"/>
    <s v="18:11"/>
  </r>
  <r>
    <n v="899"/>
    <d v="2024-06-28T00:00:00"/>
    <d v="1899-12-30T12:41:33"/>
    <x v="0"/>
    <s v="Yes"/>
    <m/>
    <n v="19"/>
    <s v="Yes"/>
    <n v="24.72"/>
    <n v="5.7199999999999989"/>
    <s v="Yes"/>
    <m/>
    <s v="No"/>
    <s v="Yes"/>
    <s v="Full-Time"/>
    <n v="40"/>
    <s v="No"/>
    <s v="Cyber Security"/>
    <s v="Yes"/>
    <s v="Tech moms IT/cyber security cohort"/>
    <s v="Tech Moms IT/Cybert security cohort"/>
    <s v="None yet"/>
    <m/>
    <n v="4"/>
    <n v="4"/>
    <n v="4"/>
    <n v="4"/>
    <m/>
    <s v="03:54"/>
  </r>
  <r>
    <n v="897"/>
    <d v="2024-06-28T00:00:00"/>
    <d v="1899-12-30T12:52:36"/>
    <x v="0"/>
    <s v="Yes"/>
    <m/>
    <n v="15"/>
    <s v="Yes"/>
    <n v="17"/>
    <n v="2"/>
    <s v="Yes"/>
    <m/>
    <s v="No"/>
    <s v="Yes"/>
    <s v="Part-Time"/>
    <n v="30"/>
    <s v="Yes"/>
    <s v="Digital Marketing"/>
    <s v="No"/>
    <m/>
    <m/>
    <m/>
    <m/>
    <n v="3"/>
    <n v="3"/>
    <n v="3"/>
    <n v="3"/>
    <s v="I feel  like I  need to take the Tech-Moms course again in order to progress into a Tech field."/>
    <s v="10:52"/>
  </r>
  <r>
    <n v="895"/>
    <d v="2024-06-28T00:00:00"/>
    <d v="1899-12-30T14:24:23"/>
    <x v="0"/>
    <s v="No"/>
    <n v="1"/>
    <m/>
    <s v="Yes"/>
    <n v="17"/>
    <n v="17"/>
    <s v="No"/>
    <m/>
    <s v="No"/>
    <s v="No"/>
    <s v="Full-Time"/>
    <n v="40"/>
    <s v="Yes"/>
    <s v="Information Technology (IT) / Technical Support"/>
    <s v="No"/>
    <m/>
    <m/>
    <m/>
    <m/>
    <n v="5"/>
    <n v="5"/>
    <n v="4"/>
    <n v="5"/>
    <m/>
    <s v="02:29"/>
  </r>
  <r>
    <n v="892"/>
    <d v="2024-06-28T00:00:00"/>
    <d v="1899-12-30T15:10:18"/>
    <x v="0"/>
    <s v="Yes"/>
    <m/>
    <n v="41"/>
    <s v="Yes"/>
    <n v="68"/>
    <n v="27"/>
    <s v="Yes"/>
    <m/>
    <s v="Yes"/>
    <s v="Yes"/>
    <s v="Full-Time"/>
    <s v="45+"/>
    <s v="No"/>
    <s v="Product Management / Tech Business Analysis"/>
    <s v="Yes"/>
    <s v="Agile Alliance CSPO"/>
    <s v="None currently"/>
    <s v="CSPO"/>
    <m/>
    <n v="4"/>
    <n v="4"/>
    <n v="3"/>
    <n v="4"/>
    <m/>
    <s v="04:57"/>
  </r>
  <r>
    <n v="890"/>
    <d v="2024-06-28T00:00:00"/>
    <d v="1899-12-30T16:58:58"/>
    <x v="1"/>
    <s v="Yes"/>
    <m/>
    <n v="25"/>
    <s v="Yes"/>
    <n v="50"/>
    <n v="25"/>
    <s v="Yes"/>
    <m/>
    <s v="No"/>
    <s v="No"/>
    <s v="Full-Time"/>
    <n v="10"/>
    <s v="No"/>
    <s v="Sewing industry"/>
    <s v="No"/>
    <m/>
    <m/>
    <m/>
    <m/>
    <n v="5"/>
    <n v="5"/>
    <n v="5"/>
    <n v="5"/>
    <s v="In Tech Moms I gain confidence, big vision,  My plans are to succeed as entrepreneur, to biuld a great future, and that's what I'm doing. Thank you."/>
    <s v="10:52"/>
  </r>
  <r>
    <n v="889"/>
    <d v="2024-06-28T00:00:00"/>
    <d v="1899-12-30T21:29:00"/>
    <x v="0"/>
    <s v="No"/>
    <n v="1"/>
    <m/>
    <s v="Yes"/>
    <n v="28"/>
    <n v="28"/>
    <s v="Yes"/>
    <m/>
    <s v="No"/>
    <s v="Yes"/>
    <s v="Full-Time"/>
    <n v="40"/>
    <s v="No"/>
    <s v="Data Science / Reporting &amp; Analytics"/>
    <s v="Yes"/>
    <s v="University of Texas"/>
    <s v="None"/>
    <s v="UT AI/Machine Learning PGP Adobe Digital Academy Data Science bootcamp"/>
    <m/>
    <n v="5"/>
    <n v="5"/>
    <n v="5"/>
    <n v="5"/>
    <s v="Tech moms opened my eyes to a field I didn't know I would love!"/>
    <s v="09:19"/>
  </r>
  <r>
    <n v="888"/>
    <d v="2024-06-29T00:00:00"/>
    <d v="1899-12-30T00:30:47"/>
    <x v="0"/>
    <s v="No"/>
    <n v="15"/>
    <m/>
    <s v="Yes"/>
    <n v="26"/>
    <n v="26"/>
    <s v="Yes"/>
    <m/>
    <s v="No"/>
    <s v="Yes"/>
    <s v="Full-Time"/>
    <n v="40"/>
    <s v="No"/>
    <s v="Product Management / Tech Business Analysis"/>
    <s v="Yes"/>
    <s v="Online Training (ie. Udemy, Pluralsight)"/>
    <s v="Pluralsight"/>
    <m/>
    <m/>
    <n v="5"/>
    <n v="4"/>
    <n v="2"/>
    <n v="4"/>
    <m/>
    <s v="03:32"/>
  </r>
  <r>
    <n v="887"/>
    <d v="2024-06-29T00:00:00"/>
    <d v="1899-12-30T12:47:21"/>
    <x v="1"/>
    <s v="No"/>
    <n v="10"/>
    <m/>
    <s v="No"/>
    <m/>
    <n v="0"/>
    <m/>
    <m/>
    <m/>
    <s v="No Answer"/>
    <s v="No Answer"/>
    <m/>
    <s v="No"/>
    <s v="Data Science / Reporting &amp; Analytics"/>
    <s v="Yes"/>
    <s v="Online Training (ie. Udemy, Pluralsight)"/>
    <s v="Taking the summer off but I was taking the one from Coursera"/>
    <s v="Web Dev &amp; Web Design at SLCC Data fundamentals Coursera AI Linked In AI with Sterling"/>
    <m/>
    <n v="5"/>
    <n v="4"/>
    <n v="5"/>
    <n v="5"/>
    <s v="I'm beyond happy I found Tech-Moms and the community and purpuse that is behind it, being around like minded women that support each other is amazing."/>
    <s v="34:43"/>
  </r>
  <r>
    <n v="733"/>
    <d v="2024-06-29T00:00:00"/>
    <d v="1899-12-30T14:45:15"/>
    <x v="0"/>
    <s v="Yes"/>
    <m/>
    <n v="30"/>
    <s v="Yes"/>
    <n v="33"/>
    <n v="3"/>
    <s v="Yes"/>
    <m/>
    <s v="No"/>
    <s v="No"/>
    <s v="Full-Time"/>
    <n v="40"/>
    <s v="No"/>
    <s v="Information Technology (IT) / Technical Support"/>
    <s v="No"/>
    <m/>
    <m/>
    <m/>
    <m/>
    <n v="4"/>
    <n v="4"/>
    <n v="5"/>
    <n v="4"/>
    <m/>
    <s v="06:28"/>
  </r>
  <r>
    <n v="728"/>
    <d v="2024-06-29T00:00:00"/>
    <d v="1899-12-30T17:39:35"/>
    <x v="0"/>
    <s v="No"/>
    <n v="2"/>
    <m/>
    <s v="No"/>
    <m/>
    <n v="0"/>
    <m/>
    <m/>
    <m/>
    <s v="No Answer"/>
    <s v="No Answer"/>
    <m/>
    <s v="No"/>
    <s v="Software Development"/>
    <s v="Yes"/>
    <s v="Online Training (ie. Udemy, Pluralsight), BYU Pathway"/>
    <s v="Pluralsight, BYU Pathway"/>
    <s v="BYU Pathway Connect"/>
    <m/>
    <n v="5"/>
    <n v="5"/>
    <n v="4"/>
    <n v="5"/>
    <s v="Tech Mom is a wonderful, supportive community that I am grateful to find and belong."/>
    <s v="05:19"/>
  </r>
  <r>
    <n v="724"/>
    <d v="2024-06-29T00:00:00"/>
    <d v="1899-12-30T18:20:24"/>
    <x v="0"/>
    <s v="No"/>
    <n v="15"/>
    <m/>
    <s v="Yes"/>
    <n v="19"/>
    <n v="19"/>
    <s v="Yes"/>
    <m/>
    <s v="No"/>
    <s v="Yes"/>
    <s v="Part-Time"/>
    <n v="25"/>
    <s v="No"/>
    <s v="Software Development"/>
    <s v="Yes"/>
    <s v="Salt Lake Community College, WGU"/>
    <s v="Advanced Microsoft Educator"/>
    <s v="Web Development Cert Software Development Cert"/>
    <m/>
    <n v="5"/>
    <n v="5"/>
    <n v="5"/>
    <n v="5"/>
    <s v="Love this organization! Will always be extremely grateful for the confidence it gave me!"/>
    <s v="02:57"/>
  </r>
  <r>
    <n v="720"/>
    <d v="2024-06-30T00:00:00"/>
    <d v="1899-12-30T00:13:20"/>
    <x v="0"/>
    <s v="Yes"/>
    <m/>
    <n v="15"/>
    <s v="Yes"/>
    <n v="26"/>
    <n v="11"/>
    <s v="Yes"/>
    <m/>
    <s v="Yes"/>
    <s v="Yes"/>
    <s v="Full-Time"/>
    <n v="35"/>
    <s v="Yes"/>
    <s v="Quality Assurance"/>
    <s v="No"/>
    <m/>
    <m/>
    <m/>
    <m/>
    <n v="5"/>
    <n v="5"/>
    <n v="5"/>
    <n v="5"/>
    <m/>
    <s v="06:43"/>
  </r>
  <r>
    <n v="717"/>
    <d v="2024-06-30T00:00:00"/>
    <d v="1899-12-30T22:36:46"/>
    <x v="0"/>
    <s v="Yes"/>
    <m/>
    <n v="33"/>
    <s v="Yes"/>
    <n v="38"/>
    <n v="5"/>
    <s v="Yes"/>
    <m/>
    <s v="Yes"/>
    <s v="Yes"/>
    <s v="Full-Time"/>
    <n v="40"/>
    <s v="No"/>
    <s v="Information Technology (IT) / Technical Support"/>
    <s v="Yes"/>
    <s v="Salt Lake Community College, Online Training (ie. Udemy, Pluralsight)"/>
    <s v="Currently working on Microsoft Azure certifications"/>
    <s v="SLCC Web Development Certificate through Learn and Work  Software Engineering Internship  A few college CS credits"/>
    <m/>
    <n v="5"/>
    <n v="2"/>
    <n v="4"/>
    <n v="5"/>
    <m/>
    <s v="07:42"/>
  </r>
  <r>
    <n v="715"/>
    <d v="2024-07-01T00:00:00"/>
    <d v="1899-12-30T11:45:59"/>
    <x v="1"/>
    <s v="No"/>
    <n v="7"/>
    <m/>
    <s v="Yes"/>
    <n v="37.200000000000003"/>
    <n v="37.200000000000003"/>
    <s v="Yes"/>
    <m/>
    <s v="No"/>
    <s v="Yes"/>
    <s v="Full-Time"/>
    <n v="40"/>
    <s v="No"/>
    <s v="Product Management / Tech Business Analysis"/>
    <s v="Yes"/>
    <s v="Online Training (ie. Udemy, Pluralsight)"/>
    <s v="I'm not currently enrolled in a training program. I did take a couple Udemy courses about a year ago."/>
    <m/>
    <m/>
    <n v="5"/>
    <n v="4"/>
    <n v="5"/>
    <n v="5"/>
    <s v="Tech-Moms was pivotal in changing the course of my career and life. While I appreciated the boost they gave my technical skills, I feel like the real  secret sauce  was in providing guest speakers and networking opportunities. They showed me how to use my existing skills to my advantage and supported me while I practiced how to look for professional opportunities."/>
    <s v="49:52"/>
  </r>
  <r>
    <n v="714"/>
    <d v="2024-07-01T00:00:00"/>
    <d v="1899-12-30T12:05:59"/>
    <x v="0"/>
    <s v="Yes"/>
    <m/>
    <n v="18.5"/>
    <s v="Yes"/>
    <n v="22"/>
    <n v="3.5"/>
    <s v="Yes"/>
    <m/>
    <s v="Yes"/>
    <s v="Yes"/>
    <s v="Part-Time"/>
    <n v="15"/>
    <s v="No"/>
    <s v="Cyber Security"/>
    <s v="Yes"/>
    <s v="Weber State University, Online Training (ie. Udemy, Pluralsight), Ensign College, SANS, Southern Utah University, IVMF Syracuse University"/>
    <s v="SANS GSEC training through WiCys scholarship program"/>
    <s v="CompTIA A+ CompTIA Network+ GSEC"/>
    <m/>
    <n v="5"/>
    <n v="5"/>
    <n v="5"/>
    <n v="5"/>
    <m/>
    <s v="16:06"/>
  </r>
  <r>
    <n v="713"/>
    <d v="2024-07-01T00:00:00"/>
    <d v="1899-12-30T14:12:28"/>
    <x v="1"/>
    <s v="Yes"/>
    <m/>
    <n v="90"/>
    <s v="Yes"/>
    <n v="75.819999999999993"/>
    <n v="-14.180000000000007"/>
    <s v="Yes"/>
    <m/>
    <s v="Yes"/>
    <s v="Yes"/>
    <s v="Full-Time"/>
    <s v="45+"/>
    <s v="Yes"/>
    <s v="Artificial Intelligence"/>
    <s v="Yes"/>
    <s v="Online Training (ie. Udemy, Pluralsight)"/>
    <s v="LinkedIn Learning"/>
    <s v="None"/>
    <m/>
    <n v="3"/>
    <n v="3"/>
    <n v="5"/>
    <n v="5"/>
    <s v="Some of my answers may appear to negate the effectiveness of the Tech Moms program. I was an executive that made a significant salary that I knew would decrease when I took the leap from an established career to a brand new one.   I also came into my role with more confidence because of a 20+ year career in finance.   While the survey looks like I lost money (that is true) transitioning to a career in technology, my goal was to be able to take ZERO technical experience and transition into a leadership role within technology. Which I did in 2 years. Thank you @techmoms!"/>
    <s v="10:12"/>
  </r>
  <r>
    <n v="710"/>
    <d v="2024-07-01T00:00:00"/>
    <d v="1899-12-30T14:25:03"/>
    <x v="0"/>
    <s v="No"/>
    <n v="2.5"/>
    <m/>
    <s v="Yes"/>
    <n v="26.44"/>
    <n v="26.44"/>
    <s v="Yes"/>
    <m/>
    <s v="No"/>
    <s v="Yes"/>
    <s v="Full-Time"/>
    <n v="40"/>
    <s v="No"/>
    <s v="Product Management / Tech Business Analysis"/>
    <s v="Yes"/>
    <s v="Online Training (ie. Udemy, Pluralsight)"/>
    <s v="None"/>
    <m/>
    <m/>
    <n v="5"/>
    <n v="4"/>
    <n v="4"/>
    <n v="5"/>
    <m/>
    <s v="08:09"/>
  </r>
  <r>
    <n v="709"/>
    <d v="2024-07-01T00:00:00"/>
    <d v="1899-12-30T14:36:56"/>
    <x v="1"/>
    <s v="No"/>
    <n v="4"/>
    <m/>
    <s v="No"/>
    <m/>
    <n v="0"/>
    <m/>
    <m/>
    <m/>
    <s v="No Answer"/>
    <s v="No Answer"/>
    <m/>
    <s v="Yes"/>
    <s v="Cyber Security"/>
    <s v="No"/>
    <m/>
    <m/>
    <m/>
    <m/>
    <n v="5"/>
    <n v="4"/>
    <n v="5"/>
    <n v="4"/>
    <m/>
    <s v="01:40"/>
  </r>
  <r>
    <n v="708"/>
    <d v="2024-07-03T00:00:00"/>
    <d v="1899-12-30T13:31:35"/>
    <x v="1"/>
    <s v="Yes"/>
    <m/>
    <n v="11"/>
    <s v="Yes"/>
    <n v="28"/>
    <n v="17"/>
    <s v="Yes"/>
    <m/>
    <s v="No"/>
    <s v="Yes"/>
    <s v="Full-Time"/>
    <n v="40"/>
    <s v="No"/>
    <s v="Software Development"/>
    <s v="Yes"/>
    <s v="V School, Codefi CodeLabs"/>
    <s v="none current"/>
    <s v="V School Web Development Codefi CodeLabs Web Development"/>
    <m/>
    <n v="5"/>
    <n v="5"/>
    <n v="5"/>
    <n v="5"/>
    <m/>
    <s v="04:55"/>
  </r>
  <r>
    <n v="707"/>
    <d v="2024-07-04T00:00:00"/>
    <d v="1899-12-30T13:12:58"/>
    <x v="0"/>
    <s v="Yes"/>
    <m/>
    <n v="18"/>
    <s v="No"/>
    <m/>
    <n v="-18"/>
    <m/>
    <m/>
    <m/>
    <s v="No Answer"/>
    <s v="No Answer"/>
    <m/>
    <s v="Yes"/>
    <s v="Digital Marketing"/>
    <s v="No"/>
    <m/>
    <m/>
    <m/>
    <m/>
    <n v="4"/>
    <n v="2"/>
    <n v="4"/>
    <n v="3"/>
    <m/>
    <s v="04:43"/>
  </r>
  <r>
    <n v="706"/>
    <d v="2024-07-05T00:00:00"/>
    <d v="1899-12-30T15:32:04"/>
    <x v="0"/>
    <s v="Yes"/>
    <m/>
    <n v="50"/>
    <s v="Yes"/>
    <n v="50"/>
    <n v="0"/>
    <s v="Yes"/>
    <m/>
    <s v="No"/>
    <s v="No"/>
    <s v="Part-Time"/>
    <n v="10"/>
    <s v="Yes"/>
    <s v="Information Technology (IT) / Technical Support"/>
    <s v="Yes"/>
    <s v="Online Training (ie. Udemy, Pluralsight)"/>
    <s v="Utah Tech Pluralsight and Data Camp"/>
    <s v="Currently going for CompTia cert."/>
    <m/>
    <n v="5"/>
    <n v="5"/>
    <n v="5"/>
    <n v="5"/>
    <m/>
    <s v="07:38"/>
  </r>
  <r>
    <n v="680"/>
    <d v="2024-07-05T00:00:00"/>
    <d v="1899-12-30T19:33:06"/>
    <x v="0"/>
    <s v="No"/>
    <n v="1"/>
    <m/>
    <s v="Yes"/>
    <n v="22"/>
    <n v="22"/>
    <s v="Yes"/>
    <m/>
    <s v="Yes"/>
    <s v="No"/>
    <s v="Part-Time"/>
    <n v="10"/>
    <s v="No"/>
    <s v="UI / UX"/>
    <s v="Yes"/>
    <s v="WGU Readytrack Junior Front End Engineering"/>
    <s v="Na"/>
    <s v="WGU Readytrack Junior Front-end Engineering"/>
    <m/>
    <n v="5"/>
    <n v="5"/>
    <n v="5"/>
    <n v="5"/>
    <m/>
    <s v="04:12"/>
  </r>
  <r>
    <n v="679"/>
    <d v="2024-07-06T00:00:00"/>
    <d v="1899-12-30T20:10:08"/>
    <x v="0"/>
    <s v="No"/>
    <n v="20"/>
    <m/>
    <s v="Yes"/>
    <n v="21.68"/>
    <n v="21.68"/>
    <s v="Yes"/>
    <m/>
    <s v="Yes"/>
    <s v="Yes"/>
    <s v="Full-Time"/>
    <n v="40"/>
    <s v="No"/>
    <s v="Health care"/>
    <s v="Yes"/>
    <s v="University of Utah"/>
    <s v="Certified Clinical Medical Assistant"/>
    <s v="International Review Board certification (for FDA regulated clinical trials)"/>
    <m/>
    <n v="5"/>
    <n v="5"/>
    <n v="5"/>
    <n v="5"/>
    <s v="Thank you Tech Moms for believing in me! The boost of confidence has made a world of difference!"/>
    <s v="07:17"/>
  </r>
  <r>
    <n v="678"/>
    <d v="2024-07-07T00:00:00"/>
    <d v="1899-12-30T00:56:15"/>
    <x v="0"/>
    <s v="No"/>
    <n v="1"/>
    <m/>
    <s v="No"/>
    <m/>
    <n v="0"/>
    <m/>
    <m/>
    <m/>
    <s v="No Answer"/>
    <s v="No Answer"/>
    <m/>
    <s v="Yes"/>
    <s v="Software Development"/>
    <s v="Yes"/>
    <s v="Weber State University, Online Training (ie. Udemy, Pluralsight)"/>
    <s v="I’ve started the programming essentials certificate from Weber state via the Apprenti program."/>
    <m/>
    <m/>
    <n v="4"/>
    <n v="4"/>
    <n v="4"/>
    <n v="4"/>
    <m/>
    <s v="04:25"/>
  </r>
  <r>
    <n v="675"/>
    <d v="2024-07-07T00:00:00"/>
    <d v="1899-12-30T01:26:30"/>
    <x v="1"/>
    <s v="No"/>
    <n v="3"/>
    <m/>
    <s v="No"/>
    <m/>
    <n v="0"/>
    <m/>
    <m/>
    <m/>
    <s v="No Answer"/>
    <s v="No Answer"/>
    <m/>
    <s v="Yes"/>
    <s v="Technical Project Management / Scrum Master"/>
    <s v="Yes"/>
    <s v="Online Training (ie. Udemy, Pluralsight), tech moms cyber security"/>
    <s v="I am enrolled with Utah Tech for PMI Agile certification, and Cyber Security course with Tech moms"/>
    <s v="Certified Scrum Master &amp; Certified Scrum Product Owner"/>
    <m/>
    <n v="4"/>
    <n v="4"/>
    <n v="5"/>
    <n v="5"/>
    <m/>
    <s v="07:11"/>
  </r>
  <r>
    <n v="670"/>
    <d v="2024-07-07T00:00:00"/>
    <d v="1899-12-30T13:03:26"/>
    <x v="0"/>
    <s v="Yes"/>
    <m/>
    <n v="25"/>
    <s v="Yes"/>
    <n v="35"/>
    <n v="10"/>
    <s v="Yes"/>
    <m/>
    <s v="No"/>
    <s v="Yes"/>
    <s v="Part-Time"/>
    <n v="20"/>
    <s v="No"/>
    <s v="Still deciding"/>
    <s v="Yes"/>
    <s v="BYU-Idaho"/>
    <s v="Graphic Design, Web Development and Computer Science."/>
    <s v="Graphic Design"/>
    <m/>
    <n v="1"/>
    <n v="2"/>
    <n v="2"/>
    <n v="3"/>
    <s v="I wish Tech-moms could maintain a project based cohort. Were mothers could share their projects, learn more skills and get there questions answered in person. Online has been very tough for me."/>
    <s v="12:13"/>
  </r>
  <r>
    <n v="663"/>
    <d v="2024-07-07T00:00:00"/>
    <d v="1899-12-30T17:34:21"/>
    <x v="0"/>
    <s v="Yes"/>
    <m/>
    <n v="23.5"/>
    <s v="Yes"/>
    <n v="43.27"/>
    <n v="19.770000000000003"/>
    <s v="Yes"/>
    <m/>
    <s v="Yes"/>
    <s v="Yes"/>
    <s v="Full-Time"/>
    <n v="40"/>
    <s v="No"/>
    <s v="UI / UX"/>
    <s v="No"/>
    <m/>
    <m/>
    <m/>
    <m/>
    <n v="5"/>
    <n v="5"/>
    <n v="5"/>
    <n v="5"/>
    <m/>
    <s v="02:24"/>
  </r>
  <r>
    <n v="658"/>
    <d v="2024-07-08T00:00:00"/>
    <d v="1899-12-30T19:07:31"/>
    <x v="1"/>
    <s v="No"/>
    <n v="11"/>
    <m/>
    <s v="No"/>
    <m/>
    <n v="0"/>
    <m/>
    <m/>
    <m/>
    <s v="No Answer"/>
    <s v="No Answer"/>
    <m/>
    <s v="Yes"/>
    <s v="UI / UX"/>
    <s v="No"/>
    <m/>
    <m/>
    <m/>
    <m/>
    <n v="5"/>
    <n v="4"/>
    <n v="3"/>
    <n v="3"/>
    <s v="I value being part of the Tech Mom alumni.  There is always something of value on the slack channels that I can use and keep in touch with others."/>
    <s v="52:18"/>
  </r>
  <r>
    <n v="656"/>
    <d v="2024-07-09T00:00:00"/>
    <d v="1899-12-30T01:44:52"/>
    <x v="0"/>
    <s v="No"/>
    <n v="2"/>
    <m/>
    <s v="Yes"/>
    <n v="22"/>
    <n v="22"/>
    <s v="Yes"/>
    <m/>
    <s v="No"/>
    <s v="Yes"/>
    <s v="Part-Time"/>
    <n v="15"/>
    <s v="Yes"/>
    <s v="Product Management / Tech Business Analysis"/>
    <s v="No"/>
    <m/>
    <m/>
    <m/>
    <m/>
    <n v="4"/>
    <n v="3"/>
    <n v="4"/>
    <n v="3"/>
    <m/>
    <s v="02:48"/>
  </r>
  <r>
    <n v="652"/>
    <d v="2024-07-10T00:00:00"/>
    <d v="1899-12-30T01:21:10"/>
    <x v="0"/>
    <s v="No"/>
    <n v="5"/>
    <m/>
    <s v="No"/>
    <m/>
    <n v="0"/>
    <m/>
    <m/>
    <m/>
    <s v="No Answer"/>
    <s v="No Answer"/>
    <m/>
    <s v="Yes"/>
    <s v="UI / UX"/>
    <s v="Yes"/>
    <s v="Online Training (ie. Udemy, Pluralsight)"/>
    <s v="Courser possibly devcenter"/>
    <m/>
    <m/>
    <n v="5"/>
    <n v="5"/>
    <n v="5"/>
    <n v="4"/>
    <m/>
    <s v="02:09"/>
  </r>
  <r>
    <n v="649"/>
    <d v="2024-07-11T00:00:00"/>
    <d v="1899-12-30T01:21:50"/>
    <x v="0"/>
    <s v="Yes"/>
    <m/>
    <n v="26"/>
    <s v="Yes"/>
    <n v="27"/>
    <n v="1"/>
    <s v="Yes"/>
    <m/>
    <s v="No"/>
    <s v="No"/>
    <s v="Full-Time"/>
    <s v="45+"/>
    <s v="Yes"/>
    <s v="Technical Sales"/>
    <s v="No"/>
    <m/>
    <m/>
    <m/>
    <m/>
    <n v="4"/>
    <n v="4"/>
    <n v="4"/>
    <n v="4"/>
    <s v="I was grateful for the opportunity I had to be introduced to so many different Fields."/>
    <s v="03:25"/>
  </r>
  <r>
    <n v="648"/>
    <d v="2024-07-11T00:00:00"/>
    <d v="1899-12-30T02:10:53"/>
    <x v="0"/>
    <s v="No"/>
    <n v="1"/>
    <m/>
    <s v="Yes"/>
    <n v="21"/>
    <n v="21"/>
    <s v="Yes"/>
    <m/>
    <s v="No"/>
    <s v="Yes"/>
    <s v="Full-Time"/>
    <n v="40"/>
    <s v="No"/>
    <s v="Data Science / Reporting &amp; Analytics"/>
    <s v="No"/>
    <m/>
    <m/>
    <m/>
    <m/>
    <n v="5"/>
    <n v="5"/>
    <n v="5"/>
    <n v="4"/>
    <m/>
    <s v="05:54"/>
  </r>
  <r>
    <n v="647"/>
    <d v="2024-07-11T00:00:00"/>
    <d v="1899-12-30T21:24:37"/>
    <x v="0"/>
    <s v="Yes"/>
    <m/>
    <n v="15"/>
    <s v="Yes"/>
    <n v="19"/>
    <n v="4"/>
    <s v="Yes"/>
    <m/>
    <s v="No"/>
    <s v="Yes"/>
    <s v="Full-Time"/>
    <n v="40"/>
    <s v="No"/>
    <s v="Information Technology (IT) / Technical Support"/>
    <s v="No"/>
    <m/>
    <m/>
    <m/>
    <m/>
    <n v="5"/>
    <n v="4"/>
    <n v="5"/>
    <n v="4"/>
    <m/>
    <s v="02:49"/>
  </r>
  <r>
    <n v="645"/>
    <d v="2024-07-13T00:00:00"/>
    <d v="1899-12-30T14:35:47"/>
    <x v="1"/>
    <s v="No"/>
    <n v="8"/>
    <m/>
    <s v="No"/>
    <m/>
    <n v="0"/>
    <m/>
    <m/>
    <m/>
    <s v="No Answer"/>
    <s v="No Answer"/>
    <m/>
    <s v="Yes"/>
    <s v="Quality Assurance"/>
    <s v="Yes"/>
    <s v="Dev Mountain, Salt Lake Community College"/>
    <s v="I have finished my Programs"/>
    <s v="I finished the Work Force Services with SLCC front end development course and the Devmountain QA Course."/>
    <m/>
    <n v="4"/>
    <n v="3"/>
    <n v="5"/>
    <n v="2"/>
    <s v="Tech moms is an amazing support system and networking option. I haven't found a job yet but I know I will with the help and support of Tech-Moms. They are actively helping me look at job options, helping me work on interview skills, and helping me stay positive in this long job search."/>
    <s v="06:42"/>
  </r>
  <r>
    <n v="642"/>
    <d v="2024-07-15T00:00:00"/>
    <d v="1899-12-30T12:33:53"/>
    <x v="1"/>
    <s v="Yes"/>
    <m/>
    <n v="40"/>
    <s v="Yes"/>
    <n v="75"/>
    <n v="35"/>
    <s v="Yes"/>
    <m/>
    <s v="Yes"/>
    <s v="Yes"/>
    <s v="Full-Time"/>
    <n v="40"/>
    <s v="No"/>
    <s v="Technical Project Management / Scrum Master"/>
    <s v="No"/>
    <m/>
    <m/>
    <m/>
    <m/>
    <n v="5"/>
    <n v="5"/>
    <n v="5"/>
    <n v="5"/>
    <m/>
    <s v="02:19"/>
  </r>
  <r>
    <n v="636"/>
    <d v="2024-07-15T00:00:00"/>
    <d v="1899-12-30T23:09:03"/>
    <x v="0"/>
    <s v="Yes"/>
    <m/>
    <n v="17"/>
    <s v="No"/>
    <m/>
    <n v="-17"/>
    <m/>
    <m/>
    <m/>
    <s v="No Answer"/>
    <s v="No Answer"/>
    <m/>
    <s v="Yes"/>
    <s v="UI / UX"/>
    <s v="Yes"/>
    <s v="V School, Weber State University, Online Training (ie. Udemy, Pluralsight), Berkley"/>
    <s v="None"/>
    <s v="UX/UI certificate Scrum Master CSPO AI Assistant Certification AI Empowerment for CEOs  UX Design Fundamentals Introduction to Figma Desig"/>
    <m/>
    <n v="4"/>
    <n v="5"/>
    <n v="5"/>
    <n v="3"/>
    <m/>
    <s v="16:56"/>
  </r>
  <r>
    <n v="608"/>
    <d v="2024-07-19T00:00:00"/>
    <d v="1899-12-30T23:29:11"/>
    <x v="0"/>
    <s v="Yes"/>
    <m/>
    <n v="30"/>
    <s v="Yes"/>
    <n v="20"/>
    <n v="-10"/>
    <s v="Yes"/>
    <m/>
    <s v="No"/>
    <s v="Yes"/>
    <s v="Part-Time"/>
    <n v="20"/>
    <s v="No"/>
    <s v="None at the moment. Possibly UI/UX"/>
    <s v="No"/>
    <m/>
    <m/>
    <m/>
    <m/>
    <n v="5"/>
    <n v="4"/>
    <n v="4"/>
    <n v="4"/>
    <s v="I love the supportive community that Tech Moms provides!"/>
    <s v="05:04"/>
  </r>
  <r>
    <n v="606"/>
    <d v="2024-07-23T00:00:00"/>
    <d v="1899-12-30T16:29:57"/>
    <x v="0"/>
    <s v="Yes"/>
    <m/>
    <n v="32"/>
    <s v="Yes"/>
    <n v="17"/>
    <n v="-15"/>
    <s v="No"/>
    <m/>
    <s v="No"/>
    <s v="No"/>
    <s v="Part-Time"/>
    <n v="25"/>
    <s v="No"/>
    <s v="Web"/>
    <s v="No"/>
    <m/>
    <m/>
    <m/>
    <m/>
    <n v="4"/>
    <n v="4"/>
    <n v="4"/>
    <n v="4"/>
    <m/>
    <s v="03:34"/>
  </r>
  <r>
    <n v="605"/>
    <d v="2024-07-23T00:00:00"/>
    <d v="1899-12-30T16:30:07"/>
    <x v="0"/>
    <s v="No"/>
    <n v="3"/>
    <m/>
    <s v="No"/>
    <m/>
    <n v="0"/>
    <m/>
    <m/>
    <m/>
    <s v="No Answer"/>
    <s v="No Answer"/>
    <m/>
    <s v="No"/>
    <s v="Data Science / Reporting &amp; Analytics"/>
    <s v="No"/>
    <m/>
    <m/>
    <m/>
    <m/>
    <n v="4"/>
    <n v="4"/>
    <n v="3"/>
    <n v="3"/>
    <m/>
    <s v="01:57"/>
  </r>
  <r>
    <n v="604"/>
    <d v="2024-07-23T00:00:00"/>
    <d v="1899-12-30T16:30:25"/>
    <x v="0"/>
    <s v="Yes"/>
    <m/>
    <n v="18"/>
    <s v="Yes"/>
    <n v="18"/>
    <n v="0"/>
    <s v="Yes"/>
    <m/>
    <s v="No"/>
    <s v="No"/>
    <s v="Full-Time"/>
    <s v="45+"/>
    <s v="No"/>
    <s v="Digital Marketing"/>
    <s v="No"/>
    <m/>
    <m/>
    <m/>
    <m/>
    <n v="2"/>
    <n v="5"/>
    <n v="4"/>
    <n v="1"/>
    <s v="I need more training"/>
    <s v="03:04"/>
  </r>
  <r>
    <n v="602"/>
    <d v="2024-07-23T00:00:00"/>
    <d v="1899-12-30T16:30:59"/>
    <x v="1"/>
    <s v="No"/>
    <n v="1"/>
    <m/>
    <s v="Yes"/>
    <n v="35"/>
    <n v="35"/>
    <s v="Yes"/>
    <m/>
    <s v="No"/>
    <s v="Yes"/>
    <s v="Full-Time"/>
    <s v="45+"/>
    <s v="Yes"/>
    <s v="Digital Marketing"/>
    <s v="No"/>
    <m/>
    <m/>
    <m/>
    <m/>
    <n v="3"/>
    <n v="3"/>
    <n v="4"/>
    <n v="3"/>
    <m/>
    <s v="01:48"/>
  </r>
  <r>
    <n v="600"/>
    <d v="2024-07-23T00:00:00"/>
    <d v="1899-12-30T16:31:06"/>
    <x v="0"/>
    <s v="No"/>
    <n v="0"/>
    <m/>
    <s v="Yes"/>
    <n v="33.5"/>
    <n v="33.5"/>
    <s v="Yes"/>
    <m/>
    <s v="Yes"/>
    <s v="Yes"/>
    <s v="Full-Time"/>
    <n v="40"/>
    <s v="No"/>
    <s v="Finance"/>
    <s v="No"/>
    <m/>
    <m/>
    <m/>
    <m/>
    <n v="3"/>
    <n v="4"/>
    <n v="3"/>
    <n v="4"/>
    <m/>
    <s v="17:04"/>
  </r>
  <r>
    <n v="599"/>
    <d v="2024-07-23T00:00:00"/>
    <d v="1899-12-30T16:31:35"/>
    <x v="0"/>
    <s v="No"/>
    <n v="0"/>
    <m/>
    <s v="Yes"/>
    <n v="57.8"/>
    <n v="57.8"/>
    <s v="Yes"/>
    <m/>
    <s v="No"/>
    <s v="Yes"/>
    <s v="Full-Time"/>
    <s v="45+"/>
    <s v="No"/>
    <s v="Technical Project Management / Scrum Master"/>
    <s v="Yes"/>
    <s v="Online Training (ie. Udemy, Pluralsight), PMP, Scrum Alliance, SAFe and ITIL"/>
    <s v="PMP(done) , SAFe Product Manager (done), CompTIA Sec + (government requirement in progress ) and ITIL foundation in progress"/>
    <s v="PMP, SAFe scrum master /product manager /leading safe, Scrum Alliance (advanced scrum master and advanced product owner)"/>
    <m/>
    <n v="4"/>
    <n v="3"/>
    <n v="3"/>
    <n v="4"/>
    <m/>
    <s v="53:24"/>
  </r>
  <r>
    <n v="598"/>
    <d v="2024-07-23T00:00:00"/>
    <d v="1899-12-30T16:31:39"/>
    <x v="0"/>
    <s v="Yes"/>
    <m/>
    <n v="40"/>
    <s v="Yes"/>
    <n v="48"/>
    <n v="8"/>
    <s v="Yes"/>
    <m/>
    <s v="No"/>
    <s v="Yes"/>
    <s v="Full-Time"/>
    <n v="40"/>
    <s v="Yes"/>
    <s v="Product Management / Tech Business Analysis"/>
    <s v="No"/>
    <m/>
    <m/>
    <m/>
    <m/>
    <n v="4"/>
    <n v="4"/>
    <n v="4"/>
    <n v="3"/>
    <m/>
    <s v="03:40"/>
  </r>
  <r>
    <n v="596"/>
    <d v="2024-07-23T00:00:00"/>
    <d v="1899-12-30T16:33:02"/>
    <x v="0"/>
    <s v="No"/>
    <n v="1"/>
    <m/>
    <s v="No"/>
    <m/>
    <n v="0"/>
    <m/>
    <m/>
    <m/>
    <s v="No Answer"/>
    <s v="No Answer"/>
    <m/>
    <s v="Yes"/>
    <s v="I’m not seeking a career in tech at this time"/>
    <s v="No"/>
    <m/>
    <m/>
    <m/>
    <m/>
    <n v="4"/>
    <n v="4"/>
    <n v="4"/>
    <n v="3"/>
    <s v="Thank you for your follow up.  I didn’t do well in the class.  I think I got off on the wrong foot and learned wrong, if I can say that.  I really missed some critical information.  I’d be open to starting over though."/>
    <s v="05:20"/>
  </r>
  <r>
    <n v="593"/>
    <d v="2024-07-23T00:00:00"/>
    <d v="1899-12-30T16:34:02"/>
    <x v="0"/>
    <s v="Yes"/>
    <m/>
    <n v="43"/>
    <s v="Yes"/>
    <n v="45"/>
    <n v="2"/>
    <s v="Yes"/>
    <m/>
    <s v="No"/>
    <s v="No"/>
    <s v="Full-Time"/>
    <s v="45+"/>
    <s v="Yes"/>
    <s v="Product Management / Tech Business Analysis"/>
    <s v="No"/>
    <m/>
    <m/>
    <m/>
    <m/>
    <n v="4"/>
    <n v="3"/>
    <n v="4"/>
    <n v="2"/>
    <s v="Overall, the program helped me to gain more confidence, expanded my knowledge about website design and languages. However, this didn’t help me in my career. I would really appreciate if we could get some internship through the program, to get more visibility in front of potential employers"/>
    <s v="06:18"/>
  </r>
  <r>
    <n v="590"/>
    <d v="2024-07-23T00:00:00"/>
    <d v="1899-12-30T16:36:03"/>
    <x v="0"/>
    <s v="No"/>
    <n v="3"/>
    <m/>
    <s v="No"/>
    <m/>
    <n v="0"/>
    <m/>
    <m/>
    <m/>
    <s v="No Answer"/>
    <s v="No Answer"/>
    <m/>
    <s v="No"/>
    <s v=" Not building on tech skills/in school"/>
    <s v="No"/>
    <m/>
    <m/>
    <m/>
    <m/>
    <n v="5"/>
    <n v="5"/>
    <n v="4"/>
    <n v="4"/>
    <m/>
    <s v="03:06"/>
  </r>
  <r>
    <n v="587"/>
    <d v="2024-07-23T00:00:00"/>
    <d v="1899-12-30T16:37:31"/>
    <x v="0"/>
    <s v="No"/>
    <n v="1"/>
    <m/>
    <s v="Yes"/>
    <n v="28"/>
    <n v="28"/>
    <s v="Yes"/>
    <m/>
    <s v="No"/>
    <s v="Yes"/>
    <s v="Full-Time"/>
    <n v="40"/>
    <s v="No"/>
    <s v="Data Science / Reporting &amp; Analytics"/>
    <s v="Yes"/>
    <s v="V School"/>
    <s v="None"/>
    <s v="None"/>
    <m/>
    <n v="5"/>
    <n v="5"/>
    <n v="5"/>
    <n v="5"/>
    <s v="Tech Moms made it possible for me to transition careers."/>
    <s v="03:41"/>
  </r>
  <r>
    <n v="585"/>
    <d v="2024-07-23T00:00:00"/>
    <d v="1899-12-30T16:38:40"/>
    <x v="0"/>
    <s v="Yes"/>
    <m/>
    <n v="17.7"/>
    <s v="Yes"/>
    <n v="20.5"/>
    <n v="2.8000000000000007"/>
    <s v="Yes"/>
    <m/>
    <s v="Yes"/>
    <s v="Yes"/>
    <s v="Full-Time"/>
    <n v="40"/>
    <s v="No"/>
    <s v="Data Science / Reporting &amp; Analytics"/>
    <s v="Yes"/>
    <s v="Online Training (ie. Udemy, Pluralsight)"/>
    <s v="Coursera Intro to Tableau"/>
    <s v="https //www.coursera.org/learn/foundations-of-cybersecurity?utm_source=mobile  https //www.coursera.org/learn/introduction-to-tableau?utm_so"/>
    <m/>
    <n v="5"/>
    <n v="5"/>
    <n v="5"/>
    <n v="5"/>
    <m/>
    <s v="10:23"/>
  </r>
  <r>
    <n v="534"/>
    <d v="2024-07-23T00:00:00"/>
    <d v="1899-12-30T16:42:58"/>
    <x v="0"/>
    <s v="Yes"/>
    <m/>
    <n v="26"/>
    <s v="Yes"/>
    <n v="26"/>
    <n v="0"/>
    <s v="Yes"/>
    <m/>
    <s v="No"/>
    <s v="No"/>
    <s v="Full-Time"/>
    <n v="35"/>
    <s v="Yes"/>
    <s v="Data Science / Reporting &amp; Analytics"/>
    <s v="No"/>
    <m/>
    <m/>
    <m/>
    <m/>
    <n v="5"/>
    <n v="5"/>
    <n v="5"/>
    <n v="3"/>
    <s v="Love TechMoms! I am enrolled in the Data Analytical class starting at the end of the month!! So excited!!"/>
    <s v="02:35"/>
  </r>
  <r>
    <n v="533"/>
    <d v="2024-07-23T00:00:00"/>
    <d v="1899-12-30T16:43:43"/>
    <x v="0"/>
    <s v="No"/>
    <n v="10"/>
    <m/>
    <s v="Yes"/>
    <n v="20"/>
    <n v="20"/>
    <s v="Yes"/>
    <m/>
    <s v="No"/>
    <s v="Yes"/>
    <s v="Full-Time"/>
    <n v="40"/>
    <s v="No"/>
    <s v="Cyber Security"/>
    <s v="No"/>
    <m/>
    <m/>
    <m/>
    <m/>
    <n v="5"/>
    <n v="5"/>
    <n v="5"/>
    <n v="5"/>
    <m/>
    <s v="02:33"/>
  </r>
  <r>
    <n v="530"/>
    <d v="2024-07-23T00:00:00"/>
    <d v="1899-12-30T16:49:55"/>
    <x v="0"/>
    <s v="Yes"/>
    <m/>
    <n v="30"/>
    <s v="Yes"/>
    <n v="30"/>
    <n v="0"/>
    <s v="Yes"/>
    <m/>
    <s v="No"/>
    <s v="No"/>
    <s v="Full-Time"/>
    <n v="35"/>
    <s v="No"/>
    <s v="Technical Sales"/>
    <s v="No"/>
    <m/>
    <m/>
    <m/>
    <m/>
    <n v="5"/>
    <n v="5"/>
    <n v="5"/>
    <n v="5"/>
    <m/>
    <s v="02:33"/>
  </r>
  <r>
    <n v="524"/>
    <d v="2024-07-23T00:00:00"/>
    <d v="1899-12-30T16:51:50"/>
    <x v="0"/>
    <s v="Yes"/>
    <m/>
    <n v="17"/>
    <s v="Yes"/>
    <n v="25"/>
    <n v="8"/>
    <s v="Yes"/>
    <m/>
    <s v="Yes"/>
    <s v="Yes"/>
    <s v="Full-Time"/>
    <n v="40"/>
    <s v="No"/>
    <s v="Quality Assurance"/>
    <s v="No"/>
    <m/>
    <m/>
    <m/>
    <m/>
    <n v="5"/>
    <n v="5"/>
    <n v="5"/>
    <n v="5"/>
    <m/>
    <s v="03:10"/>
  </r>
  <r>
    <n v="523"/>
    <d v="2024-07-23T00:00:00"/>
    <d v="1899-12-30T16:56:31"/>
    <x v="0"/>
    <s v="Yes"/>
    <m/>
    <n v="15"/>
    <s v="No"/>
    <m/>
    <n v="-15"/>
    <m/>
    <m/>
    <m/>
    <s v="No Answer"/>
    <s v="No Answer"/>
    <m/>
    <s v="Yes"/>
    <s v="Quality Assurance"/>
    <s v="No"/>
    <m/>
    <m/>
    <m/>
    <m/>
    <n v="2"/>
    <n v="2"/>
    <n v="3"/>
    <n v="1"/>
    <s v="Didn't feel very supported after the class ended. Attended a call to learn how to make a better resume and fixed my resume according to the advice I was given and didn't get any calls. Changed my resume back to the way I originally had it and finally started receiving interviews. Additionally was told the cyber security class that was starting this year was going to be around the Davis area so I signed up and then last minute told it would be in West valley which was not an available option for me and then the price was not discussed before having to go to West valley which didn't sit right with me."/>
    <s v="07:14"/>
  </r>
  <r>
    <n v="521"/>
    <d v="2024-07-23T00:00:00"/>
    <d v="1899-12-30T17:06:40"/>
    <x v="0"/>
    <s v="Yes"/>
    <m/>
    <n v="21"/>
    <s v="Yes"/>
    <n v="23"/>
    <n v="2"/>
    <s v="Yes"/>
    <m/>
    <s v="No"/>
    <s v="No"/>
    <s v="Full-Time"/>
    <n v="40"/>
    <s v="Yes"/>
    <s v="Data Science / Reporting &amp; Analytics"/>
    <s v="No"/>
    <m/>
    <m/>
    <m/>
    <m/>
    <n v="5"/>
    <n v="4"/>
    <n v="4"/>
    <n v="3"/>
    <m/>
    <s v="02:10"/>
  </r>
  <r>
    <n v="520"/>
    <d v="2024-07-23T00:00:00"/>
    <d v="1899-12-30T17:08:51"/>
    <x v="0"/>
    <s v="No"/>
    <n v="0"/>
    <m/>
    <s v="Yes"/>
    <n v="25"/>
    <n v="25"/>
    <s v="Yes"/>
    <m/>
    <s v="No"/>
    <s v="Yes"/>
    <s v="Part-Time"/>
    <n v="10"/>
    <s v="No"/>
    <s v=" None"/>
    <s v="No"/>
    <m/>
    <m/>
    <m/>
    <m/>
    <n v="4"/>
    <n v="3"/>
    <n v="3"/>
    <n v="3"/>
    <s v="I didn't finish the program - stayed in my current career. But I didn’t like the teacher for my cohort. She was unorganized and her teaching felt chaotic."/>
    <s v="03:15"/>
  </r>
  <r>
    <n v="518"/>
    <d v="2024-07-23T00:00:00"/>
    <d v="1899-12-30T17:18:44"/>
    <x v="0"/>
    <s v="Yes"/>
    <m/>
    <n v="16.350000000000001"/>
    <s v="Yes"/>
    <n v="22.6"/>
    <n v="6.25"/>
    <s v="Yes"/>
    <m/>
    <s v="No"/>
    <s v="Yes"/>
    <s v="Full-Time"/>
    <n v="40"/>
    <s v="Yes"/>
    <s v="Technical Sales"/>
    <s v="Yes"/>
    <s v="Salt Lake Community College, Online Training (ie. Udemy, Pluralsight)"/>
    <s v="SLCC web development, Microsoft Reach UI/UX mentorship and Pluralsight courses"/>
    <s v="Microsoft Reach and SLCC Web Dev"/>
    <m/>
    <n v="5"/>
    <n v="5"/>
    <n v="5"/>
    <n v="5"/>
    <s v="Tech-Moms gave me my confidence back. Not long after COVID began, I moved to a town where I knew no one, my mother died and I lost my job. Within 3 months it felt like my world collapsed. I found a job quickly but my confidence was shot. I didn’t have a lot of confidence in my abilities until Tech-Moms reminded me that I am a quick learner, and I enjoy working with people everyday. I would not have had that as easily without taking courses from and working for Tech-Moms."/>
    <s v="09:27"/>
  </r>
  <r>
    <n v="514"/>
    <d v="2024-07-23T00:00:00"/>
    <d v="1899-12-30T17:35:30"/>
    <x v="0"/>
    <s v="Yes"/>
    <m/>
    <n v="30.28"/>
    <s v="Yes"/>
    <n v="56"/>
    <n v="25.72"/>
    <s v="Yes"/>
    <m/>
    <s v="Yes"/>
    <s v="Yes"/>
    <s v="Full-Time"/>
    <s v="45+"/>
    <s v="No"/>
    <s v="Data Science / Reporting &amp; Analytics"/>
    <s v="No"/>
    <m/>
    <m/>
    <m/>
    <m/>
    <n v="5"/>
    <n v="5"/>
    <n v="5"/>
    <n v="5"/>
    <s v="This program was an amazing confidence booster and provided the ability to learn new skills and overcome challenges"/>
    <s v="03:15"/>
  </r>
  <r>
    <n v="512"/>
    <d v="2024-07-23T00:00:00"/>
    <d v="1899-12-30T17:39:00"/>
    <x v="0"/>
    <s v="Yes"/>
    <m/>
    <n v="14"/>
    <s v="Yes"/>
    <n v="30"/>
    <n v="16"/>
    <s v="Yes"/>
    <m/>
    <s v="Yes"/>
    <s v="Yes"/>
    <s v="Full-Time"/>
    <s v="45+"/>
    <s v="No"/>
    <s v="Data Science / Reporting &amp; Analytics"/>
    <s v="Yes"/>
    <s v="CodeUp"/>
    <s v="Data Science"/>
    <s v="CodeUp Data Science Program"/>
    <m/>
    <n v="5"/>
    <n v="5"/>
    <n v="5"/>
    <n v="5"/>
    <s v="I’m really grateful for what I learned at tech moms. It helped catalyst the change I needed in gaining the skills and confidence to enter the workforce full-time and become the sole employed adult in the family."/>
    <s v="07:31"/>
  </r>
  <r>
    <n v="511"/>
    <d v="2024-07-23T00:00:00"/>
    <d v="1899-12-30T17:52:40"/>
    <x v="0"/>
    <s v="Yes"/>
    <m/>
    <n v="20"/>
    <s v="Yes"/>
    <n v="33.65"/>
    <n v="13.649999999999999"/>
    <s v="Yes"/>
    <m/>
    <s v="Yes"/>
    <s v="Yes"/>
    <s v="Part-Time"/>
    <n v="30"/>
    <s v="Yes"/>
    <s v=" Unsure"/>
    <s v="No"/>
    <m/>
    <m/>
    <m/>
    <m/>
    <n v="5"/>
    <n v="5"/>
    <n v="5"/>
    <n v="5"/>
    <s v="Thank you!"/>
    <s v="07:13"/>
  </r>
  <r>
    <n v="510"/>
    <d v="2024-07-23T00:00:00"/>
    <d v="1899-12-30T18:08:36"/>
    <x v="0"/>
    <s v="Yes"/>
    <m/>
    <n v="26"/>
    <s v="Yes"/>
    <n v="28.85"/>
    <n v="2.8500000000000014"/>
    <s v="Yes"/>
    <m/>
    <s v="Yes"/>
    <s v="Yes"/>
    <s v="Full-Time"/>
    <n v="40"/>
    <s v="Yes"/>
    <s v="Technical Sales"/>
    <s v="No"/>
    <m/>
    <m/>
    <m/>
    <m/>
    <n v="4"/>
    <n v="4"/>
    <n v="5"/>
    <n v="3"/>
    <m/>
    <s v="08:11"/>
  </r>
  <r>
    <n v="509"/>
    <d v="2024-07-23T00:00:00"/>
    <d v="1899-12-30T18:40:59"/>
    <x v="0"/>
    <s v="Yes"/>
    <m/>
    <n v="30"/>
    <s v="Yes"/>
    <n v="30"/>
    <n v="0"/>
    <s v="Yes"/>
    <m/>
    <s v="Yes"/>
    <s v="Yes"/>
    <s v="Full-Time"/>
    <n v="40"/>
    <s v="Yes"/>
    <s v="Data Science / Reporting &amp; Analytics"/>
    <s v="No"/>
    <m/>
    <m/>
    <m/>
    <m/>
    <n v="3"/>
    <n v="4"/>
    <n v="5"/>
    <n v="4"/>
    <s v="I would like to better understand how I can apply for a job and be more confident in my skills. Perhaps networking events will help me and others better understand the workforce."/>
    <s v="29:51"/>
  </r>
  <r>
    <n v="507"/>
    <d v="2024-07-23T00:00:00"/>
    <d v="1899-12-30T19:22:32"/>
    <x v="0"/>
    <s v="Yes"/>
    <m/>
    <n v="40"/>
    <s v="Yes"/>
    <n v="47"/>
    <n v="7"/>
    <s v="Yes"/>
    <m/>
    <s v="No"/>
    <s v="No"/>
    <s v="Full-Time"/>
    <n v="40"/>
    <s v="Yes"/>
    <s v="Data Science / Reporting &amp; Analytics"/>
    <s v="Yes"/>
    <s v="Online Training (ie. Udemy, Pluralsight)"/>
    <s v="Coursera Data Analytics Certification"/>
    <s v="Coursera Data Analytics Cert"/>
    <m/>
    <n v="3"/>
    <n v="4"/>
    <n v="4"/>
    <n v="3"/>
    <m/>
    <s v="06:29"/>
  </r>
  <r>
    <n v="504"/>
    <d v="2024-07-23T00:00:00"/>
    <d v="1899-12-30T19:36:35"/>
    <x v="0"/>
    <s v="No"/>
    <n v="1"/>
    <m/>
    <s v="Yes"/>
    <n v="24"/>
    <n v="24"/>
    <s v="Yes"/>
    <m/>
    <s v="Yes"/>
    <s v="Yes"/>
    <s v="Part-Time"/>
    <n v="30"/>
    <s v="No"/>
    <s v="Quality Assurance"/>
    <s v="No"/>
    <m/>
    <m/>
    <m/>
    <m/>
    <n v="5"/>
    <n v="5"/>
    <n v="5"/>
    <n v="5"/>
    <s v="I love tech moms"/>
    <s v="07:42"/>
  </r>
  <r>
    <n v="502"/>
    <d v="2024-07-23T00:00:00"/>
    <d v="1899-12-30T20:54:33"/>
    <x v="0"/>
    <s v="No"/>
    <n v="1"/>
    <m/>
    <s v="No"/>
    <m/>
    <n v="0"/>
    <m/>
    <m/>
    <m/>
    <s v="No Answer"/>
    <s v="No Answer"/>
    <m/>
    <s v="Yes"/>
    <s v="Data Science / Reporting &amp; Analytics"/>
    <s v="Yes"/>
    <s v="SheCodes"/>
    <s v="FreeCodeCamp SheCodes"/>
    <s v="SheCodes"/>
    <m/>
    <n v="3"/>
    <n v="3"/>
    <n v="4"/>
    <n v="2"/>
    <s v="I have struggled with making the most of the resources provided or knowing what resources are present."/>
    <s v="04:27"/>
  </r>
  <r>
    <n v="501"/>
    <d v="2024-07-23T00:00:00"/>
    <d v="1899-12-30T21:35:19"/>
    <x v="0"/>
    <s v="Yes"/>
    <m/>
    <n v="26"/>
    <s v="Yes"/>
    <n v="27"/>
    <n v="1"/>
    <s v="Yes"/>
    <m/>
    <s v="Yes"/>
    <s v="No"/>
    <s v="Full-Time"/>
    <n v="40"/>
    <s v="Yes"/>
    <s v="Cataloging Librarian, but open to tech jobs!"/>
    <s v="No"/>
    <m/>
    <m/>
    <m/>
    <m/>
    <n v="5"/>
    <n v="5"/>
    <n v="5"/>
    <n v="4"/>
    <m/>
    <s v="03:47"/>
  </r>
  <r>
    <n v="495"/>
    <d v="2024-07-23T00:00:00"/>
    <d v="1899-12-30T22:30:43"/>
    <x v="0"/>
    <s v="Yes"/>
    <m/>
    <n v="13"/>
    <s v="Yes"/>
    <n v="21"/>
    <n v="8"/>
    <s v="Yes"/>
    <m/>
    <s v="Yes"/>
    <s v="Yes"/>
    <s v="Full-Time"/>
    <n v="40"/>
    <s v="No"/>
    <s v="Data Science / Reporting &amp; Analytics"/>
    <s v="No"/>
    <m/>
    <m/>
    <m/>
    <m/>
    <n v="5"/>
    <n v="5"/>
    <n v="5"/>
    <n v="5"/>
    <s v="I am so excited to have more time in the next few years to dive into data analytics. I was so torn between data analytics and digital marketing but have lately really felt a pull to go after data analytics. I am excited for the new data analytics course that is coming up with Tech-Moms!"/>
    <s v="07:13"/>
  </r>
  <r>
    <n v="494"/>
    <d v="2024-07-24T00:00:00"/>
    <d v="1899-12-30T12:00:56"/>
    <x v="0"/>
    <s v="Yes"/>
    <m/>
    <n v="28"/>
    <s v="Yes"/>
    <n v="31.47"/>
    <n v="3.4699999999999989"/>
    <s v="Yes"/>
    <m/>
    <s v="No"/>
    <s v="Yes"/>
    <s v="Full-Time"/>
    <n v="40"/>
    <s v="No"/>
    <s v="Data Science / Reporting &amp; Analytics"/>
    <s v="Yes"/>
    <s v="Online Training (ie. Udemy, Pluralsight)"/>
    <s v="Pluralsight"/>
    <m/>
    <m/>
    <n v="3"/>
    <n v="3"/>
    <n v="4"/>
    <n v="3"/>
    <s v="I enjoyed the program but didn’t really feel like I fit in, though I struggle with social interactions. Unfortunately I am painfully shy and have been through some traumatic experiences (as I am sure many other tech-moms have) that unfortunately still affect me. But I am still trying and still love learning and am very grateful for the experience I had with Tech-moms. Julie Kohler is so smart and a great teacher and was so kind to me. I’d love to have another opportunity with your program. Thank you."/>
    <s v="08:27"/>
  </r>
  <r>
    <n v="492"/>
    <d v="2024-07-24T00:00:00"/>
    <d v="1899-12-30T13:23:53"/>
    <x v="0"/>
    <s v="Yes"/>
    <m/>
    <n v="35"/>
    <s v="Yes"/>
    <n v="36"/>
    <n v="1"/>
    <s v="Yes"/>
    <m/>
    <s v="No"/>
    <s v="No"/>
    <s v="Full-Time"/>
    <n v="40"/>
    <s v="No"/>
    <s v="Data Science / Reporting &amp; Analytics"/>
    <s v="No"/>
    <m/>
    <m/>
    <m/>
    <m/>
    <n v="5"/>
    <n v="5"/>
    <n v="5"/>
    <n v="5"/>
    <s v="I loved my experience with tech moms. It opened my eyes to new field opportunities that I could possibly try to pursue"/>
    <s v="05:31"/>
  </r>
  <r>
    <n v="491"/>
    <d v="2024-07-24T00:00:00"/>
    <d v="1899-12-30T20:30:24"/>
    <x v="0"/>
    <s v="Yes"/>
    <m/>
    <n v="10"/>
    <s v="Yes"/>
    <n v="13"/>
    <n v="3"/>
    <s v="Yes"/>
    <m/>
    <s v="No"/>
    <s v="No"/>
    <s v="Part-Time"/>
    <n v="5"/>
    <s v="No"/>
    <s v="Digital Marketing"/>
    <s v="No"/>
    <m/>
    <m/>
    <m/>
    <m/>
    <n v="5"/>
    <n v="5"/>
    <n v="5"/>
    <n v="5"/>
    <s v="I loved the class. It increased my confidence to learn technical things."/>
    <s v="06:31"/>
  </r>
  <r>
    <n v="490"/>
    <d v="2024-07-25T00:00:00"/>
    <d v="1899-12-30T02:02:16"/>
    <x v="1"/>
    <s v="No"/>
    <n v="1"/>
    <m/>
    <s v="No"/>
    <m/>
    <n v="0"/>
    <m/>
    <m/>
    <m/>
    <s v="No Answer"/>
    <s v="No Answer"/>
    <m/>
    <s v="No"/>
    <s v="Software Development"/>
    <s v="Yes"/>
    <s v="Stanford - Python online"/>
    <s v="None, but I'd like to get into some."/>
    <s v="Stanford python intro"/>
    <m/>
    <n v="5"/>
    <n v="4"/>
    <n v="5"/>
    <n v="4"/>
    <s v="I would love to see more online options. I'm very interested in AI, so if there was an online option for AI I would be all over that! Also a coding 2.0 would be great. I felt like I wanted so much more after finishing the bootcamp."/>
    <s v="04:18"/>
  </r>
  <r>
    <n v="489"/>
    <d v="2024-07-25T00:00:00"/>
    <d v="1899-12-30T10:31:14"/>
    <x v="0"/>
    <s v="Yes"/>
    <m/>
    <n v="35000"/>
    <s v="Yes"/>
    <n v="30"/>
    <n v="-34970"/>
    <s v="No"/>
    <m/>
    <s v="No"/>
    <s v="Yes"/>
    <s v="Full-Time"/>
    <n v="40"/>
    <s v="No"/>
    <s v="Technical Sales"/>
    <s v="No"/>
    <m/>
    <m/>
    <m/>
    <m/>
    <n v="5"/>
    <n v="5"/>
    <n v="5"/>
    <n v="5"/>
    <m/>
    <s v="04:06"/>
  </r>
  <r>
    <n v="485"/>
    <d v="2024-07-27T00:00:00"/>
    <d v="1899-12-30T13:31:20"/>
    <x v="1"/>
    <s v="No"/>
    <n v="15"/>
    <m/>
    <s v="No"/>
    <m/>
    <n v="0"/>
    <m/>
    <m/>
    <m/>
    <s v="No Answer"/>
    <s v="No Answer"/>
    <m/>
    <s v="Yes"/>
    <s v="Information Technology (IT) / Technical Support"/>
    <s v="No"/>
    <m/>
    <m/>
    <m/>
    <m/>
    <n v="5"/>
    <n v="5"/>
    <n v="5"/>
    <n v="5"/>
    <m/>
    <s v="02:36"/>
  </r>
  <r>
    <n v="484"/>
    <d v="2024-07-27T00:00:00"/>
    <d v="1899-12-30T15:07:50"/>
    <x v="0"/>
    <s v="Yes"/>
    <m/>
    <n v="17"/>
    <s v="Yes"/>
    <n v="28.85"/>
    <n v="11.850000000000001"/>
    <s v="Yes"/>
    <m/>
    <s v="Yes"/>
    <s v="Yes"/>
    <s v="Full-Time"/>
    <n v="40"/>
    <s v="Yes"/>
    <s v="Data Analytics / Software Development/Support"/>
    <s v="Yes"/>
    <s v="Brigham Young University - Idaho"/>
    <s v="Bachelor of Applied Technology"/>
    <s v="GERE Software Developer program - Western Governors University"/>
    <m/>
    <n v="5"/>
    <n v="4"/>
    <n v="4"/>
    <n v="3"/>
    <m/>
    <s v="06:50"/>
  </r>
  <r>
    <n v="483"/>
    <d v="2024-07-27T00:00:00"/>
    <d v="1899-12-30T20:21:08"/>
    <x v="0"/>
    <s v="Yes"/>
    <m/>
    <n v="12"/>
    <s v="Yes"/>
    <n v="13"/>
    <n v="1"/>
    <s v="Yes"/>
    <m/>
    <s v="Yes"/>
    <s v="Yes"/>
    <s v="Full-Time"/>
    <n v="40"/>
    <s v="No"/>
    <s v="Information Technology (IT) / Technical Support"/>
    <s v="No"/>
    <m/>
    <m/>
    <m/>
    <m/>
    <n v="4"/>
    <n v="3"/>
    <n v="4"/>
    <n v="3"/>
    <m/>
    <s v="03:42"/>
  </r>
  <r>
    <n v="481"/>
    <d v="2024-07-29T00:00:00"/>
    <d v="1899-12-30T11:46:16"/>
    <x v="0"/>
    <s v="No"/>
    <n v="11"/>
    <m/>
    <s v="No"/>
    <m/>
    <n v="0"/>
    <m/>
    <m/>
    <m/>
    <s v="No Answer"/>
    <s v="No Answer"/>
    <m/>
    <s v="Yes"/>
    <s v="Clerical/Remote"/>
    <s v="No"/>
    <m/>
    <m/>
    <m/>
    <m/>
    <n v="5"/>
    <n v="5"/>
    <n v="4"/>
    <n v="4"/>
    <s v="I did decide not to pursue tech, but Tech Moms gave me confidence to realize that I would enjoy working and that I was not  washed up."/>
    <s v="01:47"/>
  </r>
  <r>
    <n v="479"/>
    <d v="2024-07-29T00:00:00"/>
    <d v="1899-12-30T14:03:51"/>
    <x v="0"/>
    <s v="Yes"/>
    <m/>
    <n v="29"/>
    <s v="Yes"/>
    <n v="31"/>
    <n v="2"/>
    <s v="Yes"/>
    <m/>
    <s v="No"/>
    <s v="No"/>
    <s v="Full-Time"/>
    <n v="40"/>
    <s v="Yes"/>
    <s v="Data Science / Reporting &amp; Analytics"/>
    <s v="No"/>
    <m/>
    <m/>
    <m/>
    <m/>
    <n v="4"/>
    <n v="4"/>
    <n v="4"/>
    <n v="2"/>
    <m/>
    <s v="04:02"/>
  </r>
  <r>
    <n v="474"/>
    <d v="2024-07-30T00:00:00"/>
    <d v="1899-12-30T13:11:20"/>
    <x v="0"/>
    <s v="Yes"/>
    <m/>
    <n v="17.309999999999999"/>
    <s v="Yes"/>
    <n v="18.010000000000002"/>
    <n v="0.70000000000000284"/>
    <s v="Yes"/>
    <m/>
    <s v="No"/>
    <s v="No"/>
    <s v="Full-Time"/>
    <n v="40"/>
    <s v="Yes"/>
    <s v="Software Development"/>
    <s v="No"/>
    <m/>
    <m/>
    <m/>
    <m/>
    <n v="4"/>
    <n v="4"/>
    <n v="5"/>
    <n v="3"/>
    <m/>
    <s v="02:52"/>
  </r>
  <r>
    <n v="472"/>
    <d v="2024-07-30T00:00:00"/>
    <d v="1899-12-30T19:33:25"/>
    <x v="0"/>
    <s v="Yes"/>
    <m/>
    <n v="20"/>
    <s v="Yes"/>
    <n v="38"/>
    <n v="18"/>
    <s v="Yes"/>
    <m/>
    <s v="Yes"/>
    <s v="Yes"/>
    <s v="Full-Time"/>
    <n v="40"/>
    <s v="Yes"/>
    <s v="Digital Marketing"/>
    <s v="Yes"/>
    <s v="University of Utah"/>
    <s v="University of Utah professional education Digital Marketing"/>
    <s v="HubSpot SEO"/>
    <m/>
    <n v="4"/>
    <n v="5"/>
    <n v="4"/>
    <n v="5"/>
    <m/>
    <s v="09:13"/>
  </r>
  <r>
    <n v="471"/>
    <d v="2024-08-02T00:00:00"/>
    <d v="1899-12-30T19:30:57"/>
    <x v="0"/>
    <s v="Yes"/>
    <m/>
    <n v="16"/>
    <s v="Yes"/>
    <n v="49"/>
    <n v="33"/>
    <s v="Yes"/>
    <m/>
    <s v="Yes"/>
    <s v="Yes"/>
    <s v="Full-Time"/>
    <n v="40"/>
    <s v="No"/>
    <s v="Software Development"/>
    <s v="Yes"/>
    <s v="Utah Valley University, Brigham Young University -Idaho"/>
    <s v="Udemy"/>
    <s v="BS Applied Technology, Microsoft AI 900 cert, Microsoft AZ 900 cert, AWS Solutions Architect Associate cert, CompTIA Security+ cert"/>
    <m/>
    <n v="5"/>
    <n v="5"/>
    <n v="4"/>
    <n v="4"/>
    <m/>
    <s v="06:20"/>
  </r>
  <r>
    <n v="468"/>
    <d v="2024-08-02T00:00:00"/>
    <d v="1899-12-30T19:32:07"/>
    <x v="0"/>
    <s v="Yes"/>
    <m/>
    <n v="23"/>
    <s v="Yes"/>
    <n v="25"/>
    <n v="2"/>
    <s v="Yes"/>
    <m/>
    <s v="No"/>
    <s v="Yes"/>
    <s v="Full-Time"/>
    <n v="40"/>
    <s v="No"/>
    <s v="Product Management / Tech Business Analysis"/>
    <s v="No"/>
    <m/>
    <m/>
    <m/>
    <m/>
    <n v="5"/>
    <n v="5"/>
    <n v="5"/>
    <n v="5"/>
    <m/>
    <s v="02:07"/>
  </r>
  <r>
    <n v="465"/>
    <d v="2024-08-02T00:00:00"/>
    <d v="1899-12-30T19:50:04"/>
    <x v="1"/>
    <s v="Yes"/>
    <m/>
    <n v="25"/>
    <s v="Yes"/>
    <n v="40"/>
    <n v="15"/>
    <s v="Yes"/>
    <m/>
    <s v="Yes"/>
    <s v="Yes"/>
    <s v="Full-Time"/>
    <n v="40"/>
    <s v="No"/>
    <s v="Technical Project Management / Scrum Master"/>
    <s v="Yes"/>
    <s v="BYU Idaho"/>
    <s v="Professional Agile Leadership through Scrum.org  BYU Idaho I'm just working towards a Bachelors in Business"/>
    <m/>
    <m/>
    <n v="4"/>
    <n v="4"/>
    <n v="4"/>
    <n v="4"/>
    <s v="Tech Moms was a great stepping stone and very informative. Although I'm not doing the technical work myself, I am acting as a scrum master for a development team and officially an IT Project Manager. My time in Tech Moms helped me to better understand what our developers are doing. I also loved all the guest speakers who came that helped me understand different paths I could pursue.  I have also been able to attend some other classes hosted by Tech Moms that help in my work, such as understanding AI."/>
    <s v="14:11"/>
  </r>
  <r>
    <n v="404"/>
    <d v="2024-08-02T00:00:00"/>
    <d v="1899-12-30T20:08:29"/>
    <x v="0"/>
    <s v="No"/>
    <n v="3"/>
    <m/>
    <s v="No"/>
    <m/>
    <n v="0"/>
    <m/>
    <m/>
    <m/>
    <s v="No Answer"/>
    <s v="No Answer"/>
    <m/>
    <s v="Yes"/>
    <s v="UI / UX"/>
    <s v="No"/>
    <m/>
    <m/>
    <m/>
    <m/>
    <n v="5"/>
    <n v="4"/>
    <n v="5"/>
    <n v="3"/>
    <m/>
    <s v="01:26"/>
  </r>
  <r>
    <n v="402"/>
    <d v="2024-08-02T00:00:00"/>
    <d v="1899-12-30T20:36:52"/>
    <x v="1"/>
    <s v="Yes"/>
    <m/>
    <n v="10.199999999999999"/>
    <s v="Yes"/>
    <n v="17.5"/>
    <n v="7.3000000000000007"/>
    <s v="Yes"/>
    <m/>
    <s v="Yes"/>
    <s v="Yes"/>
    <s v="Full-Time"/>
    <n v="40"/>
    <s v="Yes"/>
    <s v="Software Development"/>
    <s v="No"/>
    <m/>
    <m/>
    <m/>
    <m/>
    <n v="4"/>
    <n v="3"/>
    <n v="3"/>
    <n v="3"/>
    <s v="Money is tight so hard to afford to take any additional classes since tech moms"/>
    <s v="05:23"/>
  </r>
  <r>
    <n v="399"/>
    <d v="2024-08-02T00:00:00"/>
    <d v="1899-12-30T21:15:33"/>
    <x v="1"/>
    <s v="No"/>
    <n v="1"/>
    <m/>
    <s v="Yes"/>
    <n v="15"/>
    <n v="15"/>
    <s v="Yes"/>
    <m/>
    <s v="Yes"/>
    <s v="Yes"/>
    <s v="Full-Time"/>
    <n v="35"/>
    <s v="Yes"/>
    <s v="Digital Marketing"/>
    <s v="Yes"/>
    <s v="COUSERA/UDACITY"/>
    <s v="DIGITAL MARKETING-COMPLETED"/>
    <s v="Nanodegree - Udacity/ IT SUPPORT - Google-Cousera"/>
    <m/>
    <n v="4"/>
    <n v="4"/>
    <n v="4"/>
    <n v="3"/>
    <m/>
    <s v="09:46"/>
  </r>
  <r>
    <n v="396"/>
    <d v="2024-08-02T00:00:00"/>
    <d v="1899-12-30T21:53:43"/>
    <x v="0"/>
    <s v="No"/>
    <n v="25"/>
    <m/>
    <s v="No"/>
    <m/>
    <n v="0"/>
    <m/>
    <m/>
    <m/>
    <s v="No Answer"/>
    <s v="No Answer"/>
    <m/>
    <s v="Yes"/>
    <s v="Cyber Security"/>
    <s v="Yes"/>
    <s v="TechMoms Cybersecurity Course"/>
    <s v="Techmoms Cyber Security Cohort"/>
    <s v="1990 earned a BBA in Information Systems 2023 completed TechMoms 9-week program"/>
    <m/>
    <n v="4"/>
    <n v="4"/>
    <n v="4"/>
    <n v="3"/>
    <s v="The instructors I have had in the TechMoms program have been elite. They are wonderful instructors who truly care about their students’ progress. The  cybersecurity program has been very challenging, but it has taught me so much about the field."/>
    <s v="13:10"/>
  </r>
  <r>
    <n v="394"/>
    <d v="2024-08-02T00:00:00"/>
    <d v="1899-12-30T22:10:29"/>
    <x v="0"/>
    <s v="No"/>
    <n v="1.5"/>
    <m/>
    <s v="Yes"/>
    <n v="43"/>
    <n v="43"/>
    <s v="Yes"/>
    <m/>
    <s v="Yes"/>
    <s v="Yes"/>
    <s v="Full-Time"/>
    <n v="40"/>
    <s v="No"/>
    <s v="Product Management / Tech Business Analysis"/>
    <s v="No"/>
    <m/>
    <m/>
    <m/>
    <m/>
    <n v="5"/>
    <n v="4"/>
    <n v="5"/>
    <n v="5"/>
    <m/>
    <s v="02:35"/>
  </r>
  <r>
    <n v="393"/>
    <d v="2024-08-03T00:00:00"/>
    <d v="1899-12-30T12:51:12"/>
    <x v="0"/>
    <s v="No"/>
    <n v="1"/>
    <m/>
    <s v="Yes"/>
    <n v="22"/>
    <n v="22"/>
    <s v="Yes"/>
    <m/>
    <s v="No"/>
    <s v="No"/>
    <s v="Part-Time"/>
    <n v="20"/>
    <s v="Yes"/>
    <s v="UI / UX"/>
    <s v="Yes"/>
    <s v="Salt Lake Community College"/>
    <s v="I finished web development at the salt lake community college"/>
    <s v="Web development"/>
    <m/>
    <n v="5"/>
    <n v="4"/>
    <n v="4"/>
    <n v="5"/>
    <s v="Love Tech Moms."/>
    <s v="34:02"/>
  </r>
  <r>
    <n v="391"/>
    <d v="2024-08-05T00:00:00"/>
    <d v="1899-12-30T17:49:56"/>
    <x v="0"/>
    <s v="Yes"/>
    <m/>
    <n v="24"/>
    <s v="Yes"/>
    <n v="31"/>
    <n v="7"/>
    <s v="Yes"/>
    <m/>
    <s v="No"/>
    <s v="No"/>
    <s v="Full-Time"/>
    <n v="40"/>
    <s v="Yes"/>
    <s v="Technical Project Management / Scrum Master"/>
    <s v="No"/>
    <m/>
    <m/>
    <m/>
    <m/>
    <n v="5"/>
    <n v="4"/>
    <n v="4"/>
    <n v="4"/>
    <s v="The greatest value since graduating with TechMoms is the networking opportunities!"/>
    <s v="05:32"/>
  </r>
  <r>
    <n v="390"/>
    <d v="2024-08-05T00:00:00"/>
    <d v="1899-12-30T19:33:14"/>
    <x v="0"/>
    <s v="No"/>
    <n v="18"/>
    <m/>
    <s v="No"/>
    <m/>
    <n v="0"/>
    <m/>
    <m/>
    <m/>
    <s v="No Answer"/>
    <s v="No Answer"/>
    <m/>
    <s v="Yes"/>
    <s v="UI / UX"/>
    <s v="Yes"/>
    <s v="Online Training (ie. Udemy, Pluralsight)"/>
    <s v="None"/>
    <s v="None"/>
    <m/>
    <n v="5"/>
    <n v="4"/>
    <n v="5"/>
    <n v="4"/>
    <m/>
    <s v="02:23"/>
  </r>
  <r>
    <n v="389"/>
    <d v="2024-08-06T00:00:00"/>
    <d v="1899-12-30T02:22:11"/>
    <x v="1"/>
    <s v="No"/>
    <n v="9"/>
    <m/>
    <s v="No"/>
    <m/>
    <n v="0"/>
    <m/>
    <m/>
    <m/>
    <s v="No Answer"/>
    <s v="No Answer"/>
    <m/>
    <s v="Yes"/>
    <s v="UI / UX"/>
    <s v="Yes"/>
    <s v="Dev Mountain"/>
    <s v="None"/>
    <s v="I received a Python certificate through Dev Mountain"/>
    <m/>
    <n v="3"/>
    <n v="2"/>
    <n v="3"/>
    <n v="1"/>
    <m/>
    <s v="05:40"/>
  </r>
  <r>
    <n v="385"/>
    <d v="2024-08-06T00:00:00"/>
    <d v="1899-12-30T15:37:58"/>
    <x v="0"/>
    <s v="Yes"/>
    <m/>
    <n v="23"/>
    <s v="Yes"/>
    <n v="24"/>
    <n v="1"/>
    <s v="Yes"/>
    <m/>
    <s v="No"/>
    <s v="No"/>
    <s v="Full-Time"/>
    <n v="40"/>
    <s v="No"/>
    <s v="Information Technology (IT) / Technical Support"/>
    <s v="No"/>
    <m/>
    <m/>
    <m/>
    <m/>
    <n v="5"/>
    <n v="3"/>
    <n v="3"/>
    <n v="3"/>
    <m/>
    <s v="08:44"/>
  </r>
  <r>
    <n v="384"/>
    <d v="2024-08-06T00:00:00"/>
    <d v="1899-12-30T15:38:26"/>
    <x v="0"/>
    <s v="Yes"/>
    <m/>
    <n v="18"/>
    <s v="Yes"/>
    <n v="22"/>
    <n v="4"/>
    <s v="Yes"/>
    <m/>
    <s v="Yes"/>
    <s v="Yes"/>
    <s v="Full-Time"/>
    <n v="40"/>
    <s v="No"/>
    <s v="Technical Sales"/>
    <s v="No"/>
    <m/>
    <m/>
    <m/>
    <m/>
    <n v="4"/>
    <n v="3"/>
    <n v="4"/>
    <n v="3"/>
    <s v="I am grateful for my time in Tech Moms. I was able to learn about fields of work I would not have been aware of otherwise."/>
    <s v="03:32"/>
  </r>
  <r>
    <n v="381"/>
    <d v="2024-08-06T00:00:00"/>
    <d v="1899-12-30T15:38:35"/>
    <x v="0"/>
    <s v="Yes"/>
    <m/>
    <n v="21.5"/>
    <s v="Yes"/>
    <n v="25"/>
    <n v="3.5"/>
    <s v="Yes"/>
    <m/>
    <s v="Yes"/>
    <s v="Yes"/>
    <s v="Full-Time"/>
    <n v="40"/>
    <s v="No"/>
    <s v=" Other"/>
    <s v="No"/>
    <m/>
    <m/>
    <m/>
    <m/>
    <n v="5"/>
    <n v="5"/>
    <n v="5"/>
    <n v="4"/>
    <m/>
    <s v="03:23"/>
  </r>
  <r>
    <n v="374"/>
    <d v="2024-08-06T00:00:00"/>
    <d v="1899-12-30T15:39:00"/>
    <x v="0"/>
    <s v="Yes"/>
    <m/>
    <n v="26"/>
    <s v="Yes"/>
    <n v="28"/>
    <n v="2"/>
    <s v="Yes"/>
    <m/>
    <s v="No"/>
    <s v="No"/>
    <s v="Part-Time"/>
    <n v="25"/>
    <s v="Yes"/>
    <s v="Information Technology (IT) / Technical Support"/>
    <s v="No"/>
    <m/>
    <m/>
    <m/>
    <m/>
    <n v="4"/>
    <n v="3"/>
    <n v="3"/>
    <n v="3"/>
    <m/>
    <s v="02:56"/>
  </r>
  <r>
    <n v="373"/>
    <d v="2024-08-06T00:00:00"/>
    <d v="1899-12-30T15:39:14"/>
    <x v="0"/>
    <s v="Yes"/>
    <m/>
    <n v="25"/>
    <s v="Yes"/>
    <n v="35"/>
    <n v="10"/>
    <s v="Yes"/>
    <m/>
    <s v="Yes"/>
    <s v="Yes"/>
    <s v="Full-Time"/>
    <n v="35"/>
    <s v="No"/>
    <s v="Digital Marketing"/>
    <s v="No"/>
    <m/>
    <m/>
    <m/>
    <m/>
    <n v="4"/>
    <n v="4"/>
    <n v="4"/>
    <n v="4"/>
    <s v="Good program"/>
    <s v="05:20"/>
  </r>
  <r>
    <n v="369"/>
    <d v="2024-08-06T00:00:00"/>
    <d v="1899-12-30T15:39:29"/>
    <x v="0"/>
    <s v="Yes"/>
    <m/>
    <n v="19"/>
    <s v="Yes"/>
    <n v="19"/>
    <n v="0"/>
    <s v="Yes"/>
    <m/>
    <s v="No"/>
    <s v="No"/>
    <s v="Full-Time"/>
    <n v="40"/>
    <s v="No"/>
    <s v="Quality Assurance"/>
    <s v="No"/>
    <m/>
    <m/>
    <m/>
    <m/>
    <n v="5"/>
    <n v="5"/>
    <n v="5"/>
    <n v="5"/>
    <m/>
    <s v="09:40"/>
  </r>
  <r>
    <n v="368"/>
    <d v="2024-08-06T00:00:00"/>
    <d v="1899-12-30T15:39:34"/>
    <x v="0"/>
    <s v="Yes"/>
    <m/>
    <n v="23.5"/>
    <s v="Yes"/>
    <n v="25"/>
    <n v="1.5"/>
    <s v="Yes"/>
    <m/>
    <s v="No"/>
    <s v="No"/>
    <s v="Full-Time"/>
    <n v="40"/>
    <s v="Yes"/>
    <s v="Digital Marketing"/>
    <s v="No"/>
    <m/>
    <m/>
    <m/>
    <m/>
    <n v="5"/>
    <n v="5"/>
    <n v="5"/>
    <n v="5"/>
    <s v="Tech Moms is such a GREAT program it has opened my eyes to seeing all of the opportunities available to me in the Tech industry. They have supported me and continue to guide me through my career transition from public health to tech. I love the program so much and they deserve all of the support!"/>
    <s v="07:24"/>
  </r>
  <r>
    <n v="366"/>
    <d v="2024-08-06T00:00:00"/>
    <d v="1899-12-30T15:40:54"/>
    <x v="0"/>
    <s v="Yes"/>
    <m/>
    <n v="25"/>
    <s v="Yes"/>
    <n v="30"/>
    <n v="5"/>
    <s v="Yes"/>
    <m/>
    <s v="No"/>
    <s v="No"/>
    <s v="Full-Time"/>
    <n v="40"/>
    <s v="Yes"/>
    <s v="Quality Assurance"/>
    <s v="Yes"/>
    <s v="Dev Mountain"/>
    <s v="Software QA"/>
    <m/>
    <m/>
    <n v="4"/>
    <n v="4"/>
    <n v="5"/>
    <n v="5"/>
    <m/>
    <s v="10:37"/>
  </r>
  <r>
    <n v="365"/>
    <d v="2024-08-06T00:00:00"/>
    <d v="1899-12-30T15:41:43"/>
    <x v="0"/>
    <s v="Yes"/>
    <m/>
    <n v="24"/>
    <s v="No"/>
    <m/>
    <n v="-24"/>
    <m/>
    <m/>
    <m/>
    <s v="No Answer"/>
    <s v="No Answer"/>
    <m/>
    <s v="Yes"/>
    <s v="Technical Project Management / Scrum Master"/>
    <s v="Yes"/>
    <s v="USU"/>
    <s v="None current"/>
    <s v="No technical programs, finished bachelors degree"/>
    <m/>
    <n v="3"/>
    <n v="3"/>
    <n v="5"/>
    <n v="4"/>
    <s v="I feel like most support systems and classes and meetups are quite far down south, even quite a bit south of SLC. Living in Logan it is hard to attend events so far away. I do appreciate the ability to go virtually, but wish there were more events in the northern area of the state to attend. I do appreciate how encouraging and supportive the community is and am grateful to be a part of it, but sometimes feel it’s hard to regularly attend in person events. I am grateful for the virtual classes and really appreciate those which that is very helpful and am happy to see those continue in the future."/>
    <s v="10:32"/>
  </r>
  <r>
    <n v="363"/>
    <d v="2024-08-06T00:00:00"/>
    <d v="1899-12-30T15:44:27"/>
    <x v="0"/>
    <s v="No"/>
    <n v="0"/>
    <m/>
    <s v="Yes"/>
    <n v="50"/>
    <n v="50"/>
    <s v="Yes"/>
    <m/>
    <s v="No"/>
    <s v="Yes"/>
    <s v="Part-Time"/>
    <n v="20"/>
    <s v="No"/>
    <s v=" Not in tech anymore"/>
    <s v="Yes"/>
    <s v="Online Training (ie. Udemy, Pluralsight)"/>
    <s v="None"/>
    <s v="UX/UI certification and more UI training"/>
    <m/>
    <n v="5"/>
    <n v="5"/>
    <n v="5"/>
    <n v="5"/>
    <m/>
    <s v="04:18"/>
  </r>
  <r>
    <n v="358"/>
    <d v="2024-08-06T00:00:00"/>
    <d v="1899-12-30T15:49:06"/>
    <x v="0"/>
    <s v="Yes"/>
    <m/>
    <n v="25"/>
    <s v="Yes"/>
    <n v="23.5"/>
    <n v="-1.5"/>
    <s v="Yes"/>
    <m/>
    <s v="No"/>
    <s v="Yes"/>
    <s v="Full-Time"/>
    <n v="40"/>
    <s v="Yes"/>
    <s v="UI / UX"/>
    <s v="Yes"/>
    <s v="Online Training (ie. Udemy, Pluralsight)"/>
    <s v="Coursera - Google UI/UX Design"/>
    <m/>
    <m/>
    <n v="5"/>
    <n v="5"/>
    <n v="5"/>
    <n v="4"/>
    <m/>
    <s v="04:35"/>
  </r>
  <r>
    <n v="356"/>
    <d v="2024-08-06T00:00:00"/>
    <d v="1899-12-30T15:51:57"/>
    <x v="0"/>
    <s v="Yes"/>
    <m/>
    <n v="10.119999999999999"/>
    <s v="Yes"/>
    <n v="23"/>
    <n v="12.88"/>
    <s v="Yes"/>
    <m/>
    <s v="No"/>
    <s v="No"/>
    <s v="Part-Time"/>
    <n v="25"/>
    <s v="No"/>
    <s v="Digital Marketing"/>
    <s v="No"/>
    <m/>
    <m/>
    <m/>
    <m/>
    <n v="5"/>
    <n v="4"/>
    <n v="5"/>
    <n v="5"/>
    <m/>
    <s v="17:46"/>
  </r>
  <r>
    <n v="354"/>
    <d v="2024-08-06T00:00:00"/>
    <d v="1899-12-30T15:53:28"/>
    <x v="0"/>
    <s v="Yes"/>
    <m/>
    <n v="19"/>
    <s v="Yes"/>
    <n v="18"/>
    <n v="-1"/>
    <s v="Yes"/>
    <m/>
    <s v="No"/>
    <s v="Yes"/>
    <s v="Full-Time"/>
    <n v="40"/>
    <s v="No"/>
    <s v="None"/>
    <s v="No"/>
    <m/>
    <m/>
    <m/>
    <m/>
    <n v="1"/>
    <n v="1"/>
    <n v="1"/>
    <n v="1"/>
    <s v="Useless program. I regret taking it. Waste of time I’ll never get back."/>
    <s v="12:06"/>
  </r>
  <r>
    <n v="353"/>
    <d v="2024-08-06T00:00:00"/>
    <d v="1899-12-30T15:56:12"/>
    <x v="0"/>
    <s v="No"/>
    <n v="3"/>
    <m/>
    <s v="No"/>
    <m/>
    <n v="0"/>
    <m/>
    <m/>
    <m/>
    <s v="No Answer"/>
    <s v="No Answer"/>
    <m/>
    <s v="Yes"/>
    <s v=" Child care"/>
    <s v="No"/>
    <m/>
    <m/>
    <m/>
    <m/>
    <n v="5"/>
    <n v="5"/>
    <n v="4"/>
    <n v="4"/>
    <m/>
    <s v="02:27"/>
  </r>
  <r>
    <n v="351"/>
    <d v="2024-08-06T00:00:00"/>
    <d v="1899-12-30T16:00:06"/>
    <x v="0"/>
    <s v="Yes"/>
    <m/>
    <n v="67500"/>
    <s v="No"/>
    <m/>
    <n v="-67500"/>
    <m/>
    <m/>
    <m/>
    <s v="No Answer"/>
    <s v="No Answer"/>
    <m/>
    <s v="Yes"/>
    <s v="Digital Marketing"/>
    <s v="Yes"/>
    <s v="Online Training (ie. Udemy, Pluralsight)"/>
    <s v="Pluralsight online learning Linkedin online learning"/>
    <m/>
    <m/>
    <n v="4"/>
    <n v="4"/>
    <n v="5"/>
    <n v="3"/>
    <s v="Tech-Moms has been a tremendous support. I love that even after completing the program there is so much information being provided on a daily basis, so so much support from resumes,  to interview help,  to being put in touch with contacts at companies where we seek employment.  I love all of the side classes and workshops that come our way.   My only critical feedback would be to make the length of the course longer,  so the students can take a bit of a deeper dive into web development without feeling as rushed.  And also do allow for more time for exploration of topics that were introduced by guest speakers such as UI/UX, Product Marketing, etc."/>
    <s v="10:32"/>
  </r>
  <r>
    <n v="347"/>
    <d v="2024-08-06T00:00:00"/>
    <d v="1899-12-30T16:00:27"/>
    <x v="0"/>
    <s v="Yes"/>
    <m/>
    <n v="20"/>
    <s v="Yes"/>
    <n v="20"/>
    <n v="0"/>
    <s v="Yes"/>
    <m/>
    <s v="Yes"/>
    <s v="Yes"/>
    <s v="Full-Time"/>
    <n v="40"/>
    <s v="No"/>
    <s v="Data Science / Reporting &amp; Analytics"/>
    <s v="No"/>
    <m/>
    <m/>
    <m/>
    <m/>
    <n v="5"/>
    <n v="5"/>
    <n v="5"/>
    <n v="5"/>
    <s v="N/A"/>
    <s v="02:42"/>
  </r>
  <r>
    <n v="343"/>
    <d v="2024-08-06T00:00:00"/>
    <d v="1899-12-30T16:04:49"/>
    <x v="0"/>
    <s v="No"/>
    <n v="10"/>
    <m/>
    <s v="No"/>
    <m/>
    <n v="0"/>
    <m/>
    <m/>
    <m/>
    <s v="No Answer"/>
    <s v="No Answer"/>
    <m/>
    <s v="No"/>
    <s v="Software Development"/>
    <s v="Yes"/>
    <s v="V School, Weber State University, GERE"/>
    <s v="WSU flex"/>
    <s v="V School and GERE"/>
    <m/>
    <n v="5"/>
    <n v="5"/>
    <n v="5"/>
    <n v="3"/>
    <s v="Tech-Moms has been a life altering experience for me and my kids. I have been forever changed for the better by this program! Everyone Deserves a chance to be part of this!"/>
    <s v="05:30"/>
  </r>
  <r>
    <n v="340"/>
    <d v="2024-08-06T00:00:00"/>
    <d v="1899-12-30T16:06:15"/>
    <x v="0"/>
    <s v="Yes"/>
    <m/>
    <n v="10"/>
    <s v="No"/>
    <m/>
    <n v="-10"/>
    <m/>
    <m/>
    <m/>
    <s v="No Answer"/>
    <s v="No Answer"/>
    <m/>
    <s v="Yes"/>
    <s v="UI / UX"/>
    <s v="No"/>
    <m/>
    <m/>
    <m/>
    <m/>
    <n v="5"/>
    <n v="4"/>
    <n v="5"/>
    <n v="4"/>
    <m/>
    <s v="01:30"/>
  </r>
  <r>
    <n v="335"/>
    <d v="2024-08-06T00:00:00"/>
    <d v="1899-12-30T16:08:02"/>
    <x v="0"/>
    <s v="Yes"/>
    <m/>
    <n v="36.54"/>
    <s v="Yes"/>
    <n v="38.46"/>
    <n v="1.9200000000000017"/>
    <s v="Yes"/>
    <m/>
    <s v="No"/>
    <s v="No"/>
    <s v="Full-Time"/>
    <n v="40"/>
    <s v="No"/>
    <s v="Digital Marketing"/>
    <s v="Yes"/>
    <s v="Online Training (ie. Udemy, Pluralsight)"/>
    <s v="AI"/>
    <s v="AI Certified AI Assistant Certified"/>
    <m/>
    <n v="4"/>
    <n v="4"/>
    <n v="4"/>
    <n v="4"/>
    <s v="I am hoping to become involved in future Tech-mom cohorts with cybersecurity"/>
    <m/>
  </r>
  <r>
    <n v="334"/>
    <d v="2024-08-06T00:00:00"/>
    <d v="1899-12-30T16:11:39"/>
    <x v="0"/>
    <s v="Yes"/>
    <m/>
    <n v="38"/>
    <s v="Yes"/>
    <n v="50"/>
    <n v="12"/>
    <s v="Yes"/>
    <m/>
    <s v="Yes"/>
    <s v="Yes"/>
    <s v="Full-Time"/>
    <m/>
    <s v="No"/>
    <s v="Product Management / Tech Business Analysis"/>
    <s v="No"/>
    <m/>
    <m/>
    <m/>
    <m/>
    <n v="5"/>
    <n v="5"/>
    <n v="4"/>
    <n v="4"/>
    <m/>
    <s v="02:35"/>
  </r>
  <r>
    <n v="331"/>
    <d v="2024-08-06T00:00:00"/>
    <d v="1899-12-30T16:11:49"/>
    <x v="0"/>
    <s v="No"/>
    <n v="12"/>
    <m/>
    <s v="Yes"/>
    <n v="17"/>
    <n v="17"/>
    <s v="Yes"/>
    <m/>
    <s v="No"/>
    <s v="Yes"/>
    <s v="Part-Time"/>
    <n v="25"/>
    <s v="Yes"/>
    <s v="UI / UX"/>
    <s v="Yes"/>
    <s v="V School"/>
    <s v="UX at Vschool"/>
    <s v="None"/>
    <m/>
    <n v="5"/>
    <n v="3"/>
    <n v="4"/>
    <n v="3"/>
    <m/>
    <s v="03:05"/>
  </r>
  <r>
    <n v="327"/>
    <d v="2024-08-06T00:00:00"/>
    <d v="1899-12-30T16:17:44"/>
    <x v="0"/>
    <s v="Yes"/>
    <m/>
    <n v="20"/>
    <s v="Yes"/>
    <n v="21"/>
    <n v="1"/>
    <s v="Yes"/>
    <m/>
    <s v="No"/>
    <s v="No"/>
    <s v="Full-Time"/>
    <n v="40"/>
    <s v="No"/>
    <s v="Unknown"/>
    <s v="No"/>
    <m/>
    <m/>
    <m/>
    <m/>
    <n v="3"/>
    <n v="3"/>
    <n v="3"/>
    <n v="2"/>
    <s v="I really enjoyed the tech mom’s program. I was just not able to focus on it the way it needed to be focused on to really gain lasting knowledge."/>
    <s v="03:49"/>
  </r>
  <r>
    <n v="324"/>
    <d v="2024-08-06T00:00:00"/>
    <d v="1899-12-30T16:24:38"/>
    <x v="0"/>
    <s v="Yes"/>
    <m/>
    <n v="28"/>
    <s v="Yes"/>
    <n v="30"/>
    <n v="2"/>
    <s v="Yes"/>
    <m/>
    <s v="No"/>
    <s v="Yes"/>
    <s v="Full-Time"/>
    <n v="40"/>
    <s v="Yes"/>
    <s v="Digital Marketing"/>
    <s v="No"/>
    <m/>
    <m/>
    <m/>
    <m/>
    <n v="3"/>
    <n v="4"/>
    <n v="3"/>
    <n v="3"/>
    <m/>
    <s v="04:34"/>
  </r>
  <r>
    <n v="265"/>
    <d v="2024-08-06T00:00:00"/>
    <d v="1899-12-30T16:36:07"/>
    <x v="0"/>
    <s v="Yes"/>
    <m/>
    <n v="28"/>
    <s v="Yes"/>
    <n v="30"/>
    <n v="2"/>
    <s v="Yes"/>
    <m/>
    <s v="No"/>
    <s v="No"/>
    <s v="Full-Time"/>
    <n v="40"/>
    <s v="Yes"/>
    <s v="Technical Project Management / Scrum Master"/>
    <s v="Yes"/>
    <s v="Salt Lake Community College"/>
    <s v="Web dev"/>
    <s v="Web dev certificate from SLCC"/>
    <m/>
    <n v="5"/>
    <n v="4"/>
    <n v="5"/>
    <n v="4"/>
    <m/>
    <s v="03:12"/>
  </r>
  <r>
    <n v="264"/>
    <d v="2024-08-06T00:00:00"/>
    <d v="1899-12-30T16:55:14"/>
    <x v="0"/>
    <s v="Yes"/>
    <m/>
    <n v="31"/>
    <s v="No"/>
    <m/>
    <n v="-31"/>
    <m/>
    <m/>
    <m/>
    <s v="No Answer"/>
    <s v="No Answer"/>
    <m/>
    <s v="No"/>
    <s v="UI / UX"/>
    <s v="Yes"/>
    <s v="University of Utah"/>
    <s v="NA"/>
    <s v="UX/UI"/>
    <m/>
    <n v="4"/>
    <n v="4"/>
    <n v="4"/>
    <n v="3"/>
    <s v="I'm currently experiencing a difficult health situation and that's why I'm currently not seeking employment. Tech Moms helped me gain confidence in doing those things outside my comfort zone. I experienced significant personal growth. Thank you!"/>
    <s v="10:44"/>
  </r>
  <r>
    <n v="262"/>
    <d v="2024-08-06T00:00:00"/>
    <d v="1899-12-30T17:13:18"/>
    <x v="0"/>
    <s v="Yes"/>
    <m/>
    <n v="60000"/>
    <s v="Yes"/>
    <n v="55000"/>
    <n v="-5000"/>
    <s v="Yes"/>
    <m/>
    <s v="No"/>
    <s v="Yes"/>
    <s v="Full-Time"/>
    <n v="40"/>
    <s v="Yes"/>
    <s v=" Not looking for tech position."/>
    <s v="Yes"/>
    <s v="ReadyTrack"/>
    <s v="Na"/>
    <s v="ReadyTrack"/>
    <m/>
    <n v="3"/>
    <n v="3"/>
    <n v="4"/>
    <n v="3"/>
    <m/>
    <s v="02:36"/>
  </r>
  <r>
    <n v="261"/>
    <d v="2024-08-06T00:00:00"/>
    <d v="1899-12-30T17:19:06"/>
    <x v="0"/>
    <s v="No"/>
    <n v="10"/>
    <m/>
    <s v="No"/>
    <m/>
    <n v="0"/>
    <m/>
    <m/>
    <m/>
    <s v="No Answer"/>
    <s v="No Answer"/>
    <m/>
    <s v="No"/>
    <s v="UI / UX"/>
    <s v="No"/>
    <m/>
    <m/>
    <m/>
    <m/>
    <n v="4"/>
    <n v="5"/>
    <n v="5"/>
    <n v="4"/>
    <s v="Tech moms was a great experience for me. It helped me decide a direction for my life. I have had issues with family that has made getting a job not possible at this time but I greatly appreciate the opportunity to find out more about myself and that I can do whatever I put my mind to."/>
    <s v="05:17"/>
  </r>
  <r>
    <n v="250"/>
    <d v="2024-08-06T00:00:00"/>
    <d v="1899-12-30T17:36:29"/>
    <x v="0"/>
    <s v="No"/>
    <n v="23"/>
    <m/>
    <s v="No"/>
    <m/>
    <n v="0"/>
    <m/>
    <m/>
    <m/>
    <s v="No Answer"/>
    <s v="No Answer"/>
    <m/>
    <s v="Yes"/>
    <s v="Product Management / Tech Business Analysis"/>
    <s v="Yes"/>
    <s v="Utah Valley University"/>
    <s v="Masters computer science"/>
    <s v="In progress"/>
    <m/>
    <n v="4"/>
    <n v="4"/>
    <n v="4"/>
    <n v="3"/>
    <m/>
    <s v="05:49"/>
  </r>
  <r>
    <n v="249"/>
    <d v="2024-08-06T00:00:00"/>
    <d v="1899-12-30T19:11:01"/>
    <x v="0"/>
    <s v="Yes"/>
    <m/>
    <n v="13.25"/>
    <s v="Yes"/>
    <n v="16.75"/>
    <n v="3.5"/>
    <s v="Yes"/>
    <m/>
    <s v="Yes"/>
    <s v="Yes"/>
    <s v="Full-Time"/>
    <n v="40"/>
    <s v="Yes"/>
    <s v="Information Technology (IT) / Technical Support"/>
    <s v="No"/>
    <m/>
    <m/>
    <m/>
    <m/>
    <n v="4"/>
    <n v="5"/>
    <n v="5"/>
    <n v="3"/>
    <m/>
    <s v="04:16"/>
  </r>
  <r>
    <n v="248"/>
    <d v="2024-08-06T00:00:00"/>
    <d v="1899-12-30T19:12:25"/>
    <x v="0"/>
    <s v="No"/>
    <n v="2"/>
    <m/>
    <s v="Yes"/>
    <n v="15"/>
    <n v="15"/>
    <s v="Yes"/>
    <m/>
    <s v="No"/>
    <s v="Yes"/>
    <s v="Part-Time"/>
    <n v="5"/>
    <s v="No"/>
    <s v="Data Science / Reporting &amp; Analytics"/>
    <s v="No"/>
    <m/>
    <m/>
    <m/>
    <m/>
    <n v="5"/>
    <n v="5"/>
    <n v="5"/>
    <n v="5"/>
    <s v="TechMoms was pivotal for me and my family. It provides me with an encouraging, empowering learning environment. The women running the program were interested in my personal success, from the TA to the Instructor to the Founders. I felt seen as a woman and a mother. I learned technical skills and was introduced to other opportunities I didn’t know existed for me. My possibilities for further education and careers opened wide. I will always be grateful for TechMoms."/>
    <s v="05:08"/>
  </r>
  <r>
    <n v="247"/>
    <d v="2024-08-06T00:00:00"/>
    <d v="1899-12-30T19:27:04"/>
    <x v="0"/>
    <s v="No"/>
    <n v="13"/>
    <m/>
    <s v="Yes"/>
    <n v="15"/>
    <n v="15"/>
    <s v="Yes"/>
    <m/>
    <s v="No"/>
    <s v="Yes"/>
    <s v="Part-Time"/>
    <n v="15"/>
    <s v="No"/>
    <s v="Digital Marketing"/>
    <s v="No"/>
    <m/>
    <m/>
    <m/>
    <m/>
    <n v="5"/>
    <n v="5"/>
    <n v="5"/>
    <n v="5"/>
    <m/>
    <s v="12:53"/>
  </r>
  <r>
    <n v="245"/>
    <d v="2024-08-06T00:00:00"/>
    <d v="1899-12-30T20:00:12"/>
    <x v="0"/>
    <s v="No"/>
    <n v="12"/>
    <m/>
    <s v="Yes"/>
    <n v="25"/>
    <n v="25"/>
    <s v="Yes"/>
    <m/>
    <s v="No"/>
    <s v="Yes"/>
    <s v="Full-Time"/>
    <n v="40"/>
    <s v="No"/>
    <s v="UI / UX"/>
    <s v="No"/>
    <m/>
    <m/>
    <m/>
    <m/>
    <n v="5"/>
    <n v="5"/>
    <n v="5"/>
    <n v="5"/>
    <m/>
    <s v="02:20"/>
  </r>
  <r>
    <n v="244"/>
    <d v="2024-08-06T00:00:00"/>
    <d v="1899-12-30T20:39:20"/>
    <x v="0"/>
    <s v="Yes"/>
    <m/>
    <n v="16.5"/>
    <s v="Yes"/>
    <n v="17.329999999999998"/>
    <n v="0.82999999999999829"/>
    <s v="Yes"/>
    <m/>
    <s v="No"/>
    <s v="No"/>
    <s v="Full-Time"/>
    <n v="40"/>
    <s v="No"/>
    <s v="Software Development"/>
    <s v="Yes"/>
    <s v="Western Governors University"/>
    <s v="Bachelors of Computer Science"/>
    <s v="Associate of Science - UVU (prior to tech moms)"/>
    <m/>
    <n v="4"/>
    <n v="4"/>
    <n v="5"/>
    <n v="5"/>
    <m/>
    <s v="03:30"/>
  </r>
  <r>
    <n v="240"/>
    <d v="2024-08-06T00:00:00"/>
    <d v="1899-12-30T20:55:58"/>
    <x v="0"/>
    <s v="Yes"/>
    <m/>
    <n v="25"/>
    <s v="Yes"/>
    <n v="22.5"/>
    <n v="-2.5"/>
    <s v="Yes"/>
    <m/>
    <s v="No"/>
    <s v="Yes"/>
    <s v="Full-Time"/>
    <n v="40"/>
    <s v="No"/>
    <s v="Medical Billing"/>
    <s v="No"/>
    <m/>
    <m/>
    <m/>
    <m/>
    <n v="4"/>
    <n v="5"/>
    <n v="3"/>
    <n v="4"/>
    <m/>
    <s v="05:14"/>
  </r>
  <r>
    <n v="160"/>
    <d v="2024-08-06T00:00:00"/>
    <d v="1899-12-30T21:09:28"/>
    <x v="0"/>
    <s v="No"/>
    <n v="1"/>
    <m/>
    <s v="No"/>
    <m/>
    <n v="0"/>
    <m/>
    <m/>
    <m/>
    <s v="No Answer"/>
    <s v="No Answer"/>
    <m/>
    <s v="Yes"/>
    <s v="Data Science / Reporting &amp; Analytics"/>
    <s v="Yes"/>
    <s v="Online Training (ie. Udemy, Pluralsight)"/>
    <s v="Web developer"/>
    <m/>
    <m/>
    <n v="5"/>
    <n v="5"/>
    <n v="5"/>
    <n v="5"/>
    <m/>
    <s v="02:33"/>
  </r>
  <r>
    <n v="159"/>
    <d v="2024-08-06T00:00:00"/>
    <d v="1899-12-30T21:34:11"/>
    <x v="0"/>
    <s v="No"/>
    <n v="2"/>
    <m/>
    <s v="Yes"/>
    <n v="27.4"/>
    <n v="27.4"/>
    <s v="Yes"/>
    <m/>
    <s v="Yes"/>
    <s v="Yes"/>
    <s v="Full-Time"/>
    <s v="45+"/>
    <s v="Yes"/>
    <s v="Technical Project Management / Scrum Master"/>
    <s v="Yes"/>
    <s v="Online Training (ie. Udemy, Pluralsight)"/>
    <s v="Coursive AI training"/>
    <s v="None"/>
    <m/>
    <n v="3"/>
    <n v="3"/>
    <n v="3"/>
    <n v="3"/>
    <m/>
    <s v="31:59"/>
  </r>
  <r>
    <n v="157"/>
    <d v="2024-08-06T00:00:00"/>
    <d v="1899-12-30T21:35:00"/>
    <x v="0"/>
    <s v="Yes"/>
    <m/>
    <n v="30"/>
    <s v="Yes"/>
    <n v="31"/>
    <n v="1"/>
    <s v="Yes"/>
    <m/>
    <s v="No"/>
    <s v="No"/>
    <s v="Full-Time"/>
    <s v="45+"/>
    <s v="Yes"/>
    <s v="Product Management / Tech Business Analysis"/>
    <s v="Yes"/>
    <s v="Delta-Six Sigma Green Belt training"/>
    <s v="Na"/>
    <s v="Delta Six Sigma Green Belt training"/>
    <m/>
    <n v="4"/>
    <n v="4"/>
    <n v="4"/>
    <n v="3"/>
    <m/>
    <s v="02:54"/>
  </r>
  <r>
    <n v="155"/>
    <d v="2024-08-06T00:00:00"/>
    <d v="1899-12-30T23:26:36"/>
    <x v="0"/>
    <s v="Yes"/>
    <m/>
    <n v="23"/>
    <s v="Yes"/>
    <n v="52"/>
    <n v="29"/>
    <s v="Yes"/>
    <m/>
    <s v="Yes"/>
    <s v="No"/>
    <s v="Full-Time"/>
    <s v="45+"/>
    <s v="No"/>
    <s v="Technical Project Management / Scrum Master"/>
    <s v="No"/>
    <m/>
    <m/>
    <m/>
    <m/>
    <n v="5"/>
    <n v="4"/>
    <n v="4"/>
    <n v="3"/>
    <s v="Tech Moms was key in helping me identify some of my core technical strengths. I would like to jump back in and pursue Project Management."/>
    <s v="05:44"/>
  </r>
  <r>
    <n v="150"/>
    <d v="2024-08-07T00:00:00"/>
    <d v="1899-12-30T03:18:08"/>
    <x v="1"/>
    <s v="No"/>
    <n v="6"/>
    <m/>
    <s v="No"/>
    <m/>
    <n v="0"/>
    <m/>
    <m/>
    <m/>
    <s v="No Answer"/>
    <s v="No Answer"/>
    <m/>
    <s v="No"/>
    <s v="Software Development"/>
    <s v="Yes"/>
    <s v="Online Training (ie. Udemy, Pluralsight)"/>
    <s v="Pluralsight"/>
    <m/>
    <m/>
    <n v="3"/>
    <n v="3"/>
    <n v="3"/>
    <n v="3"/>
    <m/>
    <s v="04:23"/>
  </r>
  <r>
    <n v="149"/>
    <d v="2024-08-07T00:00:00"/>
    <d v="1899-12-30T07:25:36"/>
    <x v="0"/>
    <s v="No"/>
    <n v="12"/>
    <m/>
    <s v="Yes"/>
    <n v="25"/>
    <n v="25"/>
    <s v="Yes"/>
    <m/>
    <s v="No"/>
    <s v="Yes"/>
    <s v="Part-Time"/>
    <n v="5"/>
    <s v="No"/>
    <s v="Digital Marketing"/>
    <s v="No"/>
    <m/>
    <m/>
    <m/>
    <m/>
    <n v="5"/>
    <n v="5"/>
    <n v="5"/>
    <n v="5"/>
    <s v="Tech Moms was a great program, it was great to train my brain and help me to have the confidence to start working again"/>
    <s v="06:48"/>
  </r>
  <r>
    <n v="148"/>
    <d v="2024-08-07T00:00:00"/>
    <d v="1899-12-30T12:43:29"/>
    <x v="0"/>
    <s v="Yes"/>
    <m/>
    <n v="13"/>
    <s v="Yes"/>
    <n v="22"/>
    <n v="9"/>
    <s v="Yes"/>
    <m/>
    <s v="Yes"/>
    <s v="Yes"/>
    <s v="Full-Time"/>
    <n v="40"/>
    <s v="No"/>
    <s v="Data Science / Reporting &amp; Analytics"/>
    <s v="No"/>
    <m/>
    <m/>
    <m/>
    <m/>
    <n v="5"/>
    <n v="5"/>
    <n v="5"/>
    <n v="5"/>
    <s v="I'm close to retirement, so additional school not desired, but currently in a position that I'm very satisfied with."/>
    <s v="05:35"/>
  </r>
  <r>
    <n v="147"/>
    <d v="2024-08-07T00:00:00"/>
    <d v="1899-12-30T16:56:25"/>
    <x v="1"/>
    <s v="No"/>
    <n v="20"/>
    <m/>
    <s v="No"/>
    <m/>
    <n v="0"/>
    <m/>
    <m/>
    <m/>
    <s v="No Answer"/>
    <s v="No Answer"/>
    <m/>
    <s v="Yes"/>
    <s v="Data Science / Reporting &amp; Analytics"/>
    <s v="No"/>
    <m/>
    <m/>
    <m/>
    <m/>
    <n v="4"/>
    <n v="3"/>
    <n v="4"/>
    <n v="3"/>
    <m/>
    <s v="02:55"/>
  </r>
  <r>
    <n v="142"/>
    <d v="2024-08-07T00:00:00"/>
    <d v="1899-12-30T21:49:09"/>
    <x v="1"/>
    <s v="Yes"/>
    <m/>
    <n v="21"/>
    <s v="No"/>
    <m/>
    <n v="-21"/>
    <m/>
    <m/>
    <m/>
    <s v="No Answer"/>
    <s v="No Answer"/>
    <m/>
    <s v="Yes"/>
    <s v="Cyber Security"/>
    <s v="Yes"/>
    <s v="Tech-Moms 2.0 Cybersecurity"/>
    <s v="Tech-Moms 2.0 Cybersecurity AI Workflow Intergration"/>
    <s v="AI Empowerment for CEOs certificate from the VJAL Institute."/>
    <m/>
    <n v="5"/>
    <n v="5"/>
    <n v="5"/>
    <n v="5"/>
    <s v="I knew I needed a change, my family needed more, I needed growth for myself. Prior to tech moms, I daily found myself lost, weary, hopeless, but scrambling for change. As a single mom to 3, I was stuck in a cycle of too short of days caring for my young children and what felt like endless nights working odd jobs to, not quite, make ends meat. It was exhausting and it felt like there wasn't a way out. I have always been intriqued with coding and how computers worked but, I just had no idea where to start. When I learned about tech-moms I felt a glimmer of hope return.   The Tech-Moms cohort I was in was an absolute eyeopener. I had no idea how many diffrent types of jobs there were in tech. It was so intriuging to have guest speakers come in for us to pick their brains and learn about the actual work there is. It gave me exposure I needed to figure out where to start. It was also absolutely amazing to learn some basic coding and grasp an understanding how how it works. Sam, our instructor, was able to explain coding and tech concepts in ways that helped alter my thinking and it expanded my universe! Every day I walked into that class I felt supported and reassured that every single woman in that classroom could learn and excel in a tech role. Every day that I left that classroom I felt more confident in myself and in the community that we were now a part of.   I am now in the Cybersecurity course and it is very challenging. However, we are learing, in depth, about concepts and topics that I couldn't begin to even grasp 10 months ago. Our instructors have been so understanding, informative and supportive in learing. Sam and Gwen have been able to meet me where I'm at and help me build understanding. I have never been or felt so supported in reaching what felt like impossible goals. I not only see a way out of my cycle, with Tech-Moms, I see expoential growth for me and my family.  Both of the cohorts have been absolutly lifechanging and I am so greatful for these courses and the Tech-Moms community."/>
    <s v="52:37"/>
  </r>
  <r>
    <n v="101"/>
    <d v="2024-08-08T00:00:00"/>
    <d v="1899-12-30T00:04:16"/>
    <x v="1"/>
    <s v="No"/>
    <n v="16"/>
    <m/>
    <s v="No"/>
    <m/>
    <n v="0"/>
    <m/>
    <m/>
    <m/>
    <s v="No Answer"/>
    <s v="No Answer"/>
    <m/>
    <s v="Yes"/>
    <s v="Quality Assurance"/>
    <s v="No"/>
    <m/>
    <m/>
    <m/>
    <m/>
    <n v="3"/>
    <n v="4"/>
    <n v="4"/>
    <n v="2"/>
    <m/>
    <s v="01:43"/>
  </r>
  <r>
    <n v="98"/>
    <d v="2024-08-08T00:00:00"/>
    <d v="1899-12-30T12:22:27"/>
    <x v="0"/>
    <s v="Yes"/>
    <m/>
    <n v="26.73"/>
    <s v="Yes"/>
    <n v="30.77"/>
    <n v="4.0399999999999991"/>
    <s v="Yes"/>
    <m/>
    <s v="No"/>
    <s v="Yes"/>
    <s v="Full-Time"/>
    <n v="40"/>
    <s v="Yes"/>
    <s v="Software Development"/>
    <s v="Yes"/>
    <s v="Salt Lake Community College"/>
    <s v="Salt Lake Community College"/>
    <m/>
    <m/>
    <n v="4"/>
    <n v="5"/>
    <n v="4"/>
    <n v="4"/>
    <m/>
    <s v="05:31"/>
  </r>
  <r>
    <n v="95"/>
    <d v="2024-08-08T00:00:00"/>
    <d v="1899-12-30T15:05:24"/>
    <x v="0"/>
    <s v="No"/>
    <n v="1"/>
    <m/>
    <s v="Yes"/>
    <n v="12"/>
    <n v="12"/>
    <s v="Yes"/>
    <m/>
    <s v="No"/>
    <s v="Yes"/>
    <s v="Part-Time"/>
    <n v="30"/>
    <s v="No"/>
    <s v="Digital Marketing"/>
    <s v="Yes"/>
    <s v="Online Training (ie. Udemy, Pluralsight)"/>
    <s v="Not actively working on any program"/>
    <s v="Certified HTML Developer"/>
    <m/>
    <n v="4"/>
    <n v="4"/>
    <n v="4"/>
    <n v="4"/>
    <m/>
    <s v="13:53"/>
  </r>
  <r>
    <n v="94"/>
    <d v="2024-08-08T00:00:00"/>
    <d v="1899-12-30T17:05:49"/>
    <x v="0"/>
    <s v="No"/>
    <n v="15"/>
    <m/>
    <s v="No"/>
    <m/>
    <n v="0"/>
    <m/>
    <m/>
    <m/>
    <s v="No Answer"/>
    <s v="No Answer"/>
    <m/>
    <s v="Yes"/>
    <s v="Software Development"/>
    <s v="Yes"/>
    <s v="V School"/>
    <s v="None"/>
    <s v="V School"/>
    <m/>
    <n v="4"/>
    <n v="3"/>
    <n v="5"/>
    <n v="3"/>
    <m/>
    <s v="01:52"/>
  </r>
  <r>
    <n v="93"/>
    <d v="2024-08-08T00:00:00"/>
    <d v="1899-12-30T17:27:43"/>
    <x v="0"/>
    <s v="Yes"/>
    <m/>
    <n v="23"/>
    <s v="Yes"/>
    <n v="24.82"/>
    <n v="1.8200000000000003"/>
    <s v="Yes"/>
    <m/>
    <s v="No"/>
    <s v="No"/>
    <s v="Full-Time"/>
    <n v="40"/>
    <s v="No"/>
    <s v=" Multiple"/>
    <s v="No"/>
    <m/>
    <m/>
    <m/>
    <m/>
    <n v="5"/>
    <n v="4"/>
    <n v="5"/>
    <n v="4"/>
    <s v="This is a wonderful program and a great starting point for many tech career opportunities"/>
    <s v="05:53"/>
  </r>
  <r>
    <n v="90"/>
    <d v="2024-08-08T00:00:00"/>
    <d v="1899-12-30T21:41:37"/>
    <x v="0"/>
    <s v="No"/>
    <n v="1"/>
    <m/>
    <s v="No"/>
    <m/>
    <n v="0"/>
    <m/>
    <m/>
    <m/>
    <s v="No Answer"/>
    <s v="No Answer"/>
    <m/>
    <s v="Yes"/>
    <s v="Data Science / Reporting &amp; Analytics"/>
    <s v="No"/>
    <m/>
    <m/>
    <m/>
    <m/>
    <n v="4"/>
    <n v="4"/>
    <n v="4"/>
    <n v="4"/>
    <m/>
    <s v="03:41"/>
  </r>
  <r>
    <n v="81"/>
    <d v="2024-08-09T00:00:00"/>
    <d v="1899-12-30T08:23:58"/>
    <x v="0"/>
    <s v="Yes"/>
    <m/>
    <n v="27"/>
    <s v="Yes"/>
    <n v="28"/>
    <n v="1"/>
    <s v="Yes"/>
    <m/>
    <s v="No"/>
    <s v="No"/>
    <s v="Full-Time"/>
    <n v="20"/>
    <s v="Yes"/>
    <s v="Digital Marketing"/>
    <s v="Yes"/>
    <s v="BYU pathway"/>
    <s v="I am starting working towards a bachelors degree with certificates in digital marketing"/>
    <m/>
    <m/>
    <n v="4"/>
    <n v="4"/>
    <n v="4"/>
    <n v="4"/>
    <m/>
    <s v="04:04"/>
  </r>
  <r>
    <n v="80"/>
    <d v="2024-08-12T00:00:00"/>
    <d v="1899-12-30T15:38:29"/>
    <x v="0"/>
    <s v="Yes"/>
    <m/>
    <m/>
    <s v="Yes"/>
    <m/>
    <m/>
    <s v="Yes"/>
    <m/>
    <s v="No"/>
    <s v="No"/>
    <s v="Full-Time"/>
    <s v="45+"/>
    <s v="No"/>
    <s v="Data Science / Reporting &amp; Analytics"/>
    <s v="Yes"/>
    <s v="Salt Lake Community College"/>
    <s v="NA"/>
    <m/>
    <m/>
    <n v="5"/>
    <n v="4"/>
    <n v="5"/>
    <n v="4"/>
    <s v="Loved Tech Moms!"/>
    <s v="05:56"/>
  </r>
  <r>
    <n v="79"/>
    <d v="2024-08-12T00:00:00"/>
    <d v="1899-12-30T15:43:03"/>
    <x v="0"/>
    <s v="No"/>
    <n v="10"/>
    <m/>
    <s v="Yes"/>
    <n v="28.85"/>
    <n v="28.85"/>
    <s v="Yes"/>
    <m/>
    <s v="No"/>
    <s v="No"/>
    <s v="Full-Time"/>
    <n v="40"/>
    <s v="Yes"/>
    <s v="Product Management / Tech Business Analysis"/>
    <s v="Yes"/>
    <s v="Salt Lake Community College, Utah Valley University, V School"/>
    <s v="None at the moment"/>
    <s v="Cyber security certificate, tech sales training certificate, web dev certificate"/>
    <m/>
    <n v="5"/>
    <n v="5"/>
    <n v="5"/>
    <n v="5"/>
    <s v="Super grateful for techmoms and the foundation it gave me ❤️"/>
    <s v="04:38"/>
  </r>
  <r>
    <n v="76"/>
    <d v="2024-08-12T00:00:00"/>
    <d v="1899-12-30T17:13:48"/>
    <x v="0"/>
    <s v="Yes"/>
    <m/>
    <n v="25"/>
    <s v="Yes"/>
    <n v="27"/>
    <n v="2"/>
    <s v="Yes"/>
    <m/>
    <s v="No"/>
    <s v="Yes"/>
    <s v="Full-Time"/>
    <n v="40"/>
    <s v="No"/>
    <s v="Digital Marketing"/>
    <s v="No"/>
    <m/>
    <m/>
    <m/>
    <m/>
    <n v="4"/>
    <n v="4"/>
    <n v="4"/>
    <n v="4"/>
    <m/>
    <s v="32:07"/>
  </r>
  <r>
    <n v="75"/>
    <d v="2024-08-13T00:00:00"/>
    <d v="1899-12-30T14:24:35"/>
    <x v="1"/>
    <s v="Yes"/>
    <m/>
    <n v="20"/>
    <s v="Yes"/>
    <n v="21"/>
    <n v="1"/>
    <s v="Yes"/>
    <m/>
    <s v="No"/>
    <s v="Yes"/>
    <s v="Full-Time"/>
    <n v="40"/>
    <s v="No"/>
    <s v="Quality Assurance"/>
    <s v="No"/>
    <m/>
    <m/>
    <m/>
    <m/>
    <n v="4"/>
    <n v="5"/>
    <n v="5"/>
    <n v="5"/>
    <s v="Tech-Moms was a motivational program with a supportive community behind it"/>
    <s v="04:35"/>
  </r>
  <r>
    <n v="16"/>
    <d v="2024-08-13T00:00:00"/>
    <d v="1899-12-30T18:34:30"/>
    <x v="1"/>
    <s v="Yes"/>
    <m/>
    <n v="17"/>
    <s v="Yes"/>
    <n v="54"/>
    <n v="37"/>
    <s v="Yes"/>
    <m/>
    <s v="No"/>
    <s v="Yes"/>
    <s v="Part-Time"/>
    <n v="15"/>
    <s v="Yes"/>
    <s v="Healthcare Technology, implementation consult"/>
    <s v="Yes"/>
    <m/>
    <s v="I’m not currently enrolled."/>
    <s v="None"/>
    <m/>
    <n v="5"/>
    <n v="5"/>
    <n v="5"/>
    <n v="4"/>
    <s v="I think tech moms was wonderful for creating a safe and inclusive environment to develop additional skills. Since taking the course, I have pivoted a couple times and am trying to figure out how to best apply my knowledge and skill set in tech…thank you!"/>
    <s v="1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6CEDAD-14F7-433B-9529-CDA72F6125E5}" name="PivotTable6"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46:C50" firstHeaderRow="1" firstDataRow="1" firstDataCol="1"/>
  <pivotFields count="29">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countASubtotal="1">
      <items count="5">
        <item x="0"/>
        <item x="2"/>
        <item x="1"/>
        <item h="1" x="3"/>
        <item t="countA"/>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4">
    <i>
      <x/>
    </i>
    <i>
      <x v="1"/>
    </i>
    <i>
      <x v="2"/>
    </i>
    <i t="grand">
      <x/>
    </i>
  </rowItems>
  <colItems count="1">
    <i/>
  </colItems>
  <dataFields count="1">
    <dataField name="Count of Registered" fld="1" subtotal="count" baseField="0" baseItem="0"/>
  </dataFields>
  <chartFormats count="5">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4" count="1" selected="0">
            <x v="0"/>
          </reference>
        </references>
      </pivotArea>
    </chartFormat>
    <chartFormat chart="11" format="7">
      <pivotArea type="data" outline="0" fieldPosition="0">
        <references count="2">
          <reference field="4294967294" count="1" selected="0">
            <x v="0"/>
          </reference>
          <reference field="14" count="1" selected="0">
            <x v="1"/>
          </reference>
        </references>
      </pivotArea>
    </chartFormat>
    <chartFormat chart="11"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D4A373-7FA3-4C1F-834D-F8A405461E73}" name="PivotTable4" cacheId="6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60:C64" firstHeaderRow="1" firstDataRow="1" firstDataCol="1"/>
  <pivotFields count="2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
        <item x="0"/>
        <item x="2"/>
        <item h="1"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4">
    <i>
      <x v="3"/>
    </i>
    <i>
      <x/>
    </i>
    <i>
      <x v="1"/>
    </i>
    <i t="grand">
      <x/>
    </i>
  </rowItems>
  <colItems count="1">
    <i/>
  </colItems>
  <dataFields count="1">
    <dataField name="Count of Contact ID" fld="0" subtotal="count" showDataAs="percentOfTotal" baseField="13" baseItem="0" numFmtId="9"/>
  </dataFields>
  <formats count="1">
    <format dxfId="1">
      <pivotArea outline="0" collapsedLevelsAreSubtotals="1" fieldPosition="0"/>
    </format>
  </format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DB048-7459-4717-BBD3-6D4A811A5204}" name="PivotTable11"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B95:C98" firstHeaderRow="1" firstDataRow="1" firstDataCol="1"/>
  <pivotFields count="2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s>
  <rowFields count="1">
    <field x="18"/>
  </rowFields>
  <rowItems count="3">
    <i>
      <x/>
    </i>
    <i>
      <x v="1"/>
    </i>
    <i t="grand">
      <x/>
    </i>
  </rowItems>
  <colItems count="1">
    <i/>
  </colItems>
  <dataFields count="1">
    <dataField name="Count of Contact ID" fld="0" subtotal="count" baseField="18"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8" count="1" selected="0">
            <x v="0"/>
          </reference>
        </references>
      </pivotArea>
    </chartFormat>
    <chartFormat chart="1" format="2">
      <pivotArea type="data" outline="0" fieldPosition="0">
        <references count="2">
          <reference field="4294967294" count="1" selected="0">
            <x v="0"/>
          </reference>
          <reference field="18"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8" count="1" selected="0">
            <x v="0"/>
          </reference>
        </references>
      </pivotArea>
    </chartFormat>
    <chartFormat chart="11" format="8">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37F95B-C30D-4FA2-9C78-32254C3861D4}" name="PivotTable1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82:C88" firstHeaderRow="1" firstDataRow="1" firstDataCol="1"/>
  <pivotFields count="29">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 Tech-Moms skills" axis="axisRow" showAll="0">
      <items count="7">
        <item x="3"/>
        <item x="4"/>
        <item x="2"/>
        <item x="1"/>
        <item x="0"/>
        <item h="1" x="5"/>
        <item t="default"/>
      </items>
    </pivotField>
    <pivotField showAll="0"/>
    <pivotField showAll="0"/>
    <pivotField showAll="0"/>
  </pivotFields>
  <rowFields count="1">
    <field x="25"/>
  </rowFields>
  <rowItems count="6">
    <i>
      <x/>
    </i>
    <i>
      <x v="1"/>
    </i>
    <i>
      <x v="2"/>
    </i>
    <i>
      <x v="3"/>
    </i>
    <i>
      <x v="4"/>
    </i>
    <i t="grand">
      <x/>
    </i>
  </rowItems>
  <colItems count="1">
    <i/>
  </colItems>
  <dataFields count="1">
    <dataField name="Count of Contact ID" fld="0" subtotal="count" showDataAs="percentOfTotal" baseField="25" baseItem="0" numFmtId="9"/>
  </dataFields>
  <formats count="1">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BAB3FF-4E5E-4B82-A3FE-307C0FCE7FEA}" name="PivotTable5" cacheId="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1:C34" firstHeaderRow="1" firstDataRow="1" firstDataCol="1"/>
  <pivotFields count="29">
    <pivotField showAll="0"/>
    <pivotField dataField="1" numFmtId="14" showAll="0"/>
    <pivotField numFmtId="21" showAll="0"/>
    <pivotField axis="axisRow" showAll="0" sortType="a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fld="1" subtotal="count" showDataAs="percentOfTotal" baseField="0" baseItem="0" numFmtId="10"/>
  </dataFields>
  <formats count="3">
    <format dxfId="2">
      <pivotArea collapsedLevelsAreSubtotals="1" fieldPosition="0">
        <references count="1">
          <reference field="3" count="1">
            <x v="0"/>
          </reference>
        </references>
      </pivotArea>
    </format>
    <format dxfId="3">
      <pivotArea collapsedLevelsAreSubtotals="1" fieldPosition="0">
        <references count="1">
          <reference field="3" count="1">
            <x v="1"/>
          </reference>
        </references>
      </pivotArea>
    </format>
    <format dxfId="4">
      <pivotArea grandRow="1"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Custom 4">
      <a:dk1>
        <a:sysClr val="windowText" lastClr="000000"/>
      </a:dk1>
      <a:lt1>
        <a:sysClr val="window" lastClr="FFFFFF"/>
      </a:lt1>
      <a:dk2>
        <a:srgbClr val="44546A"/>
      </a:dk2>
      <a:lt2>
        <a:srgbClr val="E7E6E6"/>
      </a:lt2>
      <a:accent1>
        <a:srgbClr val="BC697C"/>
      </a:accent1>
      <a:accent2>
        <a:srgbClr val="4C1C3C"/>
      </a:accent2>
      <a:accent3>
        <a:srgbClr val="06B0B6"/>
      </a:accent3>
      <a:accent4>
        <a:srgbClr val="4C1C3C"/>
      </a:accent4>
      <a:accent5>
        <a:srgbClr val="BC697C"/>
      </a:accent5>
      <a:accent6>
        <a:srgbClr val="06B0B6"/>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eme/themeOverride1.xml><?xml version="1.0" encoding="utf-8"?>
<a:themeOverride xmlns:a="http://schemas.openxmlformats.org/drawingml/2006/main">
  <a:clrScheme name="Custom 4">
    <a:dk1>
      <a:sysClr val="windowText" lastClr="000000"/>
    </a:dk1>
    <a:lt1>
      <a:sysClr val="window" lastClr="FFFFFF"/>
    </a:lt1>
    <a:dk2>
      <a:srgbClr val="44546A"/>
    </a:dk2>
    <a:lt2>
      <a:srgbClr val="E7E6E6"/>
    </a:lt2>
    <a:accent1>
      <a:srgbClr val="BC697C"/>
    </a:accent1>
    <a:accent2>
      <a:srgbClr val="4C1C3C"/>
    </a:accent2>
    <a:accent3>
      <a:srgbClr val="06B0B6"/>
    </a:accent3>
    <a:accent4>
      <a:srgbClr val="4C1C3C"/>
    </a:accent4>
    <a:accent5>
      <a:srgbClr val="BC697C"/>
    </a:accent5>
    <a:accent6>
      <a:srgbClr val="06B0B6"/>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Custom 4">
    <a:dk1>
      <a:sysClr val="windowText" lastClr="000000"/>
    </a:dk1>
    <a:lt1>
      <a:sysClr val="window" lastClr="FFFFFF"/>
    </a:lt1>
    <a:dk2>
      <a:srgbClr val="44546A"/>
    </a:dk2>
    <a:lt2>
      <a:srgbClr val="E7E6E6"/>
    </a:lt2>
    <a:accent1>
      <a:srgbClr val="BC697C"/>
    </a:accent1>
    <a:accent2>
      <a:srgbClr val="4C1C3C"/>
    </a:accent2>
    <a:accent3>
      <a:srgbClr val="06B0B6"/>
    </a:accent3>
    <a:accent4>
      <a:srgbClr val="4C1C3C"/>
    </a:accent4>
    <a:accent5>
      <a:srgbClr val="BC697C"/>
    </a:accent5>
    <a:accent6>
      <a:srgbClr val="06B0B6"/>
    </a:accent6>
    <a:hlink>
      <a:srgbClr val="0563C1"/>
    </a:hlink>
    <a:folHlink>
      <a:srgbClr val="954F72"/>
    </a:folHlink>
  </a:clrScheme>
  <a:fontScheme name="Sheets">
    <a:majorFont>
      <a:latin typeface="Arial"/>
      <a:ea typeface="Arial"/>
      <a:cs typeface="Arial"/>
    </a:majorFont>
    <a:minorFont>
      <a:latin typeface="Arial"/>
      <a:ea typeface="Arial"/>
      <a:cs typeface="Arial"/>
    </a:minorFont>
  </a:fontScheme>
  <a:fmtScheme name="Milk Glass">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66FE2-0B19-4812-817F-B2848A2A57C1}">
  <sheetPr>
    <outlinePr summaryBelow="0" summaryRight="0"/>
  </sheetPr>
  <dimension ref="A1:AC1000"/>
  <sheetViews>
    <sheetView workbookViewId="0">
      <selection activeCell="C3" sqref="C3"/>
    </sheetView>
  </sheetViews>
  <sheetFormatPr defaultColWidth="12.6328125" defaultRowHeight="15.75" customHeight="1" x14ac:dyDescent="0.25"/>
  <cols>
    <col min="2" max="3" width="20.7265625" customWidth="1"/>
  </cols>
  <sheetData>
    <row r="1" spans="1:29" ht="25" customHeight="1" x14ac:dyDescent="0.35">
      <c r="A1" s="1" t="s">
        <v>0</v>
      </c>
      <c r="B1" s="1" t="s">
        <v>1</v>
      </c>
      <c r="C1" s="1"/>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row>
    <row r="2" spans="1:29" ht="25" customHeight="1" x14ac:dyDescent="0.35">
      <c r="A2" s="2">
        <v>18</v>
      </c>
      <c r="B2" s="3" t="s">
        <v>28</v>
      </c>
      <c r="C2" s="3"/>
      <c r="D2" s="3" t="s">
        <v>29</v>
      </c>
      <c r="E2" s="3" t="s">
        <v>30</v>
      </c>
      <c r="F2" s="4"/>
      <c r="G2" s="3" t="s">
        <v>31</v>
      </c>
      <c r="H2" s="3" t="s">
        <v>30</v>
      </c>
      <c r="I2" s="3" t="s">
        <v>32</v>
      </c>
      <c r="J2" s="5">
        <f t="shared" ref="J2:J239" si="0">I2-G2</f>
        <v>2</v>
      </c>
      <c r="K2" s="3" t="s">
        <v>30</v>
      </c>
      <c r="L2" s="4"/>
      <c r="M2" s="3" t="s">
        <v>33</v>
      </c>
      <c r="N2" s="3" t="s">
        <v>33</v>
      </c>
      <c r="O2" s="3" t="s">
        <v>34</v>
      </c>
      <c r="P2" s="3" t="s">
        <v>35</v>
      </c>
      <c r="Q2" s="3" t="s">
        <v>33</v>
      </c>
      <c r="R2" s="3" t="s">
        <v>36</v>
      </c>
      <c r="S2" s="3" t="s">
        <v>33</v>
      </c>
      <c r="T2" s="4"/>
      <c r="U2" s="4"/>
      <c r="V2" s="4"/>
      <c r="W2" s="4"/>
      <c r="X2" s="3" t="s">
        <v>37</v>
      </c>
      <c r="Y2" s="3" t="s">
        <v>38</v>
      </c>
      <c r="Z2" s="3" t="s">
        <v>37</v>
      </c>
      <c r="AA2" s="3" t="s">
        <v>38</v>
      </c>
      <c r="AB2" s="3" t="s">
        <v>39</v>
      </c>
      <c r="AC2" s="3" t="s">
        <v>40</v>
      </c>
    </row>
    <row r="3" spans="1:29" ht="25" customHeight="1" x14ac:dyDescent="0.35">
      <c r="A3" s="2">
        <v>4</v>
      </c>
      <c r="B3" s="3" t="s">
        <v>41</v>
      </c>
      <c r="C3" s="3"/>
      <c r="D3" s="3" t="s">
        <v>29</v>
      </c>
      <c r="E3" s="3" t="s">
        <v>30</v>
      </c>
      <c r="F3" s="4"/>
      <c r="G3" s="3" t="s">
        <v>42</v>
      </c>
      <c r="H3" s="3" t="s">
        <v>30</v>
      </c>
      <c r="I3" s="3" t="s">
        <v>43</v>
      </c>
      <c r="J3" s="5">
        <f t="shared" si="0"/>
        <v>3.5</v>
      </c>
      <c r="K3" s="3" t="s">
        <v>30</v>
      </c>
      <c r="L3" s="4"/>
      <c r="M3" s="3" t="s">
        <v>30</v>
      </c>
      <c r="N3" s="3" t="s">
        <v>33</v>
      </c>
      <c r="O3" s="3" t="s">
        <v>44</v>
      </c>
      <c r="P3" s="3" t="s">
        <v>45</v>
      </c>
      <c r="Q3" s="3" t="s">
        <v>30</v>
      </c>
      <c r="R3" s="3" t="s">
        <v>46</v>
      </c>
      <c r="S3" s="3" t="s">
        <v>33</v>
      </c>
      <c r="T3" s="4"/>
      <c r="U3" s="4"/>
      <c r="V3" s="4"/>
      <c r="W3" s="4"/>
      <c r="X3" s="3" t="s">
        <v>38</v>
      </c>
      <c r="Y3" s="3" t="s">
        <v>38</v>
      </c>
      <c r="Z3" s="3" t="s">
        <v>38</v>
      </c>
      <c r="AA3" s="3" t="s">
        <v>47</v>
      </c>
      <c r="AB3" s="3" t="s">
        <v>48</v>
      </c>
      <c r="AC3" s="3" t="s">
        <v>49</v>
      </c>
    </row>
    <row r="4" spans="1:29" ht="25" customHeight="1" x14ac:dyDescent="0.35">
      <c r="A4" s="6">
        <v>72</v>
      </c>
      <c r="B4" s="3" t="s">
        <v>50</v>
      </c>
      <c r="C4" s="3"/>
      <c r="D4" s="3" t="s">
        <v>29</v>
      </c>
      <c r="E4" s="3" t="s">
        <v>33</v>
      </c>
      <c r="F4" s="3" t="s">
        <v>37</v>
      </c>
      <c r="G4" s="4"/>
      <c r="H4" s="3" t="s">
        <v>33</v>
      </c>
      <c r="I4" s="4"/>
      <c r="J4" s="5">
        <f t="shared" si="0"/>
        <v>0</v>
      </c>
      <c r="K4" s="4"/>
      <c r="L4" s="4"/>
      <c r="M4" s="4"/>
      <c r="N4" s="4"/>
      <c r="O4" s="4"/>
      <c r="P4" s="4"/>
      <c r="Q4" s="3" t="s">
        <v>33</v>
      </c>
      <c r="R4" s="3" t="s">
        <v>51</v>
      </c>
      <c r="S4" s="3" t="s">
        <v>30</v>
      </c>
      <c r="T4" s="3" t="s">
        <v>52</v>
      </c>
      <c r="U4" s="3" t="s">
        <v>53</v>
      </c>
      <c r="V4" s="3" t="s">
        <v>54</v>
      </c>
      <c r="W4" s="4"/>
      <c r="X4" s="3" t="s">
        <v>47</v>
      </c>
      <c r="Y4" s="3" t="s">
        <v>47</v>
      </c>
      <c r="Z4" s="3" t="s">
        <v>38</v>
      </c>
      <c r="AA4" s="3" t="s">
        <v>47</v>
      </c>
      <c r="AB4" s="3" t="s">
        <v>55</v>
      </c>
      <c r="AC4" s="3" t="s">
        <v>56</v>
      </c>
    </row>
    <row r="5" spans="1:29" ht="25" customHeight="1" x14ac:dyDescent="0.35">
      <c r="A5" s="6">
        <v>71</v>
      </c>
      <c r="B5" s="3" t="s">
        <v>57</v>
      </c>
      <c r="C5" s="3"/>
      <c r="D5" s="3" t="s">
        <v>29</v>
      </c>
      <c r="E5" s="3" t="s">
        <v>30</v>
      </c>
      <c r="F5" s="4"/>
      <c r="G5" s="3" t="s">
        <v>58</v>
      </c>
      <c r="H5" s="3" t="s">
        <v>30</v>
      </c>
      <c r="I5" s="3" t="s">
        <v>59</v>
      </c>
      <c r="J5" s="5">
        <f t="shared" si="0"/>
        <v>4.68</v>
      </c>
      <c r="K5" s="3" t="s">
        <v>30</v>
      </c>
      <c r="L5" s="4"/>
      <c r="M5" s="3" t="s">
        <v>30</v>
      </c>
      <c r="N5" s="3" t="s">
        <v>30</v>
      </c>
      <c r="O5" s="3" t="s">
        <v>34</v>
      </c>
      <c r="P5" s="3" t="s">
        <v>35</v>
      </c>
      <c r="Q5" s="3" t="s">
        <v>33</v>
      </c>
      <c r="R5" s="3" t="s">
        <v>60</v>
      </c>
      <c r="S5" s="3" t="s">
        <v>30</v>
      </c>
      <c r="T5" s="3" t="s">
        <v>61</v>
      </c>
      <c r="U5" s="3" t="s">
        <v>62</v>
      </c>
      <c r="V5" s="3" t="s">
        <v>63</v>
      </c>
      <c r="W5" s="4"/>
      <c r="X5" s="3" t="s">
        <v>37</v>
      </c>
      <c r="Y5" s="3" t="s">
        <v>37</v>
      </c>
      <c r="Z5" s="3" t="s">
        <v>37</v>
      </c>
      <c r="AA5" s="3" t="s">
        <v>37</v>
      </c>
      <c r="AB5" s="3" t="s">
        <v>64</v>
      </c>
      <c r="AC5" s="3" t="s">
        <v>65</v>
      </c>
    </row>
    <row r="6" spans="1:29" ht="25" customHeight="1" x14ac:dyDescent="0.35">
      <c r="A6" s="6">
        <v>68</v>
      </c>
      <c r="B6" s="3" t="s">
        <v>66</v>
      </c>
      <c r="C6" s="3"/>
      <c r="D6" s="3" t="s">
        <v>29</v>
      </c>
      <c r="E6" s="3" t="s">
        <v>33</v>
      </c>
      <c r="F6" s="3" t="s">
        <v>45</v>
      </c>
      <c r="G6" s="4"/>
      <c r="H6" s="3" t="s">
        <v>33</v>
      </c>
      <c r="I6" s="4"/>
      <c r="J6" s="5">
        <f t="shared" si="0"/>
        <v>0</v>
      </c>
      <c r="K6" s="4"/>
      <c r="L6" s="4"/>
      <c r="M6" s="4"/>
      <c r="N6" s="4"/>
      <c r="O6" s="4"/>
      <c r="P6" s="4"/>
      <c r="Q6" s="3" t="s">
        <v>33</v>
      </c>
      <c r="R6" s="3" t="s">
        <v>60</v>
      </c>
      <c r="S6" s="3" t="s">
        <v>30</v>
      </c>
      <c r="T6" s="3" t="s">
        <v>67</v>
      </c>
      <c r="U6" s="3" t="s">
        <v>68</v>
      </c>
      <c r="V6" s="3" t="s">
        <v>69</v>
      </c>
      <c r="W6" s="4"/>
      <c r="X6" s="3" t="s">
        <v>37</v>
      </c>
      <c r="Y6" s="3" t="s">
        <v>37</v>
      </c>
      <c r="Z6" s="3" t="s">
        <v>37</v>
      </c>
      <c r="AA6" s="3" t="s">
        <v>37</v>
      </c>
      <c r="AB6" s="4"/>
      <c r="AC6" s="3" t="s">
        <v>70</v>
      </c>
    </row>
    <row r="7" spans="1:29" ht="25" customHeight="1" x14ac:dyDescent="0.35">
      <c r="A7" s="6">
        <v>66</v>
      </c>
      <c r="B7" s="3" t="s">
        <v>71</v>
      </c>
      <c r="C7" s="3"/>
      <c r="D7" s="3" t="s">
        <v>29</v>
      </c>
      <c r="E7" s="3" t="s">
        <v>33</v>
      </c>
      <c r="F7" s="3" t="s">
        <v>72</v>
      </c>
      <c r="G7" s="4"/>
      <c r="H7" s="3" t="s">
        <v>30</v>
      </c>
      <c r="I7" s="3" t="s">
        <v>73</v>
      </c>
      <c r="J7" s="5">
        <f t="shared" si="0"/>
        <v>42</v>
      </c>
      <c r="K7" s="3" t="s">
        <v>30</v>
      </c>
      <c r="L7" s="4"/>
      <c r="M7" s="3" t="s">
        <v>30</v>
      </c>
      <c r="N7" s="3" t="s">
        <v>33</v>
      </c>
      <c r="O7" s="3" t="s">
        <v>34</v>
      </c>
      <c r="P7" s="3" t="s">
        <v>74</v>
      </c>
      <c r="Q7" s="3" t="s">
        <v>33</v>
      </c>
      <c r="R7" s="3" t="s">
        <v>75</v>
      </c>
      <c r="S7" s="3" t="s">
        <v>33</v>
      </c>
      <c r="T7" s="4"/>
      <c r="U7" s="4"/>
      <c r="V7" s="4"/>
      <c r="W7" s="4"/>
      <c r="X7" s="3" t="s">
        <v>38</v>
      </c>
      <c r="Y7" s="3" t="s">
        <v>37</v>
      </c>
      <c r="Z7" s="3" t="s">
        <v>37</v>
      </c>
      <c r="AA7" s="3" t="s">
        <v>37</v>
      </c>
      <c r="AB7" s="4"/>
      <c r="AC7" s="3" t="s">
        <v>76</v>
      </c>
    </row>
    <row r="8" spans="1:29" ht="25" customHeight="1" x14ac:dyDescent="0.35">
      <c r="A8" s="6">
        <v>65</v>
      </c>
      <c r="B8" s="3" t="s">
        <v>77</v>
      </c>
      <c r="C8" s="3"/>
      <c r="D8" s="3" t="s">
        <v>29</v>
      </c>
      <c r="E8" s="3" t="s">
        <v>30</v>
      </c>
      <c r="F8" s="4"/>
      <c r="G8" s="3" t="s">
        <v>58</v>
      </c>
      <c r="H8" s="3" t="s">
        <v>30</v>
      </c>
      <c r="I8" s="3" t="s">
        <v>78</v>
      </c>
      <c r="J8" s="5">
        <f t="shared" si="0"/>
        <v>12</v>
      </c>
      <c r="K8" s="3" t="s">
        <v>30</v>
      </c>
      <c r="L8" s="4"/>
      <c r="M8" s="3" t="s">
        <v>30</v>
      </c>
      <c r="N8" s="3" t="s">
        <v>30</v>
      </c>
      <c r="O8" s="3" t="s">
        <v>34</v>
      </c>
      <c r="P8" s="3" t="s">
        <v>32</v>
      </c>
      <c r="Q8" s="3" t="s">
        <v>33</v>
      </c>
      <c r="R8" s="3" t="s">
        <v>79</v>
      </c>
      <c r="S8" s="3" t="s">
        <v>33</v>
      </c>
      <c r="T8" s="4"/>
      <c r="U8" s="4"/>
      <c r="V8" s="4"/>
      <c r="W8" s="4"/>
      <c r="X8" s="3" t="s">
        <v>37</v>
      </c>
      <c r="Y8" s="3" t="s">
        <v>37</v>
      </c>
      <c r="Z8" s="3" t="s">
        <v>38</v>
      </c>
      <c r="AA8" s="3" t="s">
        <v>37</v>
      </c>
      <c r="AB8" s="3" t="s">
        <v>80</v>
      </c>
      <c r="AC8" s="3" t="s">
        <v>81</v>
      </c>
    </row>
    <row r="9" spans="1:29" ht="25" customHeight="1" x14ac:dyDescent="0.35">
      <c r="A9" s="6">
        <v>64</v>
      </c>
      <c r="B9" s="3" t="s">
        <v>82</v>
      </c>
      <c r="C9" s="3"/>
      <c r="D9" s="3" t="s">
        <v>29</v>
      </c>
      <c r="E9" s="3" t="s">
        <v>30</v>
      </c>
      <c r="F9" s="4"/>
      <c r="G9" s="3" t="s">
        <v>83</v>
      </c>
      <c r="H9" s="3" t="s">
        <v>30</v>
      </c>
      <c r="I9" s="3" t="s">
        <v>83</v>
      </c>
      <c r="J9" s="5">
        <f t="shared" si="0"/>
        <v>0</v>
      </c>
      <c r="K9" s="3" t="s">
        <v>30</v>
      </c>
      <c r="L9" s="4"/>
      <c r="M9" s="3" t="s">
        <v>33</v>
      </c>
      <c r="N9" s="3" t="s">
        <v>33</v>
      </c>
      <c r="O9" s="3" t="s">
        <v>34</v>
      </c>
      <c r="P9" s="3" t="s">
        <v>35</v>
      </c>
      <c r="Q9" s="3" t="s">
        <v>30</v>
      </c>
      <c r="R9" s="3" t="s">
        <v>84</v>
      </c>
      <c r="S9" s="3" t="s">
        <v>33</v>
      </c>
      <c r="T9" s="4"/>
      <c r="U9" s="4"/>
      <c r="V9" s="4"/>
      <c r="W9" s="4"/>
      <c r="X9" s="3" t="s">
        <v>37</v>
      </c>
      <c r="Y9" s="3" t="s">
        <v>37</v>
      </c>
      <c r="Z9" s="3" t="s">
        <v>37</v>
      </c>
      <c r="AA9" s="3" t="s">
        <v>37</v>
      </c>
      <c r="AB9" s="4"/>
      <c r="AC9" s="3" t="s">
        <v>85</v>
      </c>
    </row>
    <row r="10" spans="1:29" ht="25" customHeight="1" x14ac:dyDescent="0.35">
      <c r="A10" s="6">
        <v>50</v>
      </c>
      <c r="B10" s="3" t="s">
        <v>86</v>
      </c>
      <c r="C10" s="3"/>
      <c r="D10" s="3" t="s">
        <v>29</v>
      </c>
      <c r="E10" s="3" t="s">
        <v>30</v>
      </c>
      <c r="F10" s="4"/>
      <c r="G10" s="3" t="s">
        <v>87</v>
      </c>
      <c r="H10" s="3" t="s">
        <v>30</v>
      </c>
      <c r="I10" s="3" t="s">
        <v>88</v>
      </c>
      <c r="J10" s="5">
        <f t="shared" si="0"/>
        <v>5</v>
      </c>
      <c r="K10" s="3" t="s">
        <v>30</v>
      </c>
      <c r="L10" s="4"/>
      <c r="M10" s="3" t="s">
        <v>30</v>
      </c>
      <c r="N10" s="3" t="s">
        <v>30</v>
      </c>
      <c r="O10" s="3" t="s">
        <v>34</v>
      </c>
      <c r="P10" s="3" t="s">
        <v>35</v>
      </c>
      <c r="Q10" s="3" t="s">
        <v>33</v>
      </c>
      <c r="R10" s="3" t="s">
        <v>89</v>
      </c>
      <c r="S10" s="3" t="s">
        <v>30</v>
      </c>
      <c r="T10" s="3" t="s">
        <v>90</v>
      </c>
      <c r="U10" s="3" t="s">
        <v>91</v>
      </c>
      <c r="V10" s="4"/>
      <c r="W10" s="4"/>
      <c r="X10" s="3" t="s">
        <v>37</v>
      </c>
      <c r="Y10" s="3" t="s">
        <v>47</v>
      </c>
      <c r="Z10" s="3" t="s">
        <v>47</v>
      </c>
      <c r="AA10" s="3" t="s">
        <v>38</v>
      </c>
      <c r="AB10" s="4"/>
      <c r="AC10" s="3" t="s">
        <v>92</v>
      </c>
    </row>
    <row r="11" spans="1:29" ht="25" customHeight="1" x14ac:dyDescent="0.35">
      <c r="A11" s="6">
        <v>49</v>
      </c>
      <c r="B11" s="3" t="s">
        <v>93</v>
      </c>
      <c r="C11" s="3"/>
      <c r="D11" s="3" t="s">
        <v>29</v>
      </c>
      <c r="E11" s="3" t="s">
        <v>33</v>
      </c>
      <c r="F11" s="3" t="s">
        <v>72</v>
      </c>
      <c r="G11" s="4"/>
      <c r="H11" s="3" t="s">
        <v>30</v>
      </c>
      <c r="I11" s="3" t="s">
        <v>94</v>
      </c>
      <c r="J11" s="5">
        <f t="shared" si="0"/>
        <v>36</v>
      </c>
      <c r="K11" s="3" t="s">
        <v>30</v>
      </c>
      <c r="L11" s="4"/>
      <c r="M11" s="3" t="s">
        <v>33</v>
      </c>
      <c r="N11" s="3" t="s">
        <v>33</v>
      </c>
      <c r="O11" s="3" t="s">
        <v>34</v>
      </c>
      <c r="P11" s="3" t="s">
        <v>32</v>
      </c>
      <c r="Q11" s="3" t="s">
        <v>33</v>
      </c>
      <c r="R11" s="3" t="s">
        <v>60</v>
      </c>
      <c r="S11" s="3" t="s">
        <v>30</v>
      </c>
      <c r="T11" s="3" t="s">
        <v>95</v>
      </c>
      <c r="U11" s="3" t="s">
        <v>96</v>
      </c>
      <c r="V11" s="4"/>
      <c r="W11" s="4"/>
      <c r="X11" s="3" t="s">
        <v>37</v>
      </c>
      <c r="Y11" s="3" t="s">
        <v>37</v>
      </c>
      <c r="Z11" s="3" t="s">
        <v>37</v>
      </c>
      <c r="AA11" s="3" t="s">
        <v>38</v>
      </c>
      <c r="AB11" s="4"/>
      <c r="AC11" s="3" t="s">
        <v>97</v>
      </c>
    </row>
    <row r="12" spans="1:29" ht="25" customHeight="1" x14ac:dyDescent="0.35">
      <c r="A12" s="6">
        <v>48</v>
      </c>
      <c r="B12" s="3" t="s">
        <v>98</v>
      </c>
      <c r="C12" s="3"/>
      <c r="D12" s="3" t="s">
        <v>29</v>
      </c>
      <c r="E12" s="3" t="s">
        <v>33</v>
      </c>
      <c r="F12" s="3" t="s">
        <v>99</v>
      </c>
      <c r="G12" s="4"/>
      <c r="H12" s="3" t="s">
        <v>33</v>
      </c>
      <c r="I12" s="4"/>
      <c r="J12" s="5">
        <f t="shared" si="0"/>
        <v>0</v>
      </c>
      <c r="K12" s="4"/>
      <c r="L12" s="4"/>
      <c r="M12" s="4"/>
      <c r="N12" s="4"/>
      <c r="O12" s="4"/>
      <c r="P12" s="4"/>
      <c r="Q12" s="3" t="s">
        <v>33</v>
      </c>
      <c r="R12" s="3" t="s">
        <v>100</v>
      </c>
      <c r="S12" s="3" t="s">
        <v>30</v>
      </c>
      <c r="T12" s="3" t="s">
        <v>101</v>
      </c>
      <c r="U12" s="3" t="s">
        <v>102</v>
      </c>
      <c r="V12" s="4"/>
      <c r="W12" s="4"/>
      <c r="X12" s="3" t="s">
        <v>38</v>
      </c>
      <c r="Y12" s="3" t="s">
        <v>38</v>
      </c>
      <c r="Z12" s="3" t="s">
        <v>47</v>
      </c>
      <c r="AA12" s="3" t="s">
        <v>38</v>
      </c>
      <c r="AB12" s="3" t="s">
        <v>103</v>
      </c>
      <c r="AC12" s="3" t="s">
        <v>104</v>
      </c>
    </row>
    <row r="13" spans="1:29" ht="25" customHeight="1" x14ac:dyDescent="0.35">
      <c r="A13" s="6">
        <v>46</v>
      </c>
      <c r="B13" s="3" t="s">
        <v>105</v>
      </c>
      <c r="C13" s="3"/>
      <c r="D13" s="3" t="s">
        <v>29</v>
      </c>
      <c r="E13" s="3" t="s">
        <v>33</v>
      </c>
      <c r="F13" s="3" t="s">
        <v>106</v>
      </c>
      <c r="G13" s="4"/>
      <c r="H13" s="3" t="s">
        <v>33</v>
      </c>
      <c r="I13" s="4"/>
      <c r="J13" s="5">
        <f t="shared" si="0"/>
        <v>0</v>
      </c>
      <c r="K13" s="4"/>
      <c r="L13" s="4"/>
      <c r="M13" s="4"/>
      <c r="N13" s="4"/>
      <c r="O13" s="4"/>
      <c r="P13" s="4"/>
      <c r="Q13" s="3" t="s">
        <v>30</v>
      </c>
      <c r="R13" s="3" t="s">
        <v>107</v>
      </c>
      <c r="S13" s="3" t="s">
        <v>30</v>
      </c>
      <c r="T13" s="3" t="s">
        <v>108</v>
      </c>
      <c r="U13" s="3" t="s">
        <v>53</v>
      </c>
      <c r="V13" s="3" t="s">
        <v>109</v>
      </c>
      <c r="W13" s="4"/>
      <c r="X13" s="3" t="s">
        <v>37</v>
      </c>
      <c r="Y13" s="3" t="s">
        <v>37</v>
      </c>
      <c r="Z13" s="3" t="s">
        <v>37</v>
      </c>
      <c r="AA13" s="3" t="s">
        <v>37</v>
      </c>
      <c r="AB13" s="3" t="s">
        <v>110</v>
      </c>
      <c r="AC13" s="3" t="s">
        <v>111</v>
      </c>
    </row>
    <row r="14" spans="1:29" ht="25" customHeight="1" x14ac:dyDescent="0.35">
      <c r="A14" s="6">
        <v>43</v>
      </c>
      <c r="B14" s="3" t="s">
        <v>112</v>
      </c>
      <c r="C14" s="3"/>
      <c r="D14" s="3" t="s">
        <v>29</v>
      </c>
      <c r="E14" s="3" t="s">
        <v>33</v>
      </c>
      <c r="F14" s="3" t="s">
        <v>45</v>
      </c>
      <c r="G14" s="4"/>
      <c r="H14" s="3" t="s">
        <v>33</v>
      </c>
      <c r="I14" s="4"/>
      <c r="J14" s="5">
        <f t="shared" si="0"/>
        <v>0</v>
      </c>
      <c r="K14" s="4"/>
      <c r="L14" s="4"/>
      <c r="M14" s="4"/>
      <c r="N14" s="4"/>
      <c r="O14" s="4"/>
      <c r="P14" s="4"/>
      <c r="Q14" s="3" t="s">
        <v>33</v>
      </c>
      <c r="R14" s="3" t="s">
        <v>60</v>
      </c>
      <c r="S14" s="3" t="s">
        <v>33</v>
      </c>
      <c r="T14" s="4"/>
      <c r="U14" s="4"/>
      <c r="V14" s="4"/>
      <c r="W14" s="4"/>
      <c r="X14" s="3" t="s">
        <v>37</v>
      </c>
      <c r="Y14" s="3" t="s">
        <v>37</v>
      </c>
      <c r="Z14" s="3" t="s">
        <v>38</v>
      </c>
      <c r="AA14" s="3" t="s">
        <v>38</v>
      </c>
      <c r="AB14" s="3" t="s">
        <v>113</v>
      </c>
      <c r="AC14" s="3" t="s">
        <v>114</v>
      </c>
    </row>
    <row r="15" spans="1:29" ht="25" customHeight="1" x14ac:dyDescent="0.35">
      <c r="A15" s="6">
        <v>42</v>
      </c>
      <c r="B15" s="3" t="s">
        <v>115</v>
      </c>
      <c r="C15" s="3"/>
      <c r="D15" s="3" t="s">
        <v>29</v>
      </c>
      <c r="E15" s="3" t="s">
        <v>33</v>
      </c>
      <c r="F15" s="3" t="s">
        <v>116</v>
      </c>
      <c r="G15" s="4"/>
      <c r="H15" s="3" t="s">
        <v>30</v>
      </c>
      <c r="I15" s="3" t="s">
        <v>32</v>
      </c>
      <c r="J15" s="5">
        <f t="shared" si="0"/>
        <v>35</v>
      </c>
      <c r="K15" s="3" t="s">
        <v>30</v>
      </c>
      <c r="L15" s="4"/>
      <c r="M15" s="3" t="s">
        <v>30</v>
      </c>
      <c r="N15" s="3" t="s">
        <v>33</v>
      </c>
      <c r="O15" s="3" t="s">
        <v>34</v>
      </c>
      <c r="P15" s="3" t="s">
        <v>35</v>
      </c>
      <c r="Q15" s="3" t="s">
        <v>33</v>
      </c>
      <c r="R15" s="3" t="s">
        <v>107</v>
      </c>
      <c r="S15" s="3" t="s">
        <v>30</v>
      </c>
      <c r="T15" s="3" t="s">
        <v>117</v>
      </c>
      <c r="U15" s="3" t="s">
        <v>118</v>
      </c>
      <c r="V15" s="3" t="s">
        <v>119</v>
      </c>
      <c r="W15" s="4"/>
      <c r="X15" s="3" t="s">
        <v>47</v>
      </c>
      <c r="Y15" s="3" t="s">
        <v>37</v>
      </c>
      <c r="Z15" s="3" t="s">
        <v>38</v>
      </c>
      <c r="AA15" s="3" t="s">
        <v>38</v>
      </c>
      <c r="AB15" s="3" t="s">
        <v>120</v>
      </c>
      <c r="AC15" s="3" t="s">
        <v>121</v>
      </c>
    </row>
    <row r="16" spans="1:29" ht="25" customHeight="1" x14ac:dyDescent="0.35">
      <c r="A16" s="6">
        <v>1808</v>
      </c>
      <c r="B16" s="3" t="s">
        <v>122</v>
      </c>
      <c r="C16" s="3"/>
      <c r="D16" s="3" t="s">
        <v>29</v>
      </c>
      <c r="E16" s="3" t="s">
        <v>33</v>
      </c>
      <c r="F16" s="3" t="s">
        <v>99</v>
      </c>
      <c r="G16" s="4"/>
      <c r="H16" s="3" t="s">
        <v>30</v>
      </c>
      <c r="I16" s="3" t="s">
        <v>123</v>
      </c>
      <c r="J16" s="5">
        <f t="shared" si="0"/>
        <v>25</v>
      </c>
      <c r="K16" s="3" t="s">
        <v>30</v>
      </c>
      <c r="L16" s="4"/>
      <c r="M16" s="3" t="s">
        <v>30</v>
      </c>
      <c r="N16" s="3" t="s">
        <v>30</v>
      </c>
      <c r="O16" s="3" t="s">
        <v>44</v>
      </c>
      <c r="P16" s="3" t="s">
        <v>123</v>
      </c>
      <c r="Q16" s="3" t="s">
        <v>30</v>
      </c>
      <c r="R16" s="3" t="s">
        <v>124</v>
      </c>
      <c r="S16" s="3" t="s">
        <v>33</v>
      </c>
      <c r="T16" s="4"/>
      <c r="U16" s="4"/>
      <c r="V16" s="4"/>
      <c r="W16" s="4"/>
      <c r="X16" s="3" t="s">
        <v>37</v>
      </c>
      <c r="Y16" s="3" t="s">
        <v>38</v>
      </c>
      <c r="Z16" s="3" t="s">
        <v>37</v>
      </c>
      <c r="AA16" s="3" t="s">
        <v>38</v>
      </c>
      <c r="AB16" s="3" t="s">
        <v>125</v>
      </c>
      <c r="AC16" s="3" t="s">
        <v>126</v>
      </c>
    </row>
    <row r="17" spans="1:29" ht="25" customHeight="1" x14ac:dyDescent="0.35">
      <c r="A17" s="6">
        <v>1801</v>
      </c>
      <c r="B17" s="3" t="s">
        <v>127</v>
      </c>
      <c r="C17" s="3"/>
      <c r="D17" s="3" t="s">
        <v>29</v>
      </c>
      <c r="E17" s="3" t="s">
        <v>30</v>
      </c>
      <c r="F17" s="4"/>
      <c r="G17" s="3" t="s">
        <v>128</v>
      </c>
      <c r="H17" s="3" t="s">
        <v>30</v>
      </c>
      <c r="I17" s="3" t="s">
        <v>129</v>
      </c>
      <c r="J17" s="5">
        <f t="shared" si="0"/>
        <v>3.5</v>
      </c>
      <c r="K17" s="3" t="s">
        <v>30</v>
      </c>
      <c r="L17" s="4"/>
      <c r="M17" s="3" t="s">
        <v>30</v>
      </c>
      <c r="N17" s="3" t="s">
        <v>30</v>
      </c>
      <c r="O17" s="3" t="s">
        <v>34</v>
      </c>
      <c r="P17" s="3" t="s">
        <v>35</v>
      </c>
      <c r="Q17" s="3" t="s">
        <v>30</v>
      </c>
      <c r="R17" s="3" t="s">
        <v>130</v>
      </c>
      <c r="S17" s="3" t="s">
        <v>30</v>
      </c>
      <c r="T17" s="3" t="s">
        <v>131</v>
      </c>
      <c r="U17" s="3" t="s">
        <v>132</v>
      </c>
      <c r="V17" s="3" t="s">
        <v>133</v>
      </c>
      <c r="W17" s="4"/>
      <c r="X17" s="3" t="s">
        <v>38</v>
      </c>
      <c r="Y17" s="3" t="s">
        <v>38</v>
      </c>
      <c r="Z17" s="3" t="s">
        <v>37</v>
      </c>
      <c r="AA17" s="3" t="s">
        <v>38</v>
      </c>
      <c r="AB17" s="4"/>
      <c r="AC17" s="3" t="s">
        <v>134</v>
      </c>
    </row>
    <row r="18" spans="1:29" ht="25" customHeight="1" x14ac:dyDescent="0.35">
      <c r="A18" s="6">
        <v>1798</v>
      </c>
      <c r="B18" s="3" t="s">
        <v>135</v>
      </c>
      <c r="C18" s="3"/>
      <c r="D18" s="3" t="s">
        <v>29</v>
      </c>
      <c r="E18" s="3" t="s">
        <v>30</v>
      </c>
      <c r="F18" s="4"/>
      <c r="G18" s="3" t="s">
        <v>123</v>
      </c>
      <c r="H18" s="3" t="s">
        <v>30</v>
      </c>
      <c r="I18" s="3" t="s">
        <v>136</v>
      </c>
      <c r="J18" s="5">
        <f t="shared" si="0"/>
        <v>5</v>
      </c>
      <c r="K18" s="3" t="s">
        <v>30</v>
      </c>
      <c r="L18" s="4"/>
      <c r="M18" s="3" t="s">
        <v>30</v>
      </c>
      <c r="N18" s="3" t="s">
        <v>33</v>
      </c>
      <c r="O18" s="3" t="s">
        <v>34</v>
      </c>
      <c r="P18" s="3" t="s">
        <v>35</v>
      </c>
      <c r="Q18" s="3" t="s">
        <v>30</v>
      </c>
      <c r="R18" s="3" t="s">
        <v>107</v>
      </c>
      <c r="S18" s="3" t="s">
        <v>30</v>
      </c>
      <c r="T18" s="3" t="s">
        <v>67</v>
      </c>
      <c r="U18" s="3" t="s">
        <v>137</v>
      </c>
      <c r="V18" s="3" t="s">
        <v>138</v>
      </c>
      <c r="W18" s="4"/>
      <c r="X18" s="3" t="s">
        <v>38</v>
      </c>
      <c r="Y18" s="3" t="s">
        <v>38</v>
      </c>
      <c r="Z18" s="3" t="s">
        <v>38</v>
      </c>
      <c r="AA18" s="3" t="s">
        <v>47</v>
      </c>
      <c r="AB18" s="3" t="s">
        <v>139</v>
      </c>
      <c r="AC18" s="3" t="s">
        <v>140</v>
      </c>
    </row>
    <row r="19" spans="1:29" ht="25" customHeight="1" x14ac:dyDescent="0.35">
      <c r="A19" s="6">
        <v>1786</v>
      </c>
      <c r="B19" s="3" t="s">
        <v>141</v>
      </c>
      <c r="C19" s="3"/>
      <c r="D19" s="3" t="s">
        <v>142</v>
      </c>
      <c r="E19" s="3" t="s">
        <v>30</v>
      </c>
      <c r="F19" s="4"/>
      <c r="G19" s="3" t="s">
        <v>45</v>
      </c>
      <c r="H19" s="3" t="s">
        <v>30</v>
      </c>
      <c r="I19" s="3" t="s">
        <v>45</v>
      </c>
      <c r="J19" s="5">
        <f t="shared" si="0"/>
        <v>0</v>
      </c>
      <c r="K19" s="3" t="s">
        <v>30</v>
      </c>
      <c r="L19" s="4"/>
      <c r="M19" s="3" t="s">
        <v>33</v>
      </c>
      <c r="N19" s="3" t="s">
        <v>33</v>
      </c>
      <c r="O19" s="3" t="s">
        <v>44</v>
      </c>
      <c r="P19" s="3" t="s">
        <v>37</v>
      </c>
      <c r="Q19" s="3" t="s">
        <v>30</v>
      </c>
      <c r="R19" s="3" t="s">
        <v>143</v>
      </c>
      <c r="S19" s="3" t="s">
        <v>30</v>
      </c>
      <c r="T19" s="3" t="s">
        <v>144</v>
      </c>
      <c r="U19" s="3" t="s">
        <v>145</v>
      </c>
      <c r="V19" s="3" t="s">
        <v>146</v>
      </c>
      <c r="W19" s="4"/>
      <c r="X19" s="3" t="s">
        <v>37</v>
      </c>
      <c r="Y19" s="3" t="s">
        <v>37</v>
      </c>
      <c r="Z19" s="3" t="s">
        <v>47</v>
      </c>
      <c r="AA19" s="3" t="s">
        <v>38</v>
      </c>
      <c r="AB19" s="3" t="s">
        <v>147</v>
      </c>
      <c r="AC19" s="3" t="s">
        <v>148</v>
      </c>
    </row>
    <row r="20" spans="1:29" ht="25" customHeight="1" x14ac:dyDescent="0.35">
      <c r="A20" s="6">
        <v>1785</v>
      </c>
      <c r="B20" s="3" t="s">
        <v>149</v>
      </c>
      <c r="C20" s="3"/>
      <c r="D20" s="3" t="s">
        <v>29</v>
      </c>
      <c r="E20" s="3" t="s">
        <v>33</v>
      </c>
      <c r="F20" s="3" t="s">
        <v>150</v>
      </c>
      <c r="G20" s="4"/>
      <c r="H20" s="3" t="s">
        <v>30</v>
      </c>
      <c r="I20" s="3" t="s">
        <v>35</v>
      </c>
      <c r="J20" s="5">
        <f t="shared" si="0"/>
        <v>40</v>
      </c>
      <c r="K20" s="3" t="s">
        <v>30</v>
      </c>
      <c r="L20" s="4"/>
      <c r="M20" s="3" t="s">
        <v>30</v>
      </c>
      <c r="N20" s="3" t="s">
        <v>30</v>
      </c>
      <c r="O20" s="3" t="s">
        <v>44</v>
      </c>
      <c r="P20" s="3" t="s">
        <v>45</v>
      </c>
      <c r="Q20" s="3" t="s">
        <v>33</v>
      </c>
      <c r="R20" s="3" t="s">
        <v>46</v>
      </c>
      <c r="S20" s="3" t="s">
        <v>30</v>
      </c>
      <c r="T20" s="3" t="s">
        <v>151</v>
      </c>
      <c r="U20" s="3" t="s">
        <v>53</v>
      </c>
      <c r="V20" s="3" t="s">
        <v>152</v>
      </c>
      <c r="W20" s="4"/>
      <c r="X20" s="3" t="s">
        <v>38</v>
      </c>
      <c r="Y20" s="3" t="s">
        <v>38</v>
      </c>
      <c r="Z20" s="3" t="s">
        <v>37</v>
      </c>
      <c r="AA20" s="3" t="s">
        <v>38</v>
      </c>
      <c r="AB20" s="3" t="s">
        <v>153</v>
      </c>
      <c r="AC20" s="3" t="s">
        <v>154</v>
      </c>
    </row>
    <row r="21" spans="1:29" ht="25" customHeight="1" x14ac:dyDescent="0.35">
      <c r="A21" s="6">
        <v>1783</v>
      </c>
      <c r="B21" s="3" t="s">
        <v>155</v>
      </c>
      <c r="C21" s="3"/>
      <c r="D21" s="3" t="s">
        <v>29</v>
      </c>
      <c r="E21" s="3" t="s">
        <v>33</v>
      </c>
      <c r="F21" s="3" t="s">
        <v>99</v>
      </c>
      <c r="G21" s="4"/>
      <c r="H21" s="3" t="s">
        <v>30</v>
      </c>
      <c r="I21" s="3" t="s">
        <v>106</v>
      </c>
      <c r="J21" s="5">
        <f t="shared" si="0"/>
        <v>32</v>
      </c>
      <c r="K21" s="3" t="s">
        <v>30</v>
      </c>
      <c r="L21" s="4"/>
      <c r="M21" s="3" t="s">
        <v>33</v>
      </c>
      <c r="N21" s="3" t="s">
        <v>30</v>
      </c>
      <c r="O21" s="3" t="s">
        <v>34</v>
      </c>
      <c r="P21" s="3" t="s">
        <v>35</v>
      </c>
      <c r="Q21" s="3" t="s">
        <v>33</v>
      </c>
      <c r="R21" s="3" t="s">
        <v>46</v>
      </c>
      <c r="S21" s="3" t="s">
        <v>30</v>
      </c>
      <c r="T21" s="3" t="s">
        <v>156</v>
      </c>
      <c r="U21" s="3" t="s">
        <v>157</v>
      </c>
      <c r="V21" s="3" t="s">
        <v>158</v>
      </c>
      <c r="W21" s="4"/>
      <c r="X21" s="3" t="s">
        <v>37</v>
      </c>
      <c r="Y21" s="3" t="s">
        <v>37</v>
      </c>
      <c r="Z21" s="3" t="s">
        <v>37</v>
      </c>
      <c r="AA21" s="3" t="s">
        <v>37</v>
      </c>
      <c r="AB21" s="4"/>
      <c r="AC21" s="3" t="s">
        <v>159</v>
      </c>
    </row>
    <row r="22" spans="1:29" ht="25" customHeight="1" x14ac:dyDescent="0.35">
      <c r="A22" s="6">
        <v>1778</v>
      </c>
      <c r="B22" s="3" t="s">
        <v>160</v>
      </c>
      <c r="C22" s="3"/>
      <c r="D22" s="3" t="s">
        <v>29</v>
      </c>
      <c r="E22" s="3" t="s">
        <v>30</v>
      </c>
      <c r="F22" s="4"/>
      <c r="G22" s="3" t="s">
        <v>31</v>
      </c>
      <c r="H22" s="3" t="s">
        <v>30</v>
      </c>
      <c r="I22" s="3" t="s">
        <v>161</v>
      </c>
      <c r="J22" s="5">
        <f t="shared" si="0"/>
        <v>22</v>
      </c>
      <c r="K22" s="3" t="s">
        <v>30</v>
      </c>
      <c r="L22" s="4"/>
      <c r="M22" s="3" t="s">
        <v>33</v>
      </c>
      <c r="N22" s="3" t="s">
        <v>30</v>
      </c>
      <c r="O22" s="3" t="s">
        <v>34</v>
      </c>
      <c r="P22" s="3" t="s">
        <v>35</v>
      </c>
      <c r="Q22" s="3" t="s">
        <v>30</v>
      </c>
      <c r="R22" s="3" t="s">
        <v>130</v>
      </c>
      <c r="S22" s="3" t="s">
        <v>30</v>
      </c>
      <c r="T22" s="3" t="s">
        <v>162</v>
      </c>
      <c r="U22" s="3" t="s">
        <v>163</v>
      </c>
      <c r="V22" s="3" t="s">
        <v>164</v>
      </c>
      <c r="W22" s="4"/>
      <c r="X22" s="3" t="s">
        <v>99</v>
      </c>
      <c r="Y22" s="3" t="s">
        <v>99</v>
      </c>
      <c r="Z22" s="3" t="s">
        <v>99</v>
      </c>
      <c r="AA22" s="3" t="s">
        <v>99</v>
      </c>
      <c r="AB22" s="3" t="s">
        <v>165</v>
      </c>
      <c r="AC22" s="3" t="s">
        <v>166</v>
      </c>
    </row>
    <row r="23" spans="1:29" ht="25" customHeight="1" x14ac:dyDescent="0.35">
      <c r="A23" s="6">
        <v>1777</v>
      </c>
      <c r="B23" s="3" t="s">
        <v>167</v>
      </c>
      <c r="C23" s="3"/>
      <c r="D23" s="3" t="s">
        <v>29</v>
      </c>
      <c r="E23" s="3" t="s">
        <v>30</v>
      </c>
      <c r="F23" s="4"/>
      <c r="G23" s="3" t="s">
        <v>136</v>
      </c>
      <c r="H23" s="3" t="s">
        <v>30</v>
      </c>
      <c r="I23" s="3" t="s">
        <v>168</v>
      </c>
      <c r="J23" s="5">
        <f t="shared" si="0"/>
        <v>15</v>
      </c>
      <c r="K23" s="3" t="s">
        <v>30</v>
      </c>
      <c r="L23" s="4"/>
      <c r="M23" s="3" t="s">
        <v>33</v>
      </c>
      <c r="N23" s="3" t="s">
        <v>33</v>
      </c>
      <c r="O23" s="3" t="s">
        <v>34</v>
      </c>
      <c r="P23" s="3" t="s">
        <v>74</v>
      </c>
      <c r="Q23" s="3" t="s">
        <v>33</v>
      </c>
      <c r="R23" s="3" t="s">
        <v>107</v>
      </c>
      <c r="S23" s="3" t="s">
        <v>33</v>
      </c>
      <c r="T23" s="4"/>
      <c r="U23" s="4"/>
      <c r="V23" s="4"/>
      <c r="W23" s="4"/>
      <c r="X23" s="3" t="s">
        <v>37</v>
      </c>
      <c r="Y23" s="3" t="s">
        <v>37</v>
      </c>
      <c r="Z23" s="3" t="s">
        <v>37</v>
      </c>
      <c r="AA23" s="3" t="s">
        <v>37</v>
      </c>
      <c r="AB23" s="3" t="s">
        <v>169</v>
      </c>
      <c r="AC23" s="3" t="s">
        <v>170</v>
      </c>
    </row>
    <row r="24" spans="1:29" ht="25" customHeight="1" x14ac:dyDescent="0.35">
      <c r="A24" s="6">
        <v>1774</v>
      </c>
      <c r="B24" s="3" t="s">
        <v>171</v>
      </c>
      <c r="C24" s="3"/>
      <c r="D24" s="3" t="s">
        <v>29</v>
      </c>
      <c r="E24" s="3" t="s">
        <v>30</v>
      </c>
      <c r="F24" s="4"/>
      <c r="G24" s="3" t="s">
        <v>172</v>
      </c>
      <c r="H24" s="3" t="s">
        <v>30</v>
      </c>
      <c r="I24" s="3" t="s">
        <v>172</v>
      </c>
      <c r="J24" s="5">
        <f t="shared" si="0"/>
        <v>0</v>
      </c>
      <c r="K24" s="3" t="s">
        <v>30</v>
      </c>
      <c r="L24" s="4"/>
      <c r="M24" s="3" t="s">
        <v>33</v>
      </c>
      <c r="N24" s="3" t="s">
        <v>33</v>
      </c>
      <c r="O24" s="3" t="s">
        <v>34</v>
      </c>
      <c r="P24" s="3" t="s">
        <v>35</v>
      </c>
      <c r="Q24" s="3" t="s">
        <v>30</v>
      </c>
      <c r="R24" s="3" t="s">
        <v>173</v>
      </c>
      <c r="S24" s="3" t="s">
        <v>33</v>
      </c>
      <c r="T24" s="4"/>
      <c r="U24" s="4"/>
      <c r="V24" s="4"/>
      <c r="W24" s="4"/>
      <c r="X24" s="3" t="s">
        <v>47</v>
      </c>
      <c r="Y24" s="3" t="s">
        <v>47</v>
      </c>
      <c r="Z24" s="3" t="s">
        <v>38</v>
      </c>
      <c r="AA24" s="3" t="s">
        <v>47</v>
      </c>
      <c r="AB24" s="4"/>
      <c r="AC24" s="3" t="s">
        <v>174</v>
      </c>
    </row>
    <row r="25" spans="1:29" ht="25" customHeight="1" x14ac:dyDescent="0.35">
      <c r="A25" s="6">
        <v>1771</v>
      </c>
      <c r="B25" s="3" t="s">
        <v>175</v>
      </c>
      <c r="C25" s="3"/>
      <c r="D25" s="3" t="s">
        <v>29</v>
      </c>
      <c r="E25" s="3" t="s">
        <v>30</v>
      </c>
      <c r="F25" s="4"/>
      <c r="G25" s="3" t="s">
        <v>176</v>
      </c>
      <c r="H25" s="3" t="s">
        <v>30</v>
      </c>
      <c r="I25" s="3" t="s">
        <v>32</v>
      </c>
      <c r="J25" s="5">
        <f t="shared" si="0"/>
        <v>7</v>
      </c>
      <c r="K25" s="3" t="s">
        <v>30</v>
      </c>
      <c r="L25" s="4"/>
      <c r="M25" s="3" t="s">
        <v>33</v>
      </c>
      <c r="N25" s="3" t="s">
        <v>30</v>
      </c>
      <c r="O25" s="3" t="s">
        <v>34</v>
      </c>
      <c r="P25" s="3" t="s">
        <v>35</v>
      </c>
      <c r="Q25" s="3" t="s">
        <v>33</v>
      </c>
      <c r="R25" s="3" t="s">
        <v>177</v>
      </c>
      <c r="S25" s="3" t="s">
        <v>33</v>
      </c>
      <c r="T25" s="4"/>
      <c r="U25" s="4"/>
      <c r="V25" s="4"/>
      <c r="W25" s="4"/>
      <c r="X25" s="3" t="s">
        <v>37</v>
      </c>
      <c r="Y25" s="3" t="s">
        <v>37</v>
      </c>
      <c r="Z25" s="3" t="s">
        <v>38</v>
      </c>
      <c r="AA25" s="3" t="s">
        <v>47</v>
      </c>
      <c r="AB25" s="3" t="s">
        <v>178</v>
      </c>
      <c r="AC25" s="3" t="s">
        <v>179</v>
      </c>
    </row>
    <row r="26" spans="1:29" ht="25" customHeight="1" x14ac:dyDescent="0.35">
      <c r="A26" s="6">
        <v>1770</v>
      </c>
      <c r="B26" s="3" t="s">
        <v>180</v>
      </c>
      <c r="C26" s="3"/>
      <c r="D26" s="3" t="s">
        <v>29</v>
      </c>
      <c r="E26" s="3" t="s">
        <v>30</v>
      </c>
      <c r="F26" s="4"/>
      <c r="G26" s="3" t="s">
        <v>181</v>
      </c>
      <c r="H26" s="3" t="s">
        <v>30</v>
      </c>
      <c r="I26" s="3" t="s">
        <v>182</v>
      </c>
      <c r="J26" s="5">
        <f t="shared" si="0"/>
        <v>9.64</v>
      </c>
      <c r="K26" s="3" t="s">
        <v>30</v>
      </c>
      <c r="L26" s="4"/>
      <c r="M26" s="3" t="s">
        <v>33</v>
      </c>
      <c r="N26" s="3" t="s">
        <v>33</v>
      </c>
      <c r="O26" s="3" t="s">
        <v>34</v>
      </c>
      <c r="P26" s="3" t="s">
        <v>35</v>
      </c>
      <c r="Q26" s="3" t="s">
        <v>33</v>
      </c>
      <c r="R26" s="3" t="s">
        <v>183</v>
      </c>
      <c r="S26" s="3" t="s">
        <v>33</v>
      </c>
      <c r="T26" s="3" t="s">
        <v>95</v>
      </c>
      <c r="U26" s="4"/>
      <c r="V26" s="4"/>
      <c r="W26" s="4"/>
      <c r="X26" s="3" t="s">
        <v>47</v>
      </c>
      <c r="Y26" s="3" t="s">
        <v>184</v>
      </c>
      <c r="Z26" s="3" t="s">
        <v>38</v>
      </c>
      <c r="AA26" s="3" t="s">
        <v>47</v>
      </c>
      <c r="AB26" s="3" t="s">
        <v>185</v>
      </c>
      <c r="AC26" s="3" t="s">
        <v>186</v>
      </c>
    </row>
    <row r="27" spans="1:29" ht="25" customHeight="1" x14ac:dyDescent="0.35">
      <c r="A27" s="6">
        <v>1763</v>
      </c>
      <c r="B27" s="3" t="s">
        <v>187</v>
      </c>
      <c r="C27" s="3"/>
      <c r="D27" s="3" t="s">
        <v>29</v>
      </c>
      <c r="E27" s="3" t="s">
        <v>30</v>
      </c>
      <c r="F27" s="4"/>
      <c r="G27" s="3" t="s">
        <v>188</v>
      </c>
      <c r="H27" s="3" t="s">
        <v>30</v>
      </c>
      <c r="I27" s="3" t="s">
        <v>189</v>
      </c>
      <c r="J27" s="5">
        <f t="shared" si="0"/>
        <v>24</v>
      </c>
      <c r="K27" s="3" t="s">
        <v>30</v>
      </c>
      <c r="L27" s="4"/>
      <c r="M27" s="3" t="s">
        <v>30</v>
      </c>
      <c r="N27" s="3" t="s">
        <v>30</v>
      </c>
      <c r="O27" s="3" t="s">
        <v>34</v>
      </c>
      <c r="P27" s="3" t="s">
        <v>74</v>
      </c>
      <c r="Q27" s="3" t="s">
        <v>33</v>
      </c>
      <c r="R27" s="3" t="s">
        <v>190</v>
      </c>
      <c r="S27" s="3" t="s">
        <v>30</v>
      </c>
      <c r="T27" s="3" t="s">
        <v>191</v>
      </c>
      <c r="U27" s="3" t="s">
        <v>192</v>
      </c>
      <c r="V27" s="4"/>
      <c r="W27" s="4"/>
      <c r="X27" s="3" t="s">
        <v>38</v>
      </c>
      <c r="Y27" s="3" t="s">
        <v>38</v>
      </c>
      <c r="Z27" s="3" t="s">
        <v>38</v>
      </c>
      <c r="AA27" s="3" t="s">
        <v>38</v>
      </c>
      <c r="AB27" s="4"/>
      <c r="AC27" s="3" t="s">
        <v>193</v>
      </c>
    </row>
    <row r="28" spans="1:29" ht="25" customHeight="1" x14ac:dyDescent="0.35">
      <c r="A28" s="6">
        <v>1762</v>
      </c>
      <c r="B28" s="3" t="s">
        <v>194</v>
      </c>
      <c r="C28" s="3"/>
      <c r="D28" s="3" t="s">
        <v>29</v>
      </c>
      <c r="E28" s="3" t="s">
        <v>33</v>
      </c>
      <c r="F28" s="3" t="s">
        <v>195</v>
      </c>
      <c r="G28" s="4"/>
      <c r="H28" s="3" t="s">
        <v>30</v>
      </c>
      <c r="I28" s="3" t="s">
        <v>176</v>
      </c>
      <c r="J28" s="5">
        <f t="shared" si="0"/>
        <v>28</v>
      </c>
      <c r="K28" s="3" t="s">
        <v>30</v>
      </c>
      <c r="L28" s="4"/>
      <c r="M28" s="3" t="s">
        <v>30</v>
      </c>
      <c r="N28" s="3" t="s">
        <v>30</v>
      </c>
      <c r="O28" s="3" t="s">
        <v>44</v>
      </c>
      <c r="P28" s="3" t="s">
        <v>123</v>
      </c>
      <c r="Q28" s="3" t="s">
        <v>33</v>
      </c>
      <c r="R28" s="3" t="s">
        <v>46</v>
      </c>
      <c r="S28" s="3" t="s">
        <v>30</v>
      </c>
      <c r="T28" s="3" t="s">
        <v>196</v>
      </c>
      <c r="U28" s="3" t="s">
        <v>197</v>
      </c>
      <c r="V28" s="3" t="s">
        <v>198</v>
      </c>
      <c r="W28" s="4"/>
      <c r="X28" s="3" t="s">
        <v>37</v>
      </c>
      <c r="Y28" s="3" t="s">
        <v>37</v>
      </c>
      <c r="Z28" s="3" t="s">
        <v>47</v>
      </c>
      <c r="AA28" s="3" t="s">
        <v>37</v>
      </c>
      <c r="AB28" s="3" t="s">
        <v>199</v>
      </c>
      <c r="AC28" s="3" t="s">
        <v>200</v>
      </c>
    </row>
    <row r="29" spans="1:29" ht="25" customHeight="1" x14ac:dyDescent="0.35">
      <c r="A29" s="6">
        <v>1760</v>
      </c>
      <c r="B29" s="3" t="s">
        <v>201</v>
      </c>
      <c r="C29" s="3"/>
      <c r="D29" s="3" t="s">
        <v>29</v>
      </c>
      <c r="E29" s="3" t="s">
        <v>33</v>
      </c>
      <c r="F29" s="3" t="s">
        <v>116</v>
      </c>
      <c r="G29" s="4"/>
      <c r="H29" s="3" t="s">
        <v>33</v>
      </c>
      <c r="I29" s="4"/>
      <c r="J29" s="5">
        <f t="shared" si="0"/>
        <v>0</v>
      </c>
      <c r="K29" s="4"/>
      <c r="L29" s="4"/>
      <c r="M29" s="4"/>
      <c r="N29" s="4"/>
      <c r="O29" s="4"/>
      <c r="P29" s="4"/>
      <c r="Q29" s="3" t="s">
        <v>33</v>
      </c>
      <c r="R29" s="3" t="s">
        <v>202</v>
      </c>
      <c r="S29" s="3" t="s">
        <v>30</v>
      </c>
      <c r="T29" s="3" t="s">
        <v>95</v>
      </c>
      <c r="U29" s="3" t="s">
        <v>53</v>
      </c>
      <c r="V29" s="3" t="s">
        <v>53</v>
      </c>
      <c r="W29" s="4"/>
      <c r="X29" s="3" t="s">
        <v>38</v>
      </c>
      <c r="Y29" s="3" t="s">
        <v>38</v>
      </c>
      <c r="Z29" s="3" t="s">
        <v>38</v>
      </c>
      <c r="AA29" s="3" t="s">
        <v>38</v>
      </c>
      <c r="AB29" s="4"/>
      <c r="AC29" s="3" t="s">
        <v>203</v>
      </c>
    </row>
    <row r="30" spans="1:29" ht="25" customHeight="1" x14ac:dyDescent="0.35">
      <c r="A30" s="6">
        <v>1761</v>
      </c>
      <c r="B30" s="3" t="s">
        <v>201</v>
      </c>
      <c r="C30" s="3"/>
      <c r="D30" s="3" t="s">
        <v>29</v>
      </c>
      <c r="E30" s="3" t="s">
        <v>30</v>
      </c>
      <c r="F30" s="4"/>
      <c r="G30" s="3" t="s">
        <v>204</v>
      </c>
      <c r="H30" s="3" t="s">
        <v>30</v>
      </c>
      <c r="I30" s="3" t="s">
        <v>205</v>
      </c>
      <c r="J30" s="5">
        <f t="shared" si="0"/>
        <v>4</v>
      </c>
      <c r="K30" s="3" t="s">
        <v>30</v>
      </c>
      <c r="L30" s="4"/>
      <c r="M30" s="3" t="s">
        <v>33</v>
      </c>
      <c r="N30" s="3" t="s">
        <v>30</v>
      </c>
      <c r="O30" s="3" t="s">
        <v>44</v>
      </c>
      <c r="P30" s="3" t="s">
        <v>58</v>
      </c>
      <c r="Q30" s="3" t="s">
        <v>33</v>
      </c>
      <c r="R30" s="3" t="s">
        <v>46</v>
      </c>
      <c r="S30" s="3" t="s">
        <v>30</v>
      </c>
      <c r="T30" s="3" t="s">
        <v>95</v>
      </c>
      <c r="U30" s="3" t="s">
        <v>206</v>
      </c>
      <c r="V30" s="4"/>
      <c r="W30" s="4"/>
      <c r="X30" s="3" t="s">
        <v>37</v>
      </c>
      <c r="Y30" s="3" t="s">
        <v>37</v>
      </c>
      <c r="Z30" s="3" t="s">
        <v>38</v>
      </c>
      <c r="AA30" s="3" t="s">
        <v>47</v>
      </c>
      <c r="AB30" s="4"/>
      <c r="AC30" s="3" t="s">
        <v>207</v>
      </c>
    </row>
    <row r="31" spans="1:29" ht="25" customHeight="1" x14ac:dyDescent="0.35">
      <c r="A31" s="6">
        <v>1714</v>
      </c>
      <c r="B31" s="3" t="s">
        <v>208</v>
      </c>
      <c r="C31" s="3"/>
      <c r="D31" s="3" t="s">
        <v>29</v>
      </c>
      <c r="E31" s="3" t="s">
        <v>33</v>
      </c>
      <c r="F31" s="3" t="s">
        <v>37</v>
      </c>
      <c r="G31" s="4"/>
      <c r="H31" s="3" t="s">
        <v>33</v>
      </c>
      <c r="I31" s="4"/>
      <c r="J31" s="5">
        <f t="shared" si="0"/>
        <v>0</v>
      </c>
      <c r="K31" s="4"/>
      <c r="L31" s="4"/>
      <c r="M31" s="4"/>
      <c r="N31" s="4"/>
      <c r="O31" s="4"/>
      <c r="P31" s="4"/>
      <c r="Q31" s="3" t="s">
        <v>30</v>
      </c>
      <c r="R31" s="3" t="s">
        <v>51</v>
      </c>
      <c r="S31" s="3" t="s">
        <v>30</v>
      </c>
      <c r="T31" s="3" t="s">
        <v>209</v>
      </c>
      <c r="U31" s="3" t="s">
        <v>209</v>
      </c>
      <c r="V31" s="4"/>
      <c r="W31" s="4"/>
      <c r="X31" s="3" t="s">
        <v>47</v>
      </c>
      <c r="Y31" s="3" t="s">
        <v>47</v>
      </c>
      <c r="Z31" s="3" t="s">
        <v>37</v>
      </c>
      <c r="AA31" s="3" t="s">
        <v>47</v>
      </c>
      <c r="AB31" s="3" t="s">
        <v>210</v>
      </c>
      <c r="AC31" s="3" t="s">
        <v>211</v>
      </c>
    </row>
    <row r="32" spans="1:29" ht="25" customHeight="1" x14ac:dyDescent="0.35">
      <c r="A32" s="6">
        <v>1713</v>
      </c>
      <c r="B32" s="3" t="s">
        <v>212</v>
      </c>
      <c r="C32" s="3"/>
      <c r="D32" s="3" t="s">
        <v>29</v>
      </c>
      <c r="E32" s="3" t="s">
        <v>30</v>
      </c>
      <c r="F32" s="4"/>
      <c r="G32" s="3" t="s">
        <v>204</v>
      </c>
      <c r="H32" s="3" t="s">
        <v>30</v>
      </c>
      <c r="I32" s="3" t="s">
        <v>123</v>
      </c>
      <c r="J32" s="5">
        <f t="shared" si="0"/>
        <v>5</v>
      </c>
      <c r="K32" s="3" t="s">
        <v>30</v>
      </c>
      <c r="L32" s="4"/>
      <c r="M32" s="3" t="s">
        <v>33</v>
      </c>
      <c r="N32" s="3" t="s">
        <v>33</v>
      </c>
      <c r="O32" s="3" t="s">
        <v>34</v>
      </c>
      <c r="P32" s="3" t="s">
        <v>35</v>
      </c>
      <c r="Q32" s="3" t="s">
        <v>30</v>
      </c>
      <c r="R32" s="3" t="s">
        <v>130</v>
      </c>
      <c r="S32" s="3" t="s">
        <v>30</v>
      </c>
      <c r="T32" s="3" t="s">
        <v>213</v>
      </c>
      <c r="U32" s="3" t="s">
        <v>214</v>
      </c>
      <c r="V32" s="3" t="s">
        <v>215</v>
      </c>
      <c r="W32" s="4"/>
      <c r="X32" s="3" t="s">
        <v>37</v>
      </c>
      <c r="Y32" s="3" t="s">
        <v>37</v>
      </c>
      <c r="Z32" s="3" t="s">
        <v>37</v>
      </c>
      <c r="AA32" s="3" t="s">
        <v>37</v>
      </c>
      <c r="AB32" s="4"/>
      <c r="AC32" s="3" t="s">
        <v>216</v>
      </c>
    </row>
    <row r="33" spans="1:29" ht="25" customHeight="1" x14ac:dyDescent="0.35">
      <c r="A33" s="6">
        <v>1707</v>
      </c>
      <c r="B33" s="3" t="s">
        <v>217</v>
      </c>
      <c r="C33" s="3"/>
      <c r="D33" s="3" t="s">
        <v>29</v>
      </c>
      <c r="E33" s="3" t="s">
        <v>30</v>
      </c>
      <c r="F33" s="4"/>
      <c r="G33" s="3" t="s">
        <v>58</v>
      </c>
      <c r="H33" s="3" t="s">
        <v>33</v>
      </c>
      <c r="I33" s="4"/>
      <c r="J33" s="5">
        <f t="shared" si="0"/>
        <v>-15</v>
      </c>
      <c r="K33" s="4"/>
      <c r="L33" s="4"/>
      <c r="M33" s="4"/>
      <c r="N33" s="4"/>
      <c r="O33" s="4"/>
      <c r="P33" s="4"/>
      <c r="Q33" s="3" t="s">
        <v>30</v>
      </c>
      <c r="R33" s="3" t="s">
        <v>60</v>
      </c>
      <c r="S33" s="3" t="s">
        <v>30</v>
      </c>
      <c r="T33" s="3" t="s">
        <v>95</v>
      </c>
      <c r="U33" s="3" t="s">
        <v>218</v>
      </c>
      <c r="V33" s="4"/>
      <c r="W33" s="4"/>
      <c r="X33" s="3" t="s">
        <v>37</v>
      </c>
      <c r="Y33" s="3" t="s">
        <v>37</v>
      </c>
      <c r="Z33" s="3" t="s">
        <v>37</v>
      </c>
      <c r="AA33" s="3" t="s">
        <v>37</v>
      </c>
      <c r="AB33" s="4"/>
      <c r="AC33" s="3" t="s">
        <v>219</v>
      </c>
    </row>
    <row r="34" spans="1:29" ht="25" customHeight="1" x14ac:dyDescent="0.35">
      <c r="A34" s="6">
        <v>1687</v>
      </c>
      <c r="B34" s="3" t="s">
        <v>220</v>
      </c>
      <c r="C34" s="3"/>
      <c r="D34" s="3" t="s">
        <v>29</v>
      </c>
      <c r="E34" s="3" t="s">
        <v>33</v>
      </c>
      <c r="F34" s="3" t="s">
        <v>99</v>
      </c>
      <c r="G34" s="4"/>
      <c r="H34" s="3" t="s">
        <v>33</v>
      </c>
      <c r="I34" s="4"/>
      <c r="J34" s="5">
        <f t="shared" si="0"/>
        <v>0</v>
      </c>
      <c r="K34" s="4"/>
      <c r="L34" s="4"/>
      <c r="M34" s="4"/>
      <c r="N34" s="4"/>
      <c r="O34" s="4"/>
      <c r="P34" s="4"/>
      <c r="Q34" s="3" t="s">
        <v>33</v>
      </c>
      <c r="R34" s="3" t="s">
        <v>143</v>
      </c>
      <c r="S34" s="3" t="s">
        <v>30</v>
      </c>
      <c r="T34" s="3" t="s">
        <v>221</v>
      </c>
      <c r="U34" s="3" t="s">
        <v>222</v>
      </c>
      <c r="V34" s="4"/>
      <c r="W34" s="4"/>
      <c r="X34" s="3" t="s">
        <v>37</v>
      </c>
      <c r="Y34" s="3" t="s">
        <v>38</v>
      </c>
      <c r="Z34" s="3" t="s">
        <v>37</v>
      </c>
      <c r="AA34" s="3" t="s">
        <v>47</v>
      </c>
      <c r="AB34" s="4"/>
      <c r="AC34" s="3" t="s">
        <v>170</v>
      </c>
    </row>
    <row r="35" spans="1:29" ht="25" customHeight="1" x14ac:dyDescent="0.35">
      <c r="A35" s="6">
        <v>1685</v>
      </c>
      <c r="B35" s="3" t="s">
        <v>223</v>
      </c>
      <c r="C35" s="3"/>
      <c r="D35" s="3" t="s">
        <v>29</v>
      </c>
      <c r="E35" s="3" t="s">
        <v>30</v>
      </c>
      <c r="F35" s="4"/>
      <c r="G35" s="3" t="s">
        <v>224</v>
      </c>
      <c r="H35" s="3" t="s">
        <v>30</v>
      </c>
      <c r="I35" s="3" t="s">
        <v>224</v>
      </c>
      <c r="J35" s="5">
        <f t="shared" si="0"/>
        <v>0</v>
      </c>
      <c r="K35" s="3" t="s">
        <v>30</v>
      </c>
      <c r="L35" s="4"/>
      <c r="M35" s="3" t="s">
        <v>33</v>
      </c>
      <c r="N35" s="3" t="s">
        <v>33</v>
      </c>
      <c r="O35" s="3" t="s">
        <v>34</v>
      </c>
      <c r="P35" s="3" t="s">
        <v>35</v>
      </c>
      <c r="Q35" s="3" t="s">
        <v>33</v>
      </c>
      <c r="R35" s="3" t="s">
        <v>107</v>
      </c>
      <c r="S35" s="3" t="s">
        <v>33</v>
      </c>
      <c r="T35" s="4"/>
      <c r="U35" s="4"/>
      <c r="V35" s="4"/>
      <c r="W35" s="4"/>
      <c r="X35" s="3" t="s">
        <v>38</v>
      </c>
      <c r="Y35" s="3" t="s">
        <v>38</v>
      </c>
      <c r="Z35" s="3" t="s">
        <v>38</v>
      </c>
      <c r="AA35" s="3" t="s">
        <v>99</v>
      </c>
      <c r="AB35" s="4"/>
      <c r="AC35" s="3" t="s">
        <v>225</v>
      </c>
    </row>
    <row r="36" spans="1:29" ht="25" customHeight="1" x14ac:dyDescent="0.35">
      <c r="A36" s="6">
        <v>1681</v>
      </c>
      <c r="B36" s="3" t="s">
        <v>226</v>
      </c>
      <c r="C36" s="3"/>
      <c r="D36" s="3" t="s">
        <v>29</v>
      </c>
      <c r="E36" s="3" t="s">
        <v>30</v>
      </c>
      <c r="F36" s="4"/>
      <c r="G36" s="3" t="s">
        <v>227</v>
      </c>
      <c r="H36" s="3" t="s">
        <v>30</v>
      </c>
      <c r="I36" s="3" t="s">
        <v>228</v>
      </c>
      <c r="J36" s="5">
        <f t="shared" si="0"/>
        <v>-5</v>
      </c>
      <c r="K36" s="3" t="s">
        <v>30</v>
      </c>
      <c r="L36" s="4"/>
      <c r="M36" s="3" t="s">
        <v>33</v>
      </c>
      <c r="N36" s="3" t="s">
        <v>30</v>
      </c>
      <c r="O36" s="3" t="s">
        <v>34</v>
      </c>
      <c r="P36" s="3" t="s">
        <v>35</v>
      </c>
      <c r="Q36" s="3" t="s">
        <v>33</v>
      </c>
      <c r="R36" s="3" t="s">
        <v>229</v>
      </c>
      <c r="S36" s="3" t="s">
        <v>33</v>
      </c>
      <c r="T36" s="4"/>
      <c r="U36" s="4"/>
      <c r="V36" s="4"/>
      <c r="W36" s="4"/>
      <c r="X36" s="3" t="s">
        <v>38</v>
      </c>
      <c r="Y36" s="3" t="s">
        <v>47</v>
      </c>
      <c r="Z36" s="3" t="s">
        <v>38</v>
      </c>
      <c r="AA36" s="3" t="s">
        <v>38</v>
      </c>
      <c r="AB36" s="3" t="s">
        <v>230</v>
      </c>
      <c r="AC36" s="3" t="s">
        <v>231</v>
      </c>
    </row>
    <row r="37" spans="1:29" ht="25" customHeight="1" x14ac:dyDescent="0.35">
      <c r="A37" s="6">
        <v>1680</v>
      </c>
      <c r="B37" s="3" t="s">
        <v>232</v>
      </c>
      <c r="C37" s="3"/>
      <c r="D37" s="3" t="s">
        <v>29</v>
      </c>
      <c r="E37" s="3" t="s">
        <v>30</v>
      </c>
      <c r="F37" s="4"/>
      <c r="G37" s="3" t="s">
        <v>204</v>
      </c>
      <c r="H37" s="3" t="s">
        <v>30</v>
      </c>
      <c r="I37" s="3" t="s">
        <v>189</v>
      </c>
      <c r="J37" s="5">
        <f t="shared" si="0"/>
        <v>46</v>
      </c>
      <c r="K37" s="3" t="s">
        <v>30</v>
      </c>
      <c r="L37" s="4"/>
      <c r="M37" s="3" t="s">
        <v>30</v>
      </c>
      <c r="N37" s="3" t="s">
        <v>30</v>
      </c>
      <c r="O37" s="3" t="s">
        <v>34</v>
      </c>
      <c r="P37" s="3" t="s">
        <v>35</v>
      </c>
      <c r="Q37" s="3" t="s">
        <v>33</v>
      </c>
      <c r="R37" s="3" t="s">
        <v>60</v>
      </c>
      <c r="S37" s="3" t="s">
        <v>30</v>
      </c>
      <c r="T37" s="3" t="s">
        <v>191</v>
      </c>
      <c r="U37" s="3" t="s">
        <v>53</v>
      </c>
      <c r="V37" s="3" t="s">
        <v>233</v>
      </c>
      <c r="W37" s="4"/>
      <c r="X37" s="3" t="s">
        <v>37</v>
      </c>
      <c r="Y37" s="3" t="s">
        <v>37</v>
      </c>
      <c r="Z37" s="3" t="s">
        <v>37</v>
      </c>
      <c r="AA37" s="3" t="s">
        <v>37</v>
      </c>
      <c r="AB37" s="3" t="s">
        <v>234</v>
      </c>
      <c r="AC37" s="3" t="s">
        <v>235</v>
      </c>
    </row>
    <row r="38" spans="1:29" ht="25" customHeight="1" x14ac:dyDescent="0.35">
      <c r="A38" s="6">
        <v>1676</v>
      </c>
      <c r="B38" s="3" t="s">
        <v>236</v>
      </c>
      <c r="C38" s="3"/>
      <c r="D38" s="3" t="s">
        <v>29</v>
      </c>
      <c r="E38" s="3" t="s">
        <v>30</v>
      </c>
      <c r="F38" s="4"/>
      <c r="G38" s="3" t="s">
        <v>237</v>
      </c>
      <c r="H38" s="3" t="s">
        <v>30</v>
      </c>
      <c r="I38" s="3" t="s">
        <v>238</v>
      </c>
      <c r="J38" s="5">
        <f t="shared" si="0"/>
        <v>9000</v>
      </c>
      <c r="K38" s="3" t="s">
        <v>30</v>
      </c>
      <c r="L38" s="4"/>
      <c r="M38" s="3" t="s">
        <v>33</v>
      </c>
      <c r="N38" s="3" t="s">
        <v>33</v>
      </c>
      <c r="O38" s="3" t="s">
        <v>34</v>
      </c>
      <c r="P38" s="3" t="s">
        <v>136</v>
      </c>
      <c r="Q38" s="3" t="s">
        <v>33</v>
      </c>
      <c r="R38" s="3" t="s">
        <v>143</v>
      </c>
      <c r="S38" s="3" t="s">
        <v>30</v>
      </c>
      <c r="T38" s="3" t="s">
        <v>239</v>
      </c>
      <c r="U38" s="3" t="s">
        <v>240</v>
      </c>
      <c r="V38" s="4"/>
      <c r="W38" s="4"/>
      <c r="X38" s="3" t="s">
        <v>37</v>
      </c>
      <c r="Y38" s="3" t="s">
        <v>38</v>
      </c>
      <c r="Z38" s="3" t="s">
        <v>37</v>
      </c>
      <c r="AA38" s="3" t="s">
        <v>38</v>
      </c>
      <c r="AB38" s="4"/>
      <c r="AC38" s="3" t="s">
        <v>241</v>
      </c>
    </row>
    <row r="39" spans="1:29" ht="25" customHeight="1" x14ac:dyDescent="0.35">
      <c r="A39" s="6">
        <v>1669</v>
      </c>
      <c r="B39" s="3" t="s">
        <v>242</v>
      </c>
      <c r="C39" s="3"/>
      <c r="D39" s="3" t="s">
        <v>142</v>
      </c>
      <c r="E39" s="3" t="s">
        <v>33</v>
      </c>
      <c r="F39" s="3" t="s">
        <v>45</v>
      </c>
      <c r="G39" s="4"/>
      <c r="H39" s="3" t="s">
        <v>33</v>
      </c>
      <c r="I39" s="4"/>
      <c r="J39" s="5">
        <f t="shared" si="0"/>
        <v>0</v>
      </c>
      <c r="K39" s="4"/>
      <c r="L39" s="4"/>
      <c r="M39" s="4"/>
      <c r="N39" s="4"/>
      <c r="O39" s="4"/>
      <c r="P39" s="4"/>
      <c r="Q39" s="3" t="s">
        <v>30</v>
      </c>
      <c r="R39" s="3" t="s">
        <v>51</v>
      </c>
      <c r="S39" s="3" t="s">
        <v>33</v>
      </c>
      <c r="T39" s="4"/>
      <c r="U39" s="4"/>
      <c r="V39" s="4"/>
      <c r="W39" s="4"/>
      <c r="X39" s="3" t="s">
        <v>37</v>
      </c>
      <c r="Y39" s="3" t="s">
        <v>37</v>
      </c>
      <c r="Z39" s="3" t="s">
        <v>38</v>
      </c>
      <c r="AA39" s="3" t="s">
        <v>38</v>
      </c>
      <c r="AB39" s="4"/>
      <c r="AC39" s="3" t="s">
        <v>243</v>
      </c>
    </row>
    <row r="40" spans="1:29" ht="25" customHeight="1" x14ac:dyDescent="0.35">
      <c r="A40" s="6">
        <v>1664</v>
      </c>
      <c r="B40" s="3" t="s">
        <v>244</v>
      </c>
      <c r="C40" s="3"/>
      <c r="D40" s="3" t="s">
        <v>29</v>
      </c>
      <c r="E40" s="3" t="s">
        <v>33</v>
      </c>
      <c r="F40" s="3" t="s">
        <v>38</v>
      </c>
      <c r="G40" s="4"/>
      <c r="H40" s="3" t="s">
        <v>33</v>
      </c>
      <c r="I40" s="4"/>
      <c r="J40" s="5">
        <f t="shared" si="0"/>
        <v>0</v>
      </c>
      <c r="K40" s="4"/>
      <c r="L40" s="4"/>
      <c r="M40" s="4"/>
      <c r="N40" s="4"/>
      <c r="O40" s="4"/>
      <c r="P40" s="4"/>
      <c r="Q40" s="3" t="s">
        <v>30</v>
      </c>
      <c r="R40" s="3" t="s">
        <v>245</v>
      </c>
      <c r="S40" s="3" t="s">
        <v>30</v>
      </c>
      <c r="T40" s="3" t="s">
        <v>151</v>
      </c>
      <c r="U40" s="3" t="s">
        <v>246</v>
      </c>
      <c r="V40" s="3" t="s">
        <v>247</v>
      </c>
      <c r="W40" s="4"/>
      <c r="X40" s="3" t="s">
        <v>37</v>
      </c>
      <c r="Y40" s="3" t="s">
        <v>38</v>
      </c>
      <c r="Z40" s="3" t="s">
        <v>37</v>
      </c>
      <c r="AA40" s="3" t="s">
        <v>47</v>
      </c>
      <c r="AB40" s="3" t="s">
        <v>248</v>
      </c>
      <c r="AC40" s="3" t="s">
        <v>249</v>
      </c>
    </row>
    <row r="41" spans="1:29" ht="25" customHeight="1" x14ac:dyDescent="0.35">
      <c r="A41" s="6">
        <v>1621</v>
      </c>
      <c r="B41" s="3" t="s">
        <v>250</v>
      </c>
      <c r="C41" s="3"/>
      <c r="D41" s="3" t="s">
        <v>29</v>
      </c>
      <c r="E41" s="3" t="s">
        <v>33</v>
      </c>
      <c r="F41" s="3" t="s">
        <v>45</v>
      </c>
      <c r="G41" s="4"/>
      <c r="H41" s="3" t="s">
        <v>30</v>
      </c>
      <c r="I41" s="3" t="s">
        <v>251</v>
      </c>
      <c r="J41" s="5">
        <f t="shared" si="0"/>
        <v>23.49</v>
      </c>
      <c r="K41" s="3" t="s">
        <v>30</v>
      </c>
      <c r="L41" s="4"/>
      <c r="M41" s="3" t="s">
        <v>33</v>
      </c>
      <c r="N41" s="3" t="s">
        <v>30</v>
      </c>
      <c r="O41" s="3" t="s">
        <v>34</v>
      </c>
      <c r="P41" s="3" t="s">
        <v>35</v>
      </c>
      <c r="Q41" s="3" t="s">
        <v>33</v>
      </c>
      <c r="R41" s="3" t="s">
        <v>252</v>
      </c>
      <c r="S41" s="3" t="s">
        <v>33</v>
      </c>
      <c r="T41" s="4"/>
      <c r="U41" s="4"/>
      <c r="V41" s="4"/>
      <c r="W41" s="4"/>
      <c r="X41" s="3" t="s">
        <v>38</v>
      </c>
      <c r="Y41" s="3" t="s">
        <v>38</v>
      </c>
      <c r="Z41" s="3" t="s">
        <v>38</v>
      </c>
      <c r="AA41" s="3" t="s">
        <v>47</v>
      </c>
      <c r="AB41" s="4"/>
      <c r="AC41" s="3" t="s">
        <v>253</v>
      </c>
    </row>
    <row r="42" spans="1:29" ht="25" customHeight="1" x14ac:dyDescent="0.35">
      <c r="A42" s="6">
        <v>1610</v>
      </c>
      <c r="B42" s="3" t="s">
        <v>254</v>
      </c>
      <c r="C42" s="3"/>
      <c r="D42" s="3" t="s">
        <v>29</v>
      </c>
      <c r="E42" s="3" t="s">
        <v>33</v>
      </c>
      <c r="F42" s="3" t="s">
        <v>184</v>
      </c>
      <c r="G42" s="4"/>
      <c r="H42" s="3" t="s">
        <v>30</v>
      </c>
      <c r="I42" s="3" t="s">
        <v>255</v>
      </c>
      <c r="J42" s="5">
        <f t="shared" si="0"/>
        <v>17</v>
      </c>
      <c r="K42" s="3" t="s">
        <v>30</v>
      </c>
      <c r="L42" s="4"/>
      <c r="M42" s="3" t="s">
        <v>33</v>
      </c>
      <c r="N42" s="3" t="s">
        <v>33</v>
      </c>
      <c r="O42" s="3" t="s">
        <v>44</v>
      </c>
      <c r="P42" s="3" t="s">
        <v>45</v>
      </c>
      <c r="Q42" s="3" t="s">
        <v>30</v>
      </c>
      <c r="R42" s="3" t="s">
        <v>46</v>
      </c>
      <c r="S42" s="3" t="s">
        <v>33</v>
      </c>
      <c r="T42" s="4"/>
      <c r="U42" s="4"/>
      <c r="V42" s="4"/>
      <c r="W42" s="4"/>
      <c r="X42" s="3" t="s">
        <v>38</v>
      </c>
      <c r="Y42" s="3" t="s">
        <v>38</v>
      </c>
      <c r="Z42" s="3" t="s">
        <v>47</v>
      </c>
      <c r="AA42" s="3" t="s">
        <v>184</v>
      </c>
      <c r="AB42" s="3" t="s">
        <v>256</v>
      </c>
      <c r="AC42" s="3" t="s">
        <v>257</v>
      </c>
    </row>
    <row r="43" spans="1:29" ht="25" customHeight="1" x14ac:dyDescent="0.35">
      <c r="A43" s="6">
        <v>1601</v>
      </c>
      <c r="B43" s="3" t="s">
        <v>258</v>
      </c>
      <c r="C43" s="3"/>
      <c r="D43" s="3" t="s">
        <v>29</v>
      </c>
      <c r="E43" s="3" t="s">
        <v>30</v>
      </c>
      <c r="F43" s="4"/>
      <c r="G43" s="3" t="s">
        <v>259</v>
      </c>
      <c r="H43" s="3" t="s">
        <v>33</v>
      </c>
      <c r="I43" s="4"/>
      <c r="J43" s="5">
        <f t="shared" si="0"/>
        <v>-19</v>
      </c>
      <c r="K43" s="4"/>
      <c r="L43" s="4"/>
      <c r="M43" s="4"/>
      <c r="N43" s="4"/>
      <c r="O43" s="4"/>
      <c r="P43" s="4"/>
      <c r="Q43" s="3" t="s">
        <v>30</v>
      </c>
      <c r="R43" s="3" t="s">
        <v>60</v>
      </c>
      <c r="S43" s="3" t="s">
        <v>30</v>
      </c>
      <c r="T43" s="3" t="s">
        <v>95</v>
      </c>
      <c r="U43" s="3" t="s">
        <v>260</v>
      </c>
      <c r="V43" s="3" t="s">
        <v>261</v>
      </c>
      <c r="W43" s="4"/>
      <c r="X43" s="3" t="s">
        <v>47</v>
      </c>
      <c r="Y43" s="3" t="s">
        <v>47</v>
      </c>
      <c r="Z43" s="3" t="s">
        <v>47</v>
      </c>
      <c r="AA43" s="3" t="s">
        <v>38</v>
      </c>
      <c r="AB43" s="4"/>
      <c r="AC43" s="3" t="s">
        <v>262</v>
      </c>
    </row>
    <row r="44" spans="1:29" ht="25" customHeight="1" x14ac:dyDescent="0.35">
      <c r="A44" s="6">
        <v>1600</v>
      </c>
      <c r="B44" s="3" t="s">
        <v>263</v>
      </c>
      <c r="C44" s="3"/>
      <c r="D44" s="3" t="s">
        <v>29</v>
      </c>
      <c r="E44" s="3" t="s">
        <v>30</v>
      </c>
      <c r="F44" s="4"/>
      <c r="G44" s="3" t="s">
        <v>88</v>
      </c>
      <c r="H44" s="3" t="s">
        <v>30</v>
      </c>
      <c r="I44" s="3" t="s">
        <v>172</v>
      </c>
      <c r="J44" s="5">
        <f t="shared" si="0"/>
        <v>3</v>
      </c>
      <c r="K44" s="3" t="s">
        <v>30</v>
      </c>
      <c r="L44" s="4"/>
      <c r="M44" s="3" t="s">
        <v>33</v>
      </c>
      <c r="N44" s="3" t="s">
        <v>33</v>
      </c>
      <c r="O44" s="3" t="s">
        <v>34</v>
      </c>
      <c r="P44" s="3" t="s">
        <v>74</v>
      </c>
      <c r="Q44" s="3" t="s">
        <v>30</v>
      </c>
      <c r="R44" s="3" t="s">
        <v>124</v>
      </c>
      <c r="S44" s="3" t="s">
        <v>33</v>
      </c>
      <c r="T44" s="4"/>
      <c r="U44" s="4"/>
      <c r="V44" s="4"/>
      <c r="W44" s="4"/>
      <c r="X44" s="3" t="s">
        <v>38</v>
      </c>
      <c r="Y44" s="3" t="s">
        <v>47</v>
      </c>
      <c r="Z44" s="3" t="s">
        <v>184</v>
      </c>
      <c r="AA44" s="3" t="s">
        <v>184</v>
      </c>
      <c r="AB44" s="3" t="s">
        <v>264</v>
      </c>
      <c r="AC44" s="3" t="s">
        <v>265</v>
      </c>
    </row>
    <row r="45" spans="1:29" ht="25" customHeight="1" x14ac:dyDescent="0.35">
      <c r="A45" s="6">
        <v>1597</v>
      </c>
      <c r="B45" s="3" t="s">
        <v>266</v>
      </c>
      <c r="C45" s="3"/>
      <c r="D45" s="3" t="s">
        <v>142</v>
      </c>
      <c r="E45" s="3" t="s">
        <v>30</v>
      </c>
      <c r="F45" s="4"/>
      <c r="G45" s="3" t="s">
        <v>123</v>
      </c>
      <c r="H45" s="3" t="s">
        <v>30</v>
      </c>
      <c r="I45" s="3" t="s">
        <v>31</v>
      </c>
      <c r="J45" s="5">
        <f t="shared" si="0"/>
        <v>8</v>
      </c>
      <c r="K45" s="3" t="s">
        <v>30</v>
      </c>
      <c r="L45" s="4"/>
      <c r="M45" s="3" t="s">
        <v>33</v>
      </c>
      <c r="N45" s="3" t="s">
        <v>33</v>
      </c>
      <c r="O45" s="3" t="s">
        <v>34</v>
      </c>
      <c r="P45" s="3" t="s">
        <v>35</v>
      </c>
      <c r="Q45" s="3" t="s">
        <v>30</v>
      </c>
      <c r="R45" s="3" t="s">
        <v>267</v>
      </c>
      <c r="S45" s="3" t="s">
        <v>33</v>
      </c>
      <c r="T45" s="4"/>
      <c r="U45" s="4"/>
      <c r="V45" s="4"/>
      <c r="W45" s="4"/>
      <c r="X45" s="3" t="s">
        <v>37</v>
      </c>
      <c r="Y45" s="3" t="s">
        <v>37</v>
      </c>
      <c r="Z45" s="3" t="s">
        <v>37</v>
      </c>
      <c r="AA45" s="3" t="s">
        <v>38</v>
      </c>
      <c r="AB45" s="3" t="s">
        <v>268</v>
      </c>
      <c r="AC45" s="3" t="s">
        <v>269</v>
      </c>
    </row>
    <row r="46" spans="1:29" ht="25" customHeight="1" x14ac:dyDescent="0.35">
      <c r="A46" s="6">
        <v>1595</v>
      </c>
      <c r="B46" s="3" t="s">
        <v>270</v>
      </c>
      <c r="C46" s="3"/>
      <c r="D46" s="3" t="s">
        <v>29</v>
      </c>
      <c r="E46" s="3" t="s">
        <v>33</v>
      </c>
      <c r="F46" s="3" t="s">
        <v>259</v>
      </c>
      <c r="G46" s="4"/>
      <c r="H46" s="3" t="s">
        <v>30</v>
      </c>
      <c r="I46" s="3" t="s">
        <v>188</v>
      </c>
      <c r="J46" s="5">
        <f t="shared" si="0"/>
        <v>42</v>
      </c>
      <c r="K46" s="3" t="s">
        <v>30</v>
      </c>
      <c r="L46" s="4"/>
      <c r="M46" s="3" t="s">
        <v>30</v>
      </c>
      <c r="N46" s="3" t="s">
        <v>30</v>
      </c>
      <c r="O46" s="3" t="s">
        <v>34</v>
      </c>
      <c r="P46" s="3" t="s">
        <v>35</v>
      </c>
      <c r="Q46" s="3" t="s">
        <v>33</v>
      </c>
      <c r="R46" s="3" t="s">
        <v>130</v>
      </c>
      <c r="S46" s="3" t="s">
        <v>30</v>
      </c>
      <c r="T46" s="3" t="s">
        <v>271</v>
      </c>
      <c r="U46" s="3" t="s">
        <v>272</v>
      </c>
      <c r="V46" s="3" t="s">
        <v>273</v>
      </c>
      <c r="W46" s="4"/>
      <c r="X46" s="3" t="s">
        <v>37</v>
      </c>
      <c r="Y46" s="3" t="s">
        <v>37</v>
      </c>
      <c r="Z46" s="3" t="s">
        <v>37</v>
      </c>
      <c r="AA46" s="3" t="s">
        <v>37</v>
      </c>
      <c r="AB46" s="4"/>
      <c r="AC46" s="3" t="s">
        <v>274</v>
      </c>
    </row>
    <row r="47" spans="1:29" ht="25" customHeight="1" x14ac:dyDescent="0.35">
      <c r="A47" s="6">
        <v>1593</v>
      </c>
      <c r="B47" s="3" t="s">
        <v>275</v>
      </c>
      <c r="C47" s="3"/>
      <c r="D47" s="3" t="s">
        <v>29</v>
      </c>
      <c r="E47" s="3" t="s">
        <v>30</v>
      </c>
      <c r="F47" s="4"/>
      <c r="G47" s="3" t="s">
        <v>172</v>
      </c>
      <c r="H47" s="3" t="s">
        <v>30</v>
      </c>
      <c r="I47" s="3" t="s">
        <v>172</v>
      </c>
      <c r="J47" s="5">
        <f t="shared" si="0"/>
        <v>0</v>
      </c>
      <c r="K47" s="3" t="s">
        <v>30</v>
      </c>
      <c r="L47" s="4"/>
      <c r="M47" s="3" t="s">
        <v>33</v>
      </c>
      <c r="N47" s="3" t="s">
        <v>33</v>
      </c>
      <c r="O47" s="3" t="s">
        <v>44</v>
      </c>
      <c r="P47" s="3" t="s">
        <v>123</v>
      </c>
      <c r="Q47" s="3" t="s">
        <v>30</v>
      </c>
      <c r="R47" s="3" t="s">
        <v>267</v>
      </c>
      <c r="S47" s="3" t="s">
        <v>30</v>
      </c>
      <c r="T47" s="3" t="s">
        <v>95</v>
      </c>
      <c r="U47" s="3" t="s">
        <v>276</v>
      </c>
      <c r="V47" s="3" t="s">
        <v>53</v>
      </c>
      <c r="W47" s="4"/>
      <c r="X47" s="3" t="s">
        <v>47</v>
      </c>
      <c r="Y47" s="3" t="s">
        <v>38</v>
      </c>
      <c r="Z47" s="3" t="s">
        <v>38</v>
      </c>
      <c r="AA47" s="3" t="s">
        <v>47</v>
      </c>
      <c r="AB47" s="4"/>
      <c r="AC47" s="3" t="s">
        <v>111</v>
      </c>
    </row>
    <row r="48" spans="1:29" ht="25" customHeight="1" x14ac:dyDescent="0.35">
      <c r="A48" s="6">
        <v>1572</v>
      </c>
      <c r="B48" s="3" t="s">
        <v>277</v>
      </c>
      <c r="C48" s="3"/>
      <c r="D48" s="3" t="s">
        <v>29</v>
      </c>
      <c r="E48" s="3" t="s">
        <v>33</v>
      </c>
      <c r="F48" s="3" t="s">
        <v>278</v>
      </c>
      <c r="G48" s="4"/>
      <c r="H48" s="3" t="s">
        <v>30</v>
      </c>
      <c r="I48" s="3" t="s">
        <v>279</v>
      </c>
      <c r="J48" s="5">
        <f t="shared" si="0"/>
        <v>38.46</v>
      </c>
      <c r="K48" s="3" t="s">
        <v>30</v>
      </c>
      <c r="L48" s="4"/>
      <c r="M48" s="3" t="s">
        <v>30</v>
      </c>
      <c r="N48" s="3" t="s">
        <v>30</v>
      </c>
      <c r="O48" s="3" t="s">
        <v>34</v>
      </c>
      <c r="P48" s="3" t="s">
        <v>35</v>
      </c>
      <c r="Q48" s="3" t="s">
        <v>33</v>
      </c>
      <c r="R48" s="3" t="s">
        <v>280</v>
      </c>
      <c r="S48" s="3" t="s">
        <v>33</v>
      </c>
      <c r="T48" s="4"/>
      <c r="U48" s="4"/>
      <c r="V48" s="4"/>
      <c r="W48" s="4"/>
      <c r="X48" s="3" t="s">
        <v>37</v>
      </c>
      <c r="Y48" s="3" t="s">
        <v>37</v>
      </c>
      <c r="Z48" s="3" t="s">
        <v>37</v>
      </c>
      <c r="AA48" s="3" t="s">
        <v>37</v>
      </c>
      <c r="AB48" s="4"/>
      <c r="AC48" s="3" t="s">
        <v>281</v>
      </c>
    </row>
    <row r="49" spans="1:29" ht="25" customHeight="1" x14ac:dyDescent="0.35">
      <c r="A49" s="6">
        <v>1558</v>
      </c>
      <c r="B49" s="3" t="s">
        <v>282</v>
      </c>
      <c r="C49" s="3"/>
      <c r="D49" s="3" t="s">
        <v>29</v>
      </c>
      <c r="E49" s="3" t="s">
        <v>33</v>
      </c>
      <c r="F49" s="3" t="s">
        <v>38</v>
      </c>
      <c r="G49" s="4"/>
      <c r="H49" s="3" t="s">
        <v>30</v>
      </c>
      <c r="I49" s="3" t="s">
        <v>283</v>
      </c>
      <c r="J49" s="5">
        <f t="shared" si="0"/>
        <v>13.65</v>
      </c>
      <c r="K49" s="3" t="s">
        <v>30</v>
      </c>
      <c r="L49" s="4"/>
      <c r="M49" s="3" t="s">
        <v>33</v>
      </c>
      <c r="N49" s="3" t="s">
        <v>33</v>
      </c>
      <c r="O49" s="3" t="s">
        <v>44</v>
      </c>
      <c r="P49" s="3" t="s">
        <v>204</v>
      </c>
      <c r="Q49" s="3" t="s">
        <v>33</v>
      </c>
      <c r="R49" s="3" t="s">
        <v>60</v>
      </c>
      <c r="S49" s="3" t="s">
        <v>33</v>
      </c>
      <c r="T49" s="4"/>
      <c r="U49" s="4"/>
      <c r="V49" s="4"/>
      <c r="W49" s="4"/>
      <c r="X49" s="3" t="s">
        <v>37</v>
      </c>
      <c r="Y49" s="3" t="s">
        <v>38</v>
      </c>
      <c r="Z49" s="3" t="s">
        <v>47</v>
      </c>
      <c r="AA49" s="3" t="s">
        <v>47</v>
      </c>
      <c r="AB49" s="4"/>
      <c r="AC49" s="3" t="s">
        <v>284</v>
      </c>
    </row>
    <row r="50" spans="1:29" ht="25" customHeight="1" x14ac:dyDescent="0.35">
      <c r="A50" s="6">
        <v>1546</v>
      </c>
      <c r="B50" s="3" t="s">
        <v>285</v>
      </c>
      <c r="C50" s="3"/>
      <c r="D50" s="3" t="s">
        <v>29</v>
      </c>
      <c r="E50" s="3" t="s">
        <v>33</v>
      </c>
      <c r="F50" s="3" t="s">
        <v>195</v>
      </c>
      <c r="G50" s="4"/>
      <c r="H50" s="3" t="s">
        <v>33</v>
      </c>
      <c r="I50" s="4"/>
      <c r="J50" s="5">
        <f t="shared" si="0"/>
        <v>0</v>
      </c>
      <c r="K50" s="4"/>
      <c r="L50" s="4"/>
      <c r="M50" s="4"/>
      <c r="N50" s="4"/>
      <c r="O50" s="4"/>
      <c r="P50" s="4"/>
      <c r="Q50" s="3" t="s">
        <v>30</v>
      </c>
      <c r="R50" s="3" t="s">
        <v>286</v>
      </c>
      <c r="S50" s="3" t="s">
        <v>30</v>
      </c>
      <c r="T50" s="3" t="s">
        <v>287</v>
      </c>
      <c r="U50" s="3" t="s">
        <v>288</v>
      </c>
      <c r="V50" s="3" t="s">
        <v>289</v>
      </c>
      <c r="W50" s="4"/>
      <c r="X50" s="3" t="s">
        <v>38</v>
      </c>
      <c r="Y50" s="3" t="s">
        <v>47</v>
      </c>
      <c r="Z50" s="3" t="s">
        <v>38</v>
      </c>
      <c r="AA50" s="3" t="s">
        <v>38</v>
      </c>
      <c r="AB50" s="3" t="s">
        <v>290</v>
      </c>
      <c r="AC50" s="3" t="s">
        <v>114</v>
      </c>
    </row>
    <row r="51" spans="1:29" ht="25" customHeight="1" x14ac:dyDescent="0.35">
      <c r="A51" s="6">
        <v>1545</v>
      </c>
      <c r="B51" s="3" t="s">
        <v>291</v>
      </c>
      <c r="C51" s="3"/>
      <c r="D51" s="3" t="s">
        <v>29</v>
      </c>
      <c r="E51" s="3" t="s">
        <v>33</v>
      </c>
      <c r="F51" s="3" t="s">
        <v>292</v>
      </c>
      <c r="G51" s="4"/>
      <c r="H51" s="3" t="s">
        <v>30</v>
      </c>
      <c r="I51" s="3" t="s">
        <v>32</v>
      </c>
      <c r="J51" s="5">
        <f t="shared" si="0"/>
        <v>35</v>
      </c>
      <c r="K51" s="3" t="s">
        <v>30</v>
      </c>
      <c r="L51" s="4"/>
      <c r="M51" s="3" t="s">
        <v>30</v>
      </c>
      <c r="N51" s="3" t="s">
        <v>30</v>
      </c>
      <c r="O51" s="3" t="s">
        <v>34</v>
      </c>
      <c r="P51" s="3" t="s">
        <v>35</v>
      </c>
      <c r="Q51" s="3" t="s">
        <v>33</v>
      </c>
      <c r="R51" s="3" t="s">
        <v>267</v>
      </c>
      <c r="S51" s="3" t="s">
        <v>33</v>
      </c>
      <c r="T51" s="4"/>
      <c r="U51" s="4"/>
      <c r="V51" s="4"/>
      <c r="W51" s="4"/>
      <c r="X51" s="3" t="s">
        <v>37</v>
      </c>
      <c r="Y51" s="3" t="s">
        <v>37</v>
      </c>
      <c r="Z51" s="3" t="s">
        <v>38</v>
      </c>
      <c r="AA51" s="3" t="s">
        <v>37</v>
      </c>
      <c r="AB51" s="3" t="s">
        <v>293</v>
      </c>
      <c r="AC51" s="3" t="s">
        <v>294</v>
      </c>
    </row>
    <row r="52" spans="1:29" ht="25" customHeight="1" x14ac:dyDescent="0.35">
      <c r="A52" s="6">
        <v>1543</v>
      </c>
      <c r="B52" s="3" t="s">
        <v>295</v>
      </c>
      <c r="C52" s="3"/>
      <c r="D52" s="3" t="s">
        <v>29</v>
      </c>
      <c r="E52" s="3" t="s">
        <v>30</v>
      </c>
      <c r="F52" s="4"/>
      <c r="G52" s="3" t="s">
        <v>31</v>
      </c>
      <c r="H52" s="3" t="s">
        <v>30</v>
      </c>
      <c r="I52" s="3" t="s">
        <v>31</v>
      </c>
      <c r="J52" s="5">
        <f t="shared" si="0"/>
        <v>0</v>
      </c>
      <c r="K52" s="3" t="s">
        <v>30</v>
      </c>
      <c r="L52" s="4"/>
      <c r="M52" s="3" t="s">
        <v>33</v>
      </c>
      <c r="N52" s="3" t="s">
        <v>30</v>
      </c>
      <c r="O52" s="3" t="s">
        <v>34</v>
      </c>
      <c r="P52" s="3" t="s">
        <v>32</v>
      </c>
      <c r="Q52" s="3" t="s">
        <v>33</v>
      </c>
      <c r="R52" s="3" t="s">
        <v>296</v>
      </c>
      <c r="S52" s="3" t="s">
        <v>33</v>
      </c>
      <c r="T52" s="4"/>
      <c r="U52" s="4"/>
      <c r="V52" s="4"/>
      <c r="W52" s="4"/>
      <c r="X52" s="3" t="s">
        <v>37</v>
      </c>
      <c r="Y52" s="3" t="s">
        <v>37</v>
      </c>
      <c r="Z52" s="3" t="s">
        <v>37</v>
      </c>
      <c r="AA52" s="3" t="s">
        <v>37</v>
      </c>
      <c r="AB52" s="3" t="s">
        <v>297</v>
      </c>
      <c r="AC52" s="3" t="s">
        <v>298</v>
      </c>
    </row>
    <row r="53" spans="1:29" ht="25" customHeight="1" x14ac:dyDescent="0.35">
      <c r="A53" s="6">
        <v>1475</v>
      </c>
      <c r="B53" s="3" t="s">
        <v>299</v>
      </c>
      <c r="C53" s="3"/>
      <c r="D53" s="3" t="s">
        <v>29</v>
      </c>
      <c r="E53" s="3" t="s">
        <v>33</v>
      </c>
      <c r="F53" s="3" t="s">
        <v>45</v>
      </c>
      <c r="G53" s="4"/>
      <c r="H53" s="3" t="s">
        <v>30</v>
      </c>
      <c r="I53" s="3" t="s">
        <v>168</v>
      </c>
      <c r="J53" s="5">
        <f t="shared" si="0"/>
        <v>45</v>
      </c>
      <c r="K53" s="3" t="s">
        <v>30</v>
      </c>
      <c r="L53" s="4"/>
      <c r="M53" s="3" t="s">
        <v>30</v>
      </c>
      <c r="N53" s="3" t="s">
        <v>30</v>
      </c>
      <c r="O53" s="3" t="s">
        <v>34</v>
      </c>
      <c r="P53" s="3" t="s">
        <v>35</v>
      </c>
      <c r="Q53" s="3" t="s">
        <v>33</v>
      </c>
      <c r="R53" s="3" t="s">
        <v>130</v>
      </c>
      <c r="S53" s="3" t="s">
        <v>33</v>
      </c>
      <c r="T53" s="4"/>
      <c r="U53" s="4"/>
      <c r="V53" s="4"/>
      <c r="W53" s="4"/>
      <c r="X53" s="3" t="s">
        <v>37</v>
      </c>
      <c r="Y53" s="3" t="s">
        <v>37</v>
      </c>
      <c r="Z53" s="3" t="s">
        <v>37</v>
      </c>
      <c r="AA53" s="3" t="s">
        <v>37</v>
      </c>
      <c r="AB53" s="4"/>
      <c r="AC53" s="3" t="s">
        <v>300</v>
      </c>
    </row>
    <row r="54" spans="1:29" ht="25" customHeight="1" x14ac:dyDescent="0.35">
      <c r="A54" s="6">
        <v>1474</v>
      </c>
      <c r="B54" s="3" t="s">
        <v>301</v>
      </c>
      <c r="C54" s="3"/>
      <c r="D54" s="3" t="s">
        <v>29</v>
      </c>
      <c r="E54" s="3" t="s">
        <v>30</v>
      </c>
      <c r="F54" s="4"/>
      <c r="G54" s="3" t="s">
        <v>255</v>
      </c>
      <c r="H54" s="3" t="s">
        <v>33</v>
      </c>
      <c r="I54" s="4"/>
      <c r="J54" s="5">
        <f t="shared" si="0"/>
        <v>-17</v>
      </c>
      <c r="K54" s="4"/>
      <c r="L54" s="4"/>
      <c r="M54" s="4"/>
      <c r="N54" s="4"/>
      <c r="O54" s="4"/>
      <c r="P54" s="4"/>
      <c r="Q54" s="3" t="s">
        <v>33</v>
      </c>
      <c r="R54" s="3" t="s">
        <v>60</v>
      </c>
      <c r="S54" s="3" t="s">
        <v>30</v>
      </c>
      <c r="T54" s="3" t="s">
        <v>302</v>
      </c>
      <c r="U54" s="3" t="s">
        <v>53</v>
      </c>
      <c r="V54" s="3" t="s">
        <v>303</v>
      </c>
      <c r="W54" s="4"/>
      <c r="X54" s="3" t="s">
        <v>37</v>
      </c>
      <c r="Y54" s="3" t="s">
        <v>37</v>
      </c>
      <c r="Z54" s="3" t="s">
        <v>37</v>
      </c>
      <c r="AA54" s="3" t="s">
        <v>47</v>
      </c>
      <c r="AB54" s="4"/>
      <c r="AC54" s="3" t="s">
        <v>304</v>
      </c>
    </row>
    <row r="55" spans="1:29" ht="25" customHeight="1" x14ac:dyDescent="0.35">
      <c r="A55" s="6">
        <v>1473</v>
      </c>
      <c r="B55" s="3" t="s">
        <v>305</v>
      </c>
      <c r="C55" s="3"/>
      <c r="D55" s="3" t="s">
        <v>29</v>
      </c>
      <c r="E55" s="3" t="s">
        <v>30</v>
      </c>
      <c r="F55" s="4"/>
      <c r="G55" s="3" t="s">
        <v>204</v>
      </c>
      <c r="H55" s="3" t="s">
        <v>30</v>
      </c>
      <c r="I55" s="3" t="s">
        <v>123</v>
      </c>
      <c r="J55" s="5">
        <f t="shared" si="0"/>
        <v>5</v>
      </c>
      <c r="K55" s="3" t="s">
        <v>30</v>
      </c>
      <c r="L55" s="4"/>
      <c r="M55" s="3" t="s">
        <v>33</v>
      </c>
      <c r="N55" s="3" t="s">
        <v>33</v>
      </c>
      <c r="O55" s="3" t="s">
        <v>44</v>
      </c>
      <c r="P55" s="3" t="s">
        <v>37</v>
      </c>
      <c r="Q55" s="3" t="s">
        <v>33</v>
      </c>
      <c r="R55" s="3" t="s">
        <v>267</v>
      </c>
      <c r="S55" s="3" t="s">
        <v>30</v>
      </c>
      <c r="T55" s="3" t="s">
        <v>287</v>
      </c>
      <c r="U55" s="3" t="s">
        <v>306</v>
      </c>
      <c r="V55" s="3" t="s">
        <v>307</v>
      </c>
      <c r="W55" s="4"/>
      <c r="X55" s="3" t="s">
        <v>37</v>
      </c>
      <c r="Y55" s="3" t="s">
        <v>37</v>
      </c>
      <c r="Z55" s="3" t="s">
        <v>37</v>
      </c>
      <c r="AA55" s="3" t="s">
        <v>37</v>
      </c>
      <c r="AB55" s="4"/>
      <c r="AC55" s="3" t="s">
        <v>308</v>
      </c>
    </row>
    <row r="56" spans="1:29" ht="25" customHeight="1" x14ac:dyDescent="0.35">
      <c r="A56" s="6">
        <v>1471</v>
      </c>
      <c r="B56" s="3" t="s">
        <v>309</v>
      </c>
      <c r="C56" s="3"/>
      <c r="D56" s="3" t="s">
        <v>29</v>
      </c>
      <c r="E56" s="3" t="s">
        <v>30</v>
      </c>
      <c r="F56" s="4"/>
      <c r="G56" s="3" t="s">
        <v>205</v>
      </c>
      <c r="H56" s="3" t="s">
        <v>30</v>
      </c>
      <c r="I56" s="3" t="s">
        <v>310</v>
      </c>
      <c r="J56" s="5">
        <f t="shared" si="0"/>
        <v>10</v>
      </c>
      <c r="K56" s="3" t="s">
        <v>30</v>
      </c>
      <c r="L56" s="4"/>
      <c r="M56" s="3" t="s">
        <v>30</v>
      </c>
      <c r="N56" s="3" t="s">
        <v>30</v>
      </c>
      <c r="O56" s="3" t="s">
        <v>34</v>
      </c>
      <c r="P56" s="3" t="s">
        <v>35</v>
      </c>
      <c r="Q56" s="3" t="s">
        <v>33</v>
      </c>
      <c r="R56" s="3" t="s">
        <v>130</v>
      </c>
      <c r="S56" s="3" t="s">
        <v>30</v>
      </c>
      <c r="T56" s="3" t="s">
        <v>311</v>
      </c>
      <c r="U56" s="3" t="s">
        <v>312</v>
      </c>
      <c r="V56" s="3" t="s">
        <v>313</v>
      </c>
      <c r="W56" s="4"/>
      <c r="X56" s="3" t="s">
        <v>37</v>
      </c>
      <c r="Y56" s="3" t="s">
        <v>37</v>
      </c>
      <c r="Z56" s="3" t="s">
        <v>37</v>
      </c>
      <c r="AA56" s="3" t="s">
        <v>37</v>
      </c>
      <c r="AB56" s="3" t="s">
        <v>314</v>
      </c>
      <c r="AC56" s="3" t="s">
        <v>315</v>
      </c>
    </row>
    <row r="57" spans="1:29" ht="25" customHeight="1" x14ac:dyDescent="0.35">
      <c r="A57" s="6">
        <v>1469</v>
      </c>
      <c r="B57" s="3" t="s">
        <v>316</v>
      </c>
      <c r="C57" s="3"/>
      <c r="D57" s="3" t="s">
        <v>29</v>
      </c>
      <c r="E57" s="3" t="s">
        <v>30</v>
      </c>
      <c r="F57" s="4"/>
      <c r="G57" s="3" t="s">
        <v>88</v>
      </c>
      <c r="H57" s="3" t="s">
        <v>30</v>
      </c>
      <c r="I57" s="3" t="s">
        <v>317</v>
      </c>
      <c r="J57" s="5">
        <f t="shared" si="0"/>
        <v>-1.1400000000000006</v>
      </c>
      <c r="K57" s="3" t="s">
        <v>30</v>
      </c>
      <c r="L57" s="4"/>
      <c r="M57" s="3" t="s">
        <v>30</v>
      </c>
      <c r="N57" s="3" t="s">
        <v>30</v>
      </c>
      <c r="O57" s="3" t="s">
        <v>34</v>
      </c>
      <c r="P57" s="3" t="s">
        <v>35</v>
      </c>
      <c r="Q57" s="3" t="s">
        <v>30</v>
      </c>
      <c r="R57" s="3" t="s">
        <v>60</v>
      </c>
      <c r="S57" s="3" t="s">
        <v>33</v>
      </c>
      <c r="T57" s="4"/>
      <c r="U57" s="4"/>
      <c r="V57" s="4"/>
      <c r="W57" s="4"/>
      <c r="X57" s="3" t="s">
        <v>37</v>
      </c>
      <c r="Y57" s="3" t="s">
        <v>37</v>
      </c>
      <c r="Z57" s="3" t="s">
        <v>38</v>
      </c>
      <c r="AA57" s="3" t="s">
        <v>38</v>
      </c>
      <c r="AB57" s="4"/>
      <c r="AC57" s="3" t="s">
        <v>318</v>
      </c>
    </row>
    <row r="58" spans="1:29" ht="25" customHeight="1" x14ac:dyDescent="0.35">
      <c r="A58" s="6">
        <v>1468</v>
      </c>
      <c r="B58" s="3" t="s">
        <v>319</v>
      </c>
      <c r="C58" s="3"/>
      <c r="D58" s="3" t="s">
        <v>29</v>
      </c>
      <c r="E58" s="3" t="s">
        <v>33</v>
      </c>
      <c r="F58" s="3" t="s">
        <v>38</v>
      </c>
      <c r="G58" s="4"/>
      <c r="H58" s="3" t="s">
        <v>30</v>
      </c>
      <c r="I58" s="3" t="s">
        <v>204</v>
      </c>
      <c r="J58" s="5">
        <f t="shared" si="0"/>
        <v>20</v>
      </c>
      <c r="K58" s="3" t="s">
        <v>30</v>
      </c>
      <c r="L58" s="4"/>
      <c r="M58" s="3" t="s">
        <v>33</v>
      </c>
      <c r="N58" s="3" t="s">
        <v>30</v>
      </c>
      <c r="O58" s="3" t="s">
        <v>44</v>
      </c>
      <c r="P58" s="3" t="s">
        <v>204</v>
      </c>
      <c r="Q58" s="3" t="s">
        <v>30</v>
      </c>
      <c r="R58" s="3" t="s">
        <v>320</v>
      </c>
      <c r="S58" s="3" t="s">
        <v>33</v>
      </c>
      <c r="T58" s="4"/>
      <c r="U58" s="4"/>
      <c r="V58" s="4"/>
      <c r="W58" s="4"/>
      <c r="X58" s="3" t="s">
        <v>37</v>
      </c>
      <c r="Y58" s="3" t="s">
        <v>37</v>
      </c>
      <c r="Z58" s="3" t="s">
        <v>37</v>
      </c>
      <c r="AA58" s="3" t="s">
        <v>37</v>
      </c>
      <c r="AB58" s="3" t="s">
        <v>321</v>
      </c>
      <c r="AC58" s="3" t="s">
        <v>322</v>
      </c>
    </row>
    <row r="59" spans="1:29" ht="25" customHeight="1" x14ac:dyDescent="0.35">
      <c r="A59" s="6">
        <v>1464</v>
      </c>
      <c r="B59" s="3" t="s">
        <v>323</v>
      </c>
      <c r="C59" s="3"/>
      <c r="D59" s="3" t="s">
        <v>29</v>
      </c>
      <c r="E59" s="3" t="s">
        <v>30</v>
      </c>
      <c r="F59" s="4"/>
      <c r="G59" s="3" t="s">
        <v>259</v>
      </c>
      <c r="H59" s="3" t="s">
        <v>30</v>
      </c>
      <c r="I59" s="3" t="s">
        <v>324</v>
      </c>
      <c r="J59" s="5">
        <f t="shared" si="0"/>
        <v>12.25</v>
      </c>
      <c r="K59" s="3" t="s">
        <v>30</v>
      </c>
      <c r="L59" s="4"/>
      <c r="M59" s="3" t="s">
        <v>33</v>
      </c>
      <c r="N59" s="3" t="s">
        <v>30</v>
      </c>
      <c r="O59" s="3" t="s">
        <v>34</v>
      </c>
      <c r="P59" s="3" t="s">
        <v>35</v>
      </c>
      <c r="Q59" s="3" t="s">
        <v>33</v>
      </c>
      <c r="R59" s="3" t="s">
        <v>143</v>
      </c>
      <c r="S59" s="3" t="s">
        <v>30</v>
      </c>
      <c r="T59" s="3" t="s">
        <v>191</v>
      </c>
      <c r="U59" s="3" t="s">
        <v>325</v>
      </c>
      <c r="V59" s="3" t="s">
        <v>326</v>
      </c>
      <c r="W59" s="4"/>
      <c r="X59" s="3" t="s">
        <v>37</v>
      </c>
      <c r="Y59" s="3" t="s">
        <v>37</v>
      </c>
      <c r="Z59" s="3" t="s">
        <v>37</v>
      </c>
      <c r="AA59" s="3" t="s">
        <v>37</v>
      </c>
      <c r="AB59" s="3" t="s">
        <v>327</v>
      </c>
      <c r="AC59" s="3" t="s">
        <v>225</v>
      </c>
    </row>
    <row r="60" spans="1:29" ht="25" customHeight="1" x14ac:dyDescent="0.35">
      <c r="A60" s="6">
        <v>1463</v>
      </c>
      <c r="B60" s="3" t="s">
        <v>328</v>
      </c>
      <c r="C60" s="3"/>
      <c r="D60" s="3" t="s">
        <v>29</v>
      </c>
      <c r="E60" s="3" t="s">
        <v>30</v>
      </c>
      <c r="F60" s="4"/>
      <c r="G60" s="3" t="s">
        <v>88</v>
      </c>
      <c r="H60" s="3" t="s">
        <v>30</v>
      </c>
      <c r="I60" s="3" t="s">
        <v>78</v>
      </c>
      <c r="J60" s="5">
        <f t="shared" si="0"/>
        <v>4</v>
      </c>
      <c r="K60" s="3" t="s">
        <v>30</v>
      </c>
      <c r="L60" s="4"/>
      <c r="M60" s="3" t="s">
        <v>30</v>
      </c>
      <c r="N60" s="3" t="s">
        <v>33</v>
      </c>
      <c r="O60" s="3" t="s">
        <v>44</v>
      </c>
      <c r="P60" s="3" t="s">
        <v>136</v>
      </c>
      <c r="Q60" s="3" t="s">
        <v>33</v>
      </c>
      <c r="R60" s="3" t="s">
        <v>124</v>
      </c>
      <c r="S60" s="3" t="s">
        <v>30</v>
      </c>
      <c r="T60" s="3" t="s">
        <v>95</v>
      </c>
      <c r="U60" s="3" t="s">
        <v>329</v>
      </c>
      <c r="V60" s="3" t="s">
        <v>330</v>
      </c>
      <c r="W60" s="4"/>
      <c r="X60" s="3" t="s">
        <v>47</v>
      </c>
      <c r="Y60" s="3" t="s">
        <v>38</v>
      </c>
      <c r="Z60" s="3" t="s">
        <v>38</v>
      </c>
      <c r="AA60" s="3" t="s">
        <v>47</v>
      </c>
      <c r="AB60" s="3" t="s">
        <v>331</v>
      </c>
      <c r="AC60" s="3" t="s">
        <v>332</v>
      </c>
    </row>
    <row r="61" spans="1:29" ht="25" customHeight="1" x14ac:dyDescent="0.35">
      <c r="A61" s="6">
        <v>1462</v>
      </c>
      <c r="B61" s="3" t="s">
        <v>333</v>
      </c>
      <c r="C61" s="3"/>
      <c r="D61" s="3" t="s">
        <v>29</v>
      </c>
      <c r="E61" s="3" t="s">
        <v>30</v>
      </c>
      <c r="F61" s="4"/>
      <c r="G61" s="3" t="s">
        <v>123</v>
      </c>
      <c r="H61" s="3" t="s">
        <v>30</v>
      </c>
      <c r="I61" s="3" t="s">
        <v>136</v>
      </c>
      <c r="J61" s="5">
        <f t="shared" si="0"/>
        <v>5</v>
      </c>
      <c r="K61" s="3" t="s">
        <v>30</v>
      </c>
      <c r="L61" s="4"/>
      <c r="M61" s="3" t="s">
        <v>33</v>
      </c>
      <c r="N61" s="3" t="s">
        <v>33</v>
      </c>
      <c r="O61" s="3" t="s">
        <v>44</v>
      </c>
      <c r="P61" s="3" t="s">
        <v>123</v>
      </c>
      <c r="Q61" s="3" t="s">
        <v>33</v>
      </c>
      <c r="R61" s="3" t="s">
        <v>124</v>
      </c>
      <c r="S61" s="3" t="s">
        <v>33</v>
      </c>
      <c r="T61" s="4"/>
      <c r="U61" s="4"/>
      <c r="V61" s="4"/>
      <c r="W61" s="4"/>
      <c r="X61" s="3" t="s">
        <v>47</v>
      </c>
      <c r="Y61" s="3" t="s">
        <v>47</v>
      </c>
      <c r="Z61" s="3" t="s">
        <v>47</v>
      </c>
      <c r="AA61" s="3" t="s">
        <v>47</v>
      </c>
      <c r="AB61" s="3" t="s">
        <v>334</v>
      </c>
      <c r="AC61" s="3" t="s">
        <v>335</v>
      </c>
    </row>
    <row r="62" spans="1:29" ht="25" customHeight="1" x14ac:dyDescent="0.35">
      <c r="A62" s="6">
        <v>1448</v>
      </c>
      <c r="B62" s="3" t="s">
        <v>336</v>
      </c>
      <c r="C62" s="3"/>
      <c r="D62" s="3" t="s">
        <v>29</v>
      </c>
      <c r="E62" s="3" t="s">
        <v>33</v>
      </c>
      <c r="F62" s="3" t="s">
        <v>204</v>
      </c>
      <c r="G62" s="4"/>
      <c r="H62" s="3" t="s">
        <v>33</v>
      </c>
      <c r="I62" s="4"/>
      <c r="J62" s="5">
        <f t="shared" si="0"/>
        <v>0</v>
      </c>
      <c r="K62" s="4"/>
      <c r="L62" s="4"/>
      <c r="M62" s="4"/>
      <c r="N62" s="4"/>
      <c r="O62" s="4"/>
      <c r="P62" s="4"/>
      <c r="Q62" s="3" t="s">
        <v>33</v>
      </c>
      <c r="R62" s="3" t="s">
        <v>60</v>
      </c>
      <c r="S62" s="3" t="s">
        <v>30</v>
      </c>
      <c r="T62" s="3" t="s">
        <v>337</v>
      </c>
      <c r="U62" s="3" t="s">
        <v>338</v>
      </c>
      <c r="V62" s="3" t="s">
        <v>339</v>
      </c>
      <c r="W62" s="4"/>
      <c r="X62" s="3" t="s">
        <v>38</v>
      </c>
      <c r="Y62" s="3" t="s">
        <v>38</v>
      </c>
      <c r="Z62" s="3" t="s">
        <v>37</v>
      </c>
      <c r="AA62" s="3" t="s">
        <v>38</v>
      </c>
      <c r="AB62" s="3" t="s">
        <v>340</v>
      </c>
      <c r="AC62" s="3" t="s">
        <v>341</v>
      </c>
    </row>
    <row r="63" spans="1:29" ht="25" customHeight="1" x14ac:dyDescent="0.35">
      <c r="A63" s="6">
        <v>1439</v>
      </c>
      <c r="B63" s="3" t="s">
        <v>342</v>
      </c>
      <c r="C63" s="3"/>
      <c r="D63" s="3" t="s">
        <v>29</v>
      </c>
      <c r="E63" s="3" t="s">
        <v>30</v>
      </c>
      <c r="F63" s="4"/>
      <c r="G63" s="3" t="s">
        <v>255</v>
      </c>
      <c r="H63" s="3" t="s">
        <v>33</v>
      </c>
      <c r="I63" s="4"/>
      <c r="J63" s="5">
        <f t="shared" si="0"/>
        <v>-17</v>
      </c>
      <c r="K63" s="4"/>
      <c r="L63" s="4"/>
      <c r="M63" s="4"/>
      <c r="N63" s="4"/>
      <c r="O63" s="4"/>
      <c r="P63" s="4"/>
      <c r="Q63" s="3" t="s">
        <v>33</v>
      </c>
      <c r="R63" s="3" t="s">
        <v>46</v>
      </c>
      <c r="S63" s="3" t="s">
        <v>33</v>
      </c>
      <c r="T63" s="4"/>
      <c r="U63" s="4"/>
      <c r="V63" s="4"/>
      <c r="W63" s="4"/>
      <c r="X63" s="3" t="s">
        <v>37</v>
      </c>
      <c r="Y63" s="3" t="s">
        <v>37</v>
      </c>
      <c r="Z63" s="3" t="s">
        <v>37</v>
      </c>
      <c r="AA63" s="3" t="s">
        <v>37</v>
      </c>
      <c r="AB63" s="3" t="s">
        <v>343</v>
      </c>
      <c r="AC63" s="3" t="s">
        <v>344</v>
      </c>
    </row>
    <row r="64" spans="1:29" ht="25" customHeight="1" x14ac:dyDescent="0.35">
      <c r="A64" s="6">
        <v>1417</v>
      </c>
      <c r="B64" s="3" t="s">
        <v>345</v>
      </c>
      <c r="C64" s="3"/>
      <c r="D64" s="3" t="s">
        <v>29</v>
      </c>
      <c r="E64" s="3" t="s">
        <v>33</v>
      </c>
      <c r="F64" s="3" t="s">
        <v>195</v>
      </c>
      <c r="G64" s="4"/>
      <c r="H64" s="3" t="s">
        <v>33</v>
      </c>
      <c r="I64" s="4"/>
      <c r="J64" s="5">
        <f t="shared" si="0"/>
        <v>0</v>
      </c>
      <c r="K64" s="4"/>
      <c r="L64" s="4"/>
      <c r="M64" s="4"/>
      <c r="N64" s="4"/>
      <c r="O64" s="4"/>
      <c r="P64" s="4"/>
      <c r="Q64" s="3" t="s">
        <v>30</v>
      </c>
      <c r="R64" s="3" t="s">
        <v>346</v>
      </c>
      <c r="S64" s="3" t="s">
        <v>33</v>
      </c>
      <c r="T64" s="4"/>
      <c r="U64" s="4"/>
      <c r="V64" s="4"/>
      <c r="W64" s="4"/>
      <c r="X64" s="3" t="s">
        <v>47</v>
      </c>
      <c r="Y64" s="3" t="s">
        <v>47</v>
      </c>
      <c r="Z64" s="3" t="s">
        <v>47</v>
      </c>
      <c r="AA64" s="3" t="s">
        <v>47</v>
      </c>
      <c r="AB64" s="3" t="s">
        <v>347</v>
      </c>
      <c r="AC64" s="3" t="s">
        <v>126</v>
      </c>
    </row>
    <row r="65" spans="1:29" ht="25" customHeight="1" x14ac:dyDescent="0.35">
      <c r="A65" s="6">
        <v>1325</v>
      </c>
      <c r="B65" s="3" t="s">
        <v>348</v>
      </c>
      <c r="C65" s="3"/>
      <c r="D65" s="3" t="s">
        <v>29</v>
      </c>
      <c r="E65" s="3" t="s">
        <v>33</v>
      </c>
      <c r="F65" s="3" t="s">
        <v>204</v>
      </c>
      <c r="G65" s="4"/>
      <c r="H65" s="3" t="s">
        <v>30</v>
      </c>
      <c r="I65" s="3" t="s">
        <v>204</v>
      </c>
      <c r="J65" s="5">
        <f t="shared" si="0"/>
        <v>20</v>
      </c>
      <c r="K65" s="3" t="s">
        <v>30</v>
      </c>
      <c r="L65" s="4"/>
      <c r="M65" s="3" t="s">
        <v>33</v>
      </c>
      <c r="N65" s="3" t="s">
        <v>33</v>
      </c>
      <c r="O65" s="3" t="s">
        <v>44</v>
      </c>
      <c r="P65" s="3" t="s">
        <v>37</v>
      </c>
      <c r="Q65" s="3" t="s">
        <v>30</v>
      </c>
      <c r="R65" s="3" t="s">
        <v>107</v>
      </c>
      <c r="S65" s="3" t="s">
        <v>30</v>
      </c>
      <c r="T65" s="3" t="s">
        <v>349</v>
      </c>
      <c r="U65" s="3" t="s">
        <v>350</v>
      </c>
      <c r="V65" s="3" t="s">
        <v>351</v>
      </c>
      <c r="W65" s="4"/>
      <c r="X65" s="3" t="s">
        <v>37</v>
      </c>
      <c r="Y65" s="3" t="s">
        <v>37</v>
      </c>
      <c r="Z65" s="3" t="s">
        <v>37</v>
      </c>
      <c r="AA65" s="3" t="s">
        <v>37</v>
      </c>
      <c r="AB65" s="3" t="s">
        <v>352</v>
      </c>
      <c r="AC65" s="3" t="s">
        <v>353</v>
      </c>
    </row>
    <row r="66" spans="1:29" ht="25" customHeight="1" x14ac:dyDescent="0.35">
      <c r="A66" s="6">
        <v>1308</v>
      </c>
      <c r="B66" s="3" t="s">
        <v>354</v>
      </c>
      <c r="C66" s="3"/>
      <c r="D66" s="3" t="s">
        <v>29</v>
      </c>
      <c r="E66" s="3" t="s">
        <v>33</v>
      </c>
      <c r="F66" s="3" t="s">
        <v>355</v>
      </c>
      <c r="G66" s="4"/>
      <c r="H66" s="3" t="s">
        <v>30</v>
      </c>
      <c r="I66" s="3" t="s">
        <v>259</v>
      </c>
      <c r="J66" s="5">
        <f t="shared" si="0"/>
        <v>19</v>
      </c>
      <c r="K66" s="3" t="s">
        <v>30</v>
      </c>
      <c r="L66" s="4"/>
      <c r="M66" s="3" t="s">
        <v>33</v>
      </c>
      <c r="N66" s="3" t="s">
        <v>30</v>
      </c>
      <c r="O66" s="3" t="s">
        <v>44</v>
      </c>
      <c r="P66" s="3" t="s">
        <v>123</v>
      </c>
      <c r="Q66" s="3" t="s">
        <v>33</v>
      </c>
      <c r="R66" s="3" t="s">
        <v>356</v>
      </c>
      <c r="S66" s="3" t="s">
        <v>33</v>
      </c>
      <c r="T66" s="4"/>
      <c r="U66" s="4"/>
      <c r="V66" s="4"/>
      <c r="W66" s="4"/>
      <c r="X66" s="3" t="s">
        <v>38</v>
      </c>
      <c r="Y66" s="3" t="s">
        <v>38</v>
      </c>
      <c r="Z66" s="3" t="s">
        <v>38</v>
      </c>
      <c r="AA66" s="3" t="s">
        <v>47</v>
      </c>
      <c r="AB66" s="4"/>
      <c r="AC66" s="3" t="s">
        <v>357</v>
      </c>
    </row>
    <row r="67" spans="1:29" ht="25" customHeight="1" x14ac:dyDescent="0.35">
      <c r="A67" s="6">
        <v>1307</v>
      </c>
      <c r="B67" s="3" t="s">
        <v>358</v>
      </c>
      <c r="C67" s="3"/>
      <c r="D67" s="3" t="s">
        <v>142</v>
      </c>
      <c r="E67" s="3" t="s">
        <v>30</v>
      </c>
      <c r="F67" s="4"/>
      <c r="G67" s="3" t="s">
        <v>58</v>
      </c>
      <c r="H67" s="3" t="s">
        <v>30</v>
      </c>
      <c r="I67" s="3" t="s">
        <v>128</v>
      </c>
      <c r="J67" s="5">
        <f t="shared" si="0"/>
        <v>7</v>
      </c>
      <c r="K67" s="3" t="s">
        <v>30</v>
      </c>
      <c r="L67" s="4"/>
      <c r="M67" s="3" t="s">
        <v>33</v>
      </c>
      <c r="N67" s="3" t="s">
        <v>30</v>
      </c>
      <c r="O67" s="3" t="s">
        <v>44</v>
      </c>
      <c r="P67" s="3" t="s">
        <v>58</v>
      </c>
      <c r="Q67" s="3" t="s">
        <v>33</v>
      </c>
      <c r="R67" s="3" t="s">
        <v>107</v>
      </c>
      <c r="S67" s="3" t="s">
        <v>30</v>
      </c>
      <c r="T67" s="3" t="s">
        <v>95</v>
      </c>
      <c r="U67" s="3" t="s">
        <v>359</v>
      </c>
      <c r="V67" s="3" t="s">
        <v>360</v>
      </c>
      <c r="W67" s="4"/>
      <c r="X67" s="3" t="s">
        <v>37</v>
      </c>
      <c r="Y67" s="3" t="s">
        <v>37</v>
      </c>
      <c r="Z67" s="3" t="s">
        <v>37</v>
      </c>
      <c r="AA67" s="3" t="s">
        <v>37</v>
      </c>
      <c r="AB67" s="3" t="s">
        <v>361</v>
      </c>
      <c r="AC67" s="3" t="s">
        <v>362</v>
      </c>
    </row>
    <row r="68" spans="1:29" ht="25" customHeight="1" x14ac:dyDescent="0.35">
      <c r="A68" s="6">
        <v>1305</v>
      </c>
      <c r="B68" s="3" t="s">
        <v>363</v>
      </c>
      <c r="C68" s="3"/>
      <c r="D68" s="3" t="s">
        <v>29</v>
      </c>
      <c r="E68" s="3" t="s">
        <v>33</v>
      </c>
      <c r="F68" s="3" t="s">
        <v>128</v>
      </c>
      <c r="G68" s="4"/>
      <c r="H68" s="3" t="s">
        <v>30</v>
      </c>
      <c r="I68" s="3" t="s">
        <v>364</v>
      </c>
      <c r="J68" s="5">
        <f t="shared" si="0"/>
        <v>21</v>
      </c>
      <c r="K68" s="3" t="s">
        <v>30</v>
      </c>
      <c r="L68" s="4"/>
      <c r="M68" s="3" t="s">
        <v>30</v>
      </c>
      <c r="N68" s="3" t="s">
        <v>30</v>
      </c>
      <c r="O68" s="3" t="s">
        <v>34</v>
      </c>
      <c r="P68" s="3" t="s">
        <v>35</v>
      </c>
      <c r="Q68" s="3" t="s">
        <v>33</v>
      </c>
      <c r="R68" s="3" t="s">
        <v>267</v>
      </c>
      <c r="S68" s="3" t="s">
        <v>30</v>
      </c>
      <c r="T68" s="3" t="s">
        <v>365</v>
      </c>
      <c r="U68" s="3" t="s">
        <v>366</v>
      </c>
      <c r="V68" s="4"/>
      <c r="W68" s="4"/>
      <c r="X68" s="3" t="s">
        <v>37</v>
      </c>
      <c r="Y68" s="3" t="s">
        <v>37</v>
      </c>
      <c r="Z68" s="3" t="s">
        <v>37</v>
      </c>
      <c r="AA68" s="3" t="s">
        <v>37</v>
      </c>
      <c r="AB68" s="3" t="s">
        <v>367</v>
      </c>
      <c r="AC68" s="3" t="s">
        <v>368</v>
      </c>
    </row>
    <row r="69" spans="1:29" ht="25" customHeight="1" x14ac:dyDescent="0.35">
      <c r="A69" s="6">
        <v>1299</v>
      </c>
      <c r="B69" s="3" t="s">
        <v>369</v>
      </c>
      <c r="C69" s="3"/>
      <c r="D69" s="3" t="s">
        <v>29</v>
      </c>
      <c r="E69" s="3" t="s">
        <v>33</v>
      </c>
      <c r="F69" s="3" t="s">
        <v>364</v>
      </c>
      <c r="G69" s="4"/>
      <c r="H69" s="3" t="s">
        <v>30</v>
      </c>
      <c r="I69" s="3" t="s">
        <v>370</v>
      </c>
      <c r="J69" s="5">
        <f t="shared" si="0"/>
        <v>57</v>
      </c>
      <c r="K69" s="3" t="s">
        <v>30</v>
      </c>
      <c r="L69" s="4"/>
      <c r="M69" s="3" t="s">
        <v>33</v>
      </c>
      <c r="N69" s="3" t="s">
        <v>30</v>
      </c>
      <c r="O69" s="3" t="s">
        <v>34</v>
      </c>
      <c r="P69" s="3" t="s">
        <v>35</v>
      </c>
      <c r="Q69" s="3" t="s">
        <v>33</v>
      </c>
      <c r="R69" s="3" t="s">
        <v>46</v>
      </c>
      <c r="S69" s="3" t="s">
        <v>30</v>
      </c>
      <c r="T69" s="3" t="s">
        <v>371</v>
      </c>
      <c r="U69" s="3" t="s">
        <v>53</v>
      </c>
      <c r="V69" s="3" t="s">
        <v>372</v>
      </c>
      <c r="W69" s="4"/>
      <c r="X69" s="3" t="s">
        <v>38</v>
      </c>
      <c r="Y69" s="3" t="s">
        <v>38</v>
      </c>
      <c r="Z69" s="3" t="s">
        <v>38</v>
      </c>
      <c r="AA69" s="3" t="s">
        <v>37</v>
      </c>
      <c r="AB69" s="3" t="s">
        <v>373</v>
      </c>
      <c r="AC69" s="3" t="s">
        <v>374</v>
      </c>
    </row>
    <row r="70" spans="1:29" ht="25" customHeight="1" x14ac:dyDescent="0.35">
      <c r="A70" s="6">
        <v>1297</v>
      </c>
      <c r="B70" s="3" t="s">
        <v>375</v>
      </c>
      <c r="C70" s="3"/>
      <c r="D70" s="3" t="s">
        <v>29</v>
      </c>
      <c r="E70" s="3" t="s">
        <v>30</v>
      </c>
      <c r="F70" s="4"/>
      <c r="G70" s="3" t="s">
        <v>376</v>
      </c>
      <c r="H70" s="3" t="s">
        <v>30</v>
      </c>
      <c r="I70" s="3" t="s">
        <v>377</v>
      </c>
      <c r="J70" s="5">
        <f t="shared" si="0"/>
        <v>12.5</v>
      </c>
      <c r="K70" s="3" t="s">
        <v>30</v>
      </c>
      <c r="L70" s="4"/>
      <c r="M70" s="3" t="s">
        <v>33</v>
      </c>
      <c r="N70" s="3" t="s">
        <v>30</v>
      </c>
      <c r="O70" s="3" t="s">
        <v>34</v>
      </c>
      <c r="P70" s="3" t="s">
        <v>35</v>
      </c>
      <c r="Q70" s="3" t="s">
        <v>30</v>
      </c>
      <c r="R70" s="3" t="s">
        <v>130</v>
      </c>
      <c r="S70" s="3" t="s">
        <v>30</v>
      </c>
      <c r="T70" s="3" t="s">
        <v>151</v>
      </c>
      <c r="U70" s="3" t="s">
        <v>378</v>
      </c>
      <c r="V70" s="3" t="s">
        <v>379</v>
      </c>
      <c r="W70" s="4"/>
      <c r="X70" s="3" t="s">
        <v>38</v>
      </c>
      <c r="Y70" s="3" t="s">
        <v>47</v>
      </c>
      <c r="Z70" s="3" t="s">
        <v>38</v>
      </c>
      <c r="AA70" s="3" t="s">
        <v>47</v>
      </c>
      <c r="AB70" s="3" t="s">
        <v>380</v>
      </c>
      <c r="AC70" s="3" t="s">
        <v>381</v>
      </c>
    </row>
    <row r="71" spans="1:29" ht="25" customHeight="1" x14ac:dyDescent="0.35">
      <c r="A71" s="6">
        <v>1296</v>
      </c>
      <c r="B71" s="3" t="s">
        <v>382</v>
      </c>
      <c r="C71" s="3"/>
      <c r="D71" s="3" t="s">
        <v>29</v>
      </c>
      <c r="E71" s="3" t="s">
        <v>30</v>
      </c>
      <c r="F71" s="4"/>
      <c r="G71" s="3" t="s">
        <v>383</v>
      </c>
      <c r="H71" s="3" t="s">
        <v>30</v>
      </c>
      <c r="I71" s="3" t="s">
        <v>384</v>
      </c>
      <c r="J71" s="5">
        <f t="shared" si="0"/>
        <v>4</v>
      </c>
      <c r="K71" s="3" t="s">
        <v>30</v>
      </c>
      <c r="L71" s="4"/>
      <c r="M71" s="3" t="s">
        <v>33</v>
      </c>
      <c r="N71" s="3" t="s">
        <v>33</v>
      </c>
      <c r="O71" s="3" t="s">
        <v>34</v>
      </c>
      <c r="P71" s="3" t="s">
        <v>35</v>
      </c>
      <c r="Q71" s="3" t="s">
        <v>30</v>
      </c>
      <c r="R71" s="3" t="s">
        <v>267</v>
      </c>
      <c r="S71" s="3" t="s">
        <v>33</v>
      </c>
      <c r="T71" s="4"/>
      <c r="U71" s="4"/>
      <c r="V71" s="4"/>
      <c r="W71" s="4"/>
      <c r="X71" s="3" t="s">
        <v>38</v>
      </c>
      <c r="Y71" s="3" t="s">
        <v>47</v>
      </c>
      <c r="Z71" s="3" t="s">
        <v>38</v>
      </c>
      <c r="AA71" s="3" t="s">
        <v>38</v>
      </c>
      <c r="AB71" s="4"/>
      <c r="AC71" s="3" t="s">
        <v>385</v>
      </c>
    </row>
    <row r="72" spans="1:29" ht="25" customHeight="1" x14ac:dyDescent="0.35">
      <c r="A72" s="6">
        <v>1294</v>
      </c>
      <c r="B72" s="3" t="s">
        <v>386</v>
      </c>
      <c r="C72" s="3"/>
      <c r="D72" s="3" t="s">
        <v>29</v>
      </c>
      <c r="E72" s="3" t="s">
        <v>30</v>
      </c>
      <c r="F72" s="4"/>
      <c r="G72" s="3" t="s">
        <v>31</v>
      </c>
      <c r="H72" s="3" t="s">
        <v>33</v>
      </c>
      <c r="I72" s="4"/>
      <c r="J72" s="5">
        <f t="shared" si="0"/>
        <v>-33</v>
      </c>
      <c r="K72" s="4"/>
      <c r="L72" s="4"/>
      <c r="M72" s="4"/>
      <c r="N72" s="4"/>
      <c r="O72" s="4"/>
      <c r="P72" s="4"/>
      <c r="Q72" s="3" t="s">
        <v>30</v>
      </c>
      <c r="R72" s="3" t="s">
        <v>107</v>
      </c>
      <c r="S72" s="3" t="s">
        <v>30</v>
      </c>
      <c r="T72" s="3" t="s">
        <v>387</v>
      </c>
      <c r="U72" s="3" t="s">
        <v>246</v>
      </c>
      <c r="V72" s="3" t="s">
        <v>388</v>
      </c>
      <c r="W72" s="4"/>
      <c r="X72" s="3" t="s">
        <v>37</v>
      </c>
      <c r="Y72" s="3" t="s">
        <v>37</v>
      </c>
      <c r="Z72" s="3" t="s">
        <v>37</v>
      </c>
      <c r="AA72" s="3" t="s">
        <v>37</v>
      </c>
      <c r="AB72" s="3" t="s">
        <v>389</v>
      </c>
      <c r="AC72" s="3" t="s">
        <v>390</v>
      </c>
    </row>
    <row r="73" spans="1:29" ht="25" customHeight="1" x14ac:dyDescent="0.35">
      <c r="A73" s="6">
        <v>1293</v>
      </c>
      <c r="B73" s="3" t="s">
        <v>391</v>
      </c>
      <c r="C73" s="3"/>
      <c r="D73" s="3" t="s">
        <v>29</v>
      </c>
      <c r="E73" s="3" t="s">
        <v>30</v>
      </c>
      <c r="F73" s="4"/>
      <c r="G73" s="3" t="s">
        <v>188</v>
      </c>
      <c r="H73" s="3" t="s">
        <v>30</v>
      </c>
      <c r="I73" s="3" t="s">
        <v>392</v>
      </c>
      <c r="J73" s="5">
        <f t="shared" si="0"/>
        <v>14</v>
      </c>
      <c r="K73" s="3" t="s">
        <v>30</v>
      </c>
      <c r="L73" s="4"/>
      <c r="M73" s="3" t="s">
        <v>33</v>
      </c>
      <c r="N73" s="3" t="s">
        <v>33</v>
      </c>
      <c r="O73" s="3" t="s">
        <v>34</v>
      </c>
      <c r="P73" s="3" t="s">
        <v>74</v>
      </c>
      <c r="Q73" s="3" t="s">
        <v>33</v>
      </c>
      <c r="R73" s="3" t="s">
        <v>46</v>
      </c>
      <c r="S73" s="3" t="s">
        <v>33</v>
      </c>
      <c r="T73" s="4"/>
      <c r="U73" s="4"/>
      <c r="V73" s="4"/>
      <c r="W73" s="4"/>
      <c r="X73" s="3" t="s">
        <v>38</v>
      </c>
      <c r="Y73" s="3" t="s">
        <v>47</v>
      </c>
      <c r="Z73" s="3" t="s">
        <v>38</v>
      </c>
      <c r="AA73" s="3" t="s">
        <v>47</v>
      </c>
      <c r="AB73" s="4"/>
      <c r="AC73" s="3" t="s">
        <v>393</v>
      </c>
    </row>
    <row r="74" spans="1:29" ht="25" customHeight="1" x14ac:dyDescent="0.35">
      <c r="A74" s="6">
        <v>1292</v>
      </c>
      <c r="B74" s="3" t="s">
        <v>394</v>
      </c>
      <c r="C74" s="3"/>
      <c r="D74" s="3" t="s">
        <v>29</v>
      </c>
      <c r="E74" s="3" t="s">
        <v>30</v>
      </c>
      <c r="F74" s="4"/>
      <c r="G74" s="3" t="s">
        <v>204</v>
      </c>
      <c r="H74" s="3" t="s">
        <v>30</v>
      </c>
      <c r="I74" s="3" t="s">
        <v>204</v>
      </c>
      <c r="J74" s="5">
        <f t="shared" si="0"/>
        <v>0</v>
      </c>
      <c r="K74" s="3" t="s">
        <v>30</v>
      </c>
      <c r="L74" s="4"/>
      <c r="M74" s="3" t="s">
        <v>30</v>
      </c>
      <c r="N74" s="3" t="s">
        <v>33</v>
      </c>
      <c r="O74" s="3" t="s">
        <v>44</v>
      </c>
      <c r="P74" s="3" t="s">
        <v>58</v>
      </c>
      <c r="Q74" s="3" t="s">
        <v>33</v>
      </c>
      <c r="R74" s="3" t="s">
        <v>143</v>
      </c>
      <c r="S74" s="3" t="s">
        <v>33</v>
      </c>
      <c r="T74" s="4"/>
      <c r="U74" s="4"/>
      <c r="V74" s="4"/>
      <c r="W74" s="4"/>
      <c r="X74" s="3" t="s">
        <v>37</v>
      </c>
      <c r="Y74" s="3" t="s">
        <v>38</v>
      </c>
      <c r="Z74" s="3" t="s">
        <v>37</v>
      </c>
      <c r="AA74" s="3" t="s">
        <v>38</v>
      </c>
      <c r="AB74" s="4"/>
      <c r="AC74" s="3" t="s">
        <v>395</v>
      </c>
    </row>
    <row r="75" spans="1:29" ht="25" customHeight="1" x14ac:dyDescent="0.35">
      <c r="A75" s="6">
        <v>1289</v>
      </c>
      <c r="B75" s="3" t="s">
        <v>396</v>
      </c>
      <c r="C75" s="3"/>
      <c r="D75" s="3" t="s">
        <v>142</v>
      </c>
      <c r="E75" s="3" t="s">
        <v>30</v>
      </c>
      <c r="F75" s="4"/>
      <c r="G75" s="3" t="s">
        <v>255</v>
      </c>
      <c r="H75" s="3" t="s">
        <v>30</v>
      </c>
      <c r="I75" s="3" t="s">
        <v>78</v>
      </c>
      <c r="J75" s="5">
        <f t="shared" si="0"/>
        <v>10</v>
      </c>
      <c r="K75" s="3" t="s">
        <v>30</v>
      </c>
      <c r="L75" s="4"/>
      <c r="M75" s="3" t="s">
        <v>30</v>
      </c>
      <c r="N75" s="3" t="s">
        <v>30</v>
      </c>
      <c r="O75" s="3" t="s">
        <v>34</v>
      </c>
      <c r="P75" s="3" t="s">
        <v>35</v>
      </c>
      <c r="Q75" s="3" t="s">
        <v>30</v>
      </c>
      <c r="R75" s="3" t="s">
        <v>46</v>
      </c>
      <c r="S75" s="3" t="s">
        <v>30</v>
      </c>
      <c r="T75" s="3" t="s">
        <v>397</v>
      </c>
      <c r="U75" s="3" t="s">
        <v>398</v>
      </c>
      <c r="V75" s="3" t="s">
        <v>399</v>
      </c>
      <c r="W75" s="4"/>
      <c r="X75" s="3" t="s">
        <v>37</v>
      </c>
      <c r="Y75" s="3" t="s">
        <v>37</v>
      </c>
      <c r="Z75" s="3" t="s">
        <v>37</v>
      </c>
      <c r="AA75" s="3" t="s">
        <v>38</v>
      </c>
      <c r="AB75" s="3" t="s">
        <v>400</v>
      </c>
      <c r="AC75" s="3" t="s">
        <v>401</v>
      </c>
    </row>
    <row r="76" spans="1:29" ht="25" customHeight="1" x14ac:dyDescent="0.35">
      <c r="A76" s="6">
        <v>1287</v>
      </c>
      <c r="B76" s="3" t="s">
        <v>402</v>
      </c>
      <c r="C76" s="3"/>
      <c r="D76" s="3" t="s">
        <v>142</v>
      </c>
      <c r="E76" s="3" t="s">
        <v>30</v>
      </c>
      <c r="F76" s="4"/>
      <c r="G76" s="3" t="s">
        <v>58</v>
      </c>
      <c r="H76" s="3" t="s">
        <v>30</v>
      </c>
      <c r="I76" s="3" t="s">
        <v>204</v>
      </c>
      <c r="J76" s="5">
        <f t="shared" si="0"/>
        <v>5</v>
      </c>
      <c r="K76" s="3" t="s">
        <v>30</v>
      </c>
      <c r="L76" s="4"/>
      <c r="M76" s="3" t="s">
        <v>33</v>
      </c>
      <c r="N76" s="3" t="s">
        <v>33</v>
      </c>
      <c r="O76" s="3" t="s">
        <v>34</v>
      </c>
      <c r="P76" s="3" t="s">
        <v>74</v>
      </c>
      <c r="Q76" s="3" t="s">
        <v>33</v>
      </c>
      <c r="R76" s="3" t="s">
        <v>403</v>
      </c>
      <c r="S76" s="3" t="s">
        <v>30</v>
      </c>
      <c r="T76" s="3" t="s">
        <v>404</v>
      </c>
      <c r="U76" s="3" t="s">
        <v>405</v>
      </c>
      <c r="V76" s="3" t="s">
        <v>406</v>
      </c>
      <c r="W76" s="4"/>
      <c r="X76" s="3" t="s">
        <v>38</v>
      </c>
      <c r="Y76" s="3" t="s">
        <v>37</v>
      </c>
      <c r="Z76" s="3" t="s">
        <v>47</v>
      </c>
      <c r="AA76" s="3" t="s">
        <v>38</v>
      </c>
      <c r="AB76" s="4"/>
      <c r="AC76" s="3" t="s">
        <v>407</v>
      </c>
    </row>
    <row r="77" spans="1:29" ht="25" customHeight="1" x14ac:dyDescent="0.35">
      <c r="A77" s="6">
        <v>1283</v>
      </c>
      <c r="B77" s="3" t="s">
        <v>408</v>
      </c>
      <c r="C77" s="3"/>
      <c r="D77" s="3" t="s">
        <v>142</v>
      </c>
      <c r="E77" s="3" t="s">
        <v>30</v>
      </c>
      <c r="F77" s="4"/>
      <c r="G77" s="3" t="s">
        <v>238</v>
      </c>
      <c r="H77" s="3" t="s">
        <v>30</v>
      </c>
      <c r="I77" s="3" t="s">
        <v>409</v>
      </c>
      <c r="J77" s="5">
        <f t="shared" si="0"/>
        <v>16000</v>
      </c>
      <c r="K77" s="3" t="s">
        <v>33</v>
      </c>
      <c r="L77" s="4"/>
      <c r="M77" s="3" t="s">
        <v>30</v>
      </c>
      <c r="N77" s="3" t="s">
        <v>30</v>
      </c>
      <c r="O77" s="3" t="s">
        <v>34</v>
      </c>
      <c r="P77" s="3" t="s">
        <v>35</v>
      </c>
      <c r="Q77" s="3" t="s">
        <v>30</v>
      </c>
      <c r="R77" s="3" t="s">
        <v>124</v>
      </c>
      <c r="S77" s="3" t="s">
        <v>30</v>
      </c>
      <c r="T77" s="3" t="s">
        <v>410</v>
      </c>
      <c r="U77" s="3" t="s">
        <v>411</v>
      </c>
      <c r="V77" s="4"/>
      <c r="W77" s="4"/>
      <c r="X77" s="3" t="s">
        <v>37</v>
      </c>
      <c r="Y77" s="3" t="s">
        <v>37</v>
      </c>
      <c r="Z77" s="3" t="s">
        <v>38</v>
      </c>
      <c r="AA77" s="3" t="s">
        <v>38</v>
      </c>
      <c r="AB77" s="3" t="s">
        <v>412</v>
      </c>
      <c r="AC77" s="3" t="s">
        <v>413</v>
      </c>
    </row>
    <row r="78" spans="1:29" ht="25" customHeight="1" x14ac:dyDescent="0.35">
      <c r="A78" s="6">
        <v>1280</v>
      </c>
      <c r="B78" s="3" t="s">
        <v>414</v>
      </c>
      <c r="C78" s="3"/>
      <c r="D78" s="3" t="s">
        <v>29</v>
      </c>
      <c r="E78" s="3" t="s">
        <v>33</v>
      </c>
      <c r="F78" s="3" t="s">
        <v>99</v>
      </c>
      <c r="G78" s="4"/>
      <c r="H78" s="3" t="s">
        <v>30</v>
      </c>
      <c r="I78" s="3" t="s">
        <v>415</v>
      </c>
      <c r="J78" s="5">
        <f t="shared" si="0"/>
        <v>38</v>
      </c>
      <c r="K78" s="3" t="s">
        <v>30</v>
      </c>
      <c r="L78" s="4"/>
      <c r="M78" s="3" t="s">
        <v>33</v>
      </c>
      <c r="N78" s="3" t="s">
        <v>33</v>
      </c>
      <c r="O78" s="3" t="s">
        <v>34</v>
      </c>
      <c r="P78" s="3" t="s">
        <v>35</v>
      </c>
      <c r="Q78" s="3" t="s">
        <v>33</v>
      </c>
      <c r="R78" s="3" t="s">
        <v>124</v>
      </c>
      <c r="S78" s="3" t="s">
        <v>30</v>
      </c>
      <c r="T78" s="3" t="s">
        <v>416</v>
      </c>
      <c r="U78" s="3" t="s">
        <v>417</v>
      </c>
      <c r="V78" s="3" t="s">
        <v>418</v>
      </c>
      <c r="W78" s="4"/>
      <c r="X78" s="3" t="s">
        <v>37</v>
      </c>
      <c r="Y78" s="3" t="s">
        <v>38</v>
      </c>
      <c r="Z78" s="3" t="s">
        <v>38</v>
      </c>
      <c r="AA78" s="3" t="s">
        <v>38</v>
      </c>
      <c r="AB78" s="3" t="s">
        <v>419</v>
      </c>
      <c r="AC78" s="3" t="s">
        <v>420</v>
      </c>
    </row>
    <row r="79" spans="1:29" ht="25" customHeight="1" x14ac:dyDescent="0.35">
      <c r="A79" s="6">
        <v>1277</v>
      </c>
      <c r="B79" s="3" t="s">
        <v>421</v>
      </c>
      <c r="C79" s="3"/>
      <c r="D79" s="3" t="s">
        <v>29</v>
      </c>
      <c r="E79" s="3" t="s">
        <v>33</v>
      </c>
      <c r="F79" s="3" t="s">
        <v>45</v>
      </c>
      <c r="G79" s="4"/>
      <c r="H79" s="3" t="s">
        <v>33</v>
      </c>
      <c r="I79" s="4"/>
      <c r="J79" s="5">
        <f t="shared" si="0"/>
        <v>0</v>
      </c>
      <c r="K79" s="4"/>
      <c r="L79" s="4"/>
      <c r="M79" s="4"/>
      <c r="N79" s="4"/>
      <c r="O79" s="4"/>
      <c r="P79" s="4"/>
      <c r="Q79" s="3" t="s">
        <v>30</v>
      </c>
      <c r="R79" s="3" t="s">
        <v>422</v>
      </c>
      <c r="S79" s="3" t="s">
        <v>30</v>
      </c>
      <c r="T79" s="3" t="s">
        <v>423</v>
      </c>
      <c r="U79" s="3" t="s">
        <v>424</v>
      </c>
      <c r="V79" s="3" t="s">
        <v>425</v>
      </c>
      <c r="W79" s="4"/>
      <c r="X79" s="3" t="s">
        <v>37</v>
      </c>
      <c r="Y79" s="3" t="s">
        <v>37</v>
      </c>
      <c r="Z79" s="3" t="s">
        <v>37</v>
      </c>
      <c r="AA79" s="3" t="s">
        <v>37</v>
      </c>
      <c r="AB79" s="4"/>
      <c r="AC79" s="3" t="s">
        <v>426</v>
      </c>
    </row>
    <row r="80" spans="1:29" ht="25" customHeight="1" x14ac:dyDescent="0.35">
      <c r="A80" s="6">
        <v>1276</v>
      </c>
      <c r="B80" s="3" t="s">
        <v>427</v>
      </c>
      <c r="C80" s="3"/>
      <c r="D80" s="3" t="s">
        <v>29</v>
      </c>
      <c r="E80" s="3" t="s">
        <v>33</v>
      </c>
      <c r="F80" s="3" t="s">
        <v>38</v>
      </c>
      <c r="G80" s="4"/>
      <c r="H80" s="3" t="s">
        <v>33</v>
      </c>
      <c r="I80" s="4"/>
      <c r="J80" s="5">
        <f t="shared" si="0"/>
        <v>0</v>
      </c>
      <c r="K80" s="4"/>
      <c r="L80" s="4"/>
      <c r="M80" s="4"/>
      <c r="N80" s="4"/>
      <c r="O80" s="4"/>
      <c r="P80" s="4"/>
      <c r="Q80" s="3" t="s">
        <v>33</v>
      </c>
      <c r="R80" s="3" t="s">
        <v>60</v>
      </c>
      <c r="S80" s="3" t="s">
        <v>33</v>
      </c>
      <c r="T80" s="4"/>
      <c r="U80" s="4"/>
      <c r="V80" s="4"/>
      <c r="W80" s="4"/>
      <c r="X80" s="3" t="s">
        <v>38</v>
      </c>
      <c r="Y80" s="3" t="s">
        <v>38</v>
      </c>
      <c r="Z80" s="3" t="s">
        <v>38</v>
      </c>
      <c r="AA80" s="3" t="s">
        <v>37</v>
      </c>
      <c r="AB80" s="3" t="s">
        <v>428</v>
      </c>
      <c r="AC80" s="3" t="s">
        <v>426</v>
      </c>
    </row>
    <row r="81" spans="1:29" ht="25" customHeight="1" x14ac:dyDescent="0.35">
      <c r="A81" s="6">
        <v>1217</v>
      </c>
      <c r="B81" s="3" t="s">
        <v>429</v>
      </c>
      <c r="C81" s="3"/>
      <c r="D81" s="3" t="s">
        <v>29</v>
      </c>
      <c r="E81" s="3" t="s">
        <v>30</v>
      </c>
      <c r="F81" s="4"/>
      <c r="G81" s="3" t="s">
        <v>259</v>
      </c>
      <c r="H81" s="3" t="s">
        <v>30</v>
      </c>
      <c r="I81" s="3" t="s">
        <v>430</v>
      </c>
      <c r="J81" s="5">
        <f t="shared" si="0"/>
        <v>4.3999999999999986</v>
      </c>
      <c r="K81" s="3" t="s">
        <v>30</v>
      </c>
      <c r="L81" s="4"/>
      <c r="M81" s="3" t="s">
        <v>30</v>
      </c>
      <c r="N81" s="3" t="s">
        <v>30</v>
      </c>
      <c r="O81" s="3" t="s">
        <v>34</v>
      </c>
      <c r="P81" s="3" t="s">
        <v>35</v>
      </c>
      <c r="Q81" s="3" t="s">
        <v>33</v>
      </c>
      <c r="R81" s="3" t="s">
        <v>267</v>
      </c>
      <c r="S81" s="3" t="s">
        <v>30</v>
      </c>
      <c r="T81" s="3" t="s">
        <v>431</v>
      </c>
      <c r="U81" s="3" t="s">
        <v>432</v>
      </c>
      <c r="V81" s="4"/>
      <c r="W81" s="4"/>
      <c r="X81" s="3" t="s">
        <v>37</v>
      </c>
      <c r="Y81" s="3" t="s">
        <v>37</v>
      </c>
      <c r="Z81" s="3" t="s">
        <v>37</v>
      </c>
      <c r="AA81" s="3" t="s">
        <v>38</v>
      </c>
      <c r="AB81" s="3" t="s">
        <v>433</v>
      </c>
      <c r="AC81" s="3" t="s">
        <v>434</v>
      </c>
    </row>
    <row r="82" spans="1:29" ht="25" customHeight="1" x14ac:dyDescent="0.35">
      <c r="A82" s="6">
        <v>1215</v>
      </c>
      <c r="B82" s="3" t="s">
        <v>435</v>
      </c>
      <c r="C82" s="3"/>
      <c r="D82" s="3" t="s">
        <v>29</v>
      </c>
      <c r="E82" s="3" t="s">
        <v>30</v>
      </c>
      <c r="F82" s="4"/>
      <c r="G82" s="3" t="s">
        <v>292</v>
      </c>
      <c r="H82" s="3" t="s">
        <v>30</v>
      </c>
      <c r="I82" s="3" t="s">
        <v>123</v>
      </c>
      <c r="J82" s="5">
        <f t="shared" si="0"/>
        <v>13</v>
      </c>
      <c r="K82" s="3" t="s">
        <v>30</v>
      </c>
      <c r="L82" s="4"/>
      <c r="M82" s="3" t="s">
        <v>33</v>
      </c>
      <c r="N82" s="3" t="s">
        <v>30</v>
      </c>
      <c r="O82" s="3" t="s">
        <v>34</v>
      </c>
      <c r="P82" s="3" t="s">
        <v>35</v>
      </c>
      <c r="Q82" s="3" t="s">
        <v>30</v>
      </c>
      <c r="R82" s="3" t="s">
        <v>436</v>
      </c>
      <c r="S82" s="3" t="s">
        <v>33</v>
      </c>
      <c r="T82" s="4"/>
      <c r="U82" s="4"/>
      <c r="V82" s="4"/>
      <c r="W82" s="4"/>
      <c r="X82" s="3" t="s">
        <v>38</v>
      </c>
      <c r="Y82" s="3" t="s">
        <v>47</v>
      </c>
      <c r="Z82" s="3" t="s">
        <v>38</v>
      </c>
      <c r="AA82" s="3" t="s">
        <v>38</v>
      </c>
      <c r="AB82" s="4"/>
      <c r="AC82" s="3" t="s">
        <v>437</v>
      </c>
    </row>
    <row r="83" spans="1:29" ht="25" customHeight="1" x14ac:dyDescent="0.35">
      <c r="A83" s="6">
        <v>1214</v>
      </c>
      <c r="B83" s="3" t="s">
        <v>438</v>
      </c>
      <c r="C83" s="3"/>
      <c r="D83" s="3" t="s">
        <v>29</v>
      </c>
      <c r="E83" s="3" t="s">
        <v>30</v>
      </c>
      <c r="F83" s="4"/>
      <c r="G83" s="3" t="s">
        <v>123</v>
      </c>
      <c r="H83" s="3" t="s">
        <v>30</v>
      </c>
      <c r="I83" s="3" t="s">
        <v>439</v>
      </c>
      <c r="J83" s="5">
        <f t="shared" si="0"/>
        <v>6</v>
      </c>
      <c r="K83" s="3" t="s">
        <v>30</v>
      </c>
      <c r="L83" s="4"/>
      <c r="M83" s="3" t="s">
        <v>30</v>
      </c>
      <c r="N83" s="3" t="s">
        <v>30</v>
      </c>
      <c r="O83" s="3" t="s">
        <v>34</v>
      </c>
      <c r="P83" s="3" t="s">
        <v>74</v>
      </c>
      <c r="Q83" s="3" t="s">
        <v>33</v>
      </c>
      <c r="R83" s="3" t="s">
        <v>107</v>
      </c>
      <c r="S83" s="3" t="s">
        <v>30</v>
      </c>
      <c r="T83" s="3" t="s">
        <v>440</v>
      </c>
      <c r="U83" s="3" t="s">
        <v>441</v>
      </c>
      <c r="V83" s="3" t="s">
        <v>442</v>
      </c>
      <c r="W83" s="4"/>
      <c r="X83" s="3" t="s">
        <v>37</v>
      </c>
      <c r="Y83" s="3" t="s">
        <v>37</v>
      </c>
      <c r="Z83" s="3" t="s">
        <v>37</v>
      </c>
      <c r="AA83" s="3" t="s">
        <v>37</v>
      </c>
      <c r="AB83" s="3" t="s">
        <v>443</v>
      </c>
      <c r="AC83" s="3" t="s">
        <v>444</v>
      </c>
    </row>
    <row r="84" spans="1:29" ht="25" customHeight="1" x14ac:dyDescent="0.35">
      <c r="A84" s="6">
        <v>1213</v>
      </c>
      <c r="B84" s="3" t="s">
        <v>445</v>
      </c>
      <c r="C84" s="3"/>
      <c r="D84" s="3" t="s">
        <v>29</v>
      </c>
      <c r="E84" s="3" t="s">
        <v>30</v>
      </c>
      <c r="F84" s="4"/>
      <c r="G84" s="3" t="s">
        <v>123</v>
      </c>
      <c r="H84" s="3" t="s">
        <v>30</v>
      </c>
      <c r="I84" s="3" t="s">
        <v>106</v>
      </c>
      <c r="J84" s="5">
        <f t="shared" si="0"/>
        <v>7</v>
      </c>
      <c r="K84" s="3" t="s">
        <v>30</v>
      </c>
      <c r="L84" s="4"/>
      <c r="M84" s="3" t="s">
        <v>30</v>
      </c>
      <c r="N84" s="3" t="s">
        <v>30</v>
      </c>
      <c r="O84" s="3" t="s">
        <v>34</v>
      </c>
      <c r="P84" s="3" t="s">
        <v>74</v>
      </c>
      <c r="Q84" s="3" t="s">
        <v>33</v>
      </c>
      <c r="R84" s="3" t="s">
        <v>446</v>
      </c>
      <c r="S84" s="3" t="s">
        <v>33</v>
      </c>
      <c r="T84" s="4"/>
      <c r="U84" s="4"/>
      <c r="V84" s="4"/>
      <c r="W84" s="4"/>
      <c r="X84" s="3" t="s">
        <v>37</v>
      </c>
      <c r="Y84" s="3" t="s">
        <v>37</v>
      </c>
      <c r="Z84" s="3" t="s">
        <v>37</v>
      </c>
      <c r="AA84" s="3" t="s">
        <v>37</v>
      </c>
      <c r="AB84" s="3" t="s">
        <v>447</v>
      </c>
      <c r="AC84" s="3" t="s">
        <v>448</v>
      </c>
    </row>
    <row r="85" spans="1:29" ht="25" customHeight="1" x14ac:dyDescent="0.35">
      <c r="A85" s="6">
        <v>1206</v>
      </c>
      <c r="B85" s="3" t="s">
        <v>449</v>
      </c>
      <c r="C85" s="3"/>
      <c r="D85" s="3" t="s">
        <v>142</v>
      </c>
      <c r="E85" s="3" t="s">
        <v>30</v>
      </c>
      <c r="F85" s="4"/>
      <c r="G85" s="3" t="s">
        <v>450</v>
      </c>
      <c r="H85" s="3" t="s">
        <v>30</v>
      </c>
      <c r="I85" s="3" t="s">
        <v>450</v>
      </c>
      <c r="J85" s="5">
        <f t="shared" si="0"/>
        <v>0</v>
      </c>
      <c r="K85" s="3" t="s">
        <v>30</v>
      </c>
      <c r="L85" s="4"/>
      <c r="M85" s="3" t="s">
        <v>33</v>
      </c>
      <c r="N85" s="3" t="s">
        <v>33</v>
      </c>
      <c r="O85" s="3" t="s">
        <v>34</v>
      </c>
      <c r="P85" s="3" t="s">
        <v>35</v>
      </c>
      <c r="Q85" s="3" t="s">
        <v>33</v>
      </c>
      <c r="R85" s="3" t="s">
        <v>130</v>
      </c>
      <c r="S85" s="3" t="s">
        <v>33</v>
      </c>
      <c r="T85" s="4"/>
      <c r="U85" s="4"/>
      <c r="V85" s="4"/>
      <c r="W85" s="4"/>
      <c r="X85" s="3" t="s">
        <v>47</v>
      </c>
      <c r="Y85" s="3" t="s">
        <v>47</v>
      </c>
      <c r="Z85" s="3" t="s">
        <v>38</v>
      </c>
      <c r="AA85" s="3" t="s">
        <v>184</v>
      </c>
      <c r="AB85" s="3" t="s">
        <v>451</v>
      </c>
      <c r="AC85" s="3" t="s">
        <v>452</v>
      </c>
    </row>
    <row r="86" spans="1:29" ht="25" customHeight="1" x14ac:dyDescent="0.35">
      <c r="A86" s="6">
        <v>1205</v>
      </c>
      <c r="B86" s="3" t="s">
        <v>453</v>
      </c>
      <c r="C86" s="3"/>
      <c r="D86" s="3" t="s">
        <v>29</v>
      </c>
      <c r="E86" s="3" t="s">
        <v>33</v>
      </c>
      <c r="F86" s="3" t="s">
        <v>99</v>
      </c>
      <c r="G86" s="4"/>
      <c r="H86" s="3" t="s">
        <v>30</v>
      </c>
      <c r="I86" s="3" t="s">
        <v>128</v>
      </c>
      <c r="J86" s="5">
        <f t="shared" si="0"/>
        <v>22</v>
      </c>
      <c r="K86" s="3" t="s">
        <v>30</v>
      </c>
      <c r="L86" s="4"/>
      <c r="M86" s="3" t="s">
        <v>33</v>
      </c>
      <c r="N86" s="3" t="s">
        <v>33</v>
      </c>
      <c r="O86" s="3" t="s">
        <v>44</v>
      </c>
      <c r="P86" s="3" t="s">
        <v>45</v>
      </c>
      <c r="Q86" s="3" t="s">
        <v>33</v>
      </c>
      <c r="R86" s="3" t="s">
        <v>124</v>
      </c>
      <c r="S86" s="3" t="s">
        <v>30</v>
      </c>
      <c r="T86" s="3" t="s">
        <v>95</v>
      </c>
      <c r="U86" s="3" t="s">
        <v>197</v>
      </c>
      <c r="V86" s="3" t="s">
        <v>454</v>
      </c>
      <c r="W86" s="4"/>
      <c r="X86" s="3" t="s">
        <v>37</v>
      </c>
      <c r="Y86" s="3" t="s">
        <v>37</v>
      </c>
      <c r="Z86" s="3" t="s">
        <v>37</v>
      </c>
      <c r="AA86" s="3" t="s">
        <v>37</v>
      </c>
      <c r="AB86" s="4"/>
      <c r="AC86" s="3" t="s">
        <v>455</v>
      </c>
    </row>
    <row r="87" spans="1:29" ht="25" customHeight="1" x14ac:dyDescent="0.35">
      <c r="A87" s="6">
        <v>1202</v>
      </c>
      <c r="B87" s="3" t="s">
        <v>456</v>
      </c>
      <c r="C87" s="3"/>
      <c r="D87" s="3" t="s">
        <v>29</v>
      </c>
      <c r="E87" s="3" t="s">
        <v>30</v>
      </c>
      <c r="F87" s="4"/>
      <c r="G87" s="3" t="s">
        <v>123</v>
      </c>
      <c r="H87" s="3" t="s">
        <v>30</v>
      </c>
      <c r="I87" s="3" t="s">
        <v>136</v>
      </c>
      <c r="J87" s="5">
        <f t="shared" si="0"/>
        <v>5</v>
      </c>
      <c r="K87" s="3" t="s">
        <v>30</v>
      </c>
      <c r="L87" s="4"/>
      <c r="M87" s="3" t="s">
        <v>30</v>
      </c>
      <c r="N87" s="3" t="s">
        <v>30</v>
      </c>
      <c r="O87" s="3" t="s">
        <v>44</v>
      </c>
      <c r="P87" s="3" t="s">
        <v>204</v>
      </c>
      <c r="Q87" s="3" t="s">
        <v>33</v>
      </c>
      <c r="R87" s="3" t="s">
        <v>457</v>
      </c>
      <c r="S87" s="3" t="s">
        <v>30</v>
      </c>
      <c r="T87" s="3" t="s">
        <v>95</v>
      </c>
      <c r="U87" s="3" t="s">
        <v>458</v>
      </c>
      <c r="V87" s="3" t="s">
        <v>458</v>
      </c>
      <c r="W87" s="4"/>
      <c r="X87" s="3" t="s">
        <v>37</v>
      </c>
      <c r="Y87" s="3" t="s">
        <v>47</v>
      </c>
      <c r="Z87" s="3" t="s">
        <v>37</v>
      </c>
      <c r="AA87" s="3" t="s">
        <v>37</v>
      </c>
      <c r="AB87" s="4"/>
      <c r="AC87" s="3" t="s">
        <v>459</v>
      </c>
    </row>
    <row r="88" spans="1:29" ht="25" customHeight="1" x14ac:dyDescent="0.35">
      <c r="A88" s="6">
        <v>1200</v>
      </c>
      <c r="B88" s="3" t="s">
        <v>460</v>
      </c>
      <c r="C88" s="3"/>
      <c r="D88" s="3" t="s">
        <v>29</v>
      </c>
      <c r="E88" s="3" t="s">
        <v>30</v>
      </c>
      <c r="F88" s="4"/>
      <c r="G88" s="3" t="s">
        <v>461</v>
      </c>
      <c r="H88" s="3" t="s">
        <v>30</v>
      </c>
      <c r="I88" s="3" t="s">
        <v>462</v>
      </c>
      <c r="J88" s="5">
        <f t="shared" si="0"/>
        <v>3</v>
      </c>
      <c r="K88" s="3" t="s">
        <v>30</v>
      </c>
      <c r="L88" s="4"/>
      <c r="M88" s="3" t="s">
        <v>33</v>
      </c>
      <c r="N88" s="3" t="s">
        <v>33</v>
      </c>
      <c r="O88" s="3" t="s">
        <v>34</v>
      </c>
      <c r="P88" s="3" t="s">
        <v>74</v>
      </c>
      <c r="Q88" s="3" t="s">
        <v>33</v>
      </c>
      <c r="R88" s="3" t="s">
        <v>267</v>
      </c>
      <c r="S88" s="3" t="s">
        <v>33</v>
      </c>
      <c r="T88" s="4"/>
      <c r="U88" s="4"/>
      <c r="V88" s="4"/>
      <c r="W88" s="4"/>
      <c r="X88" s="3" t="s">
        <v>38</v>
      </c>
      <c r="Y88" s="3" t="s">
        <v>38</v>
      </c>
      <c r="Z88" s="3" t="s">
        <v>37</v>
      </c>
      <c r="AA88" s="3" t="s">
        <v>38</v>
      </c>
      <c r="AB88" s="3" t="s">
        <v>463</v>
      </c>
      <c r="AC88" s="3" t="s">
        <v>464</v>
      </c>
    </row>
    <row r="89" spans="1:29" ht="25" customHeight="1" x14ac:dyDescent="0.35">
      <c r="A89" s="6">
        <v>1198</v>
      </c>
      <c r="B89" s="3" t="s">
        <v>465</v>
      </c>
      <c r="C89" s="3"/>
      <c r="D89" s="3" t="s">
        <v>142</v>
      </c>
      <c r="E89" s="3" t="s">
        <v>30</v>
      </c>
      <c r="F89" s="4"/>
      <c r="G89" s="3" t="s">
        <v>466</v>
      </c>
      <c r="H89" s="3" t="s">
        <v>30</v>
      </c>
      <c r="I89" s="3" t="s">
        <v>123</v>
      </c>
      <c r="J89" s="5">
        <f t="shared" si="0"/>
        <v>1.4400000000000013</v>
      </c>
      <c r="K89" s="3" t="s">
        <v>30</v>
      </c>
      <c r="L89" s="4"/>
      <c r="M89" s="3" t="s">
        <v>33</v>
      </c>
      <c r="N89" s="3" t="s">
        <v>33</v>
      </c>
      <c r="O89" s="3" t="s">
        <v>34</v>
      </c>
      <c r="P89" s="3" t="s">
        <v>35</v>
      </c>
      <c r="Q89" s="3" t="s">
        <v>30</v>
      </c>
      <c r="R89" s="3" t="s">
        <v>130</v>
      </c>
      <c r="S89" s="3" t="s">
        <v>30</v>
      </c>
      <c r="T89" s="3" t="s">
        <v>95</v>
      </c>
      <c r="U89" s="3" t="s">
        <v>467</v>
      </c>
      <c r="V89" s="3" t="s">
        <v>468</v>
      </c>
      <c r="W89" s="4"/>
      <c r="X89" s="3" t="s">
        <v>37</v>
      </c>
      <c r="Y89" s="3" t="s">
        <v>37</v>
      </c>
      <c r="Z89" s="3" t="s">
        <v>37</v>
      </c>
      <c r="AA89" s="3" t="s">
        <v>37</v>
      </c>
      <c r="AB89" s="4"/>
      <c r="AC89" s="3" t="s">
        <v>469</v>
      </c>
    </row>
    <row r="90" spans="1:29" ht="25" customHeight="1" x14ac:dyDescent="0.35">
      <c r="A90" s="6">
        <v>1197</v>
      </c>
      <c r="B90" s="3" t="s">
        <v>470</v>
      </c>
      <c r="C90" s="3"/>
      <c r="D90" s="3" t="s">
        <v>29</v>
      </c>
      <c r="E90" s="3" t="s">
        <v>30</v>
      </c>
      <c r="F90" s="4"/>
      <c r="G90" s="3" t="s">
        <v>128</v>
      </c>
      <c r="H90" s="3" t="s">
        <v>30</v>
      </c>
      <c r="I90" s="3" t="s">
        <v>462</v>
      </c>
      <c r="J90" s="5">
        <f t="shared" si="0"/>
        <v>22</v>
      </c>
      <c r="K90" s="3" t="s">
        <v>30</v>
      </c>
      <c r="L90" s="4"/>
      <c r="M90" s="3" t="s">
        <v>30</v>
      </c>
      <c r="N90" s="3" t="s">
        <v>30</v>
      </c>
      <c r="O90" s="3" t="s">
        <v>34</v>
      </c>
      <c r="P90" s="3" t="s">
        <v>35</v>
      </c>
      <c r="Q90" s="3" t="s">
        <v>33</v>
      </c>
      <c r="R90" s="3" t="s">
        <v>51</v>
      </c>
      <c r="S90" s="3" t="s">
        <v>33</v>
      </c>
      <c r="T90" s="4"/>
      <c r="U90" s="4"/>
      <c r="V90" s="4"/>
      <c r="W90" s="4"/>
      <c r="X90" s="3" t="s">
        <v>37</v>
      </c>
      <c r="Y90" s="3" t="s">
        <v>37</v>
      </c>
      <c r="Z90" s="3" t="s">
        <v>37</v>
      </c>
      <c r="AA90" s="3" t="s">
        <v>37</v>
      </c>
      <c r="AB90" s="3" t="s">
        <v>471</v>
      </c>
      <c r="AC90" s="3" t="s">
        <v>472</v>
      </c>
    </row>
    <row r="91" spans="1:29" ht="25" customHeight="1" x14ac:dyDescent="0.35">
      <c r="A91" s="6">
        <v>1196</v>
      </c>
      <c r="B91" s="3" t="s">
        <v>473</v>
      </c>
      <c r="C91" s="3"/>
      <c r="D91" s="3" t="s">
        <v>142</v>
      </c>
      <c r="E91" s="3" t="s">
        <v>30</v>
      </c>
      <c r="F91" s="4"/>
      <c r="G91" s="3" t="s">
        <v>474</v>
      </c>
      <c r="H91" s="3" t="s">
        <v>33</v>
      </c>
      <c r="I91" s="4"/>
      <c r="J91" s="5">
        <f t="shared" si="0"/>
        <v>-20000</v>
      </c>
      <c r="K91" s="4"/>
      <c r="L91" s="4"/>
      <c r="M91" s="4"/>
      <c r="N91" s="4"/>
      <c r="O91" s="4"/>
      <c r="P91" s="4"/>
      <c r="Q91" s="3" t="s">
        <v>30</v>
      </c>
      <c r="R91" s="3" t="s">
        <v>130</v>
      </c>
      <c r="S91" s="3" t="s">
        <v>30</v>
      </c>
      <c r="T91" s="3" t="s">
        <v>475</v>
      </c>
      <c r="U91" s="3" t="s">
        <v>476</v>
      </c>
      <c r="V91" s="4"/>
      <c r="W91" s="4"/>
      <c r="X91" s="3" t="s">
        <v>38</v>
      </c>
      <c r="Y91" s="3" t="s">
        <v>38</v>
      </c>
      <c r="Z91" s="3" t="s">
        <v>37</v>
      </c>
      <c r="AA91" s="3" t="s">
        <v>38</v>
      </c>
      <c r="AB91" s="3" t="s">
        <v>477</v>
      </c>
      <c r="AC91" s="3" t="s">
        <v>478</v>
      </c>
    </row>
    <row r="92" spans="1:29" ht="25" customHeight="1" x14ac:dyDescent="0.35">
      <c r="A92" s="6">
        <v>1195</v>
      </c>
      <c r="B92" s="3" t="s">
        <v>479</v>
      </c>
      <c r="C92" s="3"/>
      <c r="D92" s="3" t="s">
        <v>29</v>
      </c>
      <c r="E92" s="3" t="s">
        <v>33</v>
      </c>
      <c r="F92" s="3" t="s">
        <v>184</v>
      </c>
      <c r="G92" s="4"/>
      <c r="H92" s="3" t="s">
        <v>30</v>
      </c>
      <c r="I92" s="3" t="s">
        <v>106</v>
      </c>
      <c r="J92" s="5">
        <f t="shared" si="0"/>
        <v>32</v>
      </c>
      <c r="K92" s="3" t="s">
        <v>30</v>
      </c>
      <c r="L92" s="4"/>
      <c r="M92" s="3" t="s">
        <v>33</v>
      </c>
      <c r="N92" s="3" t="s">
        <v>30</v>
      </c>
      <c r="O92" s="3" t="s">
        <v>34</v>
      </c>
      <c r="P92" s="3" t="s">
        <v>35</v>
      </c>
      <c r="Q92" s="3" t="s">
        <v>33</v>
      </c>
      <c r="R92" s="3" t="s">
        <v>480</v>
      </c>
      <c r="S92" s="3" t="s">
        <v>33</v>
      </c>
      <c r="T92" s="4"/>
      <c r="U92" s="4"/>
      <c r="V92" s="4"/>
      <c r="W92" s="4"/>
      <c r="X92" s="3" t="s">
        <v>37</v>
      </c>
      <c r="Y92" s="3" t="s">
        <v>38</v>
      </c>
      <c r="Z92" s="3" t="s">
        <v>38</v>
      </c>
      <c r="AA92" s="3" t="s">
        <v>38</v>
      </c>
      <c r="AB92" s="4"/>
      <c r="AC92" s="3" t="s">
        <v>481</v>
      </c>
    </row>
    <row r="93" spans="1:29" ht="25" customHeight="1" x14ac:dyDescent="0.35">
      <c r="A93" s="6">
        <v>1185</v>
      </c>
      <c r="B93" s="3" t="s">
        <v>482</v>
      </c>
      <c r="C93" s="3"/>
      <c r="D93" s="3" t="s">
        <v>29</v>
      </c>
      <c r="E93" s="3" t="s">
        <v>30</v>
      </c>
      <c r="F93" s="4"/>
      <c r="G93" s="3" t="s">
        <v>483</v>
      </c>
      <c r="H93" s="3" t="s">
        <v>30</v>
      </c>
      <c r="I93" s="3" t="s">
        <v>483</v>
      </c>
      <c r="J93" s="5">
        <f t="shared" si="0"/>
        <v>0</v>
      </c>
      <c r="K93" s="3" t="s">
        <v>30</v>
      </c>
      <c r="L93" s="4"/>
      <c r="M93" s="3" t="s">
        <v>33</v>
      </c>
      <c r="N93" s="3" t="s">
        <v>33</v>
      </c>
      <c r="O93" s="3" t="s">
        <v>44</v>
      </c>
      <c r="P93" s="3" t="s">
        <v>45</v>
      </c>
      <c r="Q93" s="3" t="s">
        <v>30</v>
      </c>
      <c r="R93" s="3" t="s">
        <v>46</v>
      </c>
      <c r="S93" s="3" t="s">
        <v>30</v>
      </c>
      <c r="T93" s="3" t="s">
        <v>484</v>
      </c>
      <c r="U93" s="3" t="s">
        <v>485</v>
      </c>
      <c r="V93" s="4"/>
      <c r="W93" s="4"/>
      <c r="X93" s="3" t="s">
        <v>37</v>
      </c>
      <c r="Y93" s="3" t="s">
        <v>37</v>
      </c>
      <c r="Z93" s="3" t="s">
        <v>37</v>
      </c>
      <c r="AA93" s="3" t="s">
        <v>37</v>
      </c>
      <c r="AB93" s="3" t="s">
        <v>486</v>
      </c>
      <c r="AC93" s="3" t="s">
        <v>487</v>
      </c>
    </row>
    <row r="94" spans="1:29" ht="25" customHeight="1" x14ac:dyDescent="0.35">
      <c r="A94" s="6">
        <v>1184</v>
      </c>
      <c r="B94" s="3" t="s">
        <v>488</v>
      </c>
      <c r="C94" s="3"/>
      <c r="D94" s="3" t="s">
        <v>29</v>
      </c>
      <c r="E94" s="3" t="s">
        <v>30</v>
      </c>
      <c r="F94" s="4"/>
      <c r="G94" s="3" t="s">
        <v>128</v>
      </c>
      <c r="H94" s="3" t="s">
        <v>30</v>
      </c>
      <c r="I94" s="3" t="s">
        <v>128</v>
      </c>
      <c r="J94" s="5">
        <f t="shared" si="0"/>
        <v>0</v>
      </c>
      <c r="K94" s="3" t="s">
        <v>30</v>
      </c>
      <c r="L94" s="4"/>
      <c r="M94" s="3" t="s">
        <v>33</v>
      </c>
      <c r="N94" s="3" t="s">
        <v>33</v>
      </c>
      <c r="O94" s="3" t="s">
        <v>44</v>
      </c>
      <c r="P94" s="3" t="s">
        <v>123</v>
      </c>
      <c r="Q94" s="3" t="s">
        <v>30</v>
      </c>
      <c r="R94" s="3" t="s">
        <v>107</v>
      </c>
      <c r="S94" s="3" t="s">
        <v>30</v>
      </c>
      <c r="T94" s="3" t="s">
        <v>95</v>
      </c>
      <c r="U94" s="3" t="s">
        <v>489</v>
      </c>
      <c r="V94" s="4"/>
      <c r="W94" s="4"/>
      <c r="X94" s="3" t="s">
        <v>37</v>
      </c>
      <c r="Y94" s="3" t="s">
        <v>37</v>
      </c>
      <c r="Z94" s="3" t="s">
        <v>37</v>
      </c>
      <c r="AA94" s="3" t="s">
        <v>38</v>
      </c>
      <c r="AB94" s="4"/>
      <c r="AC94" s="3" t="s">
        <v>490</v>
      </c>
    </row>
    <row r="95" spans="1:29" ht="25" customHeight="1" x14ac:dyDescent="0.35">
      <c r="A95" s="6">
        <v>1183</v>
      </c>
      <c r="B95" s="3" t="s">
        <v>491</v>
      </c>
      <c r="C95" s="3"/>
      <c r="D95" s="3" t="s">
        <v>29</v>
      </c>
      <c r="E95" s="3" t="s">
        <v>30</v>
      </c>
      <c r="F95" s="4"/>
      <c r="G95" s="3" t="s">
        <v>87</v>
      </c>
      <c r="H95" s="3" t="s">
        <v>30</v>
      </c>
      <c r="I95" s="3" t="s">
        <v>462</v>
      </c>
      <c r="J95" s="5">
        <f t="shared" si="0"/>
        <v>26</v>
      </c>
      <c r="K95" s="3" t="s">
        <v>30</v>
      </c>
      <c r="L95" s="4"/>
      <c r="M95" s="3" t="s">
        <v>30</v>
      </c>
      <c r="N95" s="3" t="s">
        <v>30</v>
      </c>
      <c r="O95" s="3" t="s">
        <v>34</v>
      </c>
      <c r="P95" s="3" t="s">
        <v>74</v>
      </c>
      <c r="Q95" s="3" t="s">
        <v>33</v>
      </c>
      <c r="R95" s="3" t="s">
        <v>492</v>
      </c>
      <c r="S95" s="3" t="s">
        <v>33</v>
      </c>
      <c r="T95" s="4"/>
      <c r="U95" s="4"/>
      <c r="V95" s="4"/>
      <c r="W95" s="4"/>
      <c r="X95" s="3" t="s">
        <v>37</v>
      </c>
      <c r="Y95" s="3" t="s">
        <v>37</v>
      </c>
      <c r="Z95" s="3" t="s">
        <v>47</v>
      </c>
      <c r="AA95" s="3" t="s">
        <v>37</v>
      </c>
      <c r="AB95" s="3" t="s">
        <v>493</v>
      </c>
      <c r="AC95" s="3" t="s">
        <v>494</v>
      </c>
    </row>
    <row r="96" spans="1:29" ht="25" customHeight="1" x14ac:dyDescent="0.35">
      <c r="A96" s="6">
        <v>908</v>
      </c>
      <c r="B96" s="3" t="s">
        <v>495</v>
      </c>
      <c r="C96" s="3"/>
      <c r="D96" s="3" t="s">
        <v>142</v>
      </c>
      <c r="E96" s="3" t="s">
        <v>30</v>
      </c>
      <c r="F96" s="4"/>
      <c r="G96" s="3" t="s">
        <v>32</v>
      </c>
      <c r="H96" s="3" t="s">
        <v>30</v>
      </c>
      <c r="I96" s="3" t="s">
        <v>83</v>
      </c>
      <c r="J96" s="5">
        <f t="shared" si="0"/>
        <v>2.5</v>
      </c>
      <c r="K96" s="3" t="s">
        <v>30</v>
      </c>
      <c r="L96" s="4"/>
      <c r="M96" s="3" t="s">
        <v>33</v>
      </c>
      <c r="N96" s="3" t="s">
        <v>30</v>
      </c>
      <c r="O96" s="3" t="s">
        <v>34</v>
      </c>
      <c r="P96" s="3" t="s">
        <v>35</v>
      </c>
      <c r="Q96" s="3" t="s">
        <v>30</v>
      </c>
      <c r="R96" s="3" t="s">
        <v>107</v>
      </c>
      <c r="S96" s="3" t="s">
        <v>33</v>
      </c>
      <c r="T96" s="4"/>
      <c r="U96" s="4"/>
      <c r="V96" s="4"/>
      <c r="W96" s="4"/>
      <c r="X96" s="3" t="s">
        <v>37</v>
      </c>
      <c r="Y96" s="3" t="s">
        <v>37</v>
      </c>
      <c r="Z96" s="3" t="s">
        <v>37</v>
      </c>
      <c r="AA96" s="3" t="s">
        <v>37</v>
      </c>
      <c r="AB96" s="3" t="s">
        <v>496</v>
      </c>
      <c r="AC96" s="3" t="s">
        <v>497</v>
      </c>
    </row>
    <row r="97" spans="1:29" ht="25" customHeight="1" x14ac:dyDescent="0.35">
      <c r="A97" s="6">
        <v>907</v>
      </c>
      <c r="B97" s="3" t="s">
        <v>498</v>
      </c>
      <c r="C97" s="3"/>
      <c r="D97" s="3" t="s">
        <v>142</v>
      </c>
      <c r="E97" s="3" t="s">
        <v>33</v>
      </c>
      <c r="F97" s="3" t="s">
        <v>72</v>
      </c>
      <c r="G97" s="4"/>
      <c r="H97" s="3" t="s">
        <v>30</v>
      </c>
      <c r="I97" s="3" t="s">
        <v>499</v>
      </c>
      <c r="J97" s="5">
        <f t="shared" si="0"/>
        <v>38.94</v>
      </c>
      <c r="K97" s="3" t="s">
        <v>33</v>
      </c>
      <c r="L97" s="4"/>
      <c r="M97" s="3" t="s">
        <v>33</v>
      </c>
      <c r="N97" s="3" t="s">
        <v>30</v>
      </c>
      <c r="O97" s="3" t="s">
        <v>34</v>
      </c>
      <c r="P97" s="3" t="s">
        <v>35</v>
      </c>
      <c r="Q97" s="3" t="s">
        <v>33</v>
      </c>
      <c r="R97" s="3" t="s">
        <v>107</v>
      </c>
      <c r="S97" s="3" t="s">
        <v>33</v>
      </c>
      <c r="T97" s="4"/>
      <c r="U97" s="4"/>
      <c r="V97" s="4"/>
      <c r="W97" s="4"/>
      <c r="X97" s="3" t="s">
        <v>38</v>
      </c>
      <c r="Y97" s="3" t="s">
        <v>38</v>
      </c>
      <c r="Z97" s="3" t="s">
        <v>38</v>
      </c>
      <c r="AA97" s="3" t="s">
        <v>47</v>
      </c>
      <c r="AB97" s="4"/>
      <c r="AC97" s="3" t="s">
        <v>500</v>
      </c>
    </row>
    <row r="98" spans="1:29" ht="25" customHeight="1" x14ac:dyDescent="0.35">
      <c r="A98" s="6">
        <v>900</v>
      </c>
      <c r="B98" s="3" t="s">
        <v>501</v>
      </c>
      <c r="C98" s="3"/>
      <c r="D98" s="3" t="s">
        <v>29</v>
      </c>
      <c r="E98" s="3" t="s">
        <v>30</v>
      </c>
      <c r="F98" s="4"/>
      <c r="G98" s="3" t="s">
        <v>128</v>
      </c>
      <c r="H98" s="3" t="s">
        <v>30</v>
      </c>
      <c r="I98" s="3" t="s">
        <v>439</v>
      </c>
      <c r="J98" s="5">
        <f t="shared" si="0"/>
        <v>9</v>
      </c>
      <c r="K98" s="3" t="s">
        <v>30</v>
      </c>
      <c r="L98" s="4"/>
      <c r="M98" s="3" t="s">
        <v>30</v>
      </c>
      <c r="N98" s="3" t="s">
        <v>30</v>
      </c>
      <c r="O98" s="3" t="s">
        <v>34</v>
      </c>
      <c r="P98" s="3" t="s">
        <v>74</v>
      </c>
      <c r="Q98" s="3" t="s">
        <v>33</v>
      </c>
      <c r="R98" s="3" t="s">
        <v>502</v>
      </c>
      <c r="S98" s="3" t="s">
        <v>30</v>
      </c>
      <c r="T98" s="3" t="s">
        <v>503</v>
      </c>
      <c r="U98" s="3" t="s">
        <v>53</v>
      </c>
      <c r="V98" s="4"/>
      <c r="W98" s="4"/>
      <c r="X98" s="3" t="s">
        <v>37</v>
      </c>
      <c r="Y98" s="3" t="s">
        <v>47</v>
      </c>
      <c r="Z98" s="3" t="s">
        <v>37</v>
      </c>
      <c r="AA98" s="3" t="s">
        <v>47</v>
      </c>
      <c r="AB98" s="3" t="s">
        <v>504</v>
      </c>
      <c r="AC98" s="3" t="s">
        <v>505</v>
      </c>
    </row>
    <row r="99" spans="1:29" ht="25" customHeight="1" x14ac:dyDescent="0.35">
      <c r="A99" s="6">
        <v>899</v>
      </c>
      <c r="B99" s="3" t="s">
        <v>506</v>
      </c>
      <c r="C99" s="3"/>
      <c r="D99" s="3" t="s">
        <v>29</v>
      </c>
      <c r="E99" s="3" t="s">
        <v>30</v>
      </c>
      <c r="F99" s="4"/>
      <c r="G99" s="3" t="s">
        <v>259</v>
      </c>
      <c r="H99" s="3" t="s">
        <v>30</v>
      </c>
      <c r="I99" s="3" t="s">
        <v>507</v>
      </c>
      <c r="J99" s="5">
        <f t="shared" si="0"/>
        <v>5.7199999999999989</v>
      </c>
      <c r="K99" s="3" t="s">
        <v>30</v>
      </c>
      <c r="L99" s="4"/>
      <c r="M99" s="3" t="s">
        <v>33</v>
      </c>
      <c r="N99" s="3" t="s">
        <v>30</v>
      </c>
      <c r="O99" s="3" t="s">
        <v>34</v>
      </c>
      <c r="P99" s="3" t="s">
        <v>35</v>
      </c>
      <c r="Q99" s="3" t="s">
        <v>33</v>
      </c>
      <c r="R99" s="3" t="s">
        <v>143</v>
      </c>
      <c r="S99" s="3" t="s">
        <v>30</v>
      </c>
      <c r="T99" s="3" t="s">
        <v>508</v>
      </c>
      <c r="U99" s="3" t="s">
        <v>509</v>
      </c>
      <c r="V99" s="3" t="s">
        <v>510</v>
      </c>
      <c r="W99" s="4"/>
      <c r="X99" s="3" t="s">
        <v>38</v>
      </c>
      <c r="Y99" s="3" t="s">
        <v>38</v>
      </c>
      <c r="Z99" s="3" t="s">
        <v>38</v>
      </c>
      <c r="AA99" s="3" t="s">
        <v>38</v>
      </c>
      <c r="AB99" s="4"/>
      <c r="AC99" s="3" t="s">
        <v>511</v>
      </c>
    </row>
    <row r="100" spans="1:29" ht="25" customHeight="1" x14ac:dyDescent="0.35">
      <c r="A100" s="6">
        <v>897</v>
      </c>
      <c r="B100" s="3" t="s">
        <v>512</v>
      </c>
      <c r="C100" s="3"/>
      <c r="D100" s="3" t="s">
        <v>29</v>
      </c>
      <c r="E100" s="3" t="s">
        <v>30</v>
      </c>
      <c r="F100" s="4"/>
      <c r="G100" s="3" t="s">
        <v>58</v>
      </c>
      <c r="H100" s="3" t="s">
        <v>30</v>
      </c>
      <c r="I100" s="3" t="s">
        <v>255</v>
      </c>
      <c r="J100" s="5">
        <f t="shared" si="0"/>
        <v>2</v>
      </c>
      <c r="K100" s="3" t="s">
        <v>30</v>
      </c>
      <c r="L100" s="4"/>
      <c r="M100" s="3" t="s">
        <v>33</v>
      </c>
      <c r="N100" s="3" t="s">
        <v>30</v>
      </c>
      <c r="O100" s="3" t="s">
        <v>44</v>
      </c>
      <c r="P100" s="3" t="s">
        <v>136</v>
      </c>
      <c r="Q100" s="3" t="s">
        <v>30</v>
      </c>
      <c r="R100" s="3" t="s">
        <v>124</v>
      </c>
      <c r="S100" s="3" t="s">
        <v>33</v>
      </c>
      <c r="T100" s="4"/>
      <c r="U100" s="4"/>
      <c r="V100" s="4"/>
      <c r="W100" s="4"/>
      <c r="X100" s="3" t="s">
        <v>47</v>
      </c>
      <c r="Y100" s="3" t="s">
        <v>47</v>
      </c>
      <c r="Z100" s="3" t="s">
        <v>47</v>
      </c>
      <c r="AA100" s="3" t="s">
        <v>47</v>
      </c>
      <c r="AB100" s="3" t="s">
        <v>513</v>
      </c>
      <c r="AC100" s="3" t="s">
        <v>514</v>
      </c>
    </row>
    <row r="101" spans="1:29" ht="25" customHeight="1" x14ac:dyDescent="0.35">
      <c r="A101" s="6">
        <v>895</v>
      </c>
      <c r="B101" s="3" t="s">
        <v>515</v>
      </c>
      <c r="C101" s="3"/>
      <c r="D101" s="3" t="s">
        <v>29</v>
      </c>
      <c r="E101" s="3" t="s">
        <v>33</v>
      </c>
      <c r="F101" s="3" t="s">
        <v>99</v>
      </c>
      <c r="G101" s="4"/>
      <c r="H101" s="3" t="s">
        <v>30</v>
      </c>
      <c r="I101" s="3" t="s">
        <v>255</v>
      </c>
      <c r="J101" s="5">
        <f t="shared" si="0"/>
        <v>17</v>
      </c>
      <c r="K101" s="3" t="s">
        <v>33</v>
      </c>
      <c r="L101" s="4"/>
      <c r="M101" s="3" t="s">
        <v>33</v>
      </c>
      <c r="N101" s="3" t="s">
        <v>33</v>
      </c>
      <c r="O101" s="3" t="s">
        <v>34</v>
      </c>
      <c r="P101" s="3" t="s">
        <v>35</v>
      </c>
      <c r="Q101" s="3" t="s">
        <v>30</v>
      </c>
      <c r="R101" s="3" t="s">
        <v>183</v>
      </c>
      <c r="S101" s="3" t="s">
        <v>33</v>
      </c>
      <c r="T101" s="4"/>
      <c r="U101" s="4"/>
      <c r="V101" s="4"/>
      <c r="W101" s="4"/>
      <c r="X101" s="3" t="s">
        <v>37</v>
      </c>
      <c r="Y101" s="3" t="s">
        <v>37</v>
      </c>
      <c r="Z101" s="3" t="s">
        <v>38</v>
      </c>
      <c r="AA101" s="3" t="s">
        <v>37</v>
      </c>
      <c r="AB101" s="4"/>
      <c r="AC101" s="3" t="s">
        <v>516</v>
      </c>
    </row>
    <row r="102" spans="1:29" ht="25" customHeight="1" x14ac:dyDescent="0.35">
      <c r="A102" s="6">
        <v>892</v>
      </c>
      <c r="B102" s="3" t="s">
        <v>517</v>
      </c>
      <c r="C102" s="3"/>
      <c r="D102" s="3" t="s">
        <v>29</v>
      </c>
      <c r="E102" s="3" t="s">
        <v>30</v>
      </c>
      <c r="F102" s="4"/>
      <c r="G102" s="3" t="s">
        <v>461</v>
      </c>
      <c r="H102" s="3" t="s">
        <v>30</v>
      </c>
      <c r="I102" s="3" t="s">
        <v>518</v>
      </c>
      <c r="J102" s="5">
        <f t="shared" si="0"/>
        <v>27</v>
      </c>
      <c r="K102" s="3" t="s">
        <v>30</v>
      </c>
      <c r="L102" s="4"/>
      <c r="M102" s="3" t="s">
        <v>30</v>
      </c>
      <c r="N102" s="3" t="s">
        <v>30</v>
      </c>
      <c r="O102" s="3" t="s">
        <v>34</v>
      </c>
      <c r="P102" s="3" t="s">
        <v>74</v>
      </c>
      <c r="Q102" s="3" t="s">
        <v>33</v>
      </c>
      <c r="R102" s="3" t="s">
        <v>107</v>
      </c>
      <c r="S102" s="3" t="s">
        <v>30</v>
      </c>
      <c r="T102" s="3" t="s">
        <v>519</v>
      </c>
      <c r="U102" s="3" t="s">
        <v>350</v>
      </c>
      <c r="V102" s="3" t="s">
        <v>520</v>
      </c>
      <c r="W102" s="4"/>
      <c r="X102" s="3" t="s">
        <v>38</v>
      </c>
      <c r="Y102" s="3" t="s">
        <v>38</v>
      </c>
      <c r="Z102" s="3" t="s">
        <v>47</v>
      </c>
      <c r="AA102" s="3" t="s">
        <v>38</v>
      </c>
      <c r="AB102" s="4"/>
      <c r="AC102" s="3" t="s">
        <v>521</v>
      </c>
    </row>
    <row r="103" spans="1:29" ht="25" customHeight="1" x14ac:dyDescent="0.35">
      <c r="A103" s="6">
        <v>890</v>
      </c>
      <c r="B103" s="3" t="s">
        <v>522</v>
      </c>
      <c r="C103" s="3"/>
      <c r="D103" s="3" t="s">
        <v>142</v>
      </c>
      <c r="E103" s="3" t="s">
        <v>30</v>
      </c>
      <c r="F103" s="4"/>
      <c r="G103" s="3" t="s">
        <v>123</v>
      </c>
      <c r="H103" s="3" t="s">
        <v>30</v>
      </c>
      <c r="I103" s="3" t="s">
        <v>523</v>
      </c>
      <c r="J103" s="5">
        <f t="shared" si="0"/>
        <v>25</v>
      </c>
      <c r="K103" s="3" t="s">
        <v>30</v>
      </c>
      <c r="L103" s="4"/>
      <c r="M103" s="3" t="s">
        <v>33</v>
      </c>
      <c r="N103" s="3" t="s">
        <v>33</v>
      </c>
      <c r="O103" s="3" t="s">
        <v>34</v>
      </c>
      <c r="P103" s="3" t="s">
        <v>45</v>
      </c>
      <c r="Q103" s="3" t="s">
        <v>33</v>
      </c>
      <c r="R103" s="3" t="s">
        <v>524</v>
      </c>
      <c r="S103" s="3" t="s">
        <v>33</v>
      </c>
      <c r="T103" s="4"/>
      <c r="U103" s="4"/>
      <c r="V103" s="4"/>
      <c r="W103" s="4"/>
      <c r="X103" s="3" t="s">
        <v>37</v>
      </c>
      <c r="Y103" s="3" t="s">
        <v>37</v>
      </c>
      <c r="Z103" s="3" t="s">
        <v>37</v>
      </c>
      <c r="AA103" s="3" t="s">
        <v>37</v>
      </c>
      <c r="AB103" s="3" t="s">
        <v>525</v>
      </c>
      <c r="AC103" s="3" t="s">
        <v>514</v>
      </c>
    </row>
    <row r="104" spans="1:29" ht="25" customHeight="1" x14ac:dyDescent="0.35">
      <c r="A104" s="6">
        <v>889</v>
      </c>
      <c r="B104" s="3" t="s">
        <v>526</v>
      </c>
      <c r="C104" s="3"/>
      <c r="D104" s="3" t="s">
        <v>29</v>
      </c>
      <c r="E104" s="3" t="s">
        <v>33</v>
      </c>
      <c r="F104" s="3" t="s">
        <v>99</v>
      </c>
      <c r="G104" s="4"/>
      <c r="H104" s="3" t="s">
        <v>30</v>
      </c>
      <c r="I104" s="3" t="s">
        <v>176</v>
      </c>
      <c r="J104" s="5">
        <f t="shared" si="0"/>
        <v>28</v>
      </c>
      <c r="K104" s="3" t="s">
        <v>30</v>
      </c>
      <c r="L104" s="4"/>
      <c r="M104" s="3" t="s">
        <v>33</v>
      </c>
      <c r="N104" s="3" t="s">
        <v>30</v>
      </c>
      <c r="O104" s="3" t="s">
        <v>34</v>
      </c>
      <c r="P104" s="3" t="s">
        <v>35</v>
      </c>
      <c r="Q104" s="3" t="s">
        <v>33</v>
      </c>
      <c r="R104" s="3" t="s">
        <v>46</v>
      </c>
      <c r="S104" s="3" t="s">
        <v>30</v>
      </c>
      <c r="T104" s="3" t="s">
        <v>527</v>
      </c>
      <c r="U104" s="3" t="s">
        <v>53</v>
      </c>
      <c r="V104" s="3" t="s">
        <v>528</v>
      </c>
      <c r="W104" s="4"/>
      <c r="X104" s="3" t="s">
        <v>37</v>
      </c>
      <c r="Y104" s="3" t="s">
        <v>37</v>
      </c>
      <c r="Z104" s="3" t="s">
        <v>37</v>
      </c>
      <c r="AA104" s="3" t="s">
        <v>37</v>
      </c>
      <c r="AB104" s="3" t="s">
        <v>529</v>
      </c>
      <c r="AC104" s="3" t="s">
        <v>530</v>
      </c>
    </row>
    <row r="105" spans="1:29" ht="25" customHeight="1" x14ac:dyDescent="0.35">
      <c r="A105" s="6">
        <v>888</v>
      </c>
      <c r="B105" s="3" t="s">
        <v>531</v>
      </c>
      <c r="C105" s="3"/>
      <c r="D105" s="3" t="s">
        <v>29</v>
      </c>
      <c r="E105" s="3" t="s">
        <v>33</v>
      </c>
      <c r="F105" s="3" t="s">
        <v>58</v>
      </c>
      <c r="G105" s="4"/>
      <c r="H105" s="3" t="s">
        <v>30</v>
      </c>
      <c r="I105" s="3" t="s">
        <v>172</v>
      </c>
      <c r="J105" s="5">
        <f t="shared" si="0"/>
        <v>26</v>
      </c>
      <c r="K105" s="3" t="s">
        <v>30</v>
      </c>
      <c r="L105" s="4"/>
      <c r="M105" s="3" t="s">
        <v>33</v>
      </c>
      <c r="N105" s="3" t="s">
        <v>30</v>
      </c>
      <c r="O105" s="3" t="s">
        <v>34</v>
      </c>
      <c r="P105" s="3" t="s">
        <v>35</v>
      </c>
      <c r="Q105" s="3" t="s">
        <v>33</v>
      </c>
      <c r="R105" s="3" t="s">
        <v>107</v>
      </c>
      <c r="S105" s="3" t="s">
        <v>30</v>
      </c>
      <c r="T105" s="3" t="s">
        <v>95</v>
      </c>
      <c r="U105" s="3" t="s">
        <v>532</v>
      </c>
      <c r="V105" s="4"/>
      <c r="W105" s="4"/>
      <c r="X105" s="3" t="s">
        <v>37</v>
      </c>
      <c r="Y105" s="3" t="s">
        <v>38</v>
      </c>
      <c r="Z105" s="3" t="s">
        <v>184</v>
      </c>
      <c r="AA105" s="3" t="s">
        <v>38</v>
      </c>
      <c r="AB105" s="4"/>
      <c r="AC105" s="3" t="s">
        <v>533</v>
      </c>
    </row>
    <row r="106" spans="1:29" ht="25" customHeight="1" x14ac:dyDescent="0.35">
      <c r="A106" s="6">
        <v>887</v>
      </c>
      <c r="B106" s="3" t="s">
        <v>534</v>
      </c>
      <c r="C106" s="3"/>
      <c r="D106" s="3" t="s">
        <v>142</v>
      </c>
      <c r="E106" s="3" t="s">
        <v>33</v>
      </c>
      <c r="F106" s="3" t="s">
        <v>45</v>
      </c>
      <c r="G106" s="4"/>
      <c r="H106" s="3" t="s">
        <v>33</v>
      </c>
      <c r="I106" s="4"/>
      <c r="J106" s="5">
        <f t="shared" si="0"/>
        <v>0</v>
      </c>
      <c r="K106" s="4"/>
      <c r="L106" s="4"/>
      <c r="M106" s="4"/>
      <c r="N106" s="4"/>
      <c r="O106" s="4"/>
      <c r="P106" s="4"/>
      <c r="Q106" s="3" t="s">
        <v>33</v>
      </c>
      <c r="R106" s="3" t="s">
        <v>46</v>
      </c>
      <c r="S106" s="3" t="s">
        <v>30</v>
      </c>
      <c r="T106" s="3" t="s">
        <v>95</v>
      </c>
      <c r="U106" s="3" t="s">
        <v>535</v>
      </c>
      <c r="V106" s="3" t="s">
        <v>536</v>
      </c>
      <c r="W106" s="4"/>
      <c r="X106" s="3" t="s">
        <v>37</v>
      </c>
      <c r="Y106" s="3" t="s">
        <v>38</v>
      </c>
      <c r="Z106" s="3" t="s">
        <v>37</v>
      </c>
      <c r="AA106" s="3" t="s">
        <v>37</v>
      </c>
      <c r="AB106" s="3" t="s">
        <v>537</v>
      </c>
      <c r="AC106" s="3" t="s">
        <v>538</v>
      </c>
    </row>
    <row r="107" spans="1:29" ht="25" customHeight="1" x14ac:dyDescent="0.35">
      <c r="A107" s="6">
        <v>733</v>
      </c>
      <c r="B107" s="3" t="s">
        <v>539</v>
      </c>
      <c r="C107" s="3"/>
      <c r="D107" s="3" t="s">
        <v>29</v>
      </c>
      <c r="E107" s="3" t="s">
        <v>30</v>
      </c>
      <c r="F107" s="4"/>
      <c r="G107" s="3" t="s">
        <v>136</v>
      </c>
      <c r="H107" s="3" t="s">
        <v>30</v>
      </c>
      <c r="I107" s="3" t="s">
        <v>31</v>
      </c>
      <c r="J107" s="5">
        <f t="shared" si="0"/>
        <v>3</v>
      </c>
      <c r="K107" s="3" t="s">
        <v>30</v>
      </c>
      <c r="L107" s="4"/>
      <c r="M107" s="3" t="s">
        <v>33</v>
      </c>
      <c r="N107" s="3" t="s">
        <v>33</v>
      </c>
      <c r="O107" s="3" t="s">
        <v>34</v>
      </c>
      <c r="P107" s="3" t="s">
        <v>35</v>
      </c>
      <c r="Q107" s="3" t="s">
        <v>33</v>
      </c>
      <c r="R107" s="3" t="s">
        <v>183</v>
      </c>
      <c r="S107" s="3" t="s">
        <v>33</v>
      </c>
      <c r="T107" s="4"/>
      <c r="U107" s="4"/>
      <c r="V107" s="4"/>
      <c r="W107" s="4"/>
      <c r="X107" s="3" t="s">
        <v>38</v>
      </c>
      <c r="Y107" s="3" t="s">
        <v>38</v>
      </c>
      <c r="Z107" s="3" t="s">
        <v>37</v>
      </c>
      <c r="AA107" s="3" t="s">
        <v>38</v>
      </c>
      <c r="AB107" s="4"/>
      <c r="AC107" s="3" t="s">
        <v>540</v>
      </c>
    </row>
    <row r="108" spans="1:29" ht="25" customHeight="1" x14ac:dyDescent="0.35">
      <c r="A108" s="6">
        <v>728</v>
      </c>
      <c r="B108" s="3" t="s">
        <v>541</v>
      </c>
      <c r="C108" s="3"/>
      <c r="D108" s="3" t="s">
        <v>29</v>
      </c>
      <c r="E108" s="3" t="s">
        <v>33</v>
      </c>
      <c r="F108" s="3" t="s">
        <v>184</v>
      </c>
      <c r="G108" s="4"/>
      <c r="H108" s="3" t="s">
        <v>33</v>
      </c>
      <c r="I108" s="4"/>
      <c r="J108" s="5">
        <f t="shared" si="0"/>
        <v>0</v>
      </c>
      <c r="K108" s="4"/>
      <c r="L108" s="4"/>
      <c r="M108" s="4"/>
      <c r="N108" s="4"/>
      <c r="O108" s="4"/>
      <c r="P108" s="4"/>
      <c r="Q108" s="3" t="s">
        <v>33</v>
      </c>
      <c r="R108" s="3" t="s">
        <v>60</v>
      </c>
      <c r="S108" s="3" t="s">
        <v>30</v>
      </c>
      <c r="T108" s="3" t="s">
        <v>542</v>
      </c>
      <c r="U108" s="3" t="s">
        <v>543</v>
      </c>
      <c r="V108" s="3" t="s">
        <v>544</v>
      </c>
      <c r="W108" s="4"/>
      <c r="X108" s="3" t="s">
        <v>37</v>
      </c>
      <c r="Y108" s="3" t="s">
        <v>37</v>
      </c>
      <c r="Z108" s="3" t="s">
        <v>38</v>
      </c>
      <c r="AA108" s="3" t="s">
        <v>37</v>
      </c>
      <c r="AB108" s="3" t="s">
        <v>545</v>
      </c>
      <c r="AC108" s="3" t="s">
        <v>546</v>
      </c>
    </row>
    <row r="109" spans="1:29" ht="25" customHeight="1" x14ac:dyDescent="0.35">
      <c r="A109" s="6">
        <v>724</v>
      </c>
      <c r="B109" s="3" t="s">
        <v>547</v>
      </c>
      <c r="C109" s="3"/>
      <c r="D109" s="3" t="s">
        <v>29</v>
      </c>
      <c r="E109" s="3" t="s">
        <v>33</v>
      </c>
      <c r="F109" s="3" t="s">
        <v>58</v>
      </c>
      <c r="G109" s="4"/>
      <c r="H109" s="3" t="s">
        <v>30</v>
      </c>
      <c r="I109" s="3" t="s">
        <v>259</v>
      </c>
      <c r="J109" s="5">
        <f t="shared" si="0"/>
        <v>19</v>
      </c>
      <c r="K109" s="3" t="s">
        <v>30</v>
      </c>
      <c r="L109" s="4"/>
      <c r="M109" s="3" t="s">
        <v>33</v>
      </c>
      <c r="N109" s="3" t="s">
        <v>30</v>
      </c>
      <c r="O109" s="3" t="s">
        <v>44</v>
      </c>
      <c r="P109" s="3" t="s">
        <v>123</v>
      </c>
      <c r="Q109" s="3" t="s">
        <v>33</v>
      </c>
      <c r="R109" s="3" t="s">
        <v>60</v>
      </c>
      <c r="S109" s="3" t="s">
        <v>30</v>
      </c>
      <c r="T109" s="3" t="s">
        <v>548</v>
      </c>
      <c r="U109" s="3" t="s">
        <v>549</v>
      </c>
      <c r="V109" s="3" t="s">
        <v>550</v>
      </c>
      <c r="W109" s="4"/>
      <c r="X109" s="3" t="s">
        <v>37</v>
      </c>
      <c r="Y109" s="3" t="s">
        <v>37</v>
      </c>
      <c r="Z109" s="3" t="s">
        <v>37</v>
      </c>
      <c r="AA109" s="3" t="s">
        <v>37</v>
      </c>
      <c r="AB109" s="3" t="s">
        <v>551</v>
      </c>
      <c r="AC109" s="3" t="s">
        <v>552</v>
      </c>
    </row>
    <row r="110" spans="1:29" ht="25" customHeight="1" x14ac:dyDescent="0.35">
      <c r="A110" s="6">
        <v>720</v>
      </c>
      <c r="B110" s="3" t="s">
        <v>553</v>
      </c>
      <c r="C110" s="3"/>
      <c r="D110" s="3" t="s">
        <v>29</v>
      </c>
      <c r="E110" s="3" t="s">
        <v>30</v>
      </c>
      <c r="F110" s="4"/>
      <c r="G110" s="3" t="s">
        <v>58</v>
      </c>
      <c r="H110" s="3" t="s">
        <v>30</v>
      </c>
      <c r="I110" s="3" t="s">
        <v>172</v>
      </c>
      <c r="J110" s="5">
        <f t="shared" si="0"/>
        <v>11</v>
      </c>
      <c r="K110" s="3" t="s">
        <v>30</v>
      </c>
      <c r="L110" s="4"/>
      <c r="M110" s="3" t="s">
        <v>30</v>
      </c>
      <c r="N110" s="3" t="s">
        <v>30</v>
      </c>
      <c r="O110" s="3" t="s">
        <v>34</v>
      </c>
      <c r="P110" s="3" t="s">
        <v>32</v>
      </c>
      <c r="Q110" s="3" t="s">
        <v>30</v>
      </c>
      <c r="R110" s="3" t="s">
        <v>252</v>
      </c>
      <c r="S110" s="3" t="s">
        <v>33</v>
      </c>
      <c r="T110" s="4"/>
      <c r="U110" s="4"/>
      <c r="V110" s="4"/>
      <c r="W110" s="4"/>
      <c r="X110" s="3" t="s">
        <v>37</v>
      </c>
      <c r="Y110" s="3" t="s">
        <v>37</v>
      </c>
      <c r="Z110" s="3" t="s">
        <v>37</v>
      </c>
      <c r="AA110" s="3" t="s">
        <v>37</v>
      </c>
      <c r="AB110" s="4"/>
      <c r="AC110" s="3" t="s">
        <v>554</v>
      </c>
    </row>
    <row r="111" spans="1:29" ht="25" customHeight="1" x14ac:dyDescent="0.35">
      <c r="A111" s="6">
        <v>717</v>
      </c>
      <c r="B111" s="3" t="s">
        <v>555</v>
      </c>
      <c r="C111" s="3"/>
      <c r="D111" s="3" t="s">
        <v>29</v>
      </c>
      <c r="E111" s="3" t="s">
        <v>30</v>
      </c>
      <c r="F111" s="4"/>
      <c r="G111" s="3" t="s">
        <v>31</v>
      </c>
      <c r="H111" s="3" t="s">
        <v>30</v>
      </c>
      <c r="I111" s="3" t="s">
        <v>415</v>
      </c>
      <c r="J111" s="5">
        <f t="shared" si="0"/>
        <v>5</v>
      </c>
      <c r="K111" s="3" t="s">
        <v>30</v>
      </c>
      <c r="L111" s="4"/>
      <c r="M111" s="3" t="s">
        <v>30</v>
      </c>
      <c r="N111" s="3" t="s">
        <v>30</v>
      </c>
      <c r="O111" s="3" t="s">
        <v>34</v>
      </c>
      <c r="P111" s="3" t="s">
        <v>35</v>
      </c>
      <c r="Q111" s="3" t="s">
        <v>33</v>
      </c>
      <c r="R111" s="3" t="s">
        <v>183</v>
      </c>
      <c r="S111" s="3" t="s">
        <v>30</v>
      </c>
      <c r="T111" s="3" t="s">
        <v>556</v>
      </c>
      <c r="U111" s="3" t="s">
        <v>557</v>
      </c>
      <c r="V111" s="3" t="s">
        <v>558</v>
      </c>
      <c r="W111" s="4"/>
      <c r="X111" s="3" t="s">
        <v>37</v>
      </c>
      <c r="Y111" s="3" t="s">
        <v>184</v>
      </c>
      <c r="Z111" s="3" t="s">
        <v>38</v>
      </c>
      <c r="AA111" s="3" t="s">
        <v>37</v>
      </c>
      <c r="AB111" s="4"/>
      <c r="AC111" s="3" t="s">
        <v>559</v>
      </c>
    </row>
    <row r="112" spans="1:29" ht="25" customHeight="1" x14ac:dyDescent="0.35">
      <c r="A112" s="6">
        <v>715</v>
      </c>
      <c r="B112" s="3" t="s">
        <v>560</v>
      </c>
      <c r="C112" s="3"/>
      <c r="D112" s="3" t="s">
        <v>142</v>
      </c>
      <c r="E112" s="3" t="s">
        <v>33</v>
      </c>
      <c r="F112" s="3" t="s">
        <v>561</v>
      </c>
      <c r="G112" s="4"/>
      <c r="H112" s="3" t="s">
        <v>30</v>
      </c>
      <c r="I112" s="3" t="s">
        <v>562</v>
      </c>
      <c r="J112" s="5">
        <f t="shared" si="0"/>
        <v>37.200000000000003</v>
      </c>
      <c r="K112" s="3" t="s">
        <v>30</v>
      </c>
      <c r="L112" s="4"/>
      <c r="M112" s="3" t="s">
        <v>33</v>
      </c>
      <c r="N112" s="3" t="s">
        <v>30</v>
      </c>
      <c r="O112" s="3" t="s">
        <v>34</v>
      </c>
      <c r="P112" s="3" t="s">
        <v>35</v>
      </c>
      <c r="Q112" s="3" t="s">
        <v>33</v>
      </c>
      <c r="R112" s="3" t="s">
        <v>107</v>
      </c>
      <c r="S112" s="3" t="s">
        <v>30</v>
      </c>
      <c r="T112" s="3" t="s">
        <v>95</v>
      </c>
      <c r="U112" s="3" t="s">
        <v>563</v>
      </c>
      <c r="V112" s="4"/>
      <c r="W112" s="4"/>
      <c r="X112" s="3" t="s">
        <v>37</v>
      </c>
      <c r="Y112" s="3" t="s">
        <v>38</v>
      </c>
      <c r="Z112" s="3" t="s">
        <v>37</v>
      </c>
      <c r="AA112" s="3" t="s">
        <v>37</v>
      </c>
      <c r="AB112" s="3" t="s">
        <v>564</v>
      </c>
      <c r="AC112" s="3" t="s">
        <v>565</v>
      </c>
    </row>
    <row r="113" spans="1:29" ht="25" customHeight="1" x14ac:dyDescent="0.35">
      <c r="A113" s="6">
        <v>714</v>
      </c>
      <c r="B113" s="3" t="s">
        <v>566</v>
      </c>
      <c r="C113" s="3"/>
      <c r="D113" s="3" t="s">
        <v>29</v>
      </c>
      <c r="E113" s="3" t="s">
        <v>30</v>
      </c>
      <c r="F113" s="4"/>
      <c r="G113" s="3" t="s">
        <v>567</v>
      </c>
      <c r="H113" s="3" t="s">
        <v>30</v>
      </c>
      <c r="I113" s="3" t="s">
        <v>128</v>
      </c>
      <c r="J113" s="5">
        <f t="shared" si="0"/>
        <v>3.5</v>
      </c>
      <c r="K113" s="3" t="s">
        <v>30</v>
      </c>
      <c r="L113" s="4"/>
      <c r="M113" s="3" t="s">
        <v>30</v>
      </c>
      <c r="N113" s="3" t="s">
        <v>30</v>
      </c>
      <c r="O113" s="3" t="s">
        <v>44</v>
      </c>
      <c r="P113" s="3" t="s">
        <v>58</v>
      </c>
      <c r="Q113" s="3" t="s">
        <v>33</v>
      </c>
      <c r="R113" s="3" t="s">
        <v>143</v>
      </c>
      <c r="S113" s="3" t="s">
        <v>30</v>
      </c>
      <c r="T113" s="3" t="s">
        <v>568</v>
      </c>
      <c r="U113" s="3" t="s">
        <v>569</v>
      </c>
      <c r="V113" s="3" t="s">
        <v>570</v>
      </c>
      <c r="W113" s="4"/>
      <c r="X113" s="3" t="s">
        <v>37</v>
      </c>
      <c r="Y113" s="3" t="s">
        <v>37</v>
      </c>
      <c r="Z113" s="3" t="s">
        <v>37</v>
      </c>
      <c r="AA113" s="3" t="s">
        <v>37</v>
      </c>
      <c r="AB113" s="4"/>
      <c r="AC113" s="3" t="s">
        <v>571</v>
      </c>
    </row>
    <row r="114" spans="1:29" ht="25" customHeight="1" x14ac:dyDescent="0.35">
      <c r="A114" s="6">
        <v>713</v>
      </c>
      <c r="B114" s="3" t="s">
        <v>572</v>
      </c>
      <c r="C114" s="3"/>
      <c r="D114" s="3" t="s">
        <v>142</v>
      </c>
      <c r="E114" s="3" t="s">
        <v>30</v>
      </c>
      <c r="F114" s="4"/>
      <c r="G114" s="3" t="s">
        <v>573</v>
      </c>
      <c r="H114" s="3" t="s">
        <v>30</v>
      </c>
      <c r="I114" s="3" t="s">
        <v>574</v>
      </c>
      <c r="J114" s="5">
        <f t="shared" si="0"/>
        <v>-14.180000000000007</v>
      </c>
      <c r="K114" s="3" t="s">
        <v>30</v>
      </c>
      <c r="L114" s="4"/>
      <c r="M114" s="3" t="s">
        <v>30</v>
      </c>
      <c r="N114" s="3" t="s">
        <v>30</v>
      </c>
      <c r="O114" s="3" t="s">
        <v>34</v>
      </c>
      <c r="P114" s="3" t="s">
        <v>74</v>
      </c>
      <c r="Q114" s="3" t="s">
        <v>30</v>
      </c>
      <c r="R114" s="3" t="s">
        <v>575</v>
      </c>
      <c r="S114" s="3" t="s">
        <v>30</v>
      </c>
      <c r="T114" s="3" t="s">
        <v>95</v>
      </c>
      <c r="U114" s="3" t="s">
        <v>576</v>
      </c>
      <c r="V114" s="3" t="s">
        <v>53</v>
      </c>
      <c r="W114" s="4"/>
      <c r="X114" s="3" t="s">
        <v>47</v>
      </c>
      <c r="Y114" s="3" t="s">
        <v>47</v>
      </c>
      <c r="Z114" s="3" t="s">
        <v>37</v>
      </c>
      <c r="AA114" s="3" t="s">
        <v>37</v>
      </c>
      <c r="AB114" s="3" t="s">
        <v>577</v>
      </c>
      <c r="AC114" s="3" t="s">
        <v>578</v>
      </c>
    </row>
    <row r="115" spans="1:29" ht="25" customHeight="1" x14ac:dyDescent="0.35">
      <c r="A115" s="6">
        <v>710</v>
      </c>
      <c r="B115" s="3" t="s">
        <v>579</v>
      </c>
      <c r="C115" s="3"/>
      <c r="D115" s="3" t="s">
        <v>29</v>
      </c>
      <c r="E115" s="3" t="s">
        <v>33</v>
      </c>
      <c r="F115" s="3" t="s">
        <v>580</v>
      </c>
      <c r="G115" s="4"/>
      <c r="H115" s="3" t="s">
        <v>30</v>
      </c>
      <c r="I115" s="3" t="s">
        <v>581</v>
      </c>
      <c r="J115" s="5">
        <f t="shared" si="0"/>
        <v>26.44</v>
      </c>
      <c r="K115" s="3" t="s">
        <v>30</v>
      </c>
      <c r="L115" s="4"/>
      <c r="M115" s="3" t="s">
        <v>33</v>
      </c>
      <c r="N115" s="3" t="s">
        <v>30</v>
      </c>
      <c r="O115" s="3" t="s">
        <v>34</v>
      </c>
      <c r="P115" s="3" t="s">
        <v>35</v>
      </c>
      <c r="Q115" s="3" t="s">
        <v>33</v>
      </c>
      <c r="R115" s="3" t="s">
        <v>107</v>
      </c>
      <c r="S115" s="3" t="s">
        <v>30</v>
      </c>
      <c r="T115" s="3" t="s">
        <v>95</v>
      </c>
      <c r="U115" s="3" t="s">
        <v>53</v>
      </c>
      <c r="V115" s="4"/>
      <c r="W115" s="4"/>
      <c r="X115" s="3" t="s">
        <v>37</v>
      </c>
      <c r="Y115" s="3" t="s">
        <v>38</v>
      </c>
      <c r="Z115" s="3" t="s">
        <v>38</v>
      </c>
      <c r="AA115" s="3" t="s">
        <v>37</v>
      </c>
      <c r="AB115" s="4"/>
      <c r="AC115" s="3" t="s">
        <v>582</v>
      </c>
    </row>
    <row r="116" spans="1:29" ht="25" customHeight="1" x14ac:dyDescent="0.35">
      <c r="A116" s="6">
        <v>709</v>
      </c>
      <c r="B116" s="3" t="s">
        <v>583</v>
      </c>
      <c r="C116" s="3"/>
      <c r="D116" s="3" t="s">
        <v>142</v>
      </c>
      <c r="E116" s="3" t="s">
        <v>33</v>
      </c>
      <c r="F116" s="3" t="s">
        <v>38</v>
      </c>
      <c r="G116" s="4"/>
      <c r="H116" s="3" t="s">
        <v>33</v>
      </c>
      <c r="I116" s="4"/>
      <c r="J116" s="5">
        <f t="shared" si="0"/>
        <v>0</v>
      </c>
      <c r="K116" s="4"/>
      <c r="L116" s="4"/>
      <c r="M116" s="4"/>
      <c r="N116" s="4"/>
      <c r="O116" s="4"/>
      <c r="P116" s="4"/>
      <c r="Q116" s="3" t="s">
        <v>30</v>
      </c>
      <c r="R116" s="3" t="s">
        <v>143</v>
      </c>
      <c r="S116" s="3" t="s">
        <v>33</v>
      </c>
      <c r="T116" s="4"/>
      <c r="U116" s="4"/>
      <c r="V116" s="4"/>
      <c r="W116" s="4"/>
      <c r="X116" s="3" t="s">
        <v>37</v>
      </c>
      <c r="Y116" s="3" t="s">
        <v>38</v>
      </c>
      <c r="Z116" s="3" t="s">
        <v>37</v>
      </c>
      <c r="AA116" s="3" t="s">
        <v>38</v>
      </c>
      <c r="AB116" s="4"/>
      <c r="AC116" s="3" t="s">
        <v>584</v>
      </c>
    </row>
    <row r="117" spans="1:29" ht="25" customHeight="1" x14ac:dyDescent="0.35">
      <c r="A117" s="6">
        <v>708</v>
      </c>
      <c r="B117" s="3" t="s">
        <v>585</v>
      </c>
      <c r="C117" s="3"/>
      <c r="D117" s="3" t="s">
        <v>142</v>
      </c>
      <c r="E117" s="3" t="s">
        <v>30</v>
      </c>
      <c r="F117" s="4"/>
      <c r="G117" s="3" t="s">
        <v>355</v>
      </c>
      <c r="H117" s="3" t="s">
        <v>30</v>
      </c>
      <c r="I117" s="3" t="s">
        <v>176</v>
      </c>
      <c r="J117" s="5">
        <f t="shared" si="0"/>
        <v>17</v>
      </c>
      <c r="K117" s="3" t="s">
        <v>30</v>
      </c>
      <c r="L117" s="4"/>
      <c r="M117" s="3" t="s">
        <v>33</v>
      </c>
      <c r="N117" s="3" t="s">
        <v>30</v>
      </c>
      <c r="O117" s="3" t="s">
        <v>34</v>
      </c>
      <c r="P117" s="3" t="s">
        <v>35</v>
      </c>
      <c r="Q117" s="3" t="s">
        <v>33</v>
      </c>
      <c r="R117" s="3" t="s">
        <v>60</v>
      </c>
      <c r="S117" s="3" t="s">
        <v>30</v>
      </c>
      <c r="T117" s="3" t="s">
        <v>586</v>
      </c>
      <c r="U117" s="3" t="s">
        <v>587</v>
      </c>
      <c r="V117" s="3" t="s">
        <v>588</v>
      </c>
      <c r="W117" s="4"/>
      <c r="X117" s="3" t="s">
        <v>37</v>
      </c>
      <c r="Y117" s="3" t="s">
        <v>37</v>
      </c>
      <c r="Z117" s="3" t="s">
        <v>37</v>
      </c>
      <c r="AA117" s="3" t="s">
        <v>37</v>
      </c>
      <c r="AB117" s="4"/>
      <c r="AC117" s="3" t="s">
        <v>589</v>
      </c>
    </row>
    <row r="118" spans="1:29" ht="25" customHeight="1" x14ac:dyDescent="0.35">
      <c r="A118" s="6">
        <v>707</v>
      </c>
      <c r="B118" s="3" t="s">
        <v>590</v>
      </c>
      <c r="C118" s="3"/>
      <c r="D118" s="3" t="s">
        <v>29</v>
      </c>
      <c r="E118" s="3" t="s">
        <v>30</v>
      </c>
      <c r="F118" s="4"/>
      <c r="G118" s="3" t="s">
        <v>87</v>
      </c>
      <c r="H118" s="3" t="s">
        <v>33</v>
      </c>
      <c r="I118" s="4"/>
      <c r="J118" s="5">
        <f t="shared" si="0"/>
        <v>-18</v>
      </c>
      <c r="K118" s="4"/>
      <c r="L118" s="4"/>
      <c r="M118" s="4"/>
      <c r="N118" s="4"/>
      <c r="O118" s="4"/>
      <c r="P118" s="4"/>
      <c r="Q118" s="3" t="s">
        <v>30</v>
      </c>
      <c r="R118" s="3" t="s">
        <v>124</v>
      </c>
      <c r="S118" s="3" t="s">
        <v>33</v>
      </c>
      <c r="T118" s="4"/>
      <c r="U118" s="4"/>
      <c r="V118" s="4"/>
      <c r="W118" s="4"/>
      <c r="X118" s="3" t="s">
        <v>38</v>
      </c>
      <c r="Y118" s="3" t="s">
        <v>184</v>
      </c>
      <c r="Z118" s="3" t="s">
        <v>38</v>
      </c>
      <c r="AA118" s="3" t="s">
        <v>47</v>
      </c>
      <c r="AB118" s="4"/>
      <c r="AC118" s="3" t="s">
        <v>459</v>
      </c>
    </row>
    <row r="119" spans="1:29" ht="25" customHeight="1" x14ac:dyDescent="0.35">
      <c r="A119" s="6">
        <v>706</v>
      </c>
      <c r="B119" s="3" t="s">
        <v>591</v>
      </c>
      <c r="C119" s="3"/>
      <c r="D119" s="3" t="s">
        <v>29</v>
      </c>
      <c r="E119" s="3" t="s">
        <v>30</v>
      </c>
      <c r="F119" s="4"/>
      <c r="G119" s="3" t="s">
        <v>523</v>
      </c>
      <c r="H119" s="3" t="s">
        <v>30</v>
      </c>
      <c r="I119" s="3" t="s">
        <v>523</v>
      </c>
      <c r="J119" s="5">
        <f t="shared" si="0"/>
        <v>0</v>
      </c>
      <c r="K119" s="3" t="s">
        <v>30</v>
      </c>
      <c r="L119" s="4"/>
      <c r="M119" s="3" t="s">
        <v>33</v>
      </c>
      <c r="N119" s="3" t="s">
        <v>33</v>
      </c>
      <c r="O119" s="3" t="s">
        <v>44</v>
      </c>
      <c r="P119" s="3" t="s">
        <v>45</v>
      </c>
      <c r="Q119" s="3" t="s">
        <v>30</v>
      </c>
      <c r="R119" s="3" t="s">
        <v>183</v>
      </c>
      <c r="S119" s="3" t="s">
        <v>30</v>
      </c>
      <c r="T119" s="3" t="s">
        <v>95</v>
      </c>
      <c r="U119" s="3" t="s">
        <v>592</v>
      </c>
      <c r="V119" s="3" t="s">
        <v>593</v>
      </c>
      <c r="W119" s="4"/>
      <c r="X119" s="3" t="s">
        <v>37</v>
      </c>
      <c r="Y119" s="3" t="s">
        <v>37</v>
      </c>
      <c r="Z119" s="3" t="s">
        <v>37</v>
      </c>
      <c r="AA119" s="3" t="s">
        <v>37</v>
      </c>
      <c r="AB119" s="4"/>
      <c r="AC119" s="3" t="s">
        <v>594</v>
      </c>
    </row>
    <row r="120" spans="1:29" ht="25" customHeight="1" x14ac:dyDescent="0.35">
      <c r="A120" s="6">
        <v>680</v>
      </c>
      <c r="B120" s="3" t="s">
        <v>595</v>
      </c>
      <c r="C120" s="3"/>
      <c r="D120" s="3" t="s">
        <v>29</v>
      </c>
      <c r="E120" s="3" t="s">
        <v>33</v>
      </c>
      <c r="F120" s="3" t="s">
        <v>99</v>
      </c>
      <c r="G120" s="4"/>
      <c r="H120" s="3" t="s">
        <v>30</v>
      </c>
      <c r="I120" s="3" t="s">
        <v>128</v>
      </c>
      <c r="J120" s="5">
        <f t="shared" si="0"/>
        <v>22</v>
      </c>
      <c r="K120" s="3" t="s">
        <v>30</v>
      </c>
      <c r="L120" s="4"/>
      <c r="M120" s="3" t="s">
        <v>30</v>
      </c>
      <c r="N120" s="3" t="s">
        <v>33</v>
      </c>
      <c r="O120" s="3" t="s">
        <v>44</v>
      </c>
      <c r="P120" s="3" t="s">
        <v>45</v>
      </c>
      <c r="Q120" s="3" t="s">
        <v>33</v>
      </c>
      <c r="R120" s="3" t="s">
        <v>267</v>
      </c>
      <c r="S120" s="3" t="s">
        <v>30</v>
      </c>
      <c r="T120" s="3" t="s">
        <v>596</v>
      </c>
      <c r="U120" s="3" t="s">
        <v>597</v>
      </c>
      <c r="V120" s="3" t="s">
        <v>598</v>
      </c>
      <c r="W120" s="4"/>
      <c r="X120" s="3" t="s">
        <v>37</v>
      </c>
      <c r="Y120" s="3" t="s">
        <v>37</v>
      </c>
      <c r="Z120" s="3" t="s">
        <v>37</v>
      </c>
      <c r="AA120" s="3" t="s">
        <v>37</v>
      </c>
      <c r="AB120" s="4"/>
      <c r="AC120" s="3" t="s">
        <v>335</v>
      </c>
    </row>
    <row r="121" spans="1:29" ht="25" customHeight="1" x14ac:dyDescent="0.35">
      <c r="A121" s="6">
        <v>679</v>
      </c>
      <c r="B121" s="3" t="s">
        <v>599</v>
      </c>
      <c r="C121" s="3"/>
      <c r="D121" s="3" t="s">
        <v>29</v>
      </c>
      <c r="E121" s="3" t="s">
        <v>33</v>
      </c>
      <c r="F121" s="3" t="s">
        <v>204</v>
      </c>
      <c r="G121" s="4"/>
      <c r="H121" s="3" t="s">
        <v>30</v>
      </c>
      <c r="I121" s="3" t="s">
        <v>600</v>
      </c>
      <c r="J121" s="5">
        <f t="shared" si="0"/>
        <v>21.68</v>
      </c>
      <c r="K121" s="3" t="s">
        <v>30</v>
      </c>
      <c r="L121" s="4"/>
      <c r="M121" s="3" t="s">
        <v>30</v>
      </c>
      <c r="N121" s="3" t="s">
        <v>30</v>
      </c>
      <c r="O121" s="3" t="s">
        <v>34</v>
      </c>
      <c r="P121" s="3" t="s">
        <v>35</v>
      </c>
      <c r="Q121" s="3" t="s">
        <v>33</v>
      </c>
      <c r="R121" s="3" t="s">
        <v>601</v>
      </c>
      <c r="S121" s="3" t="s">
        <v>30</v>
      </c>
      <c r="T121" s="3" t="s">
        <v>602</v>
      </c>
      <c r="U121" s="3" t="s">
        <v>603</v>
      </c>
      <c r="V121" s="3" t="s">
        <v>604</v>
      </c>
      <c r="W121" s="4"/>
      <c r="X121" s="3" t="s">
        <v>37</v>
      </c>
      <c r="Y121" s="3" t="s">
        <v>37</v>
      </c>
      <c r="Z121" s="3" t="s">
        <v>37</v>
      </c>
      <c r="AA121" s="3" t="s">
        <v>37</v>
      </c>
      <c r="AB121" s="3" t="s">
        <v>605</v>
      </c>
      <c r="AC121" s="3" t="s">
        <v>606</v>
      </c>
    </row>
    <row r="122" spans="1:29" ht="25" customHeight="1" x14ac:dyDescent="0.35">
      <c r="A122" s="6">
        <v>678</v>
      </c>
      <c r="B122" s="3" t="s">
        <v>607</v>
      </c>
      <c r="C122" s="3"/>
      <c r="D122" s="3" t="s">
        <v>29</v>
      </c>
      <c r="E122" s="3" t="s">
        <v>33</v>
      </c>
      <c r="F122" s="3" t="s">
        <v>99</v>
      </c>
      <c r="G122" s="4"/>
      <c r="H122" s="3" t="s">
        <v>33</v>
      </c>
      <c r="I122" s="4"/>
      <c r="J122" s="5">
        <f t="shared" si="0"/>
        <v>0</v>
      </c>
      <c r="K122" s="4"/>
      <c r="L122" s="4"/>
      <c r="M122" s="4"/>
      <c r="N122" s="4"/>
      <c r="O122" s="4"/>
      <c r="P122" s="4"/>
      <c r="Q122" s="3" t="s">
        <v>30</v>
      </c>
      <c r="R122" s="3" t="s">
        <v>60</v>
      </c>
      <c r="S122" s="3" t="s">
        <v>30</v>
      </c>
      <c r="T122" s="3" t="s">
        <v>608</v>
      </c>
      <c r="U122" s="3" t="s">
        <v>609</v>
      </c>
      <c r="V122" s="4"/>
      <c r="W122" s="4"/>
      <c r="X122" s="3" t="s">
        <v>38</v>
      </c>
      <c r="Y122" s="3" t="s">
        <v>38</v>
      </c>
      <c r="Z122" s="3" t="s">
        <v>38</v>
      </c>
      <c r="AA122" s="3" t="s">
        <v>38</v>
      </c>
      <c r="AB122" s="4"/>
      <c r="AC122" s="3" t="s">
        <v>610</v>
      </c>
    </row>
    <row r="123" spans="1:29" ht="25" customHeight="1" x14ac:dyDescent="0.35">
      <c r="A123" s="6">
        <v>675</v>
      </c>
      <c r="B123" s="3" t="s">
        <v>611</v>
      </c>
      <c r="C123" s="3"/>
      <c r="D123" s="3" t="s">
        <v>142</v>
      </c>
      <c r="E123" s="3" t="s">
        <v>33</v>
      </c>
      <c r="F123" s="3" t="s">
        <v>47</v>
      </c>
      <c r="G123" s="4"/>
      <c r="H123" s="3" t="s">
        <v>33</v>
      </c>
      <c r="I123" s="4"/>
      <c r="J123" s="5">
        <f t="shared" si="0"/>
        <v>0</v>
      </c>
      <c r="K123" s="4"/>
      <c r="L123" s="4"/>
      <c r="M123" s="4"/>
      <c r="N123" s="4"/>
      <c r="O123" s="4"/>
      <c r="P123" s="4"/>
      <c r="Q123" s="3" t="s">
        <v>30</v>
      </c>
      <c r="R123" s="3" t="s">
        <v>130</v>
      </c>
      <c r="S123" s="3" t="s">
        <v>30</v>
      </c>
      <c r="T123" s="3" t="s">
        <v>612</v>
      </c>
      <c r="U123" s="3" t="s">
        <v>613</v>
      </c>
      <c r="V123" s="3" t="s">
        <v>614</v>
      </c>
      <c r="W123" s="4"/>
      <c r="X123" s="3" t="s">
        <v>38</v>
      </c>
      <c r="Y123" s="3" t="s">
        <v>38</v>
      </c>
      <c r="Z123" s="3" t="s">
        <v>37</v>
      </c>
      <c r="AA123" s="3" t="s">
        <v>37</v>
      </c>
      <c r="AB123" s="4"/>
      <c r="AC123" s="3" t="s">
        <v>615</v>
      </c>
    </row>
    <row r="124" spans="1:29" ht="25" customHeight="1" x14ac:dyDescent="0.35">
      <c r="A124" s="6">
        <v>670</v>
      </c>
      <c r="B124" s="3" t="s">
        <v>616</v>
      </c>
      <c r="C124" s="3"/>
      <c r="D124" s="3" t="s">
        <v>29</v>
      </c>
      <c r="E124" s="3" t="s">
        <v>30</v>
      </c>
      <c r="F124" s="4"/>
      <c r="G124" s="3" t="s">
        <v>123</v>
      </c>
      <c r="H124" s="3" t="s">
        <v>30</v>
      </c>
      <c r="I124" s="3" t="s">
        <v>32</v>
      </c>
      <c r="J124" s="5">
        <f t="shared" si="0"/>
        <v>10</v>
      </c>
      <c r="K124" s="3" t="s">
        <v>30</v>
      </c>
      <c r="L124" s="4"/>
      <c r="M124" s="3" t="s">
        <v>33</v>
      </c>
      <c r="N124" s="3" t="s">
        <v>30</v>
      </c>
      <c r="O124" s="3" t="s">
        <v>44</v>
      </c>
      <c r="P124" s="3" t="s">
        <v>204</v>
      </c>
      <c r="Q124" s="3" t="s">
        <v>33</v>
      </c>
      <c r="R124" s="3" t="s">
        <v>617</v>
      </c>
      <c r="S124" s="3" t="s">
        <v>30</v>
      </c>
      <c r="T124" s="3" t="s">
        <v>618</v>
      </c>
      <c r="U124" s="3" t="s">
        <v>619</v>
      </c>
      <c r="V124" s="3" t="s">
        <v>620</v>
      </c>
      <c r="W124" s="4"/>
      <c r="X124" s="3" t="s">
        <v>99</v>
      </c>
      <c r="Y124" s="3" t="s">
        <v>184</v>
      </c>
      <c r="Z124" s="3" t="s">
        <v>184</v>
      </c>
      <c r="AA124" s="3" t="s">
        <v>47</v>
      </c>
      <c r="AB124" s="3" t="s">
        <v>621</v>
      </c>
      <c r="AC124" s="3" t="s">
        <v>148</v>
      </c>
    </row>
    <row r="125" spans="1:29" ht="25" customHeight="1" x14ac:dyDescent="0.35">
      <c r="A125" s="6">
        <v>663</v>
      </c>
      <c r="B125" s="3" t="s">
        <v>622</v>
      </c>
      <c r="C125" s="3"/>
      <c r="D125" s="3" t="s">
        <v>29</v>
      </c>
      <c r="E125" s="3" t="s">
        <v>30</v>
      </c>
      <c r="F125" s="4"/>
      <c r="G125" s="3" t="s">
        <v>623</v>
      </c>
      <c r="H125" s="3" t="s">
        <v>30</v>
      </c>
      <c r="I125" s="3" t="s">
        <v>624</v>
      </c>
      <c r="J125" s="5">
        <f t="shared" si="0"/>
        <v>19.770000000000003</v>
      </c>
      <c r="K125" s="3" t="s">
        <v>30</v>
      </c>
      <c r="L125" s="4"/>
      <c r="M125" s="3" t="s">
        <v>30</v>
      </c>
      <c r="N125" s="3" t="s">
        <v>30</v>
      </c>
      <c r="O125" s="3" t="s">
        <v>34</v>
      </c>
      <c r="P125" s="3" t="s">
        <v>35</v>
      </c>
      <c r="Q125" s="3" t="s">
        <v>33</v>
      </c>
      <c r="R125" s="3" t="s">
        <v>267</v>
      </c>
      <c r="S125" s="3" t="s">
        <v>33</v>
      </c>
      <c r="T125" s="4"/>
      <c r="U125" s="4"/>
      <c r="V125" s="4"/>
      <c r="W125" s="4"/>
      <c r="X125" s="3" t="s">
        <v>37</v>
      </c>
      <c r="Y125" s="3" t="s">
        <v>37</v>
      </c>
      <c r="Z125" s="3" t="s">
        <v>37</v>
      </c>
      <c r="AA125" s="3" t="s">
        <v>37</v>
      </c>
      <c r="AB125" s="4"/>
      <c r="AC125" s="3" t="s">
        <v>625</v>
      </c>
    </row>
    <row r="126" spans="1:29" ht="25" customHeight="1" x14ac:dyDescent="0.35">
      <c r="A126" s="6">
        <v>658</v>
      </c>
      <c r="B126" s="3" t="s">
        <v>626</v>
      </c>
      <c r="C126" s="3"/>
      <c r="D126" s="3" t="s">
        <v>142</v>
      </c>
      <c r="E126" s="3" t="s">
        <v>33</v>
      </c>
      <c r="F126" s="3" t="s">
        <v>355</v>
      </c>
      <c r="G126" s="4"/>
      <c r="H126" s="3" t="s">
        <v>33</v>
      </c>
      <c r="I126" s="4"/>
      <c r="J126" s="5">
        <f t="shared" si="0"/>
        <v>0</v>
      </c>
      <c r="K126" s="4"/>
      <c r="L126" s="4"/>
      <c r="M126" s="4"/>
      <c r="N126" s="4"/>
      <c r="O126" s="4"/>
      <c r="P126" s="4"/>
      <c r="Q126" s="3" t="s">
        <v>30</v>
      </c>
      <c r="R126" s="3" t="s">
        <v>267</v>
      </c>
      <c r="S126" s="3" t="s">
        <v>33</v>
      </c>
      <c r="T126" s="4"/>
      <c r="U126" s="4"/>
      <c r="V126" s="4"/>
      <c r="W126" s="4"/>
      <c r="X126" s="3" t="s">
        <v>37</v>
      </c>
      <c r="Y126" s="3" t="s">
        <v>38</v>
      </c>
      <c r="Z126" s="3" t="s">
        <v>47</v>
      </c>
      <c r="AA126" s="3" t="s">
        <v>47</v>
      </c>
      <c r="AB126" s="3" t="s">
        <v>627</v>
      </c>
      <c r="AC126" s="3" t="s">
        <v>628</v>
      </c>
    </row>
    <row r="127" spans="1:29" ht="25" customHeight="1" x14ac:dyDescent="0.35">
      <c r="A127" s="6">
        <v>656</v>
      </c>
      <c r="B127" s="3" t="s">
        <v>629</v>
      </c>
      <c r="C127" s="3"/>
      <c r="D127" s="3" t="s">
        <v>29</v>
      </c>
      <c r="E127" s="3" t="s">
        <v>33</v>
      </c>
      <c r="F127" s="3" t="s">
        <v>184</v>
      </c>
      <c r="G127" s="4"/>
      <c r="H127" s="3" t="s">
        <v>30</v>
      </c>
      <c r="I127" s="3" t="s">
        <v>128</v>
      </c>
      <c r="J127" s="5">
        <f t="shared" si="0"/>
        <v>22</v>
      </c>
      <c r="K127" s="3" t="s">
        <v>30</v>
      </c>
      <c r="L127" s="4"/>
      <c r="M127" s="3" t="s">
        <v>33</v>
      </c>
      <c r="N127" s="3" t="s">
        <v>30</v>
      </c>
      <c r="O127" s="3" t="s">
        <v>44</v>
      </c>
      <c r="P127" s="3" t="s">
        <v>58</v>
      </c>
      <c r="Q127" s="3" t="s">
        <v>30</v>
      </c>
      <c r="R127" s="3" t="s">
        <v>107</v>
      </c>
      <c r="S127" s="3" t="s">
        <v>33</v>
      </c>
      <c r="T127" s="4"/>
      <c r="U127" s="4"/>
      <c r="V127" s="4"/>
      <c r="W127" s="4"/>
      <c r="X127" s="3" t="s">
        <v>38</v>
      </c>
      <c r="Y127" s="3" t="s">
        <v>47</v>
      </c>
      <c r="Z127" s="3" t="s">
        <v>38</v>
      </c>
      <c r="AA127" s="3" t="s">
        <v>47</v>
      </c>
      <c r="AB127" s="4"/>
      <c r="AC127" s="3" t="s">
        <v>630</v>
      </c>
    </row>
    <row r="128" spans="1:29" ht="25" customHeight="1" x14ac:dyDescent="0.35">
      <c r="A128" s="6">
        <v>652</v>
      </c>
      <c r="B128" s="3" t="s">
        <v>631</v>
      </c>
      <c r="C128" s="3"/>
      <c r="D128" s="3" t="s">
        <v>29</v>
      </c>
      <c r="E128" s="3" t="s">
        <v>33</v>
      </c>
      <c r="F128" s="3" t="s">
        <v>37</v>
      </c>
      <c r="G128" s="4"/>
      <c r="H128" s="3" t="s">
        <v>33</v>
      </c>
      <c r="I128" s="4"/>
      <c r="J128" s="5">
        <f t="shared" si="0"/>
        <v>0</v>
      </c>
      <c r="K128" s="4"/>
      <c r="L128" s="4"/>
      <c r="M128" s="4"/>
      <c r="N128" s="4"/>
      <c r="O128" s="4"/>
      <c r="P128" s="4"/>
      <c r="Q128" s="3" t="s">
        <v>30</v>
      </c>
      <c r="R128" s="3" t="s">
        <v>267</v>
      </c>
      <c r="S128" s="3" t="s">
        <v>30</v>
      </c>
      <c r="T128" s="3" t="s">
        <v>95</v>
      </c>
      <c r="U128" s="3" t="s">
        <v>632</v>
      </c>
      <c r="V128" s="4"/>
      <c r="W128" s="4"/>
      <c r="X128" s="3" t="s">
        <v>37</v>
      </c>
      <c r="Y128" s="3" t="s">
        <v>37</v>
      </c>
      <c r="Z128" s="3" t="s">
        <v>37</v>
      </c>
      <c r="AA128" s="3" t="s">
        <v>38</v>
      </c>
      <c r="AB128" s="4"/>
      <c r="AC128" s="3" t="s">
        <v>633</v>
      </c>
    </row>
    <row r="129" spans="1:29" ht="25" customHeight="1" x14ac:dyDescent="0.35">
      <c r="A129" s="6">
        <v>649</v>
      </c>
      <c r="B129" s="3" t="s">
        <v>634</v>
      </c>
      <c r="C129" s="3"/>
      <c r="D129" s="3" t="s">
        <v>29</v>
      </c>
      <c r="E129" s="3" t="s">
        <v>30</v>
      </c>
      <c r="F129" s="4"/>
      <c r="G129" s="3" t="s">
        <v>172</v>
      </c>
      <c r="H129" s="3" t="s">
        <v>30</v>
      </c>
      <c r="I129" s="3" t="s">
        <v>78</v>
      </c>
      <c r="J129" s="5">
        <f t="shared" si="0"/>
        <v>1</v>
      </c>
      <c r="K129" s="3" t="s">
        <v>30</v>
      </c>
      <c r="L129" s="4"/>
      <c r="M129" s="3" t="s">
        <v>33</v>
      </c>
      <c r="N129" s="3" t="s">
        <v>33</v>
      </c>
      <c r="O129" s="3" t="s">
        <v>34</v>
      </c>
      <c r="P129" s="3" t="s">
        <v>74</v>
      </c>
      <c r="Q129" s="3" t="s">
        <v>30</v>
      </c>
      <c r="R129" s="3" t="s">
        <v>51</v>
      </c>
      <c r="S129" s="3" t="s">
        <v>33</v>
      </c>
      <c r="T129" s="4"/>
      <c r="U129" s="4"/>
      <c r="V129" s="4"/>
      <c r="W129" s="4"/>
      <c r="X129" s="3" t="s">
        <v>38</v>
      </c>
      <c r="Y129" s="3" t="s">
        <v>38</v>
      </c>
      <c r="Z129" s="3" t="s">
        <v>38</v>
      </c>
      <c r="AA129" s="3" t="s">
        <v>38</v>
      </c>
      <c r="AB129" s="3" t="s">
        <v>635</v>
      </c>
      <c r="AC129" s="3" t="s">
        <v>636</v>
      </c>
    </row>
    <row r="130" spans="1:29" ht="25" customHeight="1" x14ac:dyDescent="0.35">
      <c r="A130" s="6">
        <v>648</v>
      </c>
      <c r="B130" s="3" t="s">
        <v>637</v>
      </c>
      <c r="C130" s="3"/>
      <c r="D130" s="3" t="s">
        <v>29</v>
      </c>
      <c r="E130" s="3" t="s">
        <v>33</v>
      </c>
      <c r="F130" s="3" t="s">
        <v>99</v>
      </c>
      <c r="G130" s="4"/>
      <c r="H130" s="3" t="s">
        <v>30</v>
      </c>
      <c r="I130" s="3" t="s">
        <v>364</v>
      </c>
      <c r="J130" s="5">
        <f t="shared" si="0"/>
        <v>21</v>
      </c>
      <c r="K130" s="3" t="s">
        <v>30</v>
      </c>
      <c r="L130" s="4"/>
      <c r="M130" s="3" t="s">
        <v>33</v>
      </c>
      <c r="N130" s="3" t="s">
        <v>30</v>
      </c>
      <c r="O130" s="3" t="s">
        <v>34</v>
      </c>
      <c r="P130" s="3" t="s">
        <v>35</v>
      </c>
      <c r="Q130" s="3" t="s">
        <v>33</v>
      </c>
      <c r="R130" s="3" t="s">
        <v>46</v>
      </c>
      <c r="S130" s="3" t="s">
        <v>33</v>
      </c>
      <c r="T130" s="4"/>
      <c r="U130" s="4"/>
      <c r="V130" s="4"/>
      <c r="W130" s="4"/>
      <c r="X130" s="3" t="s">
        <v>37</v>
      </c>
      <c r="Y130" s="3" t="s">
        <v>37</v>
      </c>
      <c r="Z130" s="3" t="s">
        <v>37</v>
      </c>
      <c r="AA130" s="3" t="s">
        <v>38</v>
      </c>
      <c r="AB130" s="4"/>
      <c r="AC130" s="3" t="s">
        <v>638</v>
      </c>
    </row>
    <row r="131" spans="1:29" ht="25" customHeight="1" x14ac:dyDescent="0.35">
      <c r="A131" s="6">
        <v>647</v>
      </c>
      <c r="B131" s="3" t="s">
        <v>639</v>
      </c>
      <c r="C131" s="3"/>
      <c r="D131" s="3" t="s">
        <v>29</v>
      </c>
      <c r="E131" s="3" t="s">
        <v>30</v>
      </c>
      <c r="F131" s="4"/>
      <c r="G131" s="3" t="s">
        <v>58</v>
      </c>
      <c r="H131" s="3" t="s">
        <v>30</v>
      </c>
      <c r="I131" s="3" t="s">
        <v>259</v>
      </c>
      <c r="J131" s="5">
        <f t="shared" si="0"/>
        <v>4</v>
      </c>
      <c r="K131" s="3" t="s">
        <v>30</v>
      </c>
      <c r="L131" s="4"/>
      <c r="M131" s="3" t="s">
        <v>33</v>
      </c>
      <c r="N131" s="3" t="s">
        <v>30</v>
      </c>
      <c r="O131" s="3" t="s">
        <v>34</v>
      </c>
      <c r="P131" s="3" t="s">
        <v>35</v>
      </c>
      <c r="Q131" s="3" t="s">
        <v>33</v>
      </c>
      <c r="R131" s="3" t="s">
        <v>183</v>
      </c>
      <c r="S131" s="3" t="s">
        <v>33</v>
      </c>
      <c r="T131" s="4"/>
      <c r="U131" s="4"/>
      <c r="V131" s="4"/>
      <c r="W131" s="4"/>
      <c r="X131" s="3" t="s">
        <v>37</v>
      </c>
      <c r="Y131" s="3" t="s">
        <v>38</v>
      </c>
      <c r="Z131" s="3" t="s">
        <v>37</v>
      </c>
      <c r="AA131" s="3" t="s">
        <v>38</v>
      </c>
      <c r="AB131" s="4"/>
      <c r="AC131" s="3" t="s">
        <v>640</v>
      </c>
    </row>
    <row r="132" spans="1:29" ht="25" customHeight="1" x14ac:dyDescent="0.35">
      <c r="A132" s="6">
        <v>645</v>
      </c>
      <c r="B132" s="3" t="s">
        <v>641</v>
      </c>
      <c r="C132" s="3"/>
      <c r="D132" s="3" t="s">
        <v>142</v>
      </c>
      <c r="E132" s="3" t="s">
        <v>33</v>
      </c>
      <c r="F132" s="3" t="s">
        <v>642</v>
      </c>
      <c r="G132" s="4"/>
      <c r="H132" s="3" t="s">
        <v>33</v>
      </c>
      <c r="I132" s="4"/>
      <c r="J132" s="5">
        <f t="shared" si="0"/>
        <v>0</v>
      </c>
      <c r="K132" s="4"/>
      <c r="L132" s="4"/>
      <c r="M132" s="4"/>
      <c r="N132" s="4"/>
      <c r="O132" s="4"/>
      <c r="P132" s="4"/>
      <c r="Q132" s="3" t="s">
        <v>30</v>
      </c>
      <c r="R132" s="3" t="s">
        <v>252</v>
      </c>
      <c r="S132" s="3" t="s">
        <v>30</v>
      </c>
      <c r="T132" s="3" t="s">
        <v>643</v>
      </c>
      <c r="U132" s="3" t="s">
        <v>644</v>
      </c>
      <c r="V132" s="3" t="s">
        <v>645</v>
      </c>
      <c r="W132" s="4"/>
      <c r="X132" s="3" t="s">
        <v>38</v>
      </c>
      <c r="Y132" s="3" t="s">
        <v>47</v>
      </c>
      <c r="Z132" s="3" t="s">
        <v>37</v>
      </c>
      <c r="AA132" s="3" t="s">
        <v>184</v>
      </c>
      <c r="AB132" s="3" t="s">
        <v>646</v>
      </c>
      <c r="AC132" s="3" t="s">
        <v>647</v>
      </c>
    </row>
    <row r="133" spans="1:29" ht="25" customHeight="1" x14ac:dyDescent="0.35">
      <c r="A133" s="6">
        <v>642</v>
      </c>
      <c r="B133" s="3" t="s">
        <v>648</v>
      </c>
      <c r="C133" s="3"/>
      <c r="D133" s="3" t="s">
        <v>142</v>
      </c>
      <c r="E133" s="3" t="s">
        <v>30</v>
      </c>
      <c r="F133" s="4"/>
      <c r="G133" s="3" t="s">
        <v>649</v>
      </c>
      <c r="H133" s="3" t="s">
        <v>30</v>
      </c>
      <c r="I133" s="3" t="s">
        <v>650</v>
      </c>
      <c r="J133" s="5">
        <f t="shared" si="0"/>
        <v>35</v>
      </c>
      <c r="K133" s="3" t="s">
        <v>30</v>
      </c>
      <c r="L133" s="4"/>
      <c r="M133" s="3" t="s">
        <v>30</v>
      </c>
      <c r="N133" s="3" t="s">
        <v>30</v>
      </c>
      <c r="O133" s="3" t="s">
        <v>34</v>
      </c>
      <c r="P133" s="3" t="s">
        <v>35</v>
      </c>
      <c r="Q133" s="3" t="s">
        <v>33</v>
      </c>
      <c r="R133" s="3" t="s">
        <v>130</v>
      </c>
      <c r="S133" s="3" t="s">
        <v>33</v>
      </c>
      <c r="T133" s="4"/>
      <c r="U133" s="4"/>
      <c r="V133" s="4"/>
      <c r="W133" s="4"/>
      <c r="X133" s="3" t="s">
        <v>37</v>
      </c>
      <c r="Y133" s="3" t="s">
        <v>37</v>
      </c>
      <c r="Z133" s="3" t="s">
        <v>37</v>
      </c>
      <c r="AA133" s="3" t="s">
        <v>37</v>
      </c>
      <c r="AB133" s="4"/>
      <c r="AC133" s="3" t="s">
        <v>651</v>
      </c>
    </row>
    <row r="134" spans="1:29" ht="25" customHeight="1" x14ac:dyDescent="0.35">
      <c r="A134" s="6">
        <v>636</v>
      </c>
      <c r="B134" s="3" t="s">
        <v>652</v>
      </c>
      <c r="C134" s="3"/>
      <c r="D134" s="3" t="s">
        <v>29</v>
      </c>
      <c r="E134" s="3" t="s">
        <v>30</v>
      </c>
      <c r="F134" s="4"/>
      <c r="G134" s="3" t="s">
        <v>255</v>
      </c>
      <c r="H134" s="3" t="s">
        <v>33</v>
      </c>
      <c r="I134" s="4"/>
      <c r="J134" s="5">
        <f t="shared" si="0"/>
        <v>-17</v>
      </c>
      <c r="K134" s="4"/>
      <c r="L134" s="4"/>
      <c r="M134" s="4"/>
      <c r="N134" s="4"/>
      <c r="O134" s="4"/>
      <c r="P134" s="4"/>
      <c r="Q134" s="3" t="s">
        <v>30</v>
      </c>
      <c r="R134" s="3" t="s">
        <v>267</v>
      </c>
      <c r="S134" s="3" t="s">
        <v>30</v>
      </c>
      <c r="T134" s="3" t="s">
        <v>653</v>
      </c>
      <c r="U134" s="3" t="s">
        <v>53</v>
      </c>
      <c r="V134" s="3" t="s">
        <v>654</v>
      </c>
      <c r="W134" s="4"/>
      <c r="X134" s="3" t="s">
        <v>38</v>
      </c>
      <c r="Y134" s="3" t="s">
        <v>37</v>
      </c>
      <c r="Z134" s="3" t="s">
        <v>37</v>
      </c>
      <c r="AA134" s="3" t="s">
        <v>47</v>
      </c>
      <c r="AB134" s="4"/>
      <c r="AC134" s="3" t="s">
        <v>655</v>
      </c>
    </row>
    <row r="135" spans="1:29" ht="25" customHeight="1" x14ac:dyDescent="0.35">
      <c r="A135" s="6">
        <v>608</v>
      </c>
      <c r="B135" s="3" t="s">
        <v>656</v>
      </c>
      <c r="C135" s="3"/>
      <c r="D135" s="3" t="s">
        <v>29</v>
      </c>
      <c r="E135" s="3" t="s">
        <v>30</v>
      </c>
      <c r="F135" s="4"/>
      <c r="G135" s="3" t="s">
        <v>136</v>
      </c>
      <c r="H135" s="3" t="s">
        <v>30</v>
      </c>
      <c r="I135" s="3" t="s">
        <v>204</v>
      </c>
      <c r="J135" s="5">
        <f t="shared" si="0"/>
        <v>-10</v>
      </c>
      <c r="K135" s="3" t="s">
        <v>30</v>
      </c>
      <c r="L135" s="4"/>
      <c r="M135" s="3" t="s">
        <v>33</v>
      </c>
      <c r="N135" s="3" t="s">
        <v>30</v>
      </c>
      <c r="O135" s="3" t="s">
        <v>44</v>
      </c>
      <c r="P135" s="3" t="s">
        <v>204</v>
      </c>
      <c r="Q135" s="3" t="s">
        <v>33</v>
      </c>
      <c r="R135" s="3" t="s">
        <v>657</v>
      </c>
      <c r="S135" s="3" t="s">
        <v>33</v>
      </c>
      <c r="T135" s="4"/>
      <c r="U135" s="4"/>
      <c r="V135" s="4"/>
      <c r="W135" s="4"/>
      <c r="X135" s="3" t="s">
        <v>37</v>
      </c>
      <c r="Y135" s="3" t="s">
        <v>38</v>
      </c>
      <c r="Z135" s="3" t="s">
        <v>38</v>
      </c>
      <c r="AA135" s="3" t="s">
        <v>38</v>
      </c>
      <c r="AB135" s="3" t="s">
        <v>658</v>
      </c>
      <c r="AC135" s="3" t="s">
        <v>659</v>
      </c>
    </row>
    <row r="136" spans="1:29" ht="25" customHeight="1" x14ac:dyDescent="0.35">
      <c r="A136" s="6">
        <v>606</v>
      </c>
      <c r="B136" s="3" t="s">
        <v>660</v>
      </c>
      <c r="C136" s="3"/>
      <c r="D136" s="3" t="s">
        <v>29</v>
      </c>
      <c r="E136" s="3" t="s">
        <v>30</v>
      </c>
      <c r="F136" s="4"/>
      <c r="G136" s="3" t="s">
        <v>106</v>
      </c>
      <c r="H136" s="3" t="s">
        <v>30</v>
      </c>
      <c r="I136" s="3" t="s">
        <v>255</v>
      </c>
      <c r="J136" s="5">
        <f t="shared" si="0"/>
        <v>-15</v>
      </c>
      <c r="K136" s="3" t="s">
        <v>33</v>
      </c>
      <c r="L136" s="4"/>
      <c r="M136" s="3" t="s">
        <v>33</v>
      </c>
      <c r="N136" s="3" t="s">
        <v>33</v>
      </c>
      <c r="O136" s="3" t="s">
        <v>44</v>
      </c>
      <c r="P136" s="3" t="s">
        <v>123</v>
      </c>
      <c r="Q136" s="3" t="s">
        <v>33</v>
      </c>
      <c r="R136" s="3" t="s">
        <v>661</v>
      </c>
      <c r="S136" s="3" t="s">
        <v>33</v>
      </c>
      <c r="T136" s="4"/>
      <c r="U136" s="4"/>
      <c r="V136" s="4"/>
      <c r="W136" s="4"/>
      <c r="X136" s="3" t="s">
        <v>38</v>
      </c>
      <c r="Y136" s="3" t="s">
        <v>38</v>
      </c>
      <c r="Z136" s="3" t="s">
        <v>38</v>
      </c>
      <c r="AA136" s="3" t="s">
        <v>38</v>
      </c>
      <c r="AB136" s="4"/>
      <c r="AC136" s="3" t="s">
        <v>437</v>
      </c>
    </row>
    <row r="137" spans="1:29" ht="25" customHeight="1" x14ac:dyDescent="0.35">
      <c r="A137" s="6">
        <v>605</v>
      </c>
      <c r="B137" s="3" t="s">
        <v>662</v>
      </c>
      <c r="C137" s="3"/>
      <c r="D137" s="3" t="s">
        <v>29</v>
      </c>
      <c r="E137" s="3" t="s">
        <v>33</v>
      </c>
      <c r="F137" s="3" t="s">
        <v>47</v>
      </c>
      <c r="G137" s="4"/>
      <c r="H137" s="3" t="s">
        <v>33</v>
      </c>
      <c r="I137" s="4"/>
      <c r="J137" s="5">
        <f t="shared" si="0"/>
        <v>0</v>
      </c>
      <c r="K137" s="4"/>
      <c r="L137" s="4"/>
      <c r="M137" s="4"/>
      <c r="N137" s="4"/>
      <c r="O137" s="4"/>
      <c r="P137" s="4"/>
      <c r="Q137" s="3" t="s">
        <v>33</v>
      </c>
      <c r="R137" s="3" t="s">
        <v>46</v>
      </c>
      <c r="S137" s="3" t="s">
        <v>33</v>
      </c>
      <c r="T137" s="4"/>
      <c r="U137" s="4"/>
      <c r="V137" s="4"/>
      <c r="W137" s="4"/>
      <c r="X137" s="3" t="s">
        <v>38</v>
      </c>
      <c r="Y137" s="3" t="s">
        <v>38</v>
      </c>
      <c r="Z137" s="3" t="s">
        <v>47</v>
      </c>
      <c r="AA137" s="3" t="s">
        <v>47</v>
      </c>
      <c r="AB137" s="4"/>
      <c r="AC137" s="3" t="s">
        <v>663</v>
      </c>
    </row>
    <row r="138" spans="1:29" ht="25" customHeight="1" x14ac:dyDescent="0.35">
      <c r="A138" s="6">
        <v>604</v>
      </c>
      <c r="B138" s="3" t="s">
        <v>664</v>
      </c>
      <c r="C138" s="3"/>
      <c r="D138" s="3" t="s">
        <v>29</v>
      </c>
      <c r="E138" s="3" t="s">
        <v>30</v>
      </c>
      <c r="F138" s="4"/>
      <c r="G138" s="3" t="s">
        <v>87</v>
      </c>
      <c r="H138" s="3" t="s">
        <v>30</v>
      </c>
      <c r="I138" s="3" t="s">
        <v>87</v>
      </c>
      <c r="J138" s="5">
        <f t="shared" si="0"/>
        <v>0</v>
      </c>
      <c r="K138" s="3" t="s">
        <v>30</v>
      </c>
      <c r="L138" s="4"/>
      <c r="M138" s="3" t="s">
        <v>33</v>
      </c>
      <c r="N138" s="3" t="s">
        <v>33</v>
      </c>
      <c r="O138" s="3" t="s">
        <v>34</v>
      </c>
      <c r="P138" s="3" t="s">
        <v>74</v>
      </c>
      <c r="Q138" s="3" t="s">
        <v>33</v>
      </c>
      <c r="R138" s="3" t="s">
        <v>124</v>
      </c>
      <c r="S138" s="3" t="s">
        <v>33</v>
      </c>
      <c r="T138" s="4"/>
      <c r="U138" s="4"/>
      <c r="V138" s="4"/>
      <c r="W138" s="4"/>
      <c r="X138" s="3" t="s">
        <v>184</v>
      </c>
      <c r="Y138" s="3" t="s">
        <v>37</v>
      </c>
      <c r="Z138" s="3" t="s">
        <v>38</v>
      </c>
      <c r="AA138" s="3" t="s">
        <v>99</v>
      </c>
      <c r="AB138" s="3" t="s">
        <v>665</v>
      </c>
      <c r="AC138" s="3" t="s">
        <v>666</v>
      </c>
    </row>
    <row r="139" spans="1:29" ht="25" customHeight="1" x14ac:dyDescent="0.35">
      <c r="A139" s="6">
        <v>602</v>
      </c>
      <c r="B139" s="3" t="s">
        <v>667</v>
      </c>
      <c r="C139" s="3"/>
      <c r="D139" s="3" t="s">
        <v>142</v>
      </c>
      <c r="E139" s="3" t="s">
        <v>33</v>
      </c>
      <c r="F139" s="3" t="s">
        <v>99</v>
      </c>
      <c r="G139" s="4"/>
      <c r="H139" s="3" t="s">
        <v>30</v>
      </c>
      <c r="I139" s="3" t="s">
        <v>32</v>
      </c>
      <c r="J139" s="5">
        <f t="shared" si="0"/>
        <v>35</v>
      </c>
      <c r="K139" s="3" t="s">
        <v>30</v>
      </c>
      <c r="L139" s="4"/>
      <c r="M139" s="3" t="s">
        <v>33</v>
      </c>
      <c r="N139" s="3" t="s">
        <v>30</v>
      </c>
      <c r="O139" s="3" t="s">
        <v>34</v>
      </c>
      <c r="P139" s="3" t="s">
        <v>74</v>
      </c>
      <c r="Q139" s="3" t="s">
        <v>30</v>
      </c>
      <c r="R139" s="3" t="s">
        <v>124</v>
      </c>
      <c r="S139" s="3" t="s">
        <v>33</v>
      </c>
      <c r="T139" s="4"/>
      <c r="U139" s="4"/>
      <c r="V139" s="4"/>
      <c r="W139" s="4"/>
      <c r="X139" s="3" t="s">
        <v>47</v>
      </c>
      <c r="Y139" s="3" t="s">
        <v>47</v>
      </c>
      <c r="Z139" s="3" t="s">
        <v>38</v>
      </c>
      <c r="AA139" s="3" t="s">
        <v>47</v>
      </c>
      <c r="AB139" s="4"/>
      <c r="AC139" s="3" t="s">
        <v>668</v>
      </c>
    </row>
    <row r="140" spans="1:29" ht="25" customHeight="1" x14ac:dyDescent="0.35">
      <c r="A140" s="6">
        <v>600</v>
      </c>
      <c r="B140" s="3" t="s">
        <v>669</v>
      </c>
      <c r="C140" s="3"/>
      <c r="D140" s="3" t="s">
        <v>29</v>
      </c>
      <c r="E140" s="3" t="s">
        <v>33</v>
      </c>
      <c r="F140" s="3" t="s">
        <v>72</v>
      </c>
      <c r="G140" s="4"/>
      <c r="H140" s="3" t="s">
        <v>30</v>
      </c>
      <c r="I140" s="3" t="s">
        <v>670</v>
      </c>
      <c r="J140" s="5">
        <f t="shared" si="0"/>
        <v>33.5</v>
      </c>
      <c r="K140" s="3" t="s">
        <v>30</v>
      </c>
      <c r="L140" s="4"/>
      <c r="M140" s="3" t="s">
        <v>30</v>
      </c>
      <c r="N140" s="3" t="s">
        <v>30</v>
      </c>
      <c r="O140" s="3" t="s">
        <v>34</v>
      </c>
      <c r="P140" s="3" t="s">
        <v>35</v>
      </c>
      <c r="Q140" s="3" t="s">
        <v>33</v>
      </c>
      <c r="R140" s="3" t="s">
        <v>502</v>
      </c>
      <c r="S140" s="3" t="s">
        <v>33</v>
      </c>
      <c r="T140" s="4"/>
      <c r="U140" s="4"/>
      <c r="V140" s="4"/>
      <c r="W140" s="4"/>
      <c r="X140" s="3" t="s">
        <v>47</v>
      </c>
      <c r="Y140" s="3" t="s">
        <v>38</v>
      </c>
      <c r="Z140" s="3" t="s">
        <v>47</v>
      </c>
      <c r="AA140" s="3" t="s">
        <v>38</v>
      </c>
      <c r="AB140" s="4"/>
      <c r="AC140" s="3" t="s">
        <v>671</v>
      </c>
    </row>
    <row r="141" spans="1:29" ht="25" customHeight="1" x14ac:dyDescent="0.35">
      <c r="A141" s="6">
        <v>599</v>
      </c>
      <c r="B141" s="3" t="s">
        <v>672</v>
      </c>
      <c r="C141" s="3"/>
      <c r="D141" s="3" t="s">
        <v>29</v>
      </c>
      <c r="E141" s="3" t="s">
        <v>33</v>
      </c>
      <c r="F141" s="3" t="s">
        <v>72</v>
      </c>
      <c r="G141" s="4"/>
      <c r="H141" s="3" t="s">
        <v>30</v>
      </c>
      <c r="I141" s="3" t="s">
        <v>673</v>
      </c>
      <c r="J141" s="5">
        <f t="shared" si="0"/>
        <v>57.8</v>
      </c>
      <c r="K141" s="3" t="s">
        <v>30</v>
      </c>
      <c r="L141" s="4"/>
      <c r="M141" s="3" t="s">
        <v>33</v>
      </c>
      <c r="N141" s="3" t="s">
        <v>30</v>
      </c>
      <c r="O141" s="3" t="s">
        <v>34</v>
      </c>
      <c r="P141" s="3" t="s">
        <v>74</v>
      </c>
      <c r="Q141" s="3" t="s">
        <v>33</v>
      </c>
      <c r="R141" s="3" t="s">
        <v>130</v>
      </c>
      <c r="S141" s="3" t="s">
        <v>30</v>
      </c>
      <c r="T141" s="3" t="s">
        <v>674</v>
      </c>
      <c r="U141" s="3" t="s">
        <v>675</v>
      </c>
      <c r="V141" s="3" t="s">
        <v>676</v>
      </c>
      <c r="W141" s="4"/>
      <c r="X141" s="3" t="s">
        <v>38</v>
      </c>
      <c r="Y141" s="3" t="s">
        <v>47</v>
      </c>
      <c r="Z141" s="3" t="s">
        <v>47</v>
      </c>
      <c r="AA141" s="3" t="s">
        <v>38</v>
      </c>
      <c r="AB141" s="4"/>
      <c r="AC141" s="3" t="s">
        <v>677</v>
      </c>
    </row>
    <row r="142" spans="1:29" ht="25" customHeight="1" x14ac:dyDescent="0.35">
      <c r="A142" s="6">
        <v>598</v>
      </c>
      <c r="B142" s="3" t="s">
        <v>678</v>
      </c>
      <c r="C142" s="3"/>
      <c r="D142" s="3" t="s">
        <v>29</v>
      </c>
      <c r="E142" s="3" t="s">
        <v>30</v>
      </c>
      <c r="F142" s="4"/>
      <c r="G142" s="3" t="s">
        <v>35</v>
      </c>
      <c r="H142" s="3" t="s">
        <v>30</v>
      </c>
      <c r="I142" s="3" t="s">
        <v>679</v>
      </c>
      <c r="J142" s="5">
        <f t="shared" si="0"/>
        <v>8</v>
      </c>
      <c r="K142" s="3" t="s">
        <v>30</v>
      </c>
      <c r="L142" s="4"/>
      <c r="M142" s="3" t="s">
        <v>33</v>
      </c>
      <c r="N142" s="3" t="s">
        <v>30</v>
      </c>
      <c r="O142" s="3" t="s">
        <v>34</v>
      </c>
      <c r="P142" s="3" t="s">
        <v>35</v>
      </c>
      <c r="Q142" s="3" t="s">
        <v>30</v>
      </c>
      <c r="R142" s="3" t="s">
        <v>107</v>
      </c>
      <c r="S142" s="3" t="s">
        <v>33</v>
      </c>
      <c r="T142" s="4"/>
      <c r="U142" s="4"/>
      <c r="V142" s="4"/>
      <c r="W142" s="4"/>
      <c r="X142" s="3" t="s">
        <v>38</v>
      </c>
      <c r="Y142" s="3" t="s">
        <v>38</v>
      </c>
      <c r="Z142" s="3" t="s">
        <v>38</v>
      </c>
      <c r="AA142" s="3" t="s">
        <v>47</v>
      </c>
      <c r="AB142" s="4"/>
      <c r="AC142" s="3" t="s">
        <v>680</v>
      </c>
    </row>
    <row r="143" spans="1:29" ht="25" customHeight="1" x14ac:dyDescent="0.35">
      <c r="A143" s="6">
        <v>596</v>
      </c>
      <c r="B143" s="3" t="s">
        <v>681</v>
      </c>
      <c r="C143" s="3"/>
      <c r="D143" s="3" t="s">
        <v>29</v>
      </c>
      <c r="E143" s="3" t="s">
        <v>33</v>
      </c>
      <c r="F143" s="3" t="s">
        <v>99</v>
      </c>
      <c r="G143" s="4"/>
      <c r="H143" s="3" t="s">
        <v>33</v>
      </c>
      <c r="I143" s="4"/>
      <c r="J143" s="5">
        <f t="shared" si="0"/>
        <v>0</v>
      </c>
      <c r="K143" s="4"/>
      <c r="L143" s="4"/>
      <c r="M143" s="4"/>
      <c r="N143" s="4"/>
      <c r="O143" s="4"/>
      <c r="P143" s="4"/>
      <c r="Q143" s="3" t="s">
        <v>30</v>
      </c>
      <c r="R143" s="3" t="s">
        <v>682</v>
      </c>
      <c r="S143" s="3" t="s">
        <v>33</v>
      </c>
      <c r="T143" s="4"/>
      <c r="U143" s="4"/>
      <c r="V143" s="4"/>
      <c r="W143" s="4"/>
      <c r="X143" s="3" t="s">
        <v>38</v>
      </c>
      <c r="Y143" s="3" t="s">
        <v>38</v>
      </c>
      <c r="Z143" s="3" t="s">
        <v>38</v>
      </c>
      <c r="AA143" s="3" t="s">
        <v>47</v>
      </c>
      <c r="AB143" s="3" t="s">
        <v>683</v>
      </c>
      <c r="AC143" s="3" t="s">
        <v>257</v>
      </c>
    </row>
    <row r="144" spans="1:29" ht="25" customHeight="1" x14ac:dyDescent="0.35">
      <c r="A144" s="6">
        <v>593</v>
      </c>
      <c r="B144" s="3" t="s">
        <v>684</v>
      </c>
      <c r="C144" s="3"/>
      <c r="D144" s="3" t="s">
        <v>29</v>
      </c>
      <c r="E144" s="3" t="s">
        <v>30</v>
      </c>
      <c r="F144" s="4"/>
      <c r="G144" s="3" t="s">
        <v>685</v>
      </c>
      <c r="H144" s="3" t="s">
        <v>30</v>
      </c>
      <c r="I144" s="3" t="s">
        <v>168</v>
      </c>
      <c r="J144" s="5">
        <f t="shared" si="0"/>
        <v>2</v>
      </c>
      <c r="K144" s="3" t="s">
        <v>30</v>
      </c>
      <c r="L144" s="4"/>
      <c r="M144" s="3" t="s">
        <v>33</v>
      </c>
      <c r="N144" s="3" t="s">
        <v>33</v>
      </c>
      <c r="O144" s="3" t="s">
        <v>34</v>
      </c>
      <c r="P144" s="3" t="s">
        <v>74</v>
      </c>
      <c r="Q144" s="3" t="s">
        <v>30</v>
      </c>
      <c r="R144" s="3" t="s">
        <v>107</v>
      </c>
      <c r="S144" s="3" t="s">
        <v>33</v>
      </c>
      <c r="T144" s="4"/>
      <c r="U144" s="4"/>
      <c r="V144" s="4"/>
      <c r="W144" s="4"/>
      <c r="X144" s="3" t="s">
        <v>38</v>
      </c>
      <c r="Y144" s="3" t="s">
        <v>47</v>
      </c>
      <c r="Z144" s="3" t="s">
        <v>38</v>
      </c>
      <c r="AA144" s="3" t="s">
        <v>184</v>
      </c>
      <c r="AB144" s="3" t="s">
        <v>686</v>
      </c>
      <c r="AC144" s="3" t="s">
        <v>134</v>
      </c>
    </row>
    <row r="145" spans="1:29" ht="25" customHeight="1" x14ac:dyDescent="0.35">
      <c r="A145" s="6">
        <v>590</v>
      </c>
      <c r="B145" s="3" t="s">
        <v>687</v>
      </c>
      <c r="C145" s="3"/>
      <c r="D145" s="3" t="s">
        <v>29</v>
      </c>
      <c r="E145" s="3" t="s">
        <v>33</v>
      </c>
      <c r="F145" s="3" t="s">
        <v>47</v>
      </c>
      <c r="G145" s="4"/>
      <c r="H145" s="3" t="s">
        <v>33</v>
      </c>
      <c r="I145" s="4"/>
      <c r="J145" s="5">
        <f t="shared" si="0"/>
        <v>0</v>
      </c>
      <c r="K145" s="4"/>
      <c r="L145" s="4"/>
      <c r="M145" s="4"/>
      <c r="N145" s="4"/>
      <c r="O145" s="4"/>
      <c r="P145" s="4"/>
      <c r="Q145" s="3" t="s">
        <v>33</v>
      </c>
      <c r="R145" s="3" t="s">
        <v>688</v>
      </c>
      <c r="S145" s="3" t="s">
        <v>33</v>
      </c>
      <c r="T145" s="4"/>
      <c r="U145" s="4"/>
      <c r="V145" s="4"/>
      <c r="W145" s="4"/>
      <c r="X145" s="3" t="s">
        <v>37</v>
      </c>
      <c r="Y145" s="3" t="s">
        <v>37</v>
      </c>
      <c r="Z145" s="3" t="s">
        <v>38</v>
      </c>
      <c r="AA145" s="3" t="s">
        <v>38</v>
      </c>
      <c r="AB145" s="4"/>
      <c r="AC145" s="3" t="s">
        <v>689</v>
      </c>
    </row>
    <row r="146" spans="1:29" ht="25" customHeight="1" x14ac:dyDescent="0.35">
      <c r="A146" s="6">
        <v>587</v>
      </c>
      <c r="B146" s="3" t="s">
        <v>690</v>
      </c>
      <c r="C146" s="3"/>
      <c r="D146" s="3" t="s">
        <v>29</v>
      </c>
      <c r="E146" s="3" t="s">
        <v>33</v>
      </c>
      <c r="F146" s="3" t="s">
        <v>99</v>
      </c>
      <c r="G146" s="4"/>
      <c r="H146" s="3" t="s">
        <v>30</v>
      </c>
      <c r="I146" s="3" t="s">
        <v>176</v>
      </c>
      <c r="J146" s="5">
        <f t="shared" si="0"/>
        <v>28</v>
      </c>
      <c r="K146" s="3" t="s">
        <v>30</v>
      </c>
      <c r="L146" s="4"/>
      <c r="M146" s="3" t="s">
        <v>33</v>
      </c>
      <c r="N146" s="3" t="s">
        <v>30</v>
      </c>
      <c r="O146" s="3" t="s">
        <v>34</v>
      </c>
      <c r="P146" s="3" t="s">
        <v>35</v>
      </c>
      <c r="Q146" s="3" t="s">
        <v>33</v>
      </c>
      <c r="R146" s="3" t="s">
        <v>46</v>
      </c>
      <c r="S146" s="3" t="s">
        <v>30</v>
      </c>
      <c r="T146" s="3" t="s">
        <v>191</v>
      </c>
      <c r="U146" s="3" t="s">
        <v>53</v>
      </c>
      <c r="V146" s="3" t="s">
        <v>53</v>
      </c>
      <c r="W146" s="4"/>
      <c r="X146" s="3" t="s">
        <v>37</v>
      </c>
      <c r="Y146" s="3" t="s">
        <v>37</v>
      </c>
      <c r="Z146" s="3" t="s">
        <v>37</v>
      </c>
      <c r="AA146" s="3" t="s">
        <v>37</v>
      </c>
      <c r="AB146" s="3" t="s">
        <v>691</v>
      </c>
      <c r="AC146" s="3" t="s">
        <v>692</v>
      </c>
    </row>
    <row r="147" spans="1:29" ht="25" customHeight="1" x14ac:dyDescent="0.35">
      <c r="A147" s="6">
        <v>585</v>
      </c>
      <c r="B147" s="3" t="s">
        <v>693</v>
      </c>
      <c r="C147" s="3"/>
      <c r="D147" s="3" t="s">
        <v>29</v>
      </c>
      <c r="E147" s="3" t="s">
        <v>30</v>
      </c>
      <c r="F147" s="4"/>
      <c r="G147" s="3" t="s">
        <v>694</v>
      </c>
      <c r="H147" s="3" t="s">
        <v>30</v>
      </c>
      <c r="I147" s="3" t="s">
        <v>695</v>
      </c>
      <c r="J147" s="5">
        <f t="shared" si="0"/>
        <v>2.8000000000000007</v>
      </c>
      <c r="K147" s="3" t="s">
        <v>30</v>
      </c>
      <c r="L147" s="4"/>
      <c r="M147" s="3" t="s">
        <v>30</v>
      </c>
      <c r="N147" s="3" t="s">
        <v>30</v>
      </c>
      <c r="O147" s="3" t="s">
        <v>34</v>
      </c>
      <c r="P147" s="3" t="s">
        <v>35</v>
      </c>
      <c r="Q147" s="3" t="s">
        <v>33</v>
      </c>
      <c r="R147" s="3" t="s">
        <v>46</v>
      </c>
      <c r="S147" s="3" t="s">
        <v>30</v>
      </c>
      <c r="T147" s="3" t="s">
        <v>95</v>
      </c>
      <c r="U147" s="3" t="s">
        <v>696</v>
      </c>
      <c r="V147" s="3" t="s">
        <v>697</v>
      </c>
      <c r="W147" s="4"/>
      <c r="X147" s="3" t="s">
        <v>37</v>
      </c>
      <c r="Y147" s="3" t="s">
        <v>37</v>
      </c>
      <c r="Z147" s="3" t="s">
        <v>37</v>
      </c>
      <c r="AA147" s="3" t="s">
        <v>37</v>
      </c>
      <c r="AB147" s="4"/>
      <c r="AC147" s="3" t="s">
        <v>698</v>
      </c>
    </row>
    <row r="148" spans="1:29" ht="25" customHeight="1" x14ac:dyDescent="0.35">
      <c r="A148" s="6">
        <v>534</v>
      </c>
      <c r="B148" s="3" t="s">
        <v>699</v>
      </c>
      <c r="C148" s="3"/>
      <c r="D148" s="3" t="s">
        <v>29</v>
      </c>
      <c r="E148" s="3" t="s">
        <v>30</v>
      </c>
      <c r="F148" s="4"/>
      <c r="G148" s="3" t="s">
        <v>172</v>
      </c>
      <c r="H148" s="3" t="s">
        <v>30</v>
      </c>
      <c r="I148" s="3" t="s">
        <v>172</v>
      </c>
      <c r="J148" s="5">
        <f t="shared" si="0"/>
        <v>0</v>
      </c>
      <c r="K148" s="3" t="s">
        <v>30</v>
      </c>
      <c r="L148" s="4"/>
      <c r="M148" s="3" t="s">
        <v>33</v>
      </c>
      <c r="N148" s="3" t="s">
        <v>33</v>
      </c>
      <c r="O148" s="3" t="s">
        <v>34</v>
      </c>
      <c r="P148" s="3" t="s">
        <v>32</v>
      </c>
      <c r="Q148" s="3" t="s">
        <v>30</v>
      </c>
      <c r="R148" s="3" t="s">
        <v>46</v>
      </c>
      <c r="S148" s="3" t="s">
        <v>33</v>
      </c>
      <c r="T148" s="4"/>
      <c r="U148" s="4"/>
      <c r="V148" s="4"/>
      <c r="W148" s="4"/>
      <c r="X148" s="3" t="s">
        <v>37</v>
      </c>
      <c r="Y148" s="3" t="s">
        <v>37</v>
      </c>
      <c r="Z148" s="3" t="s">
        <v>37</v>
      </c>
      <c r="AA148" s="3" t="s">
        <v>47</v>
      </c>
      <c r="AB148" s="3" t="s">
        <v>700</v>
      </c>
      <c r="AC148" s="3" t="s">
        <v>701</v>
      </c>
    </row>
    <row r="149" spans="1:29" ht="25" customHeight="1" x14ac:dyDescent="0.35">
      <c r="A149" s="6">
        <v>533</v>
      </c>
      <c r="B149" s="3" t="s">
        <v>702</v>
      </c>
      <c r="C149" s="3"/>
      <c r="D149" s="3" t="s">
        <v>29</v>
      </c>
      <c r="E149" s="3" t="s">
        <v>33</v>
      </c>
      <c r="F149" s="3" t="s">
        <v>45</v>
      </c>
      <c r="G149" s="4"/>
      <c r="H149" s="3" t="s">
        <v>30</v>
      </c>
      <c r="I149" s="3" t="s">
        <v>204</v>
      </c>
      <c r="J149" s="5">
        <f t="shared" si="0"/>
        <v>20</v>
      </c>
      <c r="K149" s="3" t="s">
        <v>30</v>
      </c>
      <c r="L149" s="4"/>
      <c r="M149" s="3" t="s">
        <v>33</v>
      </c>
      <c r="N149" s="3" t="s">
        <v>30</v>
      </c>
      <c r="O149" s="3" t="s">
        <v>34</v>
      </c>
      <c r="P149" s="3" t="s">
        <v>35</v>
      </c>
      <c r="Q149" s="3" t="s">
        <v>33</v>
      </c>
      <c r="R149" s="3" t="s">
        <v>143</v>
      </c>
      <c r="S149" s="3" t="s">
        <v>33</v>
      </c>
      <c r="T149" s="4"/>
      <c r="U149" s="4"/>
      <c r="V149" s="4"/>
      <c r="W149" s="4"/>
      <c r="X149" s="3" t="s">
        <v>37</v>
      </c>
      <c r="Y149" s="3" t="s">
        <v>37</v>
      </c>
      <c r="Z149" s="3" t="s">
        <v>37</v>
      </c>
      <c r="AA149" s="3" t="s">
        <v>37</v>
      </c>
      <c r="AB149" s="4"/>
      <c r="AC149" s="3" t="s">
        <v>262</v>
      </c>
    </row>
    <row r="150" spans="1:29" ht="25" customHeight="1" x14ac:dyDescent="0.35">
      <c r="A150" s="6">
        <v>530</v>
      </c>
      <c r="B150" s="3" t="s">
        <v>703</v>
      </c>
      <c r="C150" s="3"/>
      <c r="D150" s="3" t="s">
        <v>29</v>
      </c>
      <c r="E150" s="3" t="s">
        <v>30</v>
      </c>
      <c r="F150" s="4"/>
      <c r="G150" s="3" t="s">
        <v>136</v>
      </c>
      <c r="H150" s="3" t="s">
        <v>30</v>
      </c>
      <c r="I150" s="3" t="s">
        <v>136</v>
      </c>
      <c r="J150" s="5">
        <f t="shared" si="0"/>
        <v>0</v>
      </c>
      <c r="K150" s="3" t="s">
        <v>30</v>
      </c>
      <c r="L150" s="4"/>
      <c r="M150" s="3" t="s">
        <v>33</v>
      </c>
      <c r="N150" s="3" t="s">
        <v>33</v>
      </c>
      <c r="O150" s="3" t="s">
        <v>34</v>
      </c>
      <c r="P150" s="3" t="s">
        <v>32</v>
      </c>
      <c r="Q150" s="3" t="s">
        <v>33</v>
      </c>
      <c r="R150" s="3" t="s">
        <v>51</v>
      </c>
      <c r="S150" s="3" t="s">
        <v>33</v>
      </c>
      <c r="T150" s="4"/>
      <c r="U150" s="4"/>
      <c r="V150" s="4"/>
      <c r="W150" s="4"/>
      <c r="X150" s="3" t="s">
        <v>37</v>
      </c>
      <c r="Y150" s="3" t="s">
        <v>37</v>
      </c>
      <c r="Z150" s="3" t="s">
        <v>37</v>
      </c>
      <c r="AA150" s="3" t="s">
        <v>37</v>
      </c>
      <c r="AB150" s="4"/>
      <c r="AC150" s="3" t="s">
        <v>262</v>
      </c>
    </row>
    <row r="151" spans="1:29" ht="25" customHeight="1" x14ac:dyDescent="0.35">
      <c r="A151" s="6">
        <v>524</v>
      </c>
      <c r="B151" s="3" t="s">
        <v>704</v>
      </c>
      <c r="C151" s="3"/>
      <c r="D151" s="3" t="s">
        <v>29</v>
      </c>
      <c r="E151" s="3" t="s">
        <v>30</v>
      </c>
      <c r="F151" s="4"/>
      <c r="G151" s="3" t="s">
        <v>255</v>
      </c>
      <c r="H151" s="3" t="s">
        <v>30</v>
      </c>
      <c r="I151" s="3" t="s">
        <v>123</v>
      </c>
      <c r="J151" s="5">
        <f t="shared" si="0"/>
        <v>8</v>
      </c>
      <c r="K151" s="3" t="s">
        <v>30</v>
      </c>
      <c r="L151" s="4"/>
      <c r="M151" s="3" t="s">
        <v>30</v>
      </c>
      <c r="N151" s="3" t="s">
        <v>30</v>
      </c>
      <c r="O151" s="3" t="s">
        <v>34</v>
      </c>
      <c r="P151" s="3" t="s">
        <v>35</v>
      </c>
      <c r="Q151" s="3" t="s">
        <v>33</v>
      </c>
      <c r="R151" s="3" t="s">
        <v>252</v>
      </c>
      <c r="S151" s="3" t="s">
        <v>33</v>
      </c>
      <c r="T151" s="4"/>
      <c r="U151" s="4"/>
      <c r="V151" s="4"/>
      <c r="W151" s="4"/>
      <c r="X151" s="3" t="s">
        <v>37</v>
      </c>
      <c r="Y151" s="3" t="s">
        <v>37</v>
      </c>
      <c r="Z151" s="3" t="s">
        <v>37</v>
      </c>
      <c r="AA151" s="3" t="s">
        <v>37</v>
      </c>
      <c r="AB151" s="4"/>
      <c r="AC151" s="3" t="s">
        <v>426</v>
      </c>
    </row>
    <row r="152" spans="1:29" ht="25" customHeight="1" x14ac:dyDescent="0.35">
      <c r="A152" s="6">
        <v>523</v>
      </c>
      <c r="B152" s="3" t="s">
        <v>705</v>
      </c>
      <c r="C152" s="3"/>
      <c r="D152" s="3" t="s">
        <v>29</v>
      </c>
      <c r="E152" s="3" t="s">
        <v>30</v>
      </c>
      <c r="F152" s="4"/>
      <c r="G152" s="3" t="s">
        <v>58</v>
      </c>
      <c r="H152" s="3" t="s">
        <v>33</v>
      </c>
      <c r="I152" s="4"/>
      <c r="J152" s="5">
        <f t="shared" si="0"/>
        <v>-15</v>
      </c>
      <c r="K152" s="4"/>
      <c r="L152" s="4"/>
      <c r="M152" s="4"/>
      <c r="N152" s="4"/>
      <c r="O152" s="4"/>
      <c r="P152" s="4"/>
      <c r="Q152" s="3" t="s">
        <v>30</v>
      </c>
      <c r="R152" s="3" t="s">
        <v>252</v>
      </c>
      <c r="S152" s="3" t="s">
        <v>33</v>
      </c>
      <c r="T152" s="4"/>
      <c r="U152" s="4"/>
      <c r="V152" s="4"/>
      <c r="W152" s="4"/>
      <c r="X152" s="3" t="s">
        <v>184</v>
      </c>
      <c r="Y152" s="3" t="s">
        <v>184</v>
      </c>
      <c r="Z152" s="3" t="s">
        <v>47</v>
      </c>
      <c r="AA152" s="3" t="s">
        <v>99</v>
      </c>
      <c r="AB152" s="3" t="s">
        <v>706</v>
      </c>
      <c r="AC152" s="3" t="s">
        <v>707</v>
      </c>
    </row>
    <row r="153" spans="1:29" ht="25" customHeight="1" x14ac:dyDescent="0.35">
      <c r="A153" s="6">
        <v>521</v>
      </c>
      <c r="B153" s="3" t="s">
        <v>708</v>
      </c>
      <c r="C153" s="3"/>
      <c r="D153" s="3" t="s">
        <v>29</v>
      </c>
      <c r="E153" s="3" t="s">
        <v>30</v>
      </c>
      <c r="F153" s="4"/>
      <c r="G153" s="3" t="s">
        <v>364</v>
      </c>
      <c r="H153" s="3" t="s">
        <v>30</v>
      </c>
      <c r="I153" s="3" t="s">
        <v>88</v>
      </c>
      <c r="J153" s="5">
        <f t="shared" si="0"/>
        <v>2</v>
      </c>
      <c r="K153" s="3" t="s">
        <v>30</v>
      </c>
      <c r="L153" s="4"/>
      <c r="M153" s="3" t="s">
        <v>33</v>
      </c>
      <c r="N153" s="3" t="s">
        <v>33</v>
      </c>
      <c r="O153" s="3" t="s">
        <v>34</v>
      </c>
      <c r="P153" s="3" t="s">
        <v>35</v>
      </c>
      <c r="Q153" s="3" t="s">
        <v>30</v>
      </c>
      <c r="R153" s="3" t="s">
        <v>46</v>
      </c>
      <c r="S153" s="3" t="s">
        <v>33</v>
      </c>
      <c r="T153" s="4"/>
      <c r="U153" s="4"/>
      <c r="V153" s="4"/>
      <c r="W153" s="4"/>
      <c r="X153" s="3" t="s">
        <v>37</v>
      </c>
      <c r="Y153" s="3" t="s">
        <v>38</v>
      </c>
      <c r="Z153" s="3" t="s">
        <v>38</v>
      </c>
      <c r="AA153" s="3" t="s">
        <v>47</v>
      </c>
      <c r="AB153" s="4"/>
      <c r="AC153" s="3" t="s">
        <v>709</v>
      </c>
    </row>
    <row r="154" spans="1:29" ht="25" customHeight="1" x14ac:dyDescent="0.35">
      <c r="A154" s="6">
        <v>520</v>
      </c>
      <c r="B154" s="3" t="s">
        <v>710</v>
      </c>
      <c r="C154" s="3"/>
      <c r="D154" s="3" t="s">
        <v>29</v>
      </c>
      <c r="E154" s="3" t="s">
        <v>33</v>
      </c>
      <c r="F154" s="3" t="s">
        <v>72</v>
      </c>
      <c r="G154" s="4"/>
      <c r="H154" s="3" t="s">
        <v>30</v>
      </c>
      <c r="I154" s="3" t="s">
        <v>123</v>
      </c>
      <c r="J154" s="5">
        <f t="shared" si="0"/>
        <v>25</v>
      </c>
      <c r="K154" s="3" t="s">
        <v>30</v>
      </c>
      <c r="L154" s="4"/>
      <c r="M154" s="3" t="s">
        <v>33</v>
      </c>
      <c r="N154" s="3" t="s">
        <v>30</v>
      </c>
      <c r="O154" s="3" t="s">
        <v>44</v>
      </c>
      <c r="P154" s="3" t="s">
        <v>45</v>
      </c>
      <c r="Q154" s="3" t="s">
        <v>33</v>
      </c>
      <c r="R154" s="3" t="s">
        <v>229</v>
      </c>
      <c r="S154" s="3" t="s">
        <v>33</v>
      </c>
      <c r="T154" s="4"/>
      <c r="U154" s="4"/>
      <c r="V154" s="4"/>
      <c r="W154" s="4"/>
      <c r="X154" s="3" t="s">
        <v>38</v>
      </c>
      <c r="Y154" s="3" t="s">
        <v>47</v>
      </c>
      <c r="Z154" s="3" t="s">
        <v>47</v>
      </c>
      <c r="AA154" s="3" t="s">
        <v>47</v>
      </c>
      <c r="AB154" s="3" t="s">
        <v>711</v>
      </c>
      <c r="AC154" s="3" t="s">
        <v>712</v>
      </c>
    </row>
    <row r="155" spans="1:29" ht="25" customHeight="1" x14ac:dyDescent="0.35">
      <c r="A155" s="6">
        <v>518</v>
      </c>
      <c r="B155" s="3" t="s">
        <v>713</v>
      </c>
      <c r="C155" s="3"/>
      <c r="D155" s="3" t="s">
        <v>29</v>
      </c>
      <c r="E155" s="3" t="s">
        <v>30</v>
      </c>
      <c r="F155" s="4"/>
      <c r="G155" s="3" t="s">
        <v>714</v>
      </c>
      <c r="H155" s="3" t="s">
        <v>30</v>
      </c>
      <c r="I155" s="3" t="s">
        <v>715</v>
      </c>
      <c r="J155" s="5">
        <f t="shared" si="0"/>
        <v>6.25</v>
      </c>
      <c r="K155" s="3" t="s">
        <v>30</v>
      </c>
      <c r="L155" s="4"/>
      <c r="M155" s="3" t="s">
        <v>33</v>
      </c>
      <c r="N155" s="3" t="s">
        <v>30</v>
      </c>
      <c r="O155" s="3" t="s">
        <v>34</v>
      </c>
      <c r="P155" s="3" t="s">
        <v>35</v>
      </c>
      <c r="Q155" s="3" t="s">
        <v>30</v>
      </c>
      <c r="R155" s="3" t="s">
        <v>51</v>
      </c>
      <c r="S155" s="3" t="s">
        <v>30</v>
      </c>
      <c r="T155" s="3" t="s">
        <v>556</v>
      </c>
      <c r="U155" s="3" t="s">
        <v>716</v>
      </c>
      <c r="V155" s="3" t="s">
        <v>717</v>
      </c>
      <c r="W155" s="4"/>
      <c r="X155" s="3" t="s">
        <v>37</v>
      </c>
      <c r="Y155" s="3" t="s">
        <v>37</v>
      </c>
      <c r="Z155" s="3" t="s">
        <v>37</v>
      </c>
      <c r="AA155" s="3" t="s">
        <v>37</v>
      </c>
      <c r="AB155" s="3" t="s">
        <v>718</v>
      </c>
      <c r="AC155" s="3" t="s">
        <v>719</v>
      </c>
    </row>
    <row r="156" spans="1:29" ht="25" customHeight="1" x14ac:dyDescent="0.35">
      <c r="A156" s="6">
        <v>514</v>
      </c>
      <c r="B156" s="3" t="s">
        <v>720</v>
      </c>
      <c r="C156" s="3"/>
      <c r="D156" s="3" t="s">
        <v>29</v>
      </c>
      <c r="E156" s="3" t="s">
        <v>30</v>
      </c>
      <c r="F156" s="4"/>
      <c r="G156" s="3" t="s">
        <v>721</v>
      </c>
      <c r="H156" s="3" t="s">
        <v>30</v>
      </c>
      <c r="I156" s="3" t="s">
        <v>392</v>
      </c>
      <c r="J156" s="5">
        <f t="shared" si="0"/>
        <v>25.72</v>
      </c>
      <c r="K156" s="3" t="s">
        <v>30</v>
      </c>
      <c r="L156" s="4"/>
      <c r="M156" s="3" t="s">
        <v>30</v>
      </c>
      <c r="N156" s="3" t="s">
        <v>30</v>
      </c>
      <c r="O156" s="3" t="s">
        <v>34</v>
      </c>
      <c r="P156" s="3" t="s">
        <v>74</v>
      </c>
      <c r="Q156" s="3" t="s">
        <v>33</v>
      </c>
      <c r="R156" s="3" t="s">
        <v>46</v>
      </c>
      <c r="S156" s="3" t="s">
        <v>33</v>
      </c>
      <c r="T156" s="4"/>
      <c r="U156" s="4"/>
      <c r="V156" s="4"/>
      <c r="W156" s="4"/>
      <c r="X156" s="3" t="s">
        <v>37</v>
      </c>
      <c r="Y156" s="3" t="s">
        <v>37</v>
      </c>
      <c r="Z156" s="3" t="s">
        <v>37</v>
      </c>
      <c r="AA156" s="3" t="s">
        <v>37</v>
      </c>
      <c r="AB156" s="3" t="s">
        <v>722</v>
      </c>
      <c r="AC156" s="3" t="s">
        <v>712</v>
      </c>
    </row>
    <row r="157" spans="1:29" ht="25" customHeight="1" x14ac:dyDescent="0.35">
      <c r="A157" s="6">
        <v>512</v>
      </c>
      <c r="B157" s="3" t="s">
        <v>723</v>
      </c>
      <c r="C157" s="3"/>
      <c r="D157" s="3" t="s">
        <v>29</v>
      </c>
      <c r="E157" s="3" t="s">
        <v>30</v>
      </c>
      <c r="F157" s="4"/>
      <c r="G157" s="3" t="s">
        <v>42</v>
      </c>
      <c r="H157" s="3" t="s">
        <v>30</v>
      </c>
      <c r="I157" s="3" t="s">
        <v>136</v>
      </c>
      <c r="J157" s="5">
        <f t="shared" si="0"/>
        <v>16</v>
      </c>
      <c r="K157" s="3" t="s">
        <v>30</v>
      </c>
      <c r="L157" s="4"/>
      <c r="M157" s="3" t="s">
        <v>30</v>
      </c>
      <c r="N157" s="3" t="s">
        <v>30</v>
      </c>
      <c r="O157" s="3" t="s">
        <v>34</v>
      </c>
      <c r="P157" s="3" t="s">
        <v>74</v>
      </c>
      <c r="Q157" s="3" t="s">
        <v>33</v>
      </c>
      <c r="R157" s="3" t="s">
        <v>46</v>
      </c>
      <c r="S157" s="3" t="s">
        <v>30</v>
      </c>
      <c r="T157" s="3" t="s">
        <v>724</v>
      </c>
      <c r="U157" s="3" t="s">
        <v>725</v>
      </c>
      <c r="V157" s="3" t="s">
        <v>726</v>
      </c>
      <c r="W157" s="4"/>
      <c r="X157" s="3" t="s">
        <v>37</v>
      </c>
      <c r="Y157" s="3" t="s">
        <v>37</v>
      </c>
      <c r="Z157" s="3" t="s">
        <v>37</v>
      </c>
      <c r="AA157" s="3" t="s">
        <v>37</v>
      </c>
      <c r="AB157" s="3" t="s">
        <v>727</v>
      </c>
      <c r="AC157" s="3" t="s">
        <v>728</v>
      </c>
    </row>
    <row r="158" spans="1:29" ht="25" customHeight="1" x14ac:dyDescent="0.35">
      <c r="A158" s="6">
        <v>511</v>
      </c>
      <c r="B158" s="3" t="s">
        <v>729</v>
      </c>
      <c r="C158" s="3"/>
      <c r="D158" s="3" t="s">
        <v>29</v>
      </c>
      <c r="E158" s="3" t="s">
        <v>30</v>
      </c>
      <c r="F158" s="4"/>
      <c r="G158" s="3" t="s">
        <v>204</v>
      </c>
      <c r="H158" s="3" t="s">
        <v>30</v>
      </c>
      <c r="I158" s="3" t="s">
        <v>730</v>
      </c>
      <c r="J158" s="5">
        <f t="shared" si="0"/>
        <v>13.649999999999999</v>
      </c>
      <c r="K158" s="3" t="s">
        <v>30</v>
      </c>
      <c r="L158" s="4"/>
      <c r="M158" s="3" t="s">
        <v>30</v>
      </c>
      <c r="N158" s="3" t="s">
        <v>30</v>
      </c>
      <c r="O158" s="3" t="s">
        <v>44</v>
      </c>
      <c r="P158" s="3" t="s">
        <v>136</v>
      </c>
      <c r="Q158" s="3" t="s">
        <v>30</v>
      </c>
      <c r="R158" s="3" t="s">
        <v>731</v>
      </c>
      <c r="S158" s="3" t="s">
        <v>33</v>
      </c>
      <c r="T158" s="4"/>
      <c r="U158" s="4"/>
      <c r="V158" s="4"/>
      <c r="W158" s="4"/>
      <c r="X158" s="3" t="s">
        <v>37</v>
      </c>
      <c r="Y158" s="3" t="s">
        <v>37</v>
      </c>
      <c r="Z158" s="3" t="s">
        <v>37</v>
      </c>
      <c r="AA158" s="3" t="s">
        <v>37</v>
      </c>
      <c r="AB158" s="3" t="s">
        <v>732</v>
      </c>
      <c r="AC158" s="3" t="s">
        <v>733</v>
      </c>
    </row>
    <row r="159" spans="1:29" ht="25" customHeight="1" x14ac:dyDescent="0.35">
      <c r="A159" s="6">
        <v>510</v>
      </c>
      <c r="B159" s="3" t="s">
        <v>734</v>
      </c>
      <c r="C159" s="3"/>
      <c r="D159" s="3" t="s">
        <v>29</v>
      </c>
      <c r="E159" s="3" t="s">
        <v>30</v>
      </c>
      <c r="F159" s="4"/>
      <c r="G159" s="3" t="s">
        <v>172</v>
      </c>
      <c r="H159" s="3" t="s">
        <v>30</v>
      </c>
      <c r="I159" s="3" t="s">
        <v>735</v>
      </c>
      <c r="J159" s="5">
        <f t="shared" si="0"/>
        <v>2.8500000000000014</v>
      </c>
      <c r="K159" s="3" t="s">
        <v>30</v>
      </c>
      <c r="L159" s="4"/>
      <c r="M159" s="3" t="s">
        <v>30</v>
      </c>
      <c r="N159" s="3" t="s">
        <v>30</v>
      </c>
      <c r="O159" s="3" t="s">
        <v>34</v>
      </c>
      <c r="P159" s="3" t="s">
        <v>35</v>
      </c>
      <c r="Q159" s="3" t="s">
        <v>30</v>
      </c>
      <c r="R159" s="3" t="s">
        <v>51</v>
      </c>
      <c r="S159" s="3" t="s">
        <v>33</v>
      </c>
      <c r="T159" s="4"/>
      <c r="U159" s="4"/>
      <c r="V159" s="4"/>
      <c r="W159" s="4"/>
      <c r="X159" s="3" t="s">
        <v>38</v>
      </c>
      <c r="Y159" s="3" t="s">
        <v>38</v>
      </c>
      <c r="Z159" s="3" t="s">
        <v>37</v>
      </c>
      <c r="AA159" s="3" t="s">
        <v>47</v>
      </c>
      <c r="AB159" s="4"/>
      <c r="AC159" s="3" t="s">
        <v>736</v>
      </c>
    </row>
    <row r="160" spans="1:29" ht="25" customHeight="1" x14ac:dyDescent="0.35">
      <c r="A160" s="6">
        <v>509</v>
      </c>
      <c r="B160" s="3" t="s">
        <v>737</v>
      </c>
      <c r="C160" s="3"/>
      <c r="D160" s="3" t="s">
        <v>29</v>
      </c>
      <c r="E160" s="3" t="s">
        <v>30</v>
      </c>
      <c r="F160" s="4"/>
      <c r="G160" s="3" t="s">
        <v>136</v>
      </c>
      <c r="H160" s="3" t="s">
        <v>30</v>
      </c>
      <c r="I160" s="3" t="s">
        <v>136</v>
      </c>
      <c r="J160" s="5">
        <f t="shared" si="0"/>
        <v>0</v>
      </c>
      <c r="K160" s="3" t="s">
        <v>30</v>
      </c>
      <c r="L160" s="4"/>
      <c r="M160" s="3" t="s">
        <v>30</v>
      </c>
      <c r="N160" s="3" t="s">
        <v>30</v>
      </c>
      <c r="O160" s="3" t="s">
        <v>34</v>
      </c>
      <c r="P160" s="3" t="s">
        <v>35</v>
      </c>
      <c r="Q160" s="3" t="s">
        <v>30</v>
      </c>
      <c r="R160" s="3" t="s">
        <v>46</v>
      </c>
      <c r="S160" s="3" t="s">
        <v>33</v>
      </c>
      <c r="T160" s="4"/>
      <c r="U160" s="4"/>
      <c r="V160" s="4"/>
      <c r="W160" s="4"/>
      <c r="X160" s="3" t="s">
        <v>47</v>
      </c>
      <c r="Y160" s="3" t="s">
        <v>38</v>
      </c>
      <c r="Z160" s="3" t="s">
        <v>37</v>
      </c>
      <c r="AA160" s="3" t="s">
        <v>38</v>
      </c>
      <c r="AB160" s="3" t="s">
        <v>738</v>
      </c>
      <c r="AC160" s="3" t="s">
        <v>739</v>
      </c>
    </row>
    <row r="161" spans="1:29" ht="25" customHeight="1" x14ac:dyDescent="0.35">
      <c r="A161" s="6">
        <v>507</v>
      </c>
      <c r="B161" s="3" t="s">
        <v>740</v>
      </c>
      <c r="C161" s="3"/>
      <c r="D161" s="3" t="s">
        <v>29</v>
      </c>
      <c r="E161" s="3" t="s">
        <v>30</v>
      </c>
      <c r="F161" s="4"/>
      <c r="G161" s="3" t="s">
        <v>35</v>
      </c>
      <c r="H161" s="3" t="s">
        <v>30</v>
      </c>
      <c r="I161" s="3" t="s">
        <v>741</v>
      </c>
      <c r="J161" s="5">
        <f t="shared" si="0"/>
        <v>7</v>
      </c>
      <c r="K161" s="3" t="s">
        <v>30</v>
      </c>
      <c r="L161" s="4"/>
      <c r="M161" s="3" t="s">
        <v>33</v>
      </c>
      <c r="N161" s="3" t="s">
        <v>33</v>
      </c>
      <c r="O161" s="3" t="s">
        <v>34</v>
      </c>
      <c r="P161" s="3" t="s">
        <v>35</v>
      </c>
      <c r="Q161" s="3" t="s">
        <v>30</v>
      </c>
      <c r="R161" s="3" t="s">
        <v>46</v>
      </c>
      <c r="S161" s="3" t="s">
        <v>30</v>
      </c>
      <c r="T161" s="3" t="s">
        <v>95</v>
      </c>
      <c r="U161" s="3" t="s">
        <v>742</v>
      </c>
      <c r="V161" s="3" t="s">
        <v>743</v>
      </c>
      <c r="W161" s="4"/>
      <c r="X161" s="3" t="s">
        <v>47</v>
      </c>
      <c r="Y161" s="3" t="s">
        <v>38</v>
      </c>
      <c r="Z161" s="3" t="s">
        <v>38</v>
      </c>
      <c r="AA161" s="3" t="s">
        <v>47</v>
      </c>
      <c r="AB161" s="4"/>
      <c r="AC161" s="3" t="s">
        <v>744</v>
      </c>
    </row>
    <row r="162" spans="1:29" ht="25" customHeight="1" x14ac:dyDescent="0.35">
      <c r="A162" s="6">
        <v>504</v>
      </c>
      <c r="B162" s="3" t="s">
        <v>745</v>
      </c>
      <c r="C162" s="3"/>
      <c r="D162" s="3" t="s">
        <v>29</v>
      </c>
      <c r="E162" s="3" t="s">
        <v>33</v>
      </c>
      <c r="F162" s="3" t="s">
        <v>99</v>
      </c>
      <c r="G162" s="4"/>
      <c r="H162" s="3" t="s">
        <v>30</v>
      </c>
      <c r="I162" s="7">
        <v>24</v>
      </c>
      <c r="J162" s="5">
        <f t="shared" si="0"/>
        <v>24</v>
      </c>
      <c r="K162" s="3" t="s">
        <v>30</v>
      </c>
      <c r="L162" s="4"/>
      <c r="M162" s="3" t="s">
        <v>30</v>
      </c>
      <c r="N162" s="3" t="s">
        <v>30</v>
      </c>
      <c r="O162" s="3" t="s">
        <v>44</v>
      </c>
      <c r="P162" s="3" t="s">
        <v>136</v>
      </c>
      <c r="Q162" s="3" t="s">
        <v>33</v>
      </c>
      <c r="R162" s="3" t="s">
        <v>252</v>
      </c>
      <c r="S162" s="3" t="s">
        <v>33</v>
      </c>
      <c r="T162" s="4"/>
      <c r="U162" s="4"/>
      <c r="V162" s="4"/>
      <c r="W162" s="4"/>
      <c r="X162" s="3" t="s">
        <v>37</v>
      </c>
      <c r="Y162" s="3" t="s">
        <v>37</v>
      </c>
      <c r="Z162" s="3" t="s">
        <v>37</v>
      </c>
      <c r="AA162" s="3" t="s">
        <v>37</v>
      </c>
      <c r="AB162" s="3" t="s">
        <v>746</v>
      </c>
      <c r="AC162" s="3" t="s">
        <v>559</v>
      </c>
    </row>
    <row r="163" spans="1:29" ht="25" customHeight="1" x14ac:dyDescent="0.35">
      <c r="A163" s="6">
        <v>502</v>
      </c>
      <c r="B163" s="3" t="s">
        <v>747</v>
      </c>
      <c r="C163" s="3"/>
      <c r="D163" s="3" t="s">
        <v>29</v>
      </c>
      <c r="E163" s="3" t="s">
        <v>33</v>
      </c>
      <c r="F163" s="3" t="s">
        <v>99</v>
      </c>
      <c r="G163" s="4"/>
      <c r="H163" s="3" t="s">
        <v>33</v>
      </c>
      <c r="I163" s="4"/>
      <c r="J163" s="5">
        <f t="shared" si="0"/>
        <v>0</v>
      </c>
      <c r="K163" s="4"/>
      <c r="L163" s="4"/>
      <c r="M163" s="4"/>
      <c r="N163" s="4"/>
      <c r="O163" s="4"/>
      <c r="P163" s="4"/>
      <c r="Q163" s="3" t="s">
        <v>30</v>
      </c>
      <c r="R163" s="3" t="s">
        <v>46</v>
      </c>
      <c r="S163" s="3" t="s">
        <v>30</v>
      </c>
      <c r="T163" s="3" t="s">
        <v>748</v>
      </c>
      <c r="U163" s="3" t="s">
        <v>749</v>
      </c>
      <c r="V163" s="3" t="s">
        <v>748</v>
      </c>
      <c r="W163" s="4"/>
      <c r="X163" s="3" t="s">
        <v>47</v>
      </c>
      <c r="Y163" s="3" t="s">
        <v>47</v>
      </c>
      <c r="Z163" s="3" t="s">
        <v>38</v>
      </c>
      <c r="AA163" s="3" t="s">
        <v>184</v>
      </c>
      <c r="AB163" s="3" t="s">
        <v>750</v>
      </c>
      <c r="AC163" s="3" t="s">
        <v>56</v>
      </c>
    </row>
    <row r="164" spans="1:29" ht="25" customHeight="1" x14ac:dyDescent="0.35">
      <c r="A164" s="6">
        <v>501</v>
      </c>
      <c r="B164" s="3" t="s">
        <v>751</v>
      </c>
      <c r="C164" s="3"/>
      <c r="D164" s="3" t="s">
        <v>29</v>
      </c>
      <c r="E164" s="3" t="s">
        <v>30</v>
      </c>
      <c r="F164" s="4"/>
      <c r="G164" s="3" t="s">
        <v>172</v>
      </c>
      <c r="H164" s="3" t="s">
        <v>30</v>
      </c>
      <c r="I164" s="3" t="s">
        <v>78</v>
      </c>
      <c r="J164" s="5">
        <f t="shared" si="0"/>
        <v>1</v>
      </c>
      <c r="K164" s="3" t="s">
        <v>30</v>
      </c>
      <c r="L164" s="4"/>
      <c r="M164" s="3" t="s">
        <v>30</v>
      </c>
      <c r="N164" s="3" t="s">
        <v>33</v>
      </c>
      <c r="O164" s="3" t="s">
        <v>34</v>
      </c>
      <c r="P164" s="3" t="s">
        <v>35</v>
      </c>
      <c r="Q164" s="3" t="s">
        <v>30</v>
      </c>
      <c r="R164" s="3" t="s">
        <v>752</v>
      </c>
      <c r="S164" s="3" t="s">
        <v>33</v>
      </c>
      <c r="T164" s="4"/>
      <c r="U164" s="4"/>
      <c r="V164" s="4"/>
      <c r="W164" s="4"/>
      <c r="X164" s="3" t="s">
        <v>37</v>
      </c>
      <c r="Y164" s="3" t="s">
        <v>37</v>
      </c>
      <c r="Z164" s="3" t="s">
        <v>37</v>
      </c>
      <c r="AA164" s="3" t="s">
        <v>38</v>
      </c>
      <c r="AB164" s="4"/>
      <c r="AC164" s="3" t="s">
        <v>452</v>
      </c>
    </row>
    <row r="165" spans="1:29" ht="25" customHeight="1" x14ac:dyDescent="0.35">
      <c r="A165" s="6">
        <v>495</v>
      </c>
      <c r="B165" s="3" t="s">
        <v>753</v>
      </c>
      <c r="C165" s="3"/>
      <c r="D165" s="3" t="s">
        <v>29</v>
      </c>
      <c r="E165" s="3" t="s">
        <v>30</v>
      </c>
      <c r="F165" s="4"/>
      <c r="G165" s="3" t="s">
        <v>116</v>
      </c>
      <c r="H165" s="3" t="s">
        <v>30</v>
      </c>
      <c r="I165" s="3" t="s">
        <v>364</v>
      </c>
      <c r="J165" s="5">
        <f t="shared" si="0"/>
        <v>8</v>
      </c>
      <c r="K165" s="3" t="s">
        <v>30</v>
      </c>
      <c r="L165" s="4"/>
      <c r="M165" s="3" t="s">
        <v>30</v>
      </c>
      <c r="N165" s="3" t="s">
        <v>30</v>
      </c>
      <c r="O165" s="3" t="s">
        <v>34</v>
      </c>
      <c r="P165" s="3" t="s">
        <v>35</v>
      </c>
      <c r="Q165" s="3" t="s">
        <v>33</v>
      </c>
      <c r="R165" s="3" t="s">
        <v>46</v>
      </c>
      <c r="S165" s="3" t="s">
        <v>33</v>
      </c>
      <c r="T165" s="4"/>
      <c r="U165" s="4"/>
      <c r="V165" s="4"/>
      <c r="W165" s="4"/>
      <c r="X165" s="3" t="s">
        <v>37</v>
      </c>
      <c r="Y165" s="3" t="s">
        <v>37</v>
      </c>
      <c r="Z165" s="3" t="s">
        <v>37</v>
      </c>
      <c r="AA165" s="3" t="s">
        <v>37</v>
      </c>
      <c r="AB165" s="3" t="s">
        <v>754</v>
      </c>
      <c r="AC165" s="3" t="s">
        <v>733</v>
      </c>
    </row>
    <row r="166" spans="1:29" ht="25" customHeight="1" x14ac:dyDescent="0.35">
      <c r="A166" s="6">
        <v>494</v>
      </c>
      <c r="B166" s="3" t="s">
        <v>755</v>
      </c>
      <c r="C166" s="3"/>
      <c r="D166" s="3" t="s">
        <v>29</v>
      </c>
      <c r="E166" s="3" t="s">
        <v>30</v>
      </c>
      <c r="F166" s="4"/>
      <c r="G166" s="3" t="s">
        <v>176</v>
      </c>
      <c r="H166" s="3" t="s">
        <v>30</v>
      </c>
      <c r="I166" s="3" t="s">
        <v>756</v>
      </c>
      <c r="J166" s="5">
        <f t="shared" si="0"/>
        <v>3.4699999999999989</v>
      </c>
      <c r="K166" s="3" t="s">
        <v>30</v>
      </c>
      <c r="L166" s="4"/>
      <c r="M166" s="3" t="s">
        <v>33</v>
      </c>
      <c r="N166" s="3" t="s">
        <v>30</v>
      </c>
      <c r="O166" s="3" t="s">
        <v>34</v>
      </c>
      <c r="P166" s="3" t="s">
        <v>35</v>
      </c>
      <c r="Q166" s="3" t="s">
        <v>33</v>
      </c>
      <c r="R166" s="3" t="s">
        <v>46</v>
      </c>
      <c r="S166" s="3" t="s">
        <v>30</v>
      </c>
      <c r="T166" s="3" t="s">
        <v>95</v>
      </c>
      <c r="U166" s="3" t="s">
        <v>532</v>
      </c>
      <c r="V166" s="4"/>
      <c r="W166" s="4"/>
      <c r="X166" s="3" t="s">
        <v>47</v>
      </c>
      <c r="Y166" s="3" t="s">
        <v>47</v>
      </c>
      <c r="Z166" s="3" t="s">
        <v>38</v>
      </c>
      <c r="AA166" s="3" t="s">
        <v>47</v>
      </c>
      <c r="AB166" s="3" t="s">
        <v>757</v>
      </c>
      <c r="AC166" s="3" t="s">
        <v>211</v>
      </c>
    </row>
    <row r="167" spans="1:29" ht="25" customHeight="1" x14ac:dyDescent="0.35">
      <c r="A167" s="6">
        <v>492</v>
      </c>
      <c r="B167" s="3" t="s">
        <v>758</v>
      </c>
      <c r="C167" s="3"/>
      <c r="D167" s="3" t="s">
        <v>29</v>
      </c>
      <c r="E167" s="3" t="s">
        <v>30</v>
      </c>
      <c r="F167" s="4"/>
      <c r="G167" s="3" t="s">
        <v>32</v>
      </c>
      <c r="H167" s="3" t="s">
        <v>30</v>
      </c>
      <c r="I167" s="3" t="s">
        <v>94</v>
      </c>
      <c r="J167" s="5">
        <f t="shared" si="0"/>
        <v>1</v>
      </c>
      <c r="K167" s="3" t="s">
        <v>30</v>
      </c>
      <c r="L167" s="4"/>
      <c r="M167" s="3" t="s">
        <v>33</v>
      </c>
      <c r="N167" s="3" t="s">
        <v>33</v>
      </c>
      <c r="O167" s="3" t="s">
        <v>34</v>
      </c>
      <c r="P167" s="3" t="s">
        <v>35</v>
      </c>
      <c r="Q167" s="3" t="s">
        <v>33</v>
      </c>
      <c r="R167" s="3" t="s">
        <v>46</v>
      </c>
      <c r="S167" s="3" t="s">
        <v>33</v>
      </c>
      <c r="T167" s="4"/>
      <c r="U167" s="4"/>
      <c r="V167" s="4"/>
      <c r="W167" s="4"/>
      <c r="X167" s="3" t="s">
        <v>37</v>
      </c>
      <c r="Y167" s="3" t="s">
        <v>37</v>
      </c>
      <c r="Z167" s="3" t="s">
        <v>37</v>
      </c>
      <c r="AA167" s="3" t="s">
        <v>37</v>
      </c>
      <c r="AB167" s="3" t="s">
        <v>759</v>
      </c>
      <c r="AC167" s="3" t="s">
        <v>760</v>
      </c>
    </row>
    <row r="168" spans="1:29" ht="25" customHeight="1" x14ac:dyDescent="0.35">
      <c r="A168" s="6">
        <v>491</v>
      </c>
      <c r="B168" s="3" t="s">
        <v>761</v>
      </c>
      <c r="C168" s="3"/>
      <c r="D168" s="3" t="s">
        <v>29</v>
      </c>
      <c r="E168" s="3" t="s">
        <v>30</v>
      </c>
      <c r="F168" s="4"/>
      <c r="G168" s="3" t="s">
        <v>45</v>
      </c>
      <c r="H168" s="3" t="s">
        <v>30</v>
      </c>
      <c r="I168" s="3" t="s">
        <v>116</v>
      </c>
      <c r="J168" s="5">
        <f t="shared" si="0"/>
        <v>3</v>
      </c>
      <c r="K168" s="3" t="s">
        <v>30</v>
      </c>
      <c r="L168" s="4"/>
      <c r="M168" s="3" t="s">
        <v>33</v>
      </c>
      <c r="N168" s="3" t="s">
        <v>33</v>
      </c>
      <c r="O168" s="3" t="s">
        <v>44</v>
      </c>
      <c r="P168" s="3" t="s">
        <v>37</v>
      </c>
      <c r="Q168" s="3" t="s">
        <v>33</v>
      </c>
      <c r="R168" s="3" t="s">
        <v>124</v>
      </c>
      <c r="S168" s="3" t="s">
        <v>33</v>
      </c>
      <c r="T168" s="4"/>
      <c r="U168" s="4"/>
      <c r="V168" s="4"/>
      <c r="W168" s="4"/>
      <c r="X168" s="3" t="s">
        <v>37</v>
      </c>
      <c r="Y168" s="3" t="s">
        <v>37</v>
      </c>
      <c r="Z168" s="3" t="s">
        <v>37</v>
      </c>
      <c r="AA168" s="3" t="s">
        <v>37</v>
      </c>
      <c r="AB168" s="3" t="s">
        <v>762</v>
      </c>
      <c r="AC168" s="3" t="s">
        <v>763</v>
      </c>
    </row>
    <row r="169" spans="1:29" ht="25" customHeight="1" x14ac:dyDescent="0.35">
      <c r="A169" s="6">
        <v>490</v>
      </c>
      <c r="B169" s="3" t="s">
        <v>764</v>
      </c>
      <c r="C169" s="3"/>
      <c r="D169" s="3" t="s">
        <v>142</v>
      </c>
      <c r="E169" s="3" t="s">
        <v>33</v>
      </c>
      <c r="F169" s="3" t="s">
        <v>99</v>
      </c>
      <c r="G169" s="4"/>
      <c r="H169" s="3" t="s">
        <v>33</v>
      </c>
      <c r="I169" s="4"/>
      <c r="J169" s="5">
        <f t="shared" si="0"/>
        <v>0</v>
      </c>
      <c r="K169" s="4"/>
      <c r="L169" s="4"/>
      <c r="M169" s="4"/>
      <c r="N169" s="4"/>
      <c r="O169" s="4"/>
      <c r="P169" s="4"/>
      <c r="Q169" s="3" t="s">
        <v>33</v>
      </c>
      <c r="R169" s="3" t="s">
        <v>60</v>
      </c>
      <c r="S169" s="3" t="s">
        <v>30</v>
      </c>
      <c r="T169" s="3" t="s">
        <v>765</v>
      </c>
      <c r="U169" s="3" t="s">
        <v>766</v>
      </c>
      <c r="V169" s="3" t="s">
        <v>767</v>
      </c>
      <c r="W169" s="4"/>
      <c r="X169" s="3" t="s">
        <v>37</v>
      </c>
      <c r="Y169" s="3" t="s">
        <v>38</v>
      </c>
      <c r="Z169" s="3" t="s">
        <v>37</v>
      </c>
      <c r="AA169" s="3" t="s">
        <v>38</v>
      </c>
      <c r="AB169" s="3" t="s">
        <v>768</v>
      </c>
      <c r="AC169" s="3" t="s">
        <v>769</v>
      </c>
    </row>
    <row r="170" spans="1:29" ht="25" customHeight="1" x14ac:dyDescent="0.35">
      <c r="A170" s="6">
        <v>489</v>
      </c>
      <c r="B170" s="3" t="s">
        <v>770</v>
      </c>
      <c r="C170" s="3"/>
      <c r="D170" s="3" t="s">
        <v>29</v>
      </c>
      <c r="E170" s="3" t="s">
        <v>30</v>
      </c>
      <c r="F170" s="4"/>
      <c r="G170" s="3" t="s">
        <v>771</v>
      </c>
      <c r="H170" s="3" t="s">
        <v>30</v>
      </c>
      <c r="I170" s="3" t="s">
        <v>136</v>
      </c>
      <c r="J170" s="5">
        <f t="shared" si="0"/>
        <v>-34970</v>
      </c>
      <c r="K170" s="3" t="s">
        <v>33</v>
      </c>
      <c r="L170" s="4"/>
      <c r="M170" s="3" t="s">
        <v>33</v>
      </c>
      <c r="N170" s="3" t="s">
        <v>30</v>
      </c>
      <c r="O170" s="3" t="s">
        <v>34</v>
      </c>
      <c r="P170" s="3" t="s">
        <v>35</v>
      </c>
      <c r="Q170" s="3" t="s">
        <v>33</v>
      </c>
      <c r="R170" s="3" t="s">
        <v>51</v>
      </c>
      <c r="S170" s="3" t="s">
        <v>33</v>
      </c>
      <c r="T170" s="4"/>
      <c r="U170" s="4"/>
      <c r="V170" s="4"/>
      <c r="W170" s="4"/>
      <c r="X170" s="3" t="s">
        <v>37</v>
      </c>
      <c r="Y170" s="3" t="s">
        <v>37</v>
      </c>
      <c r="Z170" s="3" t="s">
        <v>37</v>
      </c>
      <c r="AA170" s="3" t="s">
        <v>37</v>
      </c>
      <c r="AB170" s="4"/>
      <c r="AC170" s="3" t="s">
        <v>269</v>
      </c>
    </row>
    <row r="171" spans="1:29" ht="25" customHeight="1" x14ac:dyDescent="0.35">
      <c r="A171" s="6">
        <v>485</v>
      </c>
      <c r="B171" s="3" t="s">
        <v>772</v>
      </c>
      <c r="C171" s="3"/>
      <c r="D171" s="3" t="s">
        <v>142</v>
      </c>
      <c r="E171" s="3" t="s">
        <v>33</v>
      </c>
      <c r="F171" s="3" t="s">
        <v>58</v>
      </c>
      <c r="G171" s="4"/>
      <c r="H171" s="3" t="s">
        <v>33</v>
      </c>
      <c r="I171" s="4"/>
      <c r="J171" s="5">
        <f t="shared" si="0"/>
        <v>0</v>
      </c>
      <c r="K171" s="4"/>
      <c r="L171" s="4"/>
      <c r="M171" s="4"/>
      <c r="N171" s="4"/>
      <c r="O171" s="4"/>
      <c r="P171" s="4"/>
      <c r="Q171" s="3" t="s">
        <v>30</v>
      </c>
      <c r="R171" s="3" t="s">
        <v>183</v>
      </c>
      <c r="S171" s="3" t="s">
        <v>33</v>
      </c>
      <c r="T171" s="4"/>
      <c r="U171" s="4"/>
      <c r="V171" s="4"/>
      <c r="W171" s="4"/>
      <c r="X171" s="3" t="s">
        <v>37</v>
      </c>
      <c r="Y171" s="3" t="s">
        <v>37</v>
      </c>
      <c r="Z171" s="3" t="s">
        <v>37</v>
      </c>
      <c r="AA171" s="3" t="s">
        <v>37</v>
      </c>
      <c r="AB171" s="4"/>
      <c r="AC171" s="3" t="s">
        <v>773</v>
      </c>
    </row>
    <row r="172" spans="1:29" ht="25" customHeight="1" x14ac:dyDescent="0.35">
      <c r="A172" s="6">
        <v>484</v>
      </c>
      <c r="B172" s="3" t="s">
        <v>774</v>
      </c>
      <c r="C172" s="3"/>
      <c r="D172" s="3" t="s">
        <v>29</v>
      </c>
      <c r="E172" s="3" t="s">
        <v>30</v>
      </c>
      <c r="F172" s="4"/>
      <c r="G172" s="3" t="s">
        <v>255</v>
      </c>
      <c r="H172" s="3" t="s">
        <v>30</v>
      </c>
      <c r="I172" s="3" t="s">
        <v>735</v>
      </c>
      <c r="J172" s="5">
        <f t="shared" si="0"/>
        <v>11.850000000000001</v>
      </c>
      <c r="K172" s="3" t="s">
        <v>30</v>
      </c>
      <c r="L172" s="4"/>
      <c r="M172" s="3" t="s">
        <v>30</v>
      </c>
      <c r="N172" s="3" t="s">
        <v>30</v>
      </c>
      <c r="O172" s="3" t="s">
        <v>34</v>
      </c>
      <c r="P172" s="3" t="s">
        <v>35</v>
      </c>
      <c r="Q172" s="3" t="s">
        <v>30</v>
      </c>
      <c r="R172" s="3" t="s">
        <v>775</v>
      </c>
      <c r="S172" s="3" t="s">
        <v>30</v>
      </c>
      <c r="T172" s="3" t="s">
        <v>776</v>
      </c>
      <c r="U172" s="3" t="s">
        <v>777</v>
      </c>
      <c r="V172" s="3" t="s">
        <v>778</v>
      </c>
      <c r="W172" s="4"/>
      <c r="X172" s="3" t="s">
        <v>37</v>
      </c>
      <c r="Y172" s="3" t="s">
        <v>38</v>
      </c>
      <c r="Z172" s="3" t="s">
        <v>38</v>
      </c>
      <c r="AA172" s="3" t="s">
        <v>47</v>
      </c>
      <c r="AB172" s="4"/>
      <c r="AC172" s="3" t="s">
        <v>779</v>
      </c>
    </row>
    <row r="173" spans="1:29" ht="25" customHeight="1" x14ac:dyDescent="0.35">
      <c r="A173" s="6">
        <v>483</v>
      </c>
      <c r="B173" s="3" t="s">
        <v>780</v>
      </c>
      <c r="C173" s="3"/>
      <c r="D173" s="3" t="s">
        <v>29</v>
      </c>
      <c r="E173" s="3" t="s">
        <v>30</v>
      </c>
      <c r="F173" s="4"/>
      <c r="G173" s="3" t="s">
        <v>292</v>
      </c>
      <c r="H173" s="3" t="s">
        <v>30</v>
      </c>
      <c r="I173" s="3" t="s">
        <v>116</v>
      </c>
      <c r="J173" s="5">
        <f t="shared" si="0"/>
        <v>1</v>
      </c>
      <c r="K173" s="3" t="s">
        <v>30</v>
      </c>
      <c r="L173" s="4"/>
      <c r="M173" s="3" t="s">
        <v>30</v>
      </c>
      <c r="N173" s="3" t="s">
        <v>30</v>
      </c>
      <c r="O173" s="3" t="s">
        <v>34</v>
      </c>
      <c r="P173" s="3" t="s">
        <v>35</v>
      </c>
      <c r="Q173" s="3" t="s">
        <v>33</v>
      </c>
      <c r="R173" s="3" t="s">
        <v>183</v>
      </c>
      <c r="S173" s="3" t="s">
        <v>33</v>
      </c>
      <c r="T173" s="4"/>
      <c r="U173" s="4"/>
      <c r="V173" s="4"/>
      <c r="W173" s="4"/>
      <c r="X173" s="3" t="s">
        <v>38</v>
      </c>
      <c r="Y173" s="3" t="s">
        <v>47</v>
      </c>
      <c r="Z173" s="3" t="s">
        <v>38</v>
      </c>
      <c r="AA173" s="3" t="s">
        <v>47</v>
      </c>
      <c r="AB173" s="4"/>
      <c r="AC173" s="3" t="s">
        <v>781</v>
      </c>
    </row>
    <row r="174" spans="1:29" ht="25" customHeight="1" x14ac:dyDescent="0.35">
      <c r="A174" s="6">
        <v>481</v>
      </c>
      <c r="B174" s="3" t="s">
        <v>782</v>
      </c>
      <c r="C174" s="3"/>
      <c r="D174" s="3" t="s">
        <v>29</v>
      </c>
      <c r="E174" s="3" t="s">
        <v>33</v>
      </c>
      <c r="F174" s="3" t="s">
        <v>355</v>
      </c>
      <c r="G174" s="4"/>
      <c r="H174" s="3" t="s">
        <v>33</v>
      </c>
      <c r="I174" s="4"/>
      <c r="J174" s="5">
        <f t="shared" si="0"/>
        <v>0</v>
      </c>
      <c r="K174" s="4"/>
      <c r="L174" s="4"/>
      <c r="M174" s="4"/>
      <c r="N174" s="4"/>
      <c r="O174" s="4"/>
      <c r="P174" s="4"/>
      <c r="Q174" s="3" t="s">
        <v>30</v>
      </c>
      <c r="R174" s="3" t="s">
        <v>783</v>
      </c>
      <c r="S174" s="3" t="s">
        <v>33</v>
      </c>
      <c r="T174" s="4"/>
      <c r="U174" s="4"/>
      <c r="V174" s="4"/>
      <c r="W174" s="4"/>
      <c r="X174" s="3" t="s">
        <v>37</v>
      </c>
      <c r="Y174" s="3" t="s">
        <v>37</v>
      </c>
      <c r="Z174" s="3" t="s">
        <v>38</v>
      </c>
      <c r="AA174" s="3" t="s">
        <v>38</v>
      </c>
      <c r="AB174" s="3" t="s">
        <v>784</v>
      </c>
      <c r="AC174" s="3" t="s">
        <v>785</v>
      </c>
    </row>
    <row r="175" spans="1:29" ht="25" customHeight="1" x14ac:dyDescent="0.35">
      <c r="A175" s="6">
        <v>479</v>
      </c>
      <c r="B175" s="3" t="s">
        <v>786</v>
      </c>
      <c r="C175" s="3"/>
      <c r="D175" s="3" t="s">
        <v>29</v>
      </c>
      <c r="E175" s="3" t="s">
        <v>30</v>
      </c>
      <c r="F175" s="4"/>
      <c r="G175" s="3" t="s">
        <v>787</v>
      </c>
      <c r="H175" s="3" t="s">
        <v>30</v>
      </c>
      <c r="I175" s="3" t="s">
        <v>439</v>
      </c>
      <c r="J175" s="5">
        <f t="shared" si="0"/>
        <v>2</v>
      </c>
      <c r="K175" s="3" t="s">
        <v>30</v>
      </c>
      <c r="L175" s="4"/>
      <c r="M175" s="3" t="s">
        <v>33</v>
      </c>
      <c r="N175" s="3" t="s">
        <v>33</v>
      </c>
      <c r="O175" s="3" t="s">
        <v>34</v>
      </c>
      <c r="P175" s="3" t="s">
        <v>35</v>
      </c>
      <c r="Q175" s="3" t="s">
        <v>30</v>
      </c>
      <c r="R175" s="3" t="s">
        <v>46</v>
      </c>
      <c r="S175" s="3" t="s">
        <v>33</v>
      </c>
      <c r="T175" s="4"/>
      <c r="U175" s="4"/>
      <c r="V175" s="4"/>
      <c r="W175" s="4"/>
      <c r="X175" s="3" t="s">
        <v>38</v>
      </c>
      <c r="Y175" s="3" t="s">
        <v>38</v>
      </c>
      <c r="Z175" s="3" t="s">
        <v>38</v>
      </c>
      <c r="AA175" s="3" t="s">
        <v>184</v>
      </c>
      <c r="AB175" s="4"/>
      <c r="AC175" s="3" t="s">
        <v>788</v>
      </c>
    </row>
    <row r="176" spans="1:29" ht="25" customHeight="1" x14ac:dyDescent="0.35">
      <c r="A176" s="6">
        <v>474</v>
      </c>
      <c r="B176" s="3" t="s">
        <v>789</v>
      </c>
      <c r="C176" s="3"/>
      <c r="D176" s="3" t="s">
        <v>29</v>
      </c>
      <c r="E176" s="3" t="s">
        <v>30</v>
      </c>
      <c r="F176" s="4"/>
      <c r="G176" s="3" t="s">
        <v>790</v>
      </c>
      <c r="H176" s="3" t="s">
        <v>30</v>
      </c>
      <c r="I176" s="3" t="s">
        <v>791</v>
      </c>
      <c r="J176" s="5">
        <f t="shared" si="0"/>
        <v>0.70000000000000284</v>
      </c>
      <c r="K176" s="3" t="s">
        <v>30</v>
      </c>
      <c r="L176" s="4"/>
      <c r="M176" s="3" t="s">
        <v>33</v>
      </c>
      <c r="N176" s="3" t="s">
        <v>33</v>
      </c>
      <c r="O176" s="3" t="s">
        <v>34</v>
      </c>
      <c r="P176" s="3" t="s">
        <v>35</v>
      </c>
      <c r="Q176" s="3" t="s">
        <v>30</v>
      </c>
      <c r="R176" s="3" t="s">
        <v>60</v>
      </c>
      <c r="S176" s="3" t="s">
        <v>33</v>
      </c>
      <c r="T176" s="4"/>
      <c r="U176" s="4"/>
      <c r="V176" s="4"/>
      <c r="W176" s="4"/>
      <c r="X176" s="3" t="s">
        <v>38</v>
      </c>
      <c r="Y176" s="3" t="s">
        <v>38</v>
      </c>
      <c r="Z176" s="3" t="s">
        <v>37</v>
      </c>
      <c r="AA176" s="3" t="s">
        <v>47</v>
      </c>
      <c r="AB176" s="4"/>
      <c r="AC176" s="3" t="s">
        <v>792</v>
      </c>
    </row>
    <row r="177" spans="1:29" ht="25" customHeight="1" x14ac:dyDescent="0.35">
      <c r="A177" s="6">
        <v>472</v>
      </c>
      <c r="B177" s="3" t="s">
        <v>793</v>
      </c>
      <c r="C177" s="3"/>
      <c r="D177" s="3" t="s">
        <v>29</v>
      </c>
      <c r="E177" s="3" t="s">
        <v>30</v>
      </c>
      <c r="F177" s="4"/>
      <c r="G177" s="3" t="s">
        <v>204</v>
      </c>
      <c r="H177" s="3" t="s">
        <v>30</v>
      </c>
      <c r="I177" s="3" t="s">
        <v>415</v>
      </c>
      <c r="J177" s="5">
        <f t="shared" si="0"/>
        <v>18</v>
      </c>
      <c r="K177" s="3" t="s">
        <v>30</v>
      </c>
      <c r="L177" s="4"/>
      <c r="M177" s="3" t="s">
        <v>30</v>
      </c>
      <c r="N177" s="3" t="s">
        <v>30</v>
      </c>
      <c r="O177" s="3" t="s">
        <v>34</v>
      </c>
      <c r="P177" s="3" t="s">
        <v>35</v>
      </c>
      <c r="Q177" s="3" t="s">
        <v>30</v>
      </c>
      <c r="R177" s="3" t="s">
        <v>124</v>
      </c>
      <c r="S177" s="3" t="s">
        <v>30</v>
      </c>
      <c r="T177" s="3" t="s">
        <v>602</v>
      </c>
      <c r="U177" s="3" t="s">
        <v>794</v>
      </c>
      <c r="V177" s="3" t="s">
        <v>795</v>
      </c>
      <c r="W177" s="4"/>
      <c r="X177" s="3" t="s">
        <v>38</v>
      </c>
      <c r="Y177" s="3" t="s">
        <v>37</v>
      </c>
      <c r="Z177" s="3" t="s">
        <v>38</v>
      </c>
      <c r="AA177" s="3" t="s">
        <v>37</v>
      </c>
      <c r="AB177" s="4"/>
      <c r="AC177" s="3" t="s">
        <v>796</v>
      </c>
    </row>
    <row r="178" spans="1:29" ht="25" customHeight="1" x14ac:dyDescent="0.35">
      <c r="A178" s="6">
        <v>471</v>
      </c>
      <c r="B178" s="3" t="s">
        <v>797</v>
      </c>
      <c r="C178" s="3"/>
      <c r="D178" s="3" t="s">
        <v>29</v>
      </c>
      <c r="E178" s="3" t="s">
        <v>30</v>
      </c>
      <c r="F178" s="4"/>
      <c r="G178" s="3" t="s">
        <v>195</v>
      </c>
      <c r="H178" s="3" t="s">
        <v>30</v>
      </c>
      <c r="I178" s="3" t="s">
        <v>798</v>
      </c>
      <c r="J178" s="5">
        <f t="shared" si="0"/>
        <v>33</v>
      </c>
      <c r="K178" s="3" t="s">
        <v>30</v>
      </c>
      <c r="L178" s="4"/>
      <c r="M178" s="3" t="s">
        <v>30</v>
      </c>
      <c r="N178" s="3" t="s">
        <v>30</v>
      </c>
      <c r="O178" s="3" t="s">
        <v>34</v>
      </c>
      <c r="P178" s="3" t="s">
        <v>35</v>
      </c>
      <c r="Q178" s="3" t="s">
        <v>33</v>
      </c>
      <c r="R178" s="3" t="s">
        <v>60</v>
      </c>
      <c r="S178" s="3" t="s">
        <v>30</v>
      </c>
      <c r="T178" s="3" t="s">
        <v>799</v>
      </c>
      <c r="U178" s="3" t="s">
        <v>137</v>
      </c>
      <c r="V178" s="3" t="s">
        <v>800</v>
      </c>
      <c r="W178" s="4"/>
      <c r="X178" s="3" t="s">
        <v>37</v>
      </c>
      <c r="Y178" s="3" t="s">
        <v>37</v>
      </c>
      <c r="Z178" s="3" t="s">
        <v>38</v>
      </c>
      <c r="AA178" s="3" t="s">
        <v>38</v>
      </c>
      <c r="AB178" s="4"/>
      <c r="AC178" s="3" t="s">
        <v>801</v>
      </c>
    </row>
    <row r="179" spans="1:29" ht="25" customHeight="1" x14ac:dyDescent="0.35">
      <c r="A179" s="6">
        <v>468</v>
      </c>
      <c r="B179" s="3" t="s">
        <v>802</v>
      </c>
      <c r="C179" s="3"/>
      <c r="D179" s="3" t="s">
        <v>29</v>
      </c>
      <c r="E179" s="3" t="s">
        <v>30</v>
      </c>
      <c r="F179" s="4"/>
      <c r="G179" s="3" t="s">
        <v>88</v>
      </c>
      <c r="H179" s="3" t="s">
        <v>30</v>
      </c>
      <c r="I179" s="3" t="s">
        <v>123</v>
      </c>
      <c r="J179" s="5">
        <f t="shared" si="0"/>
        <v>2</v>
      </c>
      <c r="K179" s="3" t="s">
        <v>30</v>
      </c>
      <c r="L179" s="4"/>
      <c r="M179" s="3" t="s">
        <v>33</v>
      </c>
      <c r="N179" s="3" t="s">
        <v>30</v>
      </c>
      <c r="O179" s="3" t="s">
        <v>34</v>
      </c>
      <c r="P179" s="3" t="s">
        <v>35</v>
      </c>
      <c r="Q179" s="3" t="s">
        <v>33</v>
      </c>
      <c r="R179" s="3" t="s">
        <v>107</v>
      </c>
      <c r="S179" s="3" t="s">
        <v>33</v>
      </c>
      <c r="T179" s="4"/>
      <c r="U179" s="4"/>
      <c r="V179" s="4"/>
      <c r="W179" s="4"/>
      <c r="X179" s="3" t="s">
        <v>37</v>
      </c>
      <c r="Y179" s="3" t="s">
        <v>37</v>
      </c>
      <c r="Z179" s="3" t="s">
        <v>37</v>
      </c>
      <c r="AA179" s="3" t="s">
        <v>37</v>
      </c>
      <c r="AB179" s="4"/>
      <c r="AC179" s="3" t="s">
        <v>803</v>
      </c>
    </row>
    <row r="180" spans="1:29" ht="25" customHeight="1" x14ac:dyDescent="0.35">
      <c r="A180" s="6">
        <v>465</v>
      </c>
      <c r="B180" s="3" t="s">
        <v>804</v>
      </c>
      <c r="C180" s="3"/>
      <c r="D180" s="3" t="s">
        <v>142</v>
      </c>
      <c r="E180" s="3" t="s">
        <v>30</v>
      </c>
      <c r="F180" s="4"/>
      <c r="G180" s="3" t="s">
        <v>123</v>
      </c>
      <c r="H180" s="3" t="s">
        <v>30</v>
      </c>
      <c r="I180" s="3" t="s">
        <v>35</v>
      </c>
      <c r="J180" s="5">
        <f t="shared" si="0"/>
        <v>15</v>
      </c>
      <c r="K180" s="3" t="s">
        <v>30</v>
      </c>
      <c r="L180" s="4"/>
      <c r="M180" s="3" t="s">
        <v>30</v>
      </c>
      <c r="N180" s="3" t="s">
        <v>30</v>
      </c>
      <c r="O180" s="3" t="s">
        <v>34</v>
      </c>
      <c r="P180" s="3" t="s">
        <v>35</v>
      </c>
      <c r="Q180" s="3" t="s">
        <v>33</v>
      </c>
      <c r="R180" s="3" t="s">
        <v>130</v>
      </c>
      <c r="S180" s="3" t="s">
        <v>30</v>
      </c>
      <c r="T180" s="3" t="s">
        <v>805</v>
      </c>
      <c r="U180" s="3" t="s">
        <v>806</v>
      </c>
      <c r="V180" s="4"/>
      <c r="W180" s="4"/>
      <c r="X180" s="3" t="s">
        <v>38</v>
      </c>
      <c r="Y180" s="3" t="s">
        <v>38</v>
      </c>
      <c r="Z180" s="3" t="s">
        <v>38</v>
      </c>
      <c r="AA180" s="3" t="s">
        <v>38</v>
      </c>
      <c r="AB180" s="3" t="s">
        <v>807</v>
      </c>
      <c r="AC180" s="3" t="s">
        <v>808</v>
      </c>
    </row>
    <row r="181" spans="1:29" ht="25" customHeight="1" x14ac:dyDescent="0.35">
      <c r="A181" s="6">
        <v>404</v>
      </c>
      <c r="B181" s="3" t="s">
        <v>809</v>
      </c>
      <c r="C181" s="3"/>
      <c r="D181" s="3" t="s">
        <v>29</v>
      </c>
      <c r="E181" s="3" t="s">
        <v>33</v>
      </c>
      <c r="F181" s="3" t="s">
        <v>47</v>
      </c>
      <c r="G181" s="4"/>
      <c r="H181" s="3" t="s">
        <v>33</v>
      </c>
      <c r="I181" s="4"/>
      <c r="J181" s="5">
        <f t="shared" si="0"/>
        <v>0</v>
      </c>
      <c r="K181" s="4"/>
      <c r="L181" s="4"/>
      <c r="M181" s="4"/>
      <c r="N181" s="4"/>
      <c r="O181" s="4"/>
      <c r="P181" s="4"/>
      <c r="Q181" s="3" t="s">
        <v>30</v>
      </c>
      <c r="R181" s="3" t="s">
        <v>267</v>
      </c>
      <c r="S181" s="3" t="s">
        <v>33</v>
      </c>
      <c r="T181" s="4"/>
      <c r="U181" s="4"/>
      <c r="V181" s="4"/>
      <c r="W181" s="4"/>
      <c r="X181" s="3" t="s">
        <v>37</v>
      </c>
      <c r="Y181" s="3" t="s">
        <v>38</v>
      </c>
      <c r="Z181" s="3" t="s">
        <v>37</v>
      </c>
      <c r="AA181" s="3" t="s">
        <v>47</v>
      </c>
      <c r="AB181" s="4"/>
      <c r="AC181" s="3" t="s">
        <v>810</v>
      </c>
    </row>
    <row r="182" spans="1:29" ht="25" customHeight="1" x14ac:dyDescent="0.35">
      <c r="A182" s="6">
        <v>402</v>
      </c>
      <c r="B182" s="3" t="s">
        <v>811</v>
      </c>
      <c r="C182" s="3"/>
      <c r="D182" s="3" t="s">
        <v>142</v>
      </c>
      <c r="E182" s="3" t="s">
        <v>30</v>
      </c>
      <c r="F182" s="4"/>
      <c r="G182" s="3" t="s">
        <v>812</v>
      </c>
      <c r="H182" s="3" t="s">
        <v>30</v>
      </c>
      <c r="I182" s="3" t="s">
        <v>43</v>
      </c>
      <c r="J182" s="5">
        <f t="shared" si="0"/>
        <v>7.3000000000000007</v>
      </c>
      <c r="K182" s="3" t="s">
        <v>30</v>
      </c>
      <c r="L182" s="4"/>
      <c r="M182" s="3" t="s">
        <v>30</v>
      </c>
      <c r="N182" s="3" t="s">
        <v>30</v>
      </c>
      <c r="O182" s="3" t="s">
        <v>34</v>
      </c>
      <c r="P182" s="3" t="s">
        <v>35</v>
      </c>
      <c r="Q182" s="3" t="s">
        <v>30</v>
      </c>
      <c r="R182" s="3" t="s">
        <v>60</v>
      </c>
      <c r="S182" s="3" t="s">
        <v>33</v>
      </c>
      <c r="T182" s="4"/>
      <c r="U182" s="4"/>
      <c r="V182" s="4"/>
      <c r="W182" s="4"/>
      <c r="X182" s="3" t="s">
        <v>38</v>
      </c>
      <c r="Y182" s="3" t="s">
        <v>47</v>
      </c>
      <c r="Z182" s="3" t="s">
        <v>47</v>
      </c>
      <c r="AA182" s="3" t="s">
        <v>47</v>
      </c>
      <c r="AB182" s="3" t="s">
        <v>813</v>
      </c>
      <c r="AC182" s="3" t="s">
        <v>814</v>
      </c>
    </row>
    <row r="183" spans="1:29" ht="25" customHeight="1" x14ac:dyDescent="0.35">
      <c r="A183" s="6">
        <v>399</v>
      </c>
      <c r="B183" s="3" t="s">
        <v>815</v>
      </c>
      <c r="C183" s="3"/>
      <c r="D183" s="3" t="s">
        <v>142</v>
      </c>
      <c r="E183" s="3" t="s">
        <v>33</v>
      </c>
      <c r="F183" s="3" t="s">
        <v>99</v>
      </c>
      <c r="G183" s="4"/>
      <c r="H183" s="3" t="s">
        <v>30</v>
      </c>
      <c r="I183" s="3" t="s">
        <v>58</v>
      </c>
      <c r="J183" s="5">
        <f t="shared" si="0"/>
        <v>15</v>
      </c>
      <c r="K183" s="3" t="s">
        <v>30</v>
      </c>
      <c r="L183" s="4"/>
      <c r="M183" s="3" t="s">
        <v>30</v>
      </c>
      <c r="N183" s="3" t="s">
        <v>30</v>
      </c>
      <c r="O183" s="3" t="s">
        <v>34</v>
      </c>
      <c r="P183" s="3" t="s">
        <v>32</v>
      </c>
      <c r="Q183" s="3" t="s">
        <v>30</v>
      </c>
      <c r="R183" s="3" t="s">
        <v>124</v>
      </c>
      <c r="S183" s="3" t="s">
        <v>30</v>
      </c>
      <c r="T183" s="3" t="s">
        <v>816</v>
      </c>
      <c r="U183" s="3" t="s">
        <v>817</v>
      </c>
      <c r="V183" s="3" t="s">
        <v>818</v>
      </c>
      <c r="W183" s="4"/>
      <c r="X183" s="3" t="s">
        <v>38</v>
      </c>
      <c r="Y183" s="3" t="s">
        <v>38</v>
      </c>
      <c r="Z183" s="3" t="s">
        <v>38</v>
      </c>
      <c r="AA183" s="3" t="s">
        <v>47</v>
      </c>
      <c r="AB183" s="4"/>
      <c r="AC183" s="3" t="s">
        <v>819</v>
      </c>
    </row>
    <row r="184" spans="1:29" ht="25" customHeight="1" x14ac:dyDescent="0.35">
      <c r="A184" s="6">
        <v>396</v>
      </c>
      <c r="B184" s="3" t="s">
        <v>820</v>
      </c>
      <c r="C184" s="3"/>
      <c r="D184" s="3" t="s">
        <v>29</v>
      </c>
      <c r="E184" s="3" t="s">
        <v>33</v>
      </c>
      <c r="F184" s="3" t="s">
        <v>123</v>
      </c>
      <c r="G184" s="4"/>
      <c r="H184" s="3" t="s">
        <v>33</v>
      </c>
      <c r="I184" s="4"/>
      <c r="J184" s="5">
        <f t="shared" si="0"/>
        <v>0</v>
      </c>
      <c r="K184" s="4"/>
      <c r="L184" s="4"/>
      <c r="M184" s="4"/>
      <c r="N184" s="4"/>
      <c r="O184" s="4"/>
      <c r="P184" s="4"/>
      <c r="Q184" s="3" t="s">
        <v>30</v>
      </c>
      <c r="R184" s="3" t="s">
        <v>143</v>
      </c>
      <c r="S184" s="3" t="s">
        <v>30</v>
      </c>
      <c r="T184" s="3" t="s">
        <v>821</v>
      </c>
      <c r="U184" s="3" t="s">
        <v>822</v>
      </c>
      <c r="V184" s="3" t="s">
        <v>823</v>
      </c>
      <c r="W184" s="4"/>
      <c r="X184" s="3" t="s">
        <v>38</v>
      </c>
      <c r="Y184" s="3" t="s">
        <v>38</v>
      </c>
      <c r="Z184" s="3" t="s">
        <v>38</v>
      </c>
      <c r="AA184" s="3" t="s">
        <v>47</v>
      </c>
      <c r="AB184" s="3" t="s">
        <v>824</v>
      </c>
      <c r="AC184" s="3" t="s">
        <v>825</v>
      </c>
    </row>
    <row r="185" spans="1:29" ht="25" customHeight="1" x14ac:dyDescent="0.35">
      <c r="A185" s="6">
        <v>394</v>
      </c>
      <c r="B185" s="3" t="s">
        <v>826</v>
      </c>
      <c r="C185" s="3"/>
      <c r="D185" s="3" t="s">
        <v>29</v>
      </c>
      <c r="E185" s="3" t="s">
        <v>33</v>
      </c>
      <c r="F185" s="3" t="s">
        <v>827</v>
      </c>
      <c r="G185" s="4"/>
      <c r="H185" s="3" t="s">
        <v>30</v>
      </c>
      <c r="I185" s="3" t="s">
        <v>685</v>
      </c>
      <c r="J185" s="5">
        <f t="shared" si="0"/>
        <v>43</v>
      </c>
      <c r="K185" s="3" t="s">
        <v>30</v>
      </c>
      <c r="L185" s="4"/>
      <c r="M185" s="3" t="s">
        <v>30</v>
      </c>
      <c r="N185" s="3" t="s">
        <v>30</v>
      </c>
      <c r="O185" s="3" t="s">
        <v>34</v>
      </c>
      <c r="P185" s="3" t="s">
        <v>35</v>
      </c>
      <c r="Q185" s="3" t="s">
        <v>33</v>
      </c>
      <c r="R185" s="3" t="s">
        <v>107</v>
      </c>
      <c r="S185" s="3" t="s">
        <v>33</v>
      </c>
      <c r="T185" s="4"/>
      <c r="U185" s="4"/>
      <c r="V185" s="4"/>
      <c r="W185" s="4"/>
      <c r="X185" s="3" t="s">
        <v>37</v>
      </c>
      <c r="Y185" s="3" t="s">
        <v>38</v>
      </c>
      <c r="Z185" s="3" t="s">
        <v>37</v>
      </c>
      <c r="AA185" s="3" t="s">
        <v>37</v>
      </c>
      <c r="AB185" s="4"/>
      <c r="AC185" s="3" t="s">
        <v>701</v>
      </c>
    </row>
    <row r="186" spans="1:29" ht="25" customHeight="1" x14ac:dyDescent="0.35">
      <c r="A186" s="6">
        <v>393</v>
      </c>
      <c r="B186" s="3" t="s">
        <v>828</v>
      </c>
      <c r="C186" s="3"/>
      <c r="D186" s="3" t="s">
        <v>29</v>
      </c>
      <c r="E186" s="3" t="s">
        <v>33</v>
      </c>
      <c r="F186" s="3" t="s">
        <v>99</v>
      </c>
      <c r="G186" s="4"/>
      <c r="H186" s="3" t="s">
        <v>30</v>
      </c>
      <c r="I186" s="3" t="s">
        <v>128</v>
      </c>
      <c r="J186" s="5">
        <f t="shared" si="0"/>
        <v>22</v>
      </c>
      <c r="K186" s="3" t="s">
        <v>30</v>
      </c>
      <c r="L186" s="4"/>
      <c r="M186" s="3" t="s">
        <v>33</v>
      </c>
      <c r="N186" s="3" t="s">
        <v>33</v>
      </c>
      <c r="O186" s="3" t="s">
        <v>44</v>
      </c>
      <c r="P186" s="3" t="s">
        <v>204</v>
      </c>
      <c r="Q186" s="3" t="s">
        <v>30</v>
      </c>
      <c r="R186" s="3" t="s">
        <v>267</v>
      </c>
      <c r="S186" s="3" t="s">
        <v>30</v>
      </c>
      <c r="T186" s="3" t="s">
        <v>151</v>
      </c>
      <c r="U186" s="3" t="s">
        <v>829</v>
      </c>
      <c r="V186" s="3" t="s">
        <v>830</v>
      </c>
      <c r="W186" s="4"/>
      <c r="X186" s="3" t="s">
        <v>37</v>
      </c>
      <c r="Y186" s="3" t="s">
        <v>38</v>
      </c>
      <c r="Z186" s="3" t="s">
        <v>38</v>
      </c>
      <c r="AA186" s="3" t="s">
        <v>37</v>
      </c>
      <c r="AB186" s="3" t="s">
        <v>831</v>
      </c>
      <c r="AC186" s="3" t="s">
        <v>832</v>
      </c>
    </row>
    <row r="187" spans="1:29" ht="25" customHeight="1" x14ac:dyDescent="0.35">
      <c r="A187" s="6">
        <v>391</v>
      </c>
      <c r="B187" s="3" t="s">
        <v>833</v>
      </c>
      <c r="C187" s="3"/>
      <c r="D187" s="3" t="s">
        <v>29</v>
      </c>
      <c r="E187" s="3" t="s">
        <v>30</v>
      </c>
      <c r="F187" s="4"/>
      <c r="G187" s="3" t="s">
        <v>205</v>
      </c>
      <c r="H187" s="3" t="s">
        <v>30</v>
      </c>
      <c r="I187" s="3" t="s">
        <v>439</v>
      </c>
      <c r="J187" s="5">
        <f t="shared" si="0"/>
        <v>7</v>
      </c>
      <c r="K187" s="3" t="s">
        <v>30</v>
      </c>
      <c r="L187" s="4"/>
      <c r="M187" s="3" t="s">
        <v>33</v>
      </c>
      <c r="N187" s="3" t="s">
        <v>33</v>
      </c>
      <c r="O187" s="3" t="s">
        <v>34</v>
      </c>
      <c r="P187" s="3" t="s">
        <v>35</v>
      </c>
      <c r="Q187" s="3" t="s">
        <v>30</v>
      </c>
      <c r="R187" s="3" t="s">
        <v>130</v>
      </c>
      <c r="S187" s="3" t="s">
        <v>33</v>
      </c>
      <c r="T187" s="4"/>
      <c r="U187" s="4"/>
      <c r="V187" s="4"/>
      <c r="W187" s="4"/>
      <c r="X187" s="3" t="s">
        <v>37</v>
      </c>
      <c r="Y187" s="3" t="s">
        <v>38</v>
      </c>
      <c r="Z187" s="3" t="s">
        <v>38</v>
      </c>
      <c r="AA187" s="3" t="s">
        <v>38</v>
      </c>
      <c r="AB187" s="3" t="s">
        <v>834</v>
      </c>
      <c r="AC187" s="3" t="s">
        <v>76</v>
      </c>
    </row>
    <row r="188" spans="1:29" ht="25" customHeight="1" x14ac:dyDescent="0.35">
      <c r="A188" s="6">
        <v>390</v>
      </c>
      <c r="B188" s="3" t="s">
        <v>835</v>
      </c>
      <c r="C188" s="3"/>
      <c r="D188" s="3" t="s">
        <v>29</v>
      </c>
      <c r="E188" s="3" t="s">
        <v>33</v>
      </c>
      <c r="F188" s="3" t="s">
        <v>87</v>
      </c>
      <c r="G188" s="4"/>
      <c r="H188" s="3" t="s">
        <v>33</v>
      </c>
      <c r="I188" s="4"/>
      <c r="J188" s="5">
        <f t="shared" si="0"/>
        <v>0</v>
      </c>
      <c r="K188" s="4"/>
      <c r="L188" s="4"/>
      <c r="M188" s="4"/>
      <c r="N188" s="4"/>
      <c r="O188" s="4"/>
      <c r="P188" s="4"/>
      <c r="Q188" s="3" t="s">
        <v>30</v>
      </c>
      <c r="R188" s="3" t="s">
        <v>267</v>
      </c>
      <c r="S188" s="3" t="s">
        <v>30</v>
      </c>
      <c r="T188" s="3" t="s">
        <v>95</v>
      </c>
      <c r="U188" s="3" t="s">
        <v>53</v>
      </c>
      <c r="V188" s="3" t="s">
        <v>53</v>
      </c>
      <c r="W188" s="4"/>
      <c r="X188" s="3" t="s">
        <v>37</v>
      </c>
      <c r="Y188" s="3" t="s">
        <v>38</v>
      </c>
      <c r="Z188" s="3" t="s">
        <v>37</v>
      </c>
      <c r="AA188" s="3" t="s">
        <v>38</v>
      </c>
      <c r="AB188" s="4"/>
      <c r="AC188" s="3" t="s">
        <v>154</v>
      </c>
    </row>
    <row r="189" spans="1:29" ht="25" customHeight="1" x14ac:dyDescent="0.35">
      <c r="A189" s="6">
        <v>389</v>
      </c>
      <c r="B189" s="3" t="s">
        <v>836</v>
      </c>
      <c r="C189" s="3"/>
      <c r="D189" s="3" t="s">
        <v>142</v>
      </c>
      <c r="E189" s="3" t="s">
        <v>33</v>
      </c>
      <c r="F189" s="3" t="s">
        <v>150</v>
      </c>
      <c r="G189" s="4"/>
      <c r="H189" s="3" t="s">
        <v>33</v>
      </c>
      <c r="I189" s="4"/>
      <c r="J189" s="5">
        <f t="shared" si="0"/>
        <v>0</v>
      </c>
      <c r="K189" s="4"/>
      <c r="L189" s="4"/>
      <c r="M189" s="4"/>
      <c r="N189" s="4"/>
      <c r="O189" s="4"/>
      <c r="P189" s="4"/>
      <c r="Q189" s="3" t="s">
        <v>30</v>
      </c>
      <c r="R189" s="3" t="s">
        <v>267</v>
      </c>
      <c r="S189" s="3" t="s">
        <v>30</v>
      </c>
      <c r="T189" s="3" t="s">
        <v>837</v>
      </c>
      <c r="U189" s="3" t="s">
        <v>53</v>
      </c>
      <c r="V189" s="3" t="s">
        <v>838</v>
      </c>
      <c r="W189" s="4"/>
      <c r="X189" s="3" t="s">
        <v>47</v>
      </c>
      <c r="Y189" s="3" t="s">
        <v>184</v>
      </c>
      <c r="Z189" s="3" t="s">
        <v>47</v>
      </c>
      <c r="AA189" s="3" t="s">
        <v>99</v>
      </c>
      <c r="AB189" s="4"/>
      <c r="AC189" s="3" t="s">
        <v>839</v>
      </c>
    </row>
    <row r="190" spans="1:29" ht="25" customHeight="1" x14ac:dyDescent="0.35">
      <c r="A190" s="6">
        <v>385</v>
      </c>
      <c r="B190" s="3" t="s">
        <v>840</v>
      </c>
      <c r="C190" s="3"/>
      <c r="D190" s="3" t="s">
        <v>29</v>
      </c>
      <c r="E190" s="3" t="s">
        <v>30</v>
      </c>
      <c r="F190" s="4"/>
      <c r="G190" s="3" t="s">
        <v>88</v>
      </c>
      <c r="H190" s="3" t="s">
        <v>30</v>
      </c>
      <c r="I190" s="3" t="s">
        <v>205</v>
      </c>
      <c r="J190" s="5">
        <f t="shared" si="0"/>
        <v>1</v>
      </c>
      <c r="K190" s="3" t="s">
        <v>30</v>
      </c>
      <c r="L190" s="4"/>
      <c r="M190" s="3" t="s">
        <v>33</v>
      </c>
      <c r="N190" s="3" t="s">
        <v>33</v>
      </c>
      <c r="O190" s="3" t="s">
        <v>34</v>
      </c>
      <c r="P190" s="3" t="s">
        <v>35</v>
      </c>
      <c r="Q190" s="3" t="s">
        <v>33</v>
      </c>
      <c r="R190" s="3" t="s">
        <v>183</v>
      </c>
      <c r="S190" s="3" t="s">
        <v>33</v>
      </c>
      <c r="T190" s="4"/>
      <c r="U190" s="4"/>
      <c r="V190" s="4"/>
      <c r="W190" s="4"/>
      <c r="X190" s="3" t="s">
        <v>37</v>
      </c>
      <c r="Y190" s="3" t="s">
        <v>47</v>
      </c>
      <c r="Z190" s="3" t="s">
        <v>47</v>
      </c>
      <c r="AA190" s="3" t="s">
        <v>47</v>
      </c>
      <c r="AB190" s="4"/>
      <c r="AC190" s="3" t="s">
        <v>841</v>
      </c>
    </row>
    <row r="191" spans="1:29" ht="25" customHeight="1" x14ac:dyDescent="0.35">
      <c r="A191" s="6">
        <v>384</v>
      </c>
      <c r="B191" s="3" t="s">
        <v>842</v>
      </c>
      <c r="C191" s="3"/>
      <c r="D191" s="3" t="s">
        <v>29</v>
      </c>
      <c r="E191" s="3" t="s">
        <v>30</v>
      </c>
      <c r="F191" s="4"/>
      <c r="G191" s="3" t="s">
        <v>87</v>
      </c>
      <c r="H191" s="3" t="s">
        <v>30</v>
      </c>
      <c r="I191" s="3" t="s">
        <v>128</v>
      </c>
      <c r="J191" s="5">
        <f t="shared" si="0"/>
        <v>4</v>
      </c>
      <c r="K191" s="3" t="s">
        <v>30</v>
      </c>
      <c r="L191" s="4"/>
      <c r="M191" s="3" t="s">
        <v>30</v>
      </c>
      <c r="N191" s="3" t="s">
        <v>30</v>
      </c>
      <c r="O191" s="3" t="s">
        <v>34</v>
      </c>
      <c r="P191" s="3" t="s">
        <v>35</v>
      </c>
      <c r="Q191" s="3" t="s">
        <v>33</v>
      </c>
      <c r="R191" s="3" t="s">
        <v>51</v>
      </c>
      <c r="S191" s="3" t="s">
        <v>33</v>
      </c>
      <c r="T191" s="4"/>
      <c r="U191" s="4"/>
      <c r="V191" s="4"/>
      <c r="W191" s="4"/>
      <c r="X191" s="3" t="s">
        <v>38</v>
      </c>
      <c r="Y191" s="3" t="s">
        <v>47</v>
      </c>
      <c r="Z191" s="3" t="s">
        <v>38</v>
      </c>
      <c r="AA191" s="3" t="s">
        <v>47</v>
      </c>
      <c r="AB191" s="3" t="s">
        <v>843</v>
      </c>
      <c r="AC191" s="3" t="s">
        <v>533</v>
      </c>
    </row>
    <row r="192" spans="1:29" ht="25" customHeight="1" x14ac:dyDescent="0.35">
      <c r="A192" s="6">
        <v>381</v>
      </c>
      <c r="B192" s="3" t="s">
        <v>844</v>
      </c>
      <c r="C192" s="3"/>
      <c r="D192" s="3" t="s">
        <v>29</v>
      </c>
      <c r="E192" s="3" t="s">
        <v>30</v>
      </c>
      <c r="F192" s="4"/>
      <c r="G192" s="3" t="s">
        <v>845</v>
      </c>
      <c r="H192" s="3" t="s">
        <v>30</v>
      </c>
      <c r="I192" s="3" t="s">
        <v>123</v>
      </c>
      <c r="J192" s="5">
        <f t="shared" si="0"/>
        <v>3.5</v>
      </c>
      <c r="K192" s="3" t="s">
        <v>30</v>
      </c>
      <c r="L192" s="4"/>
      <c r="M192" s="3" t="s">
        <v>30</v>
      </c>
      <c r="N192" s="3" t="s">
        <v>30</v>
      </c>
      <c r="O192" s="3" t="s">
        <v>34</v>
      </c>
      <c r="P192" s="3" t="s">
        <v>35</v>
      </c>
      <c r="Q192" s="3" t="s">
        <v>33</v>
      </c>
      <c r="R192" s="3" t="s">
        <v>846</v>
      </c>
      <c r="S192" s="3" t="s">
        <v>33</v>
      </c>
      <c r="T192" s="4"/>
      <c r="U192" s="4"/>
      <c r="V192" s="4"/>
      <c r="W192" s="4"/>
      <c r="X192" s="3" t="s">
        <v>37</v>
      </c>
      <c r="Y192" s="3" t="s">
        <v>37</v>
      </c>
      <c r="Z192" s="3" t="s">
        <v>37</v>
      </c>
      <c r="AA192" s="3" t="s">
        <v>38</v>
      </c>
      <c r="AB192" s="4"/>
      <c r="AC192" s="3" t="s">
        <v>159</v>
      </c>
    </row>
    <row r="193" spans="1:29" ht="25" customHeight="1" x14ac:dyDescent="0.35">
      <c r="A193" s="6">
        <v>374</v>
      </c>
      <c r="B193" s="3" t="s">
        <v>847</v>
      </c>
      <c r="C193" s="3"/>
      <c r="D193" s="3" t="s">
        <v>29</v>
      </c>
      <c r="E193" s="3" t="s">
        <v>30</v>
      </c>
      <c r="F193" s="4"/>
      <c r="G193" s="3" t="s">
        <v>172</v>
      </c>
      <c r="H193" s="3" t="s">
        <v>30</v>
      </c>
      <c r="I193" s="3" t="s">
        <v>176</v>
      </c>
      <c r="J193" s="5">
        <f t="shared" si="0"/>
        <v>2</v>
      </c>
      <c r="K193" s="3" t="s">
        <v>30</v>
      </c>
      <c r="L193" s="4"/>
      <c r="M193" s="3" t="s">
        <v>33</v>
      </c>
      <c r="N193" s="3" t="s">
        <v>33</v>
      </c>
      <c r="O193" s="3" t="s">
        <v>44</v>
      </c>
      <c r="P193" s="3" t="s">
        <v>123</v>
      </c>
      <c r="Q193" s="3" t="s">
        <v>30</v>
      </c>
      <c r="R193" s="3" t="s">
        <v>183</v>
      </c>
      <c r="S193" s="3" t="s">
        <v>33</v>
      </c>
      <c r="T193" s="4"/>
      <c r="U193" s="4"/>
      <c r="V193" s="4"/>
      <c r="W193" s="4"/>
      <c r="X193" s="3" t="s">
        <v>38</v>
      </c>
      <c r="Y193" s="3" t="s">
        <v>47</v>
      </c>
      <c r="Z193" s="3" t="s">
        <v>47</v>
      </c>
      <c r="AA193" s="3" t="s">
        <v>47</v>
      </c>
      <c r="AB193" s="4"/>
      <c r="AC193" s="3" t="s">
        <v>848</v>
      </c>
    </row>
    <row r="194" spans="1:29" ht="25" customHeight="1" x14ac:dyDescent="0.35">
      <c r="A194" s="6">
        <v>373</v>
      </c>
      <c r="B194" s="3" t="s">
        <v>849</v>
      </c>
      <c r="C194" s="3"/>
      <c r="D194" s="3" t="s">
        <v>29</v>
      </c>
      <c r="E194" s="3" t="s">
        <v>30</v>
      </c>
      <c r="F194" s="4"/>
      <c r="G194" s="3" t="s">
        <v>123</v>
      </c>
      <c r="H194" s="3" t="s">
        <v>30</v>
      </c>
      <c r="I194" s="3" t="s">
        <v>32</v>
      </c>
      <c r="J194" s="5">
        <f t="shared" si="0"/>
        <v>10</v>
      </c>
      <c r="K194" s="3" t="s">
        <v>30</v>
      </c>
      <c r="L194" s="4"/>
      <c r="M194" s="3" t="s">
        <v>30</v>
      </c>
      <c r="N194" s="3" t="s">
        <v>30</v>
      </c>
      <c r="O194" s="3" t="s">
        <v>34</v>
      </c>
      <c r="P194" s="3" t="s">
        <v>32</v>
      </c>
      <c r="Q194" s="3" t="s">
        <v>33</v>
      </c>
      <c r="R194" s="3" t="s">
        <v>124</v>
      </c>
      <c r="S194" s="3" t="s">
        <v>33</v>
      </c>
      <c r="T194" s="4"/>
      <c r="U194" s="4"/>
      <c r="V194" s="4"/>
      <c r="W194" s="4"/>
      <c r="X194" s="3" t="s">
        <v>38</v>
      </c>
      <c r="Y194" s="3" t="s">
        <v>38</v>
      </c>
      <c r="Z194" s="3" t="s">
        <v>38</v>
      </c>
      <c r="AA194" s="3" t="s">
        <v>38</v>
      </c>
      <c r="AB194" s="3" t="s">
        <v>850</v>
      </c>
      <c r="AC194" s="3" t="s">
        <v>257</v>
      </c>
    </row>
    <row r="195" spans="1:29" ht="25" customHeight="1" x14ac:dyDescent="0.35">
      <c r="A195" s="6">
        <v>369</v>
      </c>
      <c r="B195" s="3" t="s">
        <v>851</v>
      </c>
      <c r="C195" s="3"/>
      <c r="D195" s="3" t="s">
        <v>29</v>
      </c>
      <c r="E195" s="3" t="s">
        <v>30</v>
      </c>
      <c r="F195" s="4"/>
      <c r="G195" s="3" t="s">
        <v>259</v>
      </c>
      <c r="H195" s="3" t="s">
        <v>30</v>
      </c>
      <c r="I195" s="3" t="s">
        <v>259</v>
      </c>
      <c r="J195" s="5">
        <f t="shared" si="0"/>
        <v>0</v>
      </c>
      <c r="K195" s="3" t="s">
        <v>30</v>
      </c>
      <c r="L195" s="4"/>
      <c r="M195" s="3" t="s">
        <v>33</v>
      </c>
      <c r="N195" s="3" t="s">
        <v>33</v>
      </c>
      <c r="O195" s="3" t="s">
        <v>34</v>
      </c>
      <c r="P195" s="3" t="s">
        <v>35</v>
      </c>
      <c r="Q195" s="3" t="s">
        <v>33</v>
      </c>
      <c r="R195" s="3" t="s">
        <v>252</v>
      </c>
      <c r="S195" s="3" t="s">
        <v>33</v>
      </c>
      <c r="T195" s="4"/>
      <c r="U195" s="4"/>
      <c r="V195" s="4"/>
      <c r="W195" s="4"/>
      <c r="X195" s="3" t="s">
        <v>37</v>
      </c>
      <c r="Y195" s="3" t="s">
        <v>37</v>
      </c>
      <c r="Z195" s="3" t="s">
        <v>37</v>
      </c>
      <c r="AA195" s="3" t="s">
        <v>37</v>
      </c>
      <c r="AB195" s="4"/>
      <c r="AC195" s="3" t="s">
        <v>852</v>
      </c>
    </row>
    <row r="196" spans="1:29" ht="25" customHeight="1" x14ac:dyDescent="0.35">
      <c r="A196" s="6">
        <v>368</v>
      </c>
      <c r="B196" s="3" t="s">
        <v>853</v>
      </c>
      <c r="C196" s="3"/>
      <c r="D196" s="3" t="s">
        <v>29</v>
      </c>
      <c r="E196" s="3" t="s">
        <v>30</v>
      </c>
      <c r="F196" s="4"/>
      <c r="G196" s="3" t="s">
        <v>854</v>
      </c>
      <c r="H196" s="3" t="s">
        <v>30</v>
      </c>
      <c r="I196" s="3" t="s">
        <v>123</v>
      </c>
      <c r="J196" s="5">
        <f t="shared" si="0"/>
        <v>1.5</v>
      </c>
      <c r="K196" s="3" t="s">
        <v>30</v>
      </c>
      <c r="L196" s="4"/>
      <c r="M196" s="3" t="s">
        <v>33</v>
      </c>
      <c r="N196" s="3" t="s">
        <v>33</v>
      </c>
      <c r="O196" s="3" t="s">
        <v>34</v>
      </c>
      <c r="P196" s="3" t="s">
        <v>35</v>
      </c>
      <c r="Q196" s="3" t="s">
        <v>30</v>
      </c>
      <c r="R196" s="3" t="s">
        <v>124</v>
      </c>
      <c r="S196" s="3" t="s">
        <v>33</v>
      </c>
      <c r="T196" s="4"/>
      <c r="U196" s="4"/>
      <c r="V196" s="4"/>
      <c r="W196" s="4"/>
      <c r="X196" s="3" t="s">
        <v>37</v>
      </c>
      <c r="Y196" s="3" t="s">
        <v>37</v>
      </c>
      <c r="Z196" s="3" t="s">
        <v>37</v>
      </c>
      <c r="AA196" s="3" t="s">
        <v>37</v>
      </c>
      <c r="AB196" s="3" t="s">
        <v>855</v>
      </c>
      <c r="AC196" s="3" t="s">
        <v>856</v>
      </c>
    </row>
    <row r="197" spans="1:29" ht="25" customHeight="1" x14ac:dyDescent="0.35">
      <c r="A197" s="6">
        <v>366</v>
      </c>
      <c r="B197" s="3" t="s">
        <v>857</v>
      </c>
      <c r="C197" s="3"/>
      <c r="D197" s="3" t="s">
        <v>29</v>
      </c>
      <c r="E197" s="3" t="s">
        <v>30</v>
      </c>
      <c r="F197" s="4"/>
      <c r="G197" s="3" t="s">
        <v>123</v>
      </c>
      <c r="H197" s="3" t="s">
        <v>30</v>
      </c>
      <c r="I197" s="3" t="s">
        <v>136</v>
      </c>
      <c r="J197" s="5">
        <f t="shared" si="0"/>
        <v>5</v>
      </c>
      <c r="K197" s="3" t="s">
        <v>30</v>
      </c>
      <c r="L197" s="4"/>
      <c r="M197" s="3" t="s">
        <v>33</v>
      </c>
      <c r="N197" s="3" t="s">
        <v>33</v>
      </c>
      <c r="O197" s="3" t="s">
        <v>34</v>
      </c>
      <c r="P197" s="3" t="s">
        <v>35</v>
      </c>
      <c r="Q197" s="3" t="s">
        <v>30</v>
      </c>
      <c r="R197" s="3" t="s">
        <v>252</v>
      </c>
      <c r="S197" s="3" t="s">
        <v>30</v>
      </c>
      <c r="T197" s="3" t="s">
        <v>837</v>
      </c>
      <c r="U197" s="3" t="s">
        <v>858</v>
      </c>
      <c r="V197" s="4"/>
      <c r="W197" s="4"/>
      <c r="X197" s="3" t="s">
        <v>38</v>
      </c>
      <c r="Y197" s="3" t="s">
        <v>38</v>
      </c>
      <c r="Z197" s="3" t="s">
        <v>37</v>
      </c>
      <c r="AA197" s="3" t="s">
        <v>37</v>
      </c>
      <c r="AB197" s="4"/>
      <c r="AC197" s="3" t="s">
        <v>859</v>
      </c>
    </row>
    <row r="198" spans="1:29" ht="25" customHeight="1" x14ac:dyDescent="0.35">
      <c r="A198" s="6">
        <v>365</v>
      </c>
      <c r="B198" s="3" t="s">
        <v>860</v>
      </c>
      <c r="C198" s="3"/>
      <c r="D198" s="3" t="s">
        <v>29</v>
      </c>
      <c r="E198" s="3" t="s">
        <v>30</v>
      </c>
      <c r="F198" s="4"/>
      <c r="G198" s="3" t="s">
        <v>205</v>
      </c>
      <c r="H198" s="3" t="s">
        <v>33</v>
      </c>
      <c r="I198" s="4"/>
      <c r="J198" s="5">
        <f t="shared" si="0"/>
        <v>-24</v>
      </c>
      <c r="K198" s="4"/>
      <c r="L198" s="4"/>
      <c r="M198" s="4"/>
      <c r="N198" s="4"/>
      <c r="O198" s="4"/>
      <c r="P198" s="4"/>
      <c r="Q198" s="3" t="s">
        <v>30</v>
      </c>
      <c r="R198" s="3" t="s">
        <v>130</v>
      </c>
      <c r="S198" s="3" t="s">
        <v>30</v>
      </c>
      <c r="T198" s="3" t="s">
        <v>52</v>
      </c>
      <c r="U198" s="3" t="s">
        <v>861</v>
      </c>
      <c r="V198" s="3" t="s">
        <v>862</v>
      </c>
      <c r="W198" s="4"/>
      <c r="X198" s="3" t="s">
        <v>47</v>
      </c>
      <c r="Y198" s="3" t="s">
        <v>47</v>
      </c>
      <c r="Z198" s="3" t="s">
        <v>37</v>
      </c>
      <c r="AA198" s="3" t="s">
        <v>38</v>
      </c>
      <c r="AB198" s="3" t="s">
        <v>863</v>
      </c>
      <c r="AC198" s="3" t="s">
        <v>864</v>
      </c>
    </row>
    <row r="199" spans="1:29" ht="25" customHeight="1" x14ac:dyDescent="0.35">
      <c r="A199" s="6">
        <v>363</v>
      </c>
      <c r="B199" s="3" t="s">
        <v>865</v>
      </c>
      <c r="C199" s="3"/>
      <c r="D199" s="3" t="s">
        <v>29</v>
      </c>
      <c r="E199" s="3" t="s">
        <v>33</v>
      </c>
      <c r="F199" s="3" t="s">
        <v>72</v>
      </c>
      <c r="G199" s="4"/>
      <c r="H199" s="3" t="s">
        <v>30</v>
      </c>
      <c r="I199" s="3" t="s">
        <v>523</v>
      </c>
      <c r="J199" s="5">
        <f t="shared" si="0"/>
        <v>50</v>
      </c>
      <c r="K199" s="3" t="s">
        <v>30</v>
      </c>
      <c r="L199" s="4"/>
      <c r="M199" s="3" t="s">
        <v>33</v>
      </c>
      <c r="N199" s="3" t="s">
        <v>30</v>
      </c>
      <c r="O199" s="3" t="s">
        <v>44</v>
      </c>
      <c r="P199" s="3" t="s">
        <v>204</v>
      </c>
      <c r="Q199" s="3" t="s">
        <v>33</v>
      </c>
      <c r="R199" s="3" t="s">
        <v>866</v>
      </c>
      <c r="S199" s="3" t="s">
        <v>30</v>
      </c>
      <c r="T199" s="3" t="s">
        <v>95</v>
      </c>
      <c r="U199" s="3" t="s">
        <v>53</v>
      </c>
      <c r="V199" s="3" t="s">
        <v>867</v>
      </c>
      <c r="W199" s="4"/>
      <c r="X199" s="3" t="s">
        <v>37</v>
      </c>
      <c r="Y199" s="3" t="s">
        <v>37</v>
      </c>
      <c r="Z199" s="3" t="s">
        <v>37</v>
      </c>
      <c r="AA199" s="3" t="s">
        <v>37</v>
      </c>
      <c r="AB199" s="4"/>
      <c r="AC199" s="3" t="s">
        <v>769</v>
      </c>
    </row>
    <row r="200" spans="1:29" ht="25" customHeight="1" x14ac:dyDescent="0.35">
      <c r="A200" s="6">
        <v>358</v>
      </c>
      <c r="B200" s="3" t="s">
        <v>868</v>
      </c>
      <c r="C200" s="3"/>
      <c r="D200" s="3" t="s">
        <v>29</v>
      </c>
      <c r="E200" s="3" t="s">
        <v>30</v>
      </c>
      <c r="F200" s="4"/>
      <c r="G200" s="3" t="s">
        <v>123</v>
      </c>
      <c r="H200" s="3" t="s">
        <v>30</v>
      </c>
      <c r="I200" s="3" t="s">
        <v>623</v>
      </c>
      <c r="J200" s="5">
        <f t="shared" si="0"/>
        <v>-1.5</v>
      </c>
      <c r="K200" s="3" t="s">
        <v>30</v>
      </c>
      <c r="L200" s="4"/>
      <c r="M200" s="3" t="s">
        <v>33</v>
      </c>
      <c r="N200" s="3" t="s">
        <v>30</v>
      </c>
      <c r="O200" s="3" t="s">
        <v>34</v>
      </c>
      <c r="P200" s="3" t="s">
        <v>35</v>
      </c>
      <c r="Q200" s="3" t="s">
        <v>30</v>
      </c>
      <c r="R200" s="3" t="s">
        <v>267</v>
      </c>
      <c r="S200" s="3" t="s">
        <v>30</v>
      </c>
      <c r="T200" s="3" t="s">
        <v>95</v>
      </c>
      <c r="U200" s="3" t="s">
        <v>869</v>
      </c>
      <c r="V200" s="4"/>
      <c r="W200" s="4"/>
      <c r="X200" s="3" t="s">
        <v>37</v>
      </c>
      <c r="Y200" s="3" t="s">
        <v>37</v>
      </c>
      <c r="Z200" s="3" t="s">
        <v>37</v>
      </c>
      <c r="AA200" s="3" t="s">
        <v>38</v>
      </c>
      <c r="AB200" s="4"/>
      <c r="AC200" s="3" t="s">
        <v>870</v>
      </c>
    </row>
    <row r="201" spans="1:29" ht="25" customHeight="1" x14ac:dyDescent="0.35">
      <c r="A201" s="6">
        <v>356</v>
      </c>
      <c r="B201" s="3" t="s">
        <v>871</v>
      </c>
      <c r="C201" s="3"/>
      <c r="D201" s="3" t="s">
        <v>29</v>
      </c>
      <c r="E201" s="3" t="s">
        <v>30</v>
      </c>
      <c r="F201" s="4"/>
      <c r="G201" s="7">
        <v>10.119999999999999</v>
      </c>
      <c r="H201" s="3" t="s">
        <v>30</v>
      </c>
      <c r="I201" s="3" t="s">
        <v>872</v>
      </c>
      <c r="J201" s="5">
        <f t="shared" si="0"/>
        <v>12.88</v>
      </c>
      <c r="K201" s="3" t="s">
        <v>30</v>
      </c>
      <c r="L201" s="4"/>
      <c r="M201" s="3" t="s">
        <v>33</v>
      </c>
      <c r="N201" s="3" t="s">
        <v>33</v>
      </c>
      <c r="O201" s="3" t="s">
        <v>44</v>
      </c>
      <c r="P201" s="3" t="s">
        <v>123</v>
      </c>
      <c r="Q201" s="3" t="s">
        <v>33</v>
      </c>
      <c r="R201" s="3" t="s">
        <v>124</v>
      </c>
      <c r="S201" s="3" t="s">
        <v>33</v>
      </c>
      <c r="T201" s="4"/>
      <c r="U201" s="4"/>
      <c r="V201" s="4"/>
      <c r="W201" s="4"/>
      <c r="X201" s="3" t="s">
        <v>37</v>
      </c>
      <c r="Y201" s="3" t="s">
        <v>38</v>
      </c>
      <c r="Z201" s="3" t="s">
        <v>37</v>
      </c>
      <c r="AA201" s="3" t="s">
        <v>37</v>
      </c>
      <c r="AB201" s="4"/>
      <c r="AC201" s="3" t="s">
        <v>873</v>
      </c>
    </row>
    <row r="202" spans="1:29" ht="25" customHeight="1" x14ac:dyDescent="0.35">
      <c r="A202" s="6">
        <v>354</v>
      </c>
      <c r="B202" s="3" t="s">
        <v>874</v>
      </c>
      <c r="C202" s="3"/>
      <c r="D202" s="3" t="s">
        <v>29</v>
      </c>
      <c r="E202" s="3" t="s">
        <v>30</v>
      </c>
      <c r="F202" s="4"/>
      <c r="G202" s="3" t="s">
        <v>259</v>
      </c>
      <c r="H202" s="3" t="s">
        <v>30</v>
      </c>
      <c r="I202" s="3" t="s">
        <v>87</v>
      </c>
      <c r="J202" s="5">
        <f t="shared" si="0"/>
        <v>-1</v>
      </c>
      <c r="K202" s="3" t="s">
        <v>30</v>
      </c>
      <c r="L202" s="4"/>
      <c r="M202" s="3" t="s">
        <v>33</v>
      </c>
      <c r="N202" s="3" t="s">
        <v>30</v>
      </c>
      <c r="O202" s="3" t="s">
        <v>34</v>
      </c>
      <c r="P202" s="3" t="s">
        <v>35</v>
      </c>
      <c r="Q202" s="3" t="s">
        <v>33</v>
      </c>
      <c r="R202" s="3" t="s">
        <v>229</v>
      </c>
      <c r="S202" s="3" t="s">
        <v>33</v>
      </c>
      <c r="T202" s="4"/>
      <c r="U202" s="4"/>
      <c r="V202" s="4"/>
      <c r="W202" s="4"/>
      <c r="X202" s="3" t="s">
        <v>99</v>
      </c>
      <c r="Y202" s="3" t="s">
        <v>99</v>
      </c>
      <c r="Z202" s="3" t="s">
        <v>99</v>
      </c>
      <c r="AA202" s="3" t="s">
        <v>99</v>
      </c>
      <c r="AB202" s="3" t="s">
        <v>875</v>
      </c>
      <c r="AC202" s="3" t="s">
        <v>876</v>
      </c>
    </row>
    <row r="203" spans="1:29" ht="25" customHeight="1" x14ac:dyDescent="0.35">
      <c r="A203" s="6">
        <v>353</v>
      </c>
      <c r="B203" s="3" t="s">
        <v>877</v>
      </c>
      <c r="C203" s="3"/>
      <c r="D203" s="3" t="s">
        <v>29</v>
      </c>
      <c r="E203" s="3" t="s">
        <v>33</v>
      </c>
      <c r="F203" s="3" t="s">
        <v>47</v>
      </c>
      <c r="G203" s="4"/>
      <c r="H203" s="3" t="s">
        <v>33</v>
      </c>
      <c r="I203" s="4"/>
      <c r="J203" s="5">
        <f t="shared" si="0"/>
        <v>0</v>
      </c>
      <c r="K203" s="4"/>
      <c r="L203" s="4"/>
      <c r="M203" s="4"/>
      <c r="N203" s="4"/>
      <c r="O203" s="4"/>
      <c r="P203" s="4"/>
      <c r="Q203" s="3" t="s">
        <v>30</v>
      </c>
      <c r="R203" s="3" t="s">
        <v>878</v>
      </c>
      <c r="S203" s="3" t="s">
        <v>33</v>
      </c>
      <c r="T203" s="4"/>
      <c r="U203" s="4"/>
      <c r="V203" s="4"/>
      <c r="W203" s="4"/>
      <c r="X203" s="3" t="s">
        <v>37</v>
      </c>
      <c r="Y203" s="3" t="s">
        <v>37</v>
      </c>
      <c r="Z203" s="3" t="s">
        <v>38</v>
      </c>
      <c r="AA203" s="3" t="s">
        <v>38</v>
      </c>
      <c r="AB203" s="4"/>
      <c r="AC203" s="3" t="s">
        <v>879</v>
      </c>
    </row>
    <row r="204" spans="1:29" ht="25" customHeight="1" x14ac:dyDescent="0.35">
      <c r="A204" s="6">
        <v>351</v>
      </c>
      <c r="B204" s="3" t="s">
        <v>880</v>
      </c>
      <c r="C204" s="3"/>
      <c r="D204" s="3" t="s">
        <v>29</v>
      </c>
      <c r="E204" s="3" t="s">
        <v>30</v>
      </c>
      <c r="F204" s="4"/>
      <c r="G204" s="3" t="s">
        <v>881</v>
      </c>
      <c r="H204" s="3" t="s">
        <v>33</v>
      </c>
      <c r="I204" s="4"/>
      <c r="J204" s="5">
        <f t="shared" si="0"/>
        <v>-67500</v>
      </c>
      <c r="K204" s="4"/>
      <c r="L204" s="4"/>
      <c r="M204" s="4"/>
      <c r="N204" s="4"/>
      <c r="O204" s="4"/>
      <c r="P204" s="4"/>
      <c r="Q204" s="3" t="s">
        <v>30</v>
      </c>
      <c r="R204" s="3" t="s">
        <v>124</v>
      </c>
      <c r="S204" s="3" t="s">
        <v>30</v>
      </c>
      <c r="T204" s="3" t="s">
        <v>95</v>
      </c>
      <c r="U204" s="3" t="s">
        <v>882</v>
      </c>
      <c r="V204" s="4"/>
      <c r="W204" s="4"/>
      <c r="X204" s="3" t="s">
        <v>38</v>
      </c>
      <c r="Y204" s="3" t="s">
        <v>38</v>
      </c>
      <c r="Z204" s="3" t="s">
        <v>37</v>
      </c>
      <c r="AA204" s="3" t="s">
        <v>47</v>
      </c>
      <c r="AB204" s="3" t="s">
        <v>883</v>
      </c>
      <c r="AC204" s="3" t="s">
        <v>864</v>
      </c>
    </row>
    <row r="205" spans="1:29" ht="25" customHeight="1" x14ac:dyDescent="0.35">
      <c r="A205" s="6">
        <v>347</v>
      </c>
      <c r="B205" s="3" t="s">
        <v>884</v>
      </c>
      <c r="C205" s="3"/>
      <c r="D205" s="3" t="s">
        <v>29</v>
      </c>
      <c r="E205" s="3" t="s">
        <v>30</v>
      </c>
      <c r="F205" s="4"/>
      <c r="G205" s="3" t="s">
        <v>204</v>
      </c>
      <c r="H205" s="3" t="s">
        <v>30</v>
      </c>
      <c r="I205" s="3" t="s">
        <v>204</v>
      </c>
      <c r="J205" s="5">
        <f t="shared" si="0"/>
        <v>0</v>
      </c>
      <c r="K205" s="3" t="s">
        <v>30</v>
      </c>
      <c r="L205" s="4"/>
      <c r="M205" s="3" t="s">
        <v>30</v>
      </c>
      <c r="N205" s="3" t="s">
        <v>30</v>
      </c>
      <c r="O205" s="3" t="s">
        <v>34</v>
      </c>
      <c r="P205" s="3" t="s">
        <v>35</v>
      </c>
      <c r="Q205" s="3" t="s">
        <v>33</v>
      </c>
      <c r="R205" s="3" t="s">
        <v>46</v>
      </c>
      <c r="S205" s="3" t="s">
        <v>33</v>
      </c>
      <c r="T205" s="4"/>
      <c r="U205" s="4"/>
      <c r="V205" s="4"/>
      <c r="W205" s="4"/>
      <c r="X205" s="3" t="s">
        <v>37</v>
      </c>
      <c r="Y205" s="3" t="s">
        <v>37</v>
      </c>
      <c r="Z205" s="3" t="s">
        <v>37</v>
      </c>
      <c r="AA205" s="3" t="s">
        <v>37</v>
      </c>
      <c r="AB205" s="3" t="s">
        <v>197</v>
      </c>
      <c r="AC205" s="3" t="s">
        <v>885</v>
      </c>
    </row>
    <row r="206" spans="1:29" ht="25" customHeight="1" x14ac:dyDescent="0.35">
      <c r="A206" s="6">
        <v>343</v>
      </c>
      <c r="B206" s="3" t="s">
        <v>886</v>
      </c>
      <c r="C206" s="3"/>
      <c r="D206" s="3" t="s">
        <v>29</v>
      </c>
      <c r="E206" s="3" t="s">
        <v>33</v>
      </c>
      <c r="F206" s="3" t="s">
        <v>45</v>
      </c>
      <c r="G206" s="4"/>
      <c r="H206" s="3" t="s">
        <v>33</v>
      </c>
      <c r="I206" s="4"/>
      <c r="J206" s="5">
        <f t="shared" si="0"/>
        <v>0</v>
      </c>
      <c r="K206" s="4"/>
      <c r="L206" s="4"/>
      <c r="M206" s="4"/>
      <c r="N206" s="4"/>
      <c r="O206" s="4"/>
      <c r="P206" s="4"/>
      <c r="Q206" s="3" t="s">
        <v>33</v>
      </c>
      <c r="R206" s="3" t="s">
        <v>60</v>
      </c>
      <c r="S206" s="3" t="s">
        <v>30</v>
      </c>
      <c r="T206" s="3" t="s">
        <v>887</v>
      </c>
      <c r="U206" s="3" t="s">
        <v>888</v>
      </c>
      <c r="V206" s="3" t="s">
        <v>889</v>
      </c>
      <c r="W206" s="4"/>
      <c r="X206" s="3" t="s">
        <v>37</v>
      </c>
      <c r="Y206" s="3" t="s">
        <v>37</v>
      </c>
      <c r="Z206" s="3" t="s">
        <v>37</v>
      </c>
      <c r="AA206" s="3" t="s">
        <v>47</v>
      </c>
      <c r="AB206" s="3" t="s">
        <v>890</v>
      </c>
      <c r="AC206" s="3" t="s">
        <v>304</v>
      </c>
    </row>
    <row r="207" spans="1:29" ht="25" customHeight="1" x14ac:dyDescent="0.35">
      <c r="A207" s="6">
        <v>340</v>
      </c>
      <c r="B207" s="3" t="s">
        <v>891</v>
      </c>
      <c r="C207" s="3"/>
      <c r="D207" s="3" t="s">
        <v>29</v>
      </c>
      <c r="E207" s="3" t="s">
        <v>30</v>
      </c>
      <c r="F207" s="4"/>
      <c r="G207" s="3" t="s">
        <v>45</v>
      </c>
      <c r="H207" s="3" t="s">
        <v>33</v>
      </c>
      <c r="I207" s="4"/>
      <c r="J207" s="5">
        <f t="shared" si="0"/>
        <v>-10</v>
      </c>
      <c r="K207" s="4"/>
      <c r="L207" s="4"/>
      <c r="M207" s="4"/>
      <c r="N207" s="4"/>
      <c r="O207" s="4"/>
      <c r="P207" s="4"/>
      <c r="Q207" s="3" t="s">
        <v>30</v>
      </c>
      <c r="R207" s="3" t="s">
        <v>267</v>
      </c>
      <c r="S207" s="3" t="s">
        <v>33</v>
      </c>
      <c r="T207" s="4"/>
      <c r="U207" s="4"/>
      <c r="V207" s="4"/>
      <c r="W207" s="4"/>
      <c r="X207" s="3" t="s">
        <v>37</v>
      </c>
      <c r="Y207" s="3" t="s">
        <v>38</v>
      </c>
      <c r="Z207" s="3" t="s">
        <v>37</v>
      </c>
      <c r="AA207" s="3" t="s">
        <v>38</v>
      </c>
      <c r="AB207" s="4"/>
      <c r="AC207" s="3" t="s">
        <v>892</v>
      </c>
    </row>
    <row r="208" spans="1:29" ht="25" customHeight="1" x14ac:dyDescent="0.35">
      <c r="A208" s="6">
        <v>335</v>
      </c>
      <c r="B208" s="3" t="s">
        <v>893</v>
      </c>
      <c r="C208" s="3"/>
      <c r="D208" s="3" t="s">
        <v>29</v>
      </c>
      <c r="E208" s="3" t="s">
        <v>30</v>
      </c>
      <c r="F208" s="4"/>
      <c r="G208" s="3" t="s">
        <v>894</v>
      </c>
      <c r="H208" s="3" t="s">
        <v>30</v>
      </c>
      <c r="I208" s="3" t="s">
        <v>279</v>
      </c>
      <c r="J208" s="5">
        <f t="shared" si="0"/>
        <v>1.9200000000000017</v>
      </c>
      <c r="K208" s="3" t="s">
        <v>30</v>
      </c>
      <c r="L208" s="4"/>
      <c r="M208" s="3" t="s">
        <v>33</v>
      </c>
      <c r="N208" s="3" t="s">
        <v>33</v>
      </c>
      <c r="O208" s="3" t="s">
        <v>34</v>
      </c>
      <c r="P208" s="3" t="s">
        <v>35</v>
      </c>
      <c r="Q208" s="3" t="s">
        <v>33</v>
      </c>
      <c r="R208" s="3" t="s">
        <v>124</v>
      </c>
      <c r="S208" s="3" t="s">
        <v>30</v>
      </c>
      <c r="T208" s="3" t="s">
        <v>95</v>
      </c>
      <c r="U208" s="3" t="s">
        <v>325</v>
      </c>
      <c r="V208" s="3" t="s">
        <v>895</v>
      </c>
      <c r="W208" s="4"/>
      <c r="X208" s="3" t="s">
        <v>38</v>
      </c>
      <c r="Y208" s="3" t="s">
        <v>38</v>
      </c>
      <c r="Z208" s="3" t="s">
        <v>38</v>
      </c>
      <c r="AA208" s="3" t="s">
        <v>38</v>
      </c>
      <c r="AB208" s="3" t="s">
        <v>896</v>
      </c>
      <c r="AC208" s="4"/>
    </row>
    <row r="209" spans="1:29" ht="25" customHeight="1" x14ac:dyDescent="0.35">
      <c r="A209" s="6">
        <v>334</v>
      </c>
      <c r="B209" s="3" t="s">
        <v>897</v>
      </c>
      <c r="C209" s="3"/>
      <c r="D209" s="3" t="s">
        <v>29</v>
      </c>
      <c r="E209" s="3" t="s">
        <v>30</v>
      </c>
      <c r="F209" s="4"/>
      <c r="G209" s="3" t="s">
        <v>415</v>
      </c>
      <c r="H209" s="3" t="s">
        <v>30</v>
      </c>
      <c r="I209" s="3" t="s">
        <v>523</v>
      </c>
      <c r="J209" s="5">
        <f t="shared" si="0"/>
        <v>12</v>
      </c>
      <c r="K209" s="3" t="s">
        <v>30</v>
      </c>
      <c r="L209" s="4"/>
      <c r="M209" s="3" t="s">
        <v>30</v>
      </c>
      <c r="N209" s="3" t="s">
        <v>30</v>
      </c>
      <c r="O209" s="3" t="s">
        <v>34</v>
      </c>
      <c r="P209" s="4"/>
      <c r="Q209" s="3" t="s">
        <v>33</v>
      </c>
      <c r="R209" s="3" t="s">
        <v>107</v>
      </c>
      <c r="S209" s="3" t="s">
        <v>33</v>
      </c>
      <c r="T209" s="4"/>
      <c r="U209" s="4"/>
      <c r="V209" s="4"/>
      <c r="W209" s="4"/>
      <c r="X209" s="3" t="s">
        <v>37</v>
      </c>
      <c r="Y209" s="3" t="s">
        <v>37</v>
      </c>
      <c r="Z209" s="3" t="s">
        <v>38</v>
      </c>
      <c r="AA209" s="3" t="s">
        <v>38</v>
      </c>
      <c r="AB209" s="4"/>
      <c r="AC209" s="3" t="s">
        <v>701</v>
      </c>
    </row>
    <row r="210" spans="1:29" ht="25" customHeight="1" x14ac:dyDescent="0.35">
      <c r="A210" s="6">
        <v>331</v>
      </c>
      <c r="B210" s="3" t="s">
        <v>898</v>
      </c>
      <c r="C210" s="3"/>
      <c r="D210" s="3" t="s">
        <v>29</v>
      </c>
      <c r="E210" s="3" t="s">
        <v>33</v>
      </c>
      <c r="F210" s="3" t="s">
        <v>292</v>
      </c>
      <c r="G210" s="4"/>
      <c r="H210" s="3" t="s">
        <v>30</v>
      </c>
      <c r="I210" s="3" t="s">
        <v>255</v>
      </c>
      <c r="J210" s="5">
        <f t="shared" si="0"/>
        <v>17</v>
      </c>
      <c r="K210" s="3" t="s">
        <v>30</v>
      </c>
      <c r="L210" s="4"/>
      <c r="M210" s="3" t="s">
        <v>33</v>
      </c>
      <c r="N210" s="3" t="s">
        <v>30</v>
      </c>
      <c r="O210" s="3" t="s">
        <v>44</v>
      </c>
      <c r="P210" s="3" t="s">
        <v>123</v>
      </c>
      <c r="Q210" s="3" t="s">
        <v>30</v>
      </c>
      <c r="R210" s="3" t="s">
        <v>267</v>
      </c>
      <c r="S210" s="3" t="s">
        <v>30</v>
      </c>
      <c r="T210" s="3" t="s">
        <v>191</v>
      </c>
      <c r="U210" s="3" t="s">
        <v>899</v>
      </c>
      <c r="V210" s="3" t="s">
        <v>53</v>
      </c>
      <c r="W210" s="4"/>
      <c r="X210" s="3" t="s">
        <v>37</v>
      </c>
      <c r="Y210" s="3" t="s">
        <v>47</v>
      </c>
      <c r="Z210" s="3" t="s">
        <v>38</v>
      </c>
      <c r="AA210" s="3" t="s">
        <v>47</v>
      </c>
      <c r="AB210" s="4"/>
      <c r="AC210" s="3" t="s">
        <v>500</v>
      </c>
    </row>
    <row r="211" spans="1:29" ht="25" customHeight="1" x14ac:dyDescent="0.35">
      <c r="A211" s="6">
        <v>327</v>
      </c>
      <c r="B211" s="3" t="s">
        <v>900</v>
      </c>
      <c r="C211" s="3"/>
      <c r="D211" s="3" t="s">
        <v>29</v>
      </c>
      <c r="E211" s="3" t="s">
        <v>30</v>
      </c>
      <c r="F211" s="4"/>
      <c r="G211" s="3" t="s">
        <v>204</v>
      </c>
      <c r="H211" s="3" t="s">
        <v>30</v>
      </c>
      <c r="I211" s="3" t="s">
        <v>364</v>
      </c>
      <c r="J211" s="5">
        <f t="shared" si="0"/>
        <v>1</v>
      </c>
      <c r="K211" s="3" t="s">
        <v>30</v>
      </c>
      <c r="L211" s="4"/>
      <c r="M211" s="3" t="s">
        <v>33</v>
      </c>
      <c r="N211" s="3" t="s">
        <v>33</v>
      </c>
      <c r="O211" s="3" t="s">
        <v>34</v>
      </c>
      <c r="P211" s="3" t="s">
        <v>35</v>
      </c>
      <c r="Q211" s="3" t="s">
        <v>33</v>
      </c>
      <c r="R211" s="3" t="s">
        <v>901</v>
      </c>
      <c r="S211" s="3" t="s">
        <v>33</v>
      </c>
      <c r="T211" s="4"/>
      <c r="U211" s="4"/>
      <c r="V211" s="4"/>
      <c r="W211" s="4"/>
      <c r="X211" s="3" t="s">
        <v>47</v>
      </c>
      <c r="Y211" s="3" t="s">
        <v>47</v>
      </c>
      <c r="Z211" s="3" t="s">
        <v>47</v>
      </c>
      <c r="AA211" s="3" t="s">
        <v>184</v>
      </c>
      <c r="AB211" s="3" t="s">
        <v>902</v>
      </c>
      <c r="AC211" s="3" t="s">
        <v>903</v>
      </c>
    </row>
    <row r="212" spans="1:29" ht="25" customHeight="1" x14ac:dyDescent="0.35">
      <c r="A212" s="6">
        <v>324</v>
      </c>
      <c r="B212" s="3" t="s">
        <v>904</v>
      </c>
      <c r="C212" s="3"/>
      <c r="D212" s="3" t="s">
        <v>29</v>
      </c>
      <c r="E212" s="3" t="s">
        <v>30</v>
      </c>
      <c r="F212" s="4"/>
      <c r="G212" s="3" t="s">
        <v>176</v>
      </c>
      <c r="H212" s="3" t="s">
        <v>30</v>
      </c>
      <c r="I212" s="3" t="s">
        <v>136</v>
      </c>
      <c r="J212" s="5">
        <f t="shared" si="0"/>
        <v>2</v>
      </c>
      <c r="K212" s="3" t="s">
        <v>30</v>
      </c>
      <c r="L212" s="4"/>
      <c r="M212" s="3" t="s">
        <v>33</v>
      </c>
      <c r="N212" s="3" t="s">
        <v>30</v>
      </c>
      <c r="O212" s="3" t="s">
        <v>34</v>
      </c>
      <c r="P212" s="3" t="s">
        <v>35</v>
      </c>
      <c r="Q212" s="3" t="s">
        <v>30</v>
      </c>
      <c r="R212" s="3" t="s">
        <v>124</v>
      </c>
      <c r="S212" s="3" t="s">
        <v>33</v>
      </c>
      <c r="T212" s="4"/>
      <c r="U212" s="4"/>
      <c r="V212" s="4"/>
      <c r="W212" s="4"/>
      <c r="X212" s="3" t="s">
        <v>47</v>
      </c>
      <c r="Y212" s="3" t="s">
        <v>38</v>
      </c>
      <c r="Z212" s="3" t="s">
        <v>47</v>
      </c>
      <c r="AA212" s="3" t="s">
        <v>47</v>
      </c>
      <c r="AB212" s="4"/>
      <c r="AC212" s="3" t="s">
        <v>905</v>
      </c>
    </row>
    <row r="213" spans="1:29" ht="25" customHeight="1" x14ac:dyDescent="0.35">
      <c r="A213" s="6">
        <v>265</v>
      </c>
      <c r="B213" s="3" t="s">
        <v>906</v>
      </c>
      <c r="C213" s="3"/>
      <c r="D213" s="3" t="s">
        <v>29</v>
      </c>
      <c r="E213" s="3" t="s">
        <v>30</v>
      </c>
      <c r="F213" s="4"/>
      <c r="G213" s="3" t="s">
        <v>176</v>
      </c>
      <c r="H213" s="3" t="s">
        <v>30</v>
      </c>
      <c r="I213" s="3" t="s">
        <v>136</v>
      </c>
      <c r="J213" s="5">
        <f t="shared" si="0"/>
        <v>2</v>
      </c>
      <c r="K213" s="3" t="s">
        <v>30</v>
      </c>
      <c r="L213" s="4"/>
      <c r="M213" s="3" t="s">
        <v>33</v>
      </c>
      <c r="N213" s="3" t="s">
        <v>33</v>
      </c>
      <c r="O213" s="3" t="s">
        <v>34</v>
      </c>
      <c r="P213" s="3" t="s">
        <v>35</v>
      </c>
      <c r="Q213" s="3" t="s">
        <v>30</v>
      </c>
      <c r="R213" s="3" t="s">
        <v>130</v>
      </c>
      <c r="S213" s="3" t="s">
        <v>30</v>
      </c>
      <c r="T213" s="3" t="s">
        <v>151</v>
      </c>
      <c r="U213" s="3" t="s">
        <v>907</v>
      </c>
      <c r="V213" s="3" t="s">
        <v>908</v>
      </c>
      <c r="W213" s="4"/>
      <c r="X213" s="3" t="s">
        <v>37</v>
      </c>
      <c r="Y213" s="3" t="s">
        <v>38</v>
      </c>
      <c r="Z213" s="3" t="s">
        <v>37</v>
      </c>
      <c r="AA213" s="3" t="s">
        <v>38</v>
      </c>
      <c r="AB213" s="4"/>
      <c r="AC213" s="3" t="s">
        <v>909</v>
      </c>
    </row>
    <row r="214" spans="1:29" ht="25" customHeight="1" x14ac:dyDescent="0.35">
      <c r="A214" s="6">
        <v>264</v>
      </c>
      <c r="B214" s="3" t="s">
        <v>910</v>
      </c>
      <c r="C214" s="3"/>
      <c r="D214" s="3" t="s">
        <v>29</v>
      </c>
      <c r="E214" s="3" t="s">
        <v>30</v>
      </c>
      <c r="F214" s="4"/>
      <c r="G214" s="3" t="s">
        <v>439</v>
      </c>
      <c r="H214" s="3" t="s">
        <v>33</v>
      </c>
      <c r="I214" s="4"/>
      <c r="J214" s="5">
        <f t="shared" si="0"/>
        <v>-31</v>
      </c>
      <c r="K214" s="4"/>
      <c r="L214" s="4"/>
      <c r="M214" s="4"/>
      <c r="N214" s="4"/>
      <c r="O214" s="4"/>
      <c r="P214" s="4"/>
      <c r="Q214" s="3" t="s">
        <v>33</v>
      </c>
      <c r="R214" s="3" t="s">
        <v>267</v>
      </c>
      <c r="S214" s="3" t="s">
        <v>30</v>
      </c>
      <c r="T214" s="3" t="s">
        <v>602</v>
      </c>
      <c r="U214" s="3" t="s">
        <v>118</v>
      </c>
      <c r="V214" s="3" t="s">
        <v>911</v>
      </c>
      <c r="W214" s="4"/>
      <c r="X214" s="3" t="s">
        <v>38</v>
      </c>
      <c r="Y214" s="3" t="s">
        <v>38</v>
      </c>
      <c r="Z214" s="3" t="s">
        <v>38</v>
      </c>
      <c r="AA214" s="3" t="s">
        <v>47</v>
      </c>
      <c r="AB214" s="3" t="s">
        <v>912</v>
      </c>
      <c r="AC214" s="3" t="s">
        <v>913</v>
      </c>
    </row>
    <row r="215" spans="1:29" ht="25" customHeight="1" x14ac:dyDescent="0.35">
      <c r="A215" s="6">
        <v>262</v>
      </c>
      <c r="B215" s="3" t="s">
        <v>914</v>
      </c>
      <c r="C215" s="3"/>
      <c r="D215" s="3" t="s">
        <v>29</v>
      </c>
      <c r="E215" s="3" t="s">
        <v>30</v>
      </c>
      <c r="F215" s="4"/>
      <c r="G215" s="3" t="s">
        <v>915</v>
      </c>
      <c r="H215" s="3" t="s">
        <v>30</v>
      </c>
      <c r="I215" s="3" t="s">
        <v>916</v>
      </c>
      <c r="J215" s="5">
        <f t="shared" si="0"/>
        <v>-5000</v>
      </c>
      <c r="K215" s="3" t="s">
        <v>30</v>
      </c>
      <c r="L215" s="4"/>
      <c r="M215" s="3" t="s">
        <v>33</v>
      </c>
      <c r="N215" s="3" t="s">
        <v>30</v>
      </c>
      <c r="O215" s="3" t="s">
        <v>34</v>
      </c>
      <c r="P215" s="3" t="s">
        <v>35</v>
      </c>
      <c r="Q215" s="3" t="s">
        <v>30</v>
      </c>
      <c r="R215" s="3" t="s">
        <v>917</v>
      </c>
      <c r="S215" s="3" t="s">
        <v>30</v>
      </c>
      <c r="T215" s="3" t="s">
        <v>454</v>
      </c>
      <c r="U215" s="3" t="s">
        <v>597</v>
      </c>
      <c r="V215" s="3" t="s">
        <v>454</v>
      </c>
      <c r="W215" s="4"/>
      <c r="X215" s="3" t="s">
        <v>47</v>
      </c>
      <c r="Y215" s="3" t="s">
        <v>47</v>
      </c>
      <c r="Z215" s="3" t="s">
        <v>38</v>
      </c>
      <c r="AA215" s="3" t="s">
        <v>47</v>
      </c>
      <c r="AB215" s="4"/>
      <c r="AC215" s="3" t="s">
        <v>773</v>
      </c>
    </row>
    <row r="216" spans="1:29" ht="25" customHeight="1" x14ac:dyDescent="0.35">
      <c r="A216" s="6">
        <v>261</v>
      </c>
      <c r="B216" s="3" t="s">
        <v>918</v>
      </c>
      <c r="C216" s="3"/>
      <c r="D216" s="3" t="s">
        <v>29</v>
      </c>
      <c r="E216" s="3" t="s">
        <v>33</v>
      </c>
      <c r="F216" s="3" t="s">
        <v>45</v>
      </c>
      <c r="G216" s="4"/>
      <c r="H216" s="3" t="s">
        <v>33</v>
      </c>
      <c r="I216" s="4"/>
      <c r="J216" s="5">
        <f t="shared" si="0"/>
        <v>0</v>
      </c>
      <c r="K216" s="4"/>
      <c r="L216" s="4"/>
      <c r="M216" s="4"/>
      <c r="N216" s="4"/>
      <c r="O216" s="4"/>
      <c r="P216" s="4"/>
      <c r="Q216" s="3" t="s">
        <v>33</v>
      </c>
      <c r="R216" s="3" t="s">
        <v>267</v>
      </c>
      <c r="S216" s="3" t="s">
        <v>33</v>
      </c>
      <c r="T216" s="4"/>
      <c r="U216" s="4"/>
      <c r="V216" s="4"/>
      <c r="W216" s="4"/>
      <c r="X216" s="3" t="s">
        <v>38</v>
      </c>
      <c r="Y216" s="3" t="s">
        <v>37</v>
      </c>
      <c r="Z216" s="3" t="s">
        <v>37</v>
      </c>
      <c r="AA216" s="3" t="s">
        <v>38</v>
      </c>
      <c r="AB216" s="3" t="s">
        <v>919</v>
      </c>
      <c r="AC216" s="3" t="s">
        <v>920</v>
      </c>
    </row>
    <row r="217" spans="1:29" ht="25" customHeight="1" x14ac:dyDescent="0.35">
      <c r="A217" s="6">
        <v>250</v>
      </c>
      <c r="B217" s="3" t="s">
        <v>921</v>
      </c>
      <c r="C217" s="3"/>
      <c r="D217" s="3" t="s">
        <v>29</v>
      </c>
      <c r="E217" s="3" t="s">
        <v>33</v>
      </c>
      <c r="F217" s="3" t="s">
        <v>88</v>
      </c>
      <c r="G217" s="4"/>
      <c r="H217" s="3" t="s">
        <v>33</v>
      </c>
      <c r="I217" s="4"/>
      <c r="J217" s="5">
        <f t="shared" si="0"/>
        <v>0</v>
      </c>
      <c r="K217" s="4"/>
      <c r="L217" s="4"/>
      <c r="M217" s="4"/>
      <c r="N217" s="4"/>
      <c r="O217" s="4"/>
      <c r="P217" s="4"/>
      <c r="Q217" s="3" t="s">
        <v>30</v>
      </c>
      <c r="R217" s="3" t="s">
        <v>107</v>
      </c>
      <c r="S217" s="3" t="s">
        <v>30</v>
      </c>
      <c r="T217" s="3" t="s">
        <v>287</v>
      </c>
      <c r="U217" s="3" t="s">
        <v>922</v>
      </c>
      <c r="V217" s="3" t="s">
        <v>923</v>
      </c>
      <c r="W217" s="4"/>
      <c r="X217" s="3" t="s">
        <v>38</v>
      </c>
      <c r="Y217" s="3" t="s">
        <v>38</v>
      </c>
      <c r="Z217" s="3" t="s">
        <v>38</v>
      </c>
      <c r="AA217" s="3" t="s">
        <v>47</v>
      </c>
      <c r="AB217" s="4"/>
      <c r="AC217" s="3" t="s">
        <v>924</v>
      </c>
    </row>
    <row r="218" spans="1:29" ht="25" customHeight="1" x14ac:dyDescent="0.35">
      <c r="A218" s="6">
        <v>249</v>
      </c>
      <c r="B218" s="3" t="s">
        <v>925</v>
      </c>
      <c r="C218" s="3"/>
      <c r="D218" s="3" t="s">
        <v>29</v>
      </c>
      <c r="E218" s="3" t="s">
        <v>30</v>
      </c>
      <c r="F218" s="4"/>
      <c r="G218" s="3" t="s">
        <v>926</v>
      </c>
      <c r="H218" s="3" t="s">
        <v>30</v>
      </c>
      <c r="I218" s="3" t="s">
        <v>927</v>
      </c>
      <c r="J218" s="5">
        <f t="shared" si="0"/>
        <v>3.5</v>
      </c>
      <c r="K218" s="3" t="s">
        <v>30</v>
      </c>
      <c r="L218" s="4"/>
      <c r="M218" s="3" t="s">
        <v>30</v>
      </c>
      <c r="N218" s="3" t="s">
        <v>30</v>
      </c>
      <c r="O218" s="3" t="s">
        <v>34</v>
      </c>
      <c r="P218" s="3" t="s">
        <v>35</v>
      </c>
      <c r="Q218" s="3" t="s">
        <v>30</v>
      </c>
      <c r="R218" s="3" t="s">
        <v>183</v>
      </c>
      <c r="S218" s="3" t="s">
        <v>33</v>
      </c>
      <c r="T218" s="4"/>
      <c r="U218" s="4"/>
      <c r="V218" s="4"/>
      <c r="W218" s="4"/>
      <c r="X218" s="3" t="s">
        <v>38</v>
      </c>
      <c r="Y218" s="3" t="s">
        <v>37</v>
      </c>
      <c r="Z218" s="3" t="s">
        <v>37</v>
      </c>
      <c r="AA218" s="3" t="s">
        <v>47</v>
      </c>
      <c r="AB218" s="4"/>
      <c r="AC218" s="3" t="s">
        <v>928</v>
      </c>
    </row>
    <row r="219" spans="1:29" ht="25" customHeight="1" x14ac:dyDescent="0.35">
      <c r="A219" s="6">
        <v>248</v>
      </c>
      <c r="B219" s="3" t="s">
        <v>929</v>
      </c>
      <c r="C219" s="3"/>
      <c r="D219" s="3" t="s">
        <v>29</v>
      </c>
      <c r="E219" s="3" t="s">
        <v>33</v>
      </c>
      <c r="F219" s="3" t="s">
        <v>184</v>
      </c>
      <c r="G219" s="4"/>
      <c r="H219" s="3" t="s">
        <v>30</v>
      </c>
      <c r="I219" s="3" t="s">
        <v>58</v>
      </c>
      <c r="J219" s="5">
        <f t="shared" si="0"/>
        <v>15</v>
      </c>
      <c r="K219" s="3" t="s">
        <v>30</v>
      </c>
      <c r="L219" s="4"/>
      <c r="M219" s="3" t="s">
        <v>33</v>
      </c>
      <c r="N219" s="3" t="s">
        <v>30</v>
      </c>
      <c r="O219" s="3" t="s">
        <v>44</v>
      </c>
      <c r="P219" s="3" t="s">
        <v>37</v>
      </c>
      <c r="Q219" s="3" t="s">
        <v>33</v>
      </c>
      <c r="R219" s="3" t="s">
        <v>46</v>
      </c>
      <c r="S219" s="3" t="s">
        <v>33</v>
      </c>
      <c r="T219" s="4"/>
      <c r="U219" s="4"/>
      <c r="V219" s="4"/>
      <c r="W219" s="4"/>
      <c r="X219" s="3" t="s">
        <v>37</v>
      </c>
      <c r="Y219" s="3" t="s">
        <v>37</v>
      </c>
      <c r="Z219" s="3" t="s">
        <v>37</v>
      </c>
      <c r="AA219" s="3" t="s">
        <v>37</v>
      </c>
      <c r="AB219" s="3" t="s">
        <v>930</v>
      </c>
      <c r="AC219" s="3" t="s">
        <v>494</v>
      </c>
    </row>
    <row r="220" spans="1:29" ht="25" customHeight="1" x14ac:dyDescent="0.35">
      <c r="A220" s="6">
        <v>247</v>
      </c>
      <c r="B220" s="3" t="s">
        <v>931</v>
      </c>
      <c r="C220" s="3"/>
      <c r="D220" s="3" t="s">
        <v>29</v>
      </c>
      <c r="E220" s="3" t="s">
        <v>33</v>
      </c>
      <c r="F220" s="3" t="s">
        <v>116</v>
      </c>
      <c r="G220" s="4"/>
      <c r="H220" s="3" t="s">
        <v>30</v>
      </c>
      <c r="I220" s="3" t="s">
        <v>58</v>
      </c>
      <c r="J220" s="5">
        <f t="shared" si="0"/>
        <v>15</v>
      </c>
      <c r="K220" s="3" t="s">
        <v>30</v>
      </c>
      <c r="L220" s="4"/>
      <c r="M220" s="3" t="s">
        <v>33</v>
      </c>
      <c r="N220" s="3" t="s">
        <v>30</v>
      </c>
      <c r="O220" s="3" t="s">
        <v>44</v>
      </c>
      <c r="P220" s="3" t="s">
        <v>58</v>
      </c>
      <c r="Q220" s="3" t="s">
        <v>33</v>
      </c>
      <c r="R220" s="3" t="s">
        <v>124</v>
      </c>
      <c r="S220" s="3" t="s">
        <v>33</v>
      </c>
      <c r="T220" s="4"/>
      <c r="U220" s="4"/>
      <c r="V220" s="4"/>
      <c r="W220" s="4"/>
      <c r="X220" s="3" t="s">
        <v>37</v>
      </c>
      <c r="Y220" s="3" t="s">
        <v>37</v>
      </c>
      <c r="Z220" s="3" t="s">
        <v>37</v>
      </c>
      <c r="AA220" s="3" t="s">
        <v>37</v>
      </c>
      <c r="AB220" s="4"/>
      <c r="AC220" s="3" t="s">
        <v>932</v>
      </c>
    </row>
    <row r="221" spans="1:29" ht="25" customHeight="1" x14ac:dyDescent="0.35">
      <c r="A221" s="6">
        <v>245</v>
      </c>
      <c r="B221" s="3" t="s">
        <v>933</v>
      </c>
      <c r="C221" s="3"/>
      <c r="D221" s="3" t="s">
        <v>29</v>
      </c>
      <c r="E221" s="3" t="s">
        <v>33</v>
      </c>
      <c r="F221" s="3" t="s">
        <v>292</v>
      </c>
      <c r="G221" s="4"/>
      <c r="H221" s="3" t="s">
        <v>30</v>
      </c>
      <c r="I221" s="3" t="s">
        <v>123</v>
      </c>
      <c r="J221" s="5">
        <f t="shared" si="0"/>
        <v>25</v>
      </c>
      <c r="K221" s="3" t="s">
        <v>30</v>
      </c>
      <c r="L221" s="4"/>
      <c r="M221" s="3" t="s">
        <v>33</v>
      </c>
      <c r="N221" s="3" t="s">
        <v>30</v>
      </c>
      <c r="O221" s="3" t="s">
        <v>34</v>
      </c>
      <c r="P221" s="3" t="s">
        <v>35</v>
      </c>
      <c r="Q221" s="3" t="s">
        <v>33</v>
      </c>
      <c r="R221" s="3" t="s">
        <v>267</v>
      </c>
      <c r="S221" s="3" t="s">
        <v>33</v>
      </c>
      <c r="T221" s="4"/>
      <c r="U221" s="4"/>
      <c r="V221" s="4"/>
      <c r="W221" s="4"/>
      <c r="X221" s="3" t="s">
        <v>37</v>
      </c>
      <c r="Y221" s="3" t="s">
        <v>37</v>
      </c>
      <c r="Z221" s="3" t="s">
        <v>37</v>
      </c>
      <c r="AA221" s="3" t="s">
        <v>37</v>
      </c>
      <c r="AB221" s="4"/>
      <c r="AC221" s="3" t="s">
        <v>934</v>
      </c>
    </row>
    <row r="222" spans="1:29" ht="25" customHeight="1" x14ac:dyDescent="0.35">
      <c r="A222" s="6">
        <v>244</v>
      </c>
      <c r="B222" s="3" t="s">
        <v>935</v>
      </c>
      <c r="C222" s="3"/>
      <c r="D222" s="3" t="s">
        <v>29</v>
      </c>
      <c r="E222" s="3" t="s">
        <v>30</v>
      </c>
      <c r="F222" s="4"/>
      <c r="G222" s="3" t="s">
        <v>936</v>
      </c>
      <c r="H222" s="3" t="s">
        <v>30</v>
      </c>
      <c r="I222" s="3" t="s">
        <v>937</v>
      </c>
      <c r="J222" s="5">
        <f t="shared" si="0"/>
        <v>0.82999999999999829</v>
      </c>
      <c r="K222" s="3" t="s">
        <v>30</v>
      </c>
      <c r="L222" s="4"/>
      <c r="M222" s="3" t="s">
        <v>33</v>
      </c>
      <c r="N222" s="3" t="s">
        <v>33</v>
      </c>
      <c r="O222" s="3" t="s">
        <v>34</v>
      </c>
      <c r="P222" s="3" t="s">
        <v>35</v>
      </c>
      <c r="Q222" s="3" t="s">
        <v>33</v>
      </c>
      <c r="R222" s="3" t="s">
        <v>60</v>
      </c>
      <c r="S222" s="3" t="s">
        <v>30</v>
      </c>
      <c r="T222" s="3" t="s">
        <v>938</v>
      </c>
      <c r="U222" s="3" t="s">
        <v>939</v>
      </c>
      <c r="V222" s="3" t="s">
        <v>940</v>
      </c>
      <c r="W222" s="4"/>
      <c r="X222" s="3" t="s">
        <v>38</v>
      </c>
      <c r="Y222" s="3" t="s">
        <v>38</v>
      </c>
      <c r="Z222" s="3" t="s">
        <v>37</v>
      </c>
      <c r="AA222" s="3" t="s">
        <v>37</v>
      </c>
      <c r="AB222" s="4"/>
      <c r="AC222" s="3" t="s">
        <v>941</v>
      </c>
    </row>
    <row r="223" spans="1:29" ht="25" customHeight="1" x14ac:dyDescent="0.35">
      <c r="A223" s="6">
        <v>240</v>
      </c>
      <c r="B223" s="3" t="s">
        <v>942</v>
      </c>
      <c r="C223" s="3"/>
      <c r="D223" s="3" t="s">
        <v>29</v>
      </c>
      <c r="E223" s="3" t="s">
        <v>30</v>
      </c>
      <c r="F223" s="4"/>
      <c r="G223" s="3" t="s">
        <v>123</v>
      </c>
      <c r="H223" s="3" t="s">
        <v>30</v>
      </c>
      <c r="I223" s="3" t="s">
        <v>943</v>
      </c>
      <c r="J223" s="5">
        <f t="shared" si="0"/>
        <v>-2.5</v>
      </c>
      <c r="K223" s="3" t="s">
        <v>30</v>
      </c>
      <c r="L223" s="4"/>
      <c r="M223" s="3" t="s">
        <v>33</v>
      </c>
      <c r="N223" s="3" t="s">
        <v>30</v>
      </c>
      <c r="O223" s="3" t="s">
        <v>34</v>
      </c>
      <c r="P223" s="3" t="s">
        <v>35</v>
      </c>
      <c r="Q223" s="3" t="s">
        <v>33</v>
      </c>
      <c r="R223" s="3" t="s">
        <v>944</v>
      </c>
      <c r="S223" s="3" t="s">
        <v>33</v>
      </c>
      <c r="T223" s="4"/>
      <c r="U223" s="4"/>
      <c r="V223" s="4"/>
      <c r="W223" s="4"/>
      <c r="X223" s="3" t="s">
        <v>38</v>
      </c>
      <c r="Y223" s="3" t="s">
        <v>37</v>
      </c>
      <c r="Z223" s="3" t="s">
        <v>47</v>
      </c>
      <c r="AA223" s="3" t="s">
        <v>38</v>
      </c>
      <c r="AB223" s="4"/>
      <c r="AC223" s="3" t="s">
        <v>945</v>
      </c>
    </row>
    <row r="224" spans="1:29" ht="25" customHeight="1" x14ac:dyDescent="0.35">
      <c r="A224" s="6">
        <v>160</v>
      </c>
      <c r="B224" s="3" t="s">
        <v>946</v>
      </c>
      <c r="C224" s="3"/>
      <c r="D224" s="3" t="s">
        <v>29</v>
      </c>
      <c r="E224" s="3" t="s">
        <v>33</v>
      </c>
      <c r="F224" s="3" t="s">
        <v>99</v>
      </c>
      <c r="G224" s="4"/>
      <c r="H224" s="3" t="s">
        <v>33</v>
      </c>
      <c r="I224" s="4"/>
      <c r="J224" s="5">
        <f t="shared" si="0"/>
        <v>0</v>
      </c>
      <c r="K224" s="4"/>
      <c r="L224" s="4"/>
      <c r="M224" s="4"/>
      <c r="N224" s="4"/>
      <c r="O224" s="4"/>
      <c r="P224" s="4"/>
      <c r="Q224" s="3" t="s">
        <v>30</v>
      </c>
      <c r="R224" s="3" t="s">
        <v>46</v>
      </c>
      <c r="S224" s="3" t="s">
        <v>30</v>
      </c>
      <c r="T224" s="3" t="s">
        <v>95</v>
      </c>
      <c r="U224" s="3" t="s">
        <v>947</v>
      </c>
      <c r="V224" s="4"/>
      <c r="W224" s="4"/>
      <c r="X224" s="3" t="s">
        <v>37</v>
      </c>
      <c r="Y224" s="3" t="s">
        <v>37</v>
      </c>
      <c r="Z224" s="3" t="s">
        <v>37</v>
      </c>
      <c r="AA224" s="3" t="s">
        <v>37</v>
      </c>
      <c r="AB224" s="4"/>
      <c r="AC224" s="3" t="s">
        <v>262</v>
      </c>
    </row>
    <row r="225" spans="1:29" ht="25" customHeight="1" x14ac:dyDescent="0.35">
      <c r="A225" s="6">
        <v>159</v>
      </c>
      <c r="B225" s="3" t="s">
        <v>948</v>
      </c>
      <c r="C225" s="3"/>
      <c r="D225" s="3" t="s">
        <v>29</v>
      </c>
      <c r="E225" s="3" t="s">
        <v>33</v>
      </c>
      <c r="F225" s="3" t="s">
        <v>184</v>
      </c>
      <c r="G225" s="4"/>
      <c r="H225" s="3" t="s">
        <v>30</v>
      </c>
      <c r="I225" s="3" t="s">
        <v>949</v>
      </c>
      <c r="J225" s="5">
        <f t="shared" si="0"/>
        <v>27.4</v>
      </c>
      <c r="K225" s="3" t="s">
        <v>30</v>
      </c>
      <c r="L225" s="4"/>
      <c r="M225" s="3" t="s">
        <v>30</v>
      </c>
      <c r="N225" s="3" t="s">
        <v>30</v>
      </c>
      <c r="O225" s="3" t="s">
        <v>34</v>
      </c>
      <c r="P225" s="3" t="s">
        <v>74</v>
      </c>
      <c r="Q225" s="3" t="s">
        <v>30</v>
      </c>
      <c r="R225" s="3" t="s">
        <v>130</v>
      </c>
      <c r="S225" s="3" t="s">
        <v>30</v>
      </c>
      <c r="T225" s="3" t="s">
        <v>95</v>
      </c>
      <c r="U225" s="3" t="s">
        <v>950</v>
      </c>
      <c r="V225" s="3" t="s">
        <v>53</v>
      </c>
      <c r="W225" s="4"/>
      <c r="X225" s="3" t="s">
        <v>47</v>
      </c>
      <c r="Y225" s="3" t="s">
        <v>47</v>
      </c>
      <c r="Z225" s="3" t="s">
        <v>47</v>
      </c>
      <c r="AA225" s="3" t="s">
        <v>47</v>
      </c>
      <c r="AB225" s="4"/>
      <c r="AC225" s="3" t="s">
        <v>951</v>
      </c>
    </row>
    <row r="226" spans="1:29" ht="25" customHeight="1" x14ac:dyDescent="0.35">
      <c r="A226" s="6">
        <v>157</v>
      </c>
      <c r="B226" s="3" t="s">
        <v>952</v>
      </c>
      <c r="C226" s="3"/>
      <c r="D226" s="3" t="s">
        <v>29</v>
      </c>
      <c r="E226" s="3" t="s">
        <v>30</v>
      </c>
      <c r="F226" s="4"/>
      <c r="G226" s="3" t="s">
        <v>136</v>
      </c>
      <c r="H226" s="3" t="s">
        <v>30</v>
      </c>
      <c r="I226" s="3" t="s">
        <v>439</v>
      </c>
      <c r="J226" s="5">
        <f t="shared" si="0"/>
        <v>1</v>
      </c>
      <c r="K226" s="3" t="s">
        <v>30</v>
      </c>
      <c r="L226" s="4"/>
      <c r="M226" s="3" t="s">
        <v>33</v>
      </c>
      <c r="N226" s="3" t="s">
        <v>33</v>
      </c>
      <c r="O226" s="3" t="s">
        <v>34</v>
      </c>
      <c r="P226" s="3" t="s">
        <v>74</v>
      </c>
      <c r="Q226" s="3" t="s">
        <v>30</v>
      </c>
      <c r="R226" s="3" t="s">
        <v>107</v>
      </c>
      <c r="S226" s="3" t="s">
        <v>30</v>
      </c>
      <c r="T226" s="3" t="s">
        <v>953</v>
      </c>
      <c r="U226" s="3" t="s">
        <v>597</v>
      </c>
      <c r="V226" s="3" t="s">
        <v>954</v>
      </c>
      <c r="W226" s="4"/>
      <c r="X226" s="3" t="s">
        <v>38</v>
      </c>
      <c r="Y226" s="3" t="s">
        <v>38</v>
      </c>
      <c r="Z226" s="3" t="s">
        <v>38</v>
      </c>
      <c r="AA226" s="3" t="s">
        <v>47</v>
      </c>
      <c r="AB226" s="4"/>
      <c r="AC226" s="3" t="s">
        <v>955</v>
      </c>
    </row>
    <row r="227" spans="1:29" ht="25" customHeight="1" x14ac:dyDescent="0.35">
      <c r="A227" s="6">
        <v>155</v>
      </c>
      <c r="B227" s="3" t="s">
        <v>956</v>
      </c>
      <c r="C227" s="3"/>
      <c r="D227" s="3" t="s">
        <v>29</v>
      </c>
      <c r="E227" s="3" t="s">
        <v>30</v>
      </c>
      <c r="F227" s="4"/>
      <c r="G227" s="3" t="s">
        <v>88</v>
      </c>
      <c r="H227" s="3" t="s">
        <v>30</v>
      </c>
      <c r="I227" s="3" t="s">
        <v>377</v>
      </c>
      <c r="J227" s="5">
        <f t="shared" si="0"/>
        <v>29</v>
      </c>
      <c r="K227" s="3" t="s">
        <v>30</v>
      </c>
      <c r="L227" s="4"/>
      <c r="M227" s="3" t="s">
        <v>30</v>
      </c>
      <c r="N227" s="3" t="s">
        <v>33</v>
      </c>
      <c r="O227" s="3" t="s">
        <v>34</v>
      </c>
      <c r="P227" s="3" t="s">
        <v>74</v>
      </c>
      <c r="Q227" s="3" t="s">
        <v>33</v>
      </c>
      <c r="R227" s="3" t="s">
        <v>130</v>
      </c>
      <c r="S227" s="3" t="s">
        <v>33</v>
      </c>
      <c r="T227" s="4"/>
      <c r="U227" s="4"/>
      <c r="V227" s="4"/>
      <c r="W227" s="4"/>
      <c r="X227" s="3" t="s">
        <v>37</v>
      </c>
      <c r="Y227" s="3" t="s">
        <v>38</v>
      </c>
      <c r="Z227" s="3" t="s">
        <v>38</v>
      </c>
      <c r="AA227" s="3" t="s">
        <v>47</v>
      </c>
      <c r="AB227" s="3" t="s">
        <v>957</v>
      </c>
      <c r="AC227" s="3" t="s">
        <v>958</v>
      </c>
    </row>
    <row r="228" spans="1:29" ht="25" customHeight="1" x14ac:dyDescent="0.35">
      <c r="A228" s="6">
        <v>150</v>
      </c>
      <c r="B228" s="3" t="s">
        <v>959</v>
      </c>
      <c r="C228" s="3"/>
      <c r="D228" s="3" t="s">
        <v>142</v>
      </c>
      <c r="E228" s="3" t="s">
        <v>33</v>
      </c>
      <c r="F228" s="3" t="s">
        <v>960</v>
      </c>
      <c r="G228" s="4"/>
      <c r="H228" s="3" t="s">
        <v>33</v>
      </c>
      <c r="I228" s="4"/>
      <c r="J228" s="5">
        <f t="shared" si="0"/>
        <v>0</v>
      </c>
      <c r="K228" s="4"/>
      <c r="L228" s="4"/>
      <c r="M228" s="4"/>
      <c r="N228" s="4"/>
      <c r="O228" s="4"/>
      <c r="P228" s="4"/>
      <c r="Q228" s="3" t="s">
        <v>33</v>
      </c>
      <c r="R228" s="3" t="s">
        <v>60</v>
      </c>
      <c r="S228" s="3" t="s">
        <v>30</v>
      </c>
      <c r="T228" s="3" t="s">
        <v>95</v>
      </c>
      <c r="U228" s="3" t="s">
        <v>532</v>
      </c>
      <c r="V228" s="4"/>
      <c r="W228" s="4"/>
      <c r="X228" s="3" t="s">
        <v>47</v>
      </c>
      <c r="Y228" s="3" t="s">
        <v>47</v>
      </c>
      <c r="Z228" s="3" t="s">
        <v>47</v>
      </c>
      <c r="AA228" s="3" t="s">
        <v>47</v>
      </c>
      <c r="AB228" s="4"/>
      <c r="AC228" s="3" t="s">
        <v>207</v>
      </c>
    </row>
    <row r="229" spans="1:29" ht="25" customHeight="1" x14ac:dyDescent="0.35">
      <c r="A229" s="6">
        <v>149</v>
      </c>
      <c r="B229" s="3" t="s">
        <v>961</v>
      </c>
      <c r="C229" s="3"/>
      <c r="D229" s="3" t="s">
        <v>29</v>
      </c>
      <c r="E229" s="3" t="s">
        <v>33</v>
      </c>
      <c r="F229" s="3" t="s">
        <v>292</v>
      </c>
      <c r="G229" s="4"/>
      <c r="H229" s="3" t="s">
        <v>30</v>
      </c>
      <c r="I229" s="3" t="s">
        <v>123</v>
      </c>
      <c r="J229" s="5">
        <f t="shared" si="0"/>
        <v>25</v>
      </c>
      <c r="K229" s="3" t="s">
        <v>30</v>
      </c>
      <c r="L229" s="4"/>
      <c r="M229" s="3" t="s">
        <v>33</v>
      </c>
      <c r="N229" s="3" t="s">
        <v>30</v>
      </c>
      <c r="O229" s="3" t="s">
        <v>44</v>
      </c>
      <c r="P229" s="3" t="s">
        <v>37</v>
      </c>
      <c r="Q229" s="3" t="s">
        <v>33</v>
      </c>
      <c r="R229" s="3" t="s">
        <v>124</v>
      </c>
      <c r="S229" s="3" t="s">
        <v>33</v>
      </c>
      <c r="T229" s="4"/>
      <c r="U229" s="4"/>
      <c r="V229" s="4"/>
      <c r="W229" s="4"/>
      <c r="X229" s="3" t="s">
        <v>37</v>
      </c>
      <c r="Y229" s="3" t="s">
        <v>37</v>
      </c>
      <c r="Z229" s="3" t="s">
        <v>37</v>
      </c>
      <c r="AA229" s="3" t="s">
        <v>37</v>
      </c>
      <c r="AB229" s="3" t="s">
        <v>962</v>
      </c>
      <c r="AC229" s="3" t="s">
        <v>963</v>
      </c>
    </row>
    <row r="230" spans="1:29" ht="25" customHeight="1" x14ac:dyDescent="0.35">
      <c r="A230" s="6">
        <v>148</v>
      </c>
      <c r="B230" s="3" t="s">
        <v>964</v>
      </c>
      <c r="C230" s="3"/>
      <c r="D230" s="3" t="s">
        <v>29</v>
      </c>
      <c r="E230" s="3" t="s">
        <v>30</v>
      </c>
      <c r="F230" s="4"/>
      <c r="G230" s="3" t="s">
        <v>116</v>
      </c>
      <c r="H230" s="3" t="s">
        <v>30</v>
      </c>
      <c r="I230" s="3" t="s">
        <v>128</v>
      </c>
      <c r="J230" s="5">
        <f t="shared" si="0"/>
        <v>9</v>
      </c>
      <c r="K230" s="3" t="s">
        <v>30</v>
      </c>
      <c r="L230" s="4"/>
      <c r="M230" s="3" t="s">
        <v>30</v>
      </c>
      <c r="N230" s="3" t="s">
        <v>30</v>
      </c>
      <c r="O230" s="3" t="s">
        <v>34</v>
      </c>
      <c r="P230" s="3" t="s">
        <v>35</v>
      </c>
      <c r="Q230" s="3" t="s">
        <v>33</v>
      </c>
      <c r="R230" s="3" t="s">
        <v>46</v>
      </c>
      <c r="S230" s="3" t="s">
        <v>33</v>
      </c>
      <c r="T230" s="4"/>
      <c r="U230" s="4"/>
      <c r="V230" s="4"/>
      <c r="W230" s="4"/>
      <c r="X230" s="3" t="s">
        <v>37</v>
      </c>
      <c r="Y230" s="3" t="s">
        <v>37</v>
      </c>
      <c r="Z230" s="3" t="s">
        <v>37</v>
      </c>
      <c r="AA230" s="3" t="s">
        <v>37</v>
      </c>
      <c r="AB230" s="3" t="s">
        <v>965</v>
      </c>
      <c r="AC230" s="3" t="s">
        <v>966</v>
      </c>
    </row>
    <row r="231" spans="1:29" ht="25" customHeight="1" x14ac:dyDescent="0.35">
      <c r="A231" s="6">
        <v>147</v>
      </c>
      <c r="B231" s="3" t="s">
        <v>967</v>
      </c>
      <c r="C231" s="3"/>
      <c r="D231" s="3" t="s">
        <v>142</v>
      </c>
      <c r="E231" s="3" t="s">
        <v>33</v>
      </c>
      <c r="F231" s="3" t="s">
        <v>204</v>
      </c>
      <c r="G231" s="4"/>
      <c r="H231" s="3" t="s">
        <v>33</v>
      </c>
      <c r="I231" s="4"/>
      <c r="J231" s="5">
        <f t="shared" si="0"/>
        <v>0</v>
      </c>
      <c r="K231" s="4"/>
      <c r="L231" s="4"/>
      <c r="M231" s="4"/>
      <c r="N231" s="4"/>
      <c r="O231" s="4"/>
      <c r="P231" s="4"/>
      <c r="Q231" s="3" t="s">
        <v>30</v>
      </c>
      <c r="R231" s="3" t="s">
        <v>46</v>
      </c>
      <c r="S231" s="3" t="s">
        <v>33</v>
      </c>
      <c r="T231" s="4"/>
      <c r="U231" s="4"/>
      <c r="V231" s="4"/>
      <c r="W231" s="4"/>
      <c r="X231" s="3" t="s">
        <v>38</v>
      </c>
      <c r="Y231" s="3" t="s">
        <v>47</v>
      </c>
      <c r="Z231" s="3" t="s">
        <v>38</v>
      </c>
      <c r="AA231" s="3" t="s">
        <v>47</v>
      </c>
      <c r="AB231" s="4"/>
      <c r="AC231" s="3" t="s">
        <v>968</v>
      </c>
    </row>
    <row r="232" spans="1:29" ht="25" customHeight="1" x14ac:dyDescent="0.35">
      <c r="A232" s="6">
        <v>142</v>
      </c>
      <c r="B232" s="3" t="s">
        <v>969</v>
      </c>
      <c r="C232" s="3"/>
      <c r="D232" s="3" t="s">
        <v>142</v>
      </c>
      <c r="E232" s="3" t="s">
        <v>30</v>
      </c>
      <c r="F232" s="4"/>
      <c r="G232" s="3" t="s">
        <v>364</v>
      </c>
      <c r="H232" s="3" t="s">
        <v>33</v>
      </c>
      <c r="I232" s="4"/>
      <c r="J232" s="5">
        <f t="shared" si="0"/>
        <v>-21</v>
      </c>
      <c r="K232" s="4"/>
      <c r="L232" s="4"/>
      <c r="M232" s="4"/>
      <c r="N232" s="4"/>
      <c r="O232" s="4"/>
      <c r="P232" s="4"/>
      <c r="Q232" s="3" t="s">
        <v>30</v>
      </c>
      <c r="R232" s="3" t="s">
        <v>143</v>
      </c>
      <c r="S232" s="3" t="s">
        <v>30</v>
      </c>
      <c r="T232" s="3" t="s">
        <v>970</v>
      </c>
      <c r="U232" s="3" t="s">
        <v>971</v>
      </c>
      <c r="V232" s="3" t="s">
        <v>972</v>
      </c>
      <c r="W232" s="4"/>
      <c r="X232" s="3" t="s">
        <v>37</v>
      </c>
      <c r="Y232" s="3" t="s">
        <v>37</v>
      </c>
      <c r="Z232" s="3" t="s">
        <v>37</v>
      </c>
      <c r="AA232" s="3" t="s">
        <v>37</v>
      </c>
      <c r="AB232" s="3" t="s">
        <v>973</v>
      </c>
      <c r="AC232" s="3" t="s">
        <v>974</v>
      </c>
    </row>
    <row r="233" spans="1:29" ht="25" customHeight="1" x14ac:dyDescent="0.35">
      <c r="A233" s="6">
        <v>101</v>
      </c>
      <c r="B233" s="3" t="s">
        <v>975</v>
      </c>
      <c r="C233" s="3"/>
      <c r="D233" s="3" t="s">
        <v>142</v>
      </c>
      <c r="E233" s="3" t="s">
        <v>33</v>
      </c>
      <c r="F233" s="3" t="s">
        <v>195</v>
      </c>
      <c r="G233" s="4"/>
      <c r="H233" s="3" t="s">
        <v>33</v>
      </c>
      <c r="I233" s="4"/>
      <c r="J233" s="5">
        <f t="shared" si="0"/>
        <v>0</v>
      </c>
      <c r="K233" s="4"/>
      <c r="L233" s="4"/>
      <c r="M233" s="4"/>
      <c r="N233" s="4"/>
      <c r="O233" s="4"/>
      <c r="P233" s="4"/>
      <c r="Q233" s="3" t="s">
        <v>30</v>
      </c>
      <c r="R233" s="3" t="s">
        <v>252</v>
      </c>
      <c r="S233" s="3" t="s">
        <v>33</v>
      </c>
      <c r="T233" s="4"/>
      <c r="U233" s="4"/>
      <c r="V233" s="4"/>
      <c r="W233" s="4"/>
      <c r="X233" s="3" t="s">
        <v>47</v>
      </c>
      <c r="Y233" s="3" t="s">
        <v>38</v>
      </c>
      <c r="Z233" s="3" t="s">
        <v>38</v>
      </c>
      <c r="AA233" s="3" t="s">
        <v>184</v>
      </c>
      <c r="AB233" s="4"/>
      <c r="AC233" s="3" t="s">
        <v>976</v>
      </c>
    </row>
    <row r="234" spans="1:29" ht="25" customHeight="1" x14ac:dyDescent="0.35">
      <c r="A234" s="6">
        <v>98</v>
      </c>
      <c r="B234" s="3" t="s">
        <v>977</v>
      </c>
      <c r="C234" s="3"/>
      <c r="D234" s="3" t="s">
        <v>29</v>
      </c>
      <c r="E234" s="3" t="s">
        <v>30</v>
      </c>
      <c r="F234" s="4"/>
      <c r="G234" s="3" t="s">
        <v>978</v>
      </c>
      <c r="H234" s="3" t="s">
        <v>30</v>
      </c>
      <c r="I234" s="3" t="s">
        <v>979</v>
      </c>
      <c r="J234" s="5">
        <f t="shared" si="0"/>
        <v>4.0399999999999991</v>
      </c>
      <c r="K234" s="3" t="s">
        <v>30</v>
      </c>
      <c r="L234" s="4"/>
      <c r="M234" s="3" t="s">
        <v>33</v>
      </c>
      <c r="N234" s="3" t="s">
        <v>30</v>
      </c>
      <c r="O234" s="3" t="s">
        <v>34</v>
      </c>
      <c r="P234" s="3" t="s">
        <v>35</v>
      </c>
      <c r="Q234" s="3" t="s">
        <v>30</v>
      </c>
      <c r="R234" s="3" t="s">
        <v>60</v>
      </c>
      <c r="S234" s="3" t="s">
        <v>30</v>
      </c>
      <c r="T234" s="3" t="s">
        <v>151</v>
      </c>
      <c r="U234" s="3" t="s">
        <v>151</v>
      </c>
      <c r="V234" s="4"/>
      <c r="W234" s="4"/>
      <c r="X234" s="3" t="s">
        <v>38</v>
      </c>
      <c r="Y234" s="3" t="s">
        <v>37</v>
      </c>
      <c r="Z234" s="3" t="s">
        <v>38</v>
      </c>
      <c r="AA234" s="3" t="s">
        <v>38</v>
      </c>
      <c r="AB234" s="4"/>
      <c r="AC234" s="3" t="s">
        <v>760</v>
      </c>
    </row>
    <row r="235" spans="1:29" ht="25" customHeight="1" x14ac:dyDescent="0.35">
      <c r="A235" s="6">
        <v>95</v>
      </c>
      <c r="B235" s="3" t="s">
        <v>980</v>
      </c>
      <c r="C235" s="3"/>
      <c r="D235" s="3" t="s">
        <v>29</v>
      </c>
      <c r="E235" s="3" t="s">
        <v>33</v>
      </c>
      <c r="F235" s="3" t="s">
        <v>99</v>
      </c>
      <c r="G235" s="4"/>
      <c r="H235" s="3" t="s">
        <v>30</v>
      </c>
      <c r="I235" s="3" t="s">
        <v>292</v>
      </c>
      <c r="J235" s="5">
        <f t="shared" si="0"/>
        <v>12</v>
      </c>
      <c r="K235" s="3" t="s">
        <v>30</v>
      </c>
      <c r="L235" s="4"/>
      <c r="M235" s="3" t="s">
        <v>33</v>
      </c>
      <c r="N235" s="3" t="s">
        <v>30</v>
      </c>
      <c r="O235" s="3" t="s">
        <v>44</v>
      </c>
      <c r="P235" s="3" t="s">
        <v>136</v>
      </c>
      <c r="Q235" s="3" t="s">
        <v>33</v>
      </c>
      <c r="R235" s="3" t="s">
        <v>124</v>
      </c>
      <c r="S235" s="3" t="s">
        <v>30</v>
      </c>
      <c r="T235" s="3" t="s">
        <v>95</v>
      </c>
      <c r="U235" s="3" t="s">
        <v>981</v>
      </c>
      <c r="V235" s="3" t="s">
        <v>982</v>
      </c>
      <c r="W235" s="4"/>
      <c r="X235" s="3" t="s">
        <v>38</v>
      </c>
      <c r="Y235" s="3" t="s">
        <v>38</v>
      </c>
      <c r="Z235" s="3" t="s">
        <v>38</v>
      </c>
      <c r="AA235" s="3" t="s">
        <v>38</v>
      </c>
      <c r="AB235" s="4"/>
      <c r="AC235" s="3" t="s">
        <v>983</v>
      </c>
    </row>
    <row r="236" spans="1:29" ht="25" customHeight="1" x14ac:dyDescent="0.35">
      <c r="A236" s="6">
        <v>94</v>
      </c>
      <c r="B236" s="3" t="s">
        <v>984</v>
      </c>
      <c r="C236" s="3"/>
      <c r="D236" s="3" t="s">
        <v>29</v>
      </c>
      <c r="E236" s="3" t="s">
        <v>33</v>
      </c>
      <c r="F236" s="3" t="s">
        <v>58</v>
      </c>
      <c r="G236" s="4"/>
      <c r="H236" s="3" t="s">
        <v>33</v>
      </c>
      <c r="I236" s="4"/>
      <c r="J236" s="5">
        <f t="shared" si="0"/>
        <v>0</v>
      </c>
      <c r="K236" s="4"/>
      <c r="L236" s="4"/>
      <c r="M236" s="4"/>
      <c r="N236" s="4"/>
      <c r="O236" s="4"/>
      <c r="P236" s="4"/>
      <c r="Q236" s="3" t="s">
        <v>30</v>
      </c>
      <c r="R236" s="3" t="s">
        <v>60</v>
      </c>
      <c r="S236" s="3" t="s">
        <v>30</v>
      </c>
      <c r="T236" s="3" t="s">
        <v>191</v>
      </c>
      <c r="U236" s="3" t="s">
        <v>53</v>
      </c>
      <c r="V236" s="3" t="s">
        <v>191</v>
      </c>
      <c r="W236" s="4"/>
      <c r="X236" s="3" t="s">
        <v>38</v>
      </c>
      <c r="Y236" s="3" t="s">
        <v>47</v>
      </c>
      <c r="Z236" s="3" t="s">
        <v>37</v>
      </c>
      <c r="AA236" s="3" t="s">
        <v>47</v>
      </c>
      <c r="AB236" s="4"/>
      <c r="AC236" s="3" t="s">
        <v>985</v>
      </c>
    </row>
    <row r="237" spans="1:29" ht="25" customHeight="1" x14ac:dyDescent="0.35">
      <c r="A237" s="6">
        <v>93</v>
      </c>
      <c r="B237" s="3" t="s">
        <v>986</v>
      </c>
      <c r="C237" s="3"/>
      <c r="D237" s="3" t="s">
        <v>29</v>
      </c>
      <c r="E237" s="3" t="s">
        <v>30</v>
      </c>
      <c r="F237" s="4"/>
      <c r="G237" s="3" t="s">
        <v>88</v>
      </c>
      <c r="H237" s="3" t="s">
        <v>30</v>
      </c>
      <c r="I237" s="3" t="s">
        <v>987</v>
      </c>
      <c r="J237" s="5">
        <f t="shared" si="0"/>
        <v>1.8200000000000003</v>
      </c>
      <c r="K237" s="3" t="s">
        <v>30</v>
      </c>
      <c r="L237" s="4"/>
      <c r="M237" s="3" t="s">
        <v>33</v>
      </c>
      <c r="N237" s="3" t="s">
        <v>33</v>
      </c>
      <c r="O237" s="3" t="s">
        <v>34</v>
      </c>
      <c r="P237" s="3" t="s">
        <v>35</v>
      </c>
      <c r="Q237" s="3" t="s">
        <v>33</v>
      </c>
      <c r="R237" s="3" t="s">
        <v>988</v>
      </c>
      <c r="S237" s="3" t="s">
        <v>33</v>
      </c>
      <c r="T237" s="4"/>
      <c r="U237" s="4"/>
      <c r="V237" s="4"/>
      <c r="W237" s="4"/>
      <c r="X237" s="3" t="s">
        <v>37</v>
      </c>
      <c r="Y237" s="3" t="s">
        <v>38</v>
      </c>
      <c r="Z237" s="3" t="s">
        <v>37</v>
      </c>
      <c r="AA237" s="3" t="s">
        <v>38</v>
      </c>
      <c r="AB237" s="3" t="s">
        <v>989</v>
      </c>
      <c r="AC237" s="3" t="s">
        <v>990</v>
      </c>
    </row>
    <row r="238" spans="1:29" ht="25" customHeight="1" x14ac:dyDescent="0.35">
      <c r="A238" s="6">
        <v>90</v>
      </c>
      <c r="B238" s="3" t="s">
        <v>991</v>
      </c>
      <c r="C238" s="3"/>
      <c r="D238" s="3" t="s">
        <v>29</v>
      </c>
      <c r="E238" s="3" t="s">
        <v>33</v>
      </c>
      <c r="F238" s="3" t="s">
        <v>99</v>
      </c>
      <c r="G238" s="4"/>
      <c r="H238" s="3" t="s">
        <v>33</v>
      </c>
      <c r="I238" s="4"/>
      <c r="J238" s="5">
        <f t="shared" si="0"/>
        <v>0</v>
      </c>
      <c r="K238" s="4"/>
      <c r="L238" s="4"/>
      <c r="M238" s="4"/>
      <c r="N238" s="4"/>
      <c r="O238" s="4"/>
      <c r="P238" s="4"/>
      <c r="Q238" s="3" t="s">
        <v>30</v>
      </c>
      <c r="R238" s="3" t="s">
        <v>46</v>
      </c>
      <c r="S238" s="3" t="s">
        <v>33</v>
      </c>
      <c r="T238" s="4"/>
      <c r="U238" s="4"/>
      <c r="V238" s="4"/>
      <c r="W238" s="4"/>
      <c r="X238" s="3" t="s">
        <v>38</v>
      </c>
      <c r="Y238" s="3" t="s">
        <v>38</v>
      </c>
      <c r="Z238" s="3" t="s">
        <v>38</v>
      </c>
      <c r="AA238" s="3" t="s">
        <v>38</v>
      </c>
      <c r="AB238" s="4"/>
      <c r="AC238" s="3" t="s">
        <v>692</v>
      </c>
    </row>
    <row r="239" spans="1:29" ht="25" customHeight="1" x14ac:dyDescent="0.35">
      <c r="A239" s="6">
        <v>81</v>
      </c>
      <c r="B239" s="3" t="s">
        <v>992</v>
      </c>
      <c r="C239" s="3"/>
      <c r="D239" s="3" t="s">
        <v>29</v>
      </c>
      <c r="E239" s="3" t="s">
        <v>30</v>
      </c>
      <c r="F239" s="4"/>
      <c r="G239" s="3" t="s">
        <v>78</v>
      </c>
      <c r="H239" s="3" t="s">
        <v>30</v>
      </c>
      <c r="I239" s="3" t="s">
        <v>176</v>
      </c>
      <c r="J239" s="5">
        <f t="shared" si="0"/>
        <v>1</v>
      </c>
      <c r="K239" s="3" t="s">
        <v>30</v>
      </c>
      <c r="L239" s="4"/>
      <c r="M239" s="3" t="s">
        <v>33</v>
      </c>
      <c r="N239" s="3" t="s">
        <v>33</v>
      </c>
      <c r="O239" s="3" t="s">
        <v>34</v>
      </c>
      <c r="P239" s="3" t="s">
        <v>204</v>
      </c>
      <c r="Q239" s="3" t="s">
        <v>30</v>
      </c>
      <c r="R239" s="3" t="s">
        <v>124</v>
      </c>
      <c r="S239" s="3" t="s">
        <v>30</v>
      </c>
      <c r="T239" s="3" t="s">
        <v>993</v>
      </c>
      <c r="U239" s="3" t="s">
        <v>994</v>
      </c>
      <c r="V239" s="4"/>
      <c r="W239" s="4"/>
      <c r="X239" s="3" t="s">
        <v>38</v>
      </c>
      <c r="Y239" s="3" t="s">
        <v>38</v>
      </c>
      <c r="Z239" s="3" t="s">
        <v>38</v>
      </c>
      <c r="AA239" s="3" t="s">
        <v>38</v>
      </c>
      <c r="AB239" s="4"/>
      <c r="AC239" s="3" t="s">
        <v>995</v>
      </c>
    </row>
    <row r="240" spans="1:29" ht="25" customHeight="1" x14ac:dyDescent="0.35">
      <c r="A240" s="6">
        <v>80</v>
      </c>
      <c r="B240" s="3" t="s">
        <v>996</v>
      </c>
      <c r="C240" s="3"/>
      <c r="D240" s="3" t="s">
        <v>29</v>
      </c>
      <c r="E240" s="3" t="s">
        <v>30</v>
      </c>
      <c r="F240" s="4"/>
      <c r="G240" s="4"/>
      <c r="H240" s="3" t="s">
        <v>30</v>
      </c>
      <c r="I240" s="4"/>
      <c r="J240" s="4"/>
      <c r="K240" s="3" t="s">
        <v>30</v>
      </c>
      <c r="L240" s="4"/>
      <c r="M240" s="3" t="s">
        <v>33</v>
      </c>
      <c r="N240" s="3" t="s">
        <v>33</v>
      </c>
      <c r="O240" s="3" t="s">
        <v>34</v>
      </c>
      <c r="P240" s="3" t="s">
        <v>74</v>
      </c>
      <c r="Q240" s="3" t="s">
        <v>33</v>
      </c>
      <c r="R240" s="3" t="s">
        <v>46</v>
      </c>
      <c r="S240" s="3" t="s">
        <v>30</v>
      </c>
      <c r="T240" s="3" t="s">
        <v>151</v>
      </c>
      <c r="U240" s="3" t="s">
        <v>118</v>
      </c>
      <c r="V240" s="4"/>
      <c r="W240" s="4"/>
      <c r="X240" s="3" t="s">
        <v>37</v>
      </c>
      <c r="Y240" s="3" t="s">
        <v>38</v>
      </c>
      <c r="Z240" s="3" t="s">
        <v>37</v>
      </c>
      <c r="AA240" s="3" t="s">
        <v>38</v>
      </c>
      <c r="AB240" s="3" t="s">
        <v>997</v>
      </c>
      <c r="AC240" s="3" t="s">
        <v>998</v>
      </c>
    </row>
    <row r="241" spans="1:29" ht="25" customHeight="1" x14ac:dyDescent="0.35">
      <c r="A241" s="6">
        <v>79</v>
      </c>
      <c r="B241" s="3" t="s">
        <v>999</v>
      </c>
      <c r="C241" s="3"/>
      <c r="D241" s="3" t="s">
        <v>29</v>
      </c>
      <c r="E241" s="3" t="s">
        <v>33</v>
      </c>
      <c r="F241" s="3" t="s">
        <v>45</v>
      </c>
      <c r="G241" s="4"/>
      <c r="H241" s="3" t="s">
        <v>30</v>
      </c>
      <c r="I241" s="3" t="s">
        <v>735</v>
      </c>
      <c r="J241" s="5">
        <f t="shared" ref="J241:J244" si="1">I241-G241</f>
        <v>28.85</v>
      </c>
      <c r="K241" s="3" t="s">
        <v>30</v>
      </c>
      <c r="L241" s="4"/>
      <c r="M241" s="3" t="s">
        <v>33</v>
      </c>
      <c r="N241" s="3" t="s">
        <v>33</v>
      </c>
      <c r="O241" s="3" t="s">
        <v>34</v>
      </c>
      <c r="P241" s="3" t="s">
        <v>35</v>
      </c>
      <c r="Q241" s="3" t="s">
        <v>30</v>
      </c>
      <c r="R241" s="3" t="s">
        <v>107</v>
      </c>
      <c r="S241" s="3" t="s">
        <v>30</v>
      </c>
      <c r="T241" s="3" t="s">
        <v>1000</v>
      </c>
      <c r="U241" s="3" t="s">
        <v>441</v>
      </c>
      <c r="V241" s="3" t="s">
        <v>1001</v>
      </c>
      <c r="W241" s="4"/>
      <c r="X241" s="3" t="s">
        <v>37</v>
      </c>
      <c r="Y241" s="3" t="s">
        <v>37</v>
      </c>
      <c r="Z241" s="3" t="s">
        <v>37</v>
      </c>
      <c r="AA241" s="3" t="s">
        <v>37</v>
      </c>
      <c r="AB241" s="3" t="s">
        <v>1002</v>
      </c>
      <c r="AC241" s="3" t="s">
        <v>1003</v>
      </c>
    </row>
    <row r="242" spans="1:29" ht="25" customHeight="1" x14ac:dyDescent="0.35">
      <c r="A242" s="6">
        <v>76</v>
      </c>
      <c r="B242" s="3" t="s">
        <v>1004</v>
      </c>
      <c r="C242" s="3"/>
      <c r="D242" s="3" t="s">
        <v>29</v>
      </c>
      <c r="E242" s="3" t="s">
        <v>30</v>
      </c>
      <c r="F242" s="4"/>
      <c r="G242" s="3" t="s">
        <v>123</v>
      </c>
      <c r="H242" s="3" t="s">
        <v>30</v>
      </c>
      <c r="I242" s="3" t="s">
        <v>78</v>
      </c>
      <c r="J242" s="5">
        <f t="shared" si="1"/>
        <v>2</v>
      </c>
      <c r="K242" s="3" t="s">
        <v>30</v>
      </c>
      <c r="L242" s="4"/>
      <c r="M242" s="3" t="s">
        <v>33</v>
      </c>
      <c r="N242" s="3" t="s">
        <v>30</v>
      </c>
      <c r="O242" s="3" t="s">
        <v>34</v>
      </c>
      <c r="P242" s="3" t="s">
        <v>35</v>
      </c>
      <c r="Q242" s="3" t="s">
        <v>33</v>
      </c>
      <c r="R242" s="3" t="s">
        <v>124</v>
      </c>
      <c r="S242" s="3" t="s">
        <v>33</v>
      </c>
      <c r="T242" s="4"/>
      <c r="U242" s="4"/>
      <c r="V242" s="4"/>
      <c r="W242" s="4"/>
      <c r="X242" s="3" t="s">
        <v>38</v>
      </c>
      <c r="Y242" s="3" t="s">
        <v>38</v>
      </c>
      <c r="Z242" s="3" t="s">
        <v>38</v>
      </c>
      <c r="AA242" s="3" t="s">
        <v>38</v>
      </c>
      <c r="AB242" s="4"/>
      <c r="AC242" s="3" t="s">
        <v>1005</v>
      </c>
    </row>
    <row r="243" spans="1:29" ht="25" customHeight="1" x14ac:dyDescent="0.35">
      <c r="A243" s="6">
        <v>75</v>
      </c>
      <c r="B243" s="3" t="s">
        <v>1006</v>
      </c>
      <c r="C243" s="3"/>
      <c r="D243" s="3" t="s">
        <v>142</v>
      </c>
      <c r="E243" s="3" t="s">
        <v>30</v>
      </c>
      <c r="F243" s="4"/>
      <c r="G243" s="3" t="s">
        <v>204</v>
      </c>
      <c r="H243" s="3" t="s">
        <v>30</v>
      </c>
      <c r="I243" s="3" t="s">
        <v>364</v>
      </c>
      <c r="J243" s="5">
        <f t="shared" si="1"/>
        <v>1</v>
      </c>
      <c r="K243" s="3" t="s">
        <v>30</v>
      </c>
      <c r="L243" s="4"/>
      <c r="M243" s="3" t="s">
        <v>33</v>
      </c>
      <c r="N243" s="3" t="s">
        <v>30</v>
      </c>
      <c r="O243" s="3" t="s">
        <v>34</v>
      </c>
      <c r="P243" s="3" t="s">
        <v>35</v>
      </c>
      <c r="Q243" s="3" t="s">
        <v>33</v>
      </c>
      <c r="R243" s="3" t="s">
        <v>252</v>
      </c>
      <c r="S243" s="3" t="s">
        <v>33</v>
      </c>
      <c r="T243" s="4"/>
      <c r="U243" s="4"/>
      <c r="V243" s="4"/>
      <c r="W243" s="4"/>
      <c r="X243" s="3" t="s">
        <v>38</v>
      </c>
      <c r="Y243" s="3" t="s">
        <v>37</v>
      </c>
      <c r="Z243" s="3" t="s">
        <v>37</v>
      </c>
      <c r="AA243" s="3" t="s">
        <v>37</v>
      </c>
      <c r="AB243" s="3" t="s">
        <v>1007</v>
      </c>
      <c r="AC243" s="3" t="s">
        <v>870</v>
      </c>
    </row>
    <row r="244" spans="1:29" ht="25" customHeight="1" x14ac:dyDescent="0.35">
      <c r="A244" s="2">
        <v>16</v>
      </c>
      <c r="B244" s="3" t="s">
        <v>1008</v>
      </c>
      <c r="C244" s="3"/>
      <c r="D244" s="3" t="s">
        <v>142</v>
      </c>
      <c r="E244" s="3" t="s">
        <v>30</v>
      </c>
      <c r="F244" s="4"/>
      <c r="G244" s="3" t="s">
        <v>255</v>
      </c>
      <c r="H244" s="3" t="s">
        <v>30</v>
      </c>
      <c r="I244" s="3" t="s">
        <v>1009</v>
      </c>
      <c r="J244" s="5">
        <f t="shared" si="1"/>
        <v>37</v>
      </c>
      <c r="K244" s="3" t="s">
        <v>30</v>
      </c>
      <c r="L244" s="4"/>
      <c r="M244" s="3" t="s">
        <v>33</v>
      </c>
      <c r="N244" s="3" t="s">
        <v>30</v>
      </c>
      <c r="O244" s="3" t="s">
        <v>44</v>
      </c>
      <c r="P244" s="3" t="s">
        <v>58</v>
      </c>
      <c r="Q244" s="3" t="s">
        <v>30</v>
      </c>
      <c r="R244" s="3" t="s">
        <v>1010</v>
      </c>
      <c r="S244" s="3" t="s">
        <v>30</v>
      </c>
      <c r="T244" s="4"/>
      <c r="U244" s="3" t="s">
        <v>1011</v>
      </c>
      <c r="V244" s="3" t="s">
        <v>53</v>
      </c>
      <c r="W244" s="4"/>
      <c r="X244" s="3" t="s">
        <v>37</v>
      </c>
      <c r="Y244" s="3" t="s">
        <v>37</v>
      </c>
      <c r="Z244" s="3" t="s">
        <v>37</v>
      </c>
      <c r="AA244" s="3" t="s">
        <v>38</v>
      </c>
      <c r="AB244" s="3" t="s">
        <v>1012</v>
      </c>
      <c r="AC244" s="3" t="s">
        <v>1013</v>
      </c>
    </row>
    <row r="245" spans="1:29" ht="15.5" x14ac:dyDescent="0.35">
      <c r="A245" s="6"/>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5.5" x14ac:dyDescent="0.35">
      <c r="A246" s="6"/>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spans="1:29"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spans="1:29"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spans="1:29"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spans="1:29"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spans="1:29"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E4329-0DCA-40D6-9C09-D1773380C4E4}">
  <sheetPr filterMode="1">
    <outlinePr summaryBelow="0" summaryRight="0"/>
  </sheetPr>
  <dimension ref="A1:AD1000"/>
  <sheetViews>
    <sheetView topLeftCell="P1" workbookViewId="0">
      <pane ySplit="1" topLeftCell="A2" activePane="bottomLeft" state="frozen"/>
      <selection pane="bottomLeft" activeCell="S1" sqref="S1"/>
    </sheetView>
  </sheetViews>
  <sheetFormatPr defaultColWidth="12.6328125" defaultRowHeight="15.75" customHeight="1" x14ac:dyDescent="0.25"/>
  <cols>
    <col min="1" max="1" width="12.453125" bestFit="1" customWidth="1"/>
    <col min="2" max="2" width="12.81640625" style="10" bestFit="1" customWidth="1"/>
    <col min="3" max="3" width="19.08984375" style="10" bestFit="1" customWidth="1"/>
    <col min="4" max="4" width="19.08984375" style="10" customWidth="1"/>
    <col min="5" max="5" width="9.54296875" bestFit="1" customWidth="1"/>
    <col min="6" max="6" width="24.08984375" bestFit="1" customWidth="1"/>
    <col min="7" max="7" width="33.453125" bestFit="1" customWidth="1"/>
    <col min="8" max="8" width="25.54296875" bestFit="1" customWidth="1"/>
    <col min="9" max="9" width="13.1796875" bestFit="1" customWidth="1"/>
    <col min="10" max="11" width="14.453125" bestFit="1" customWidth="1"/>
    <col min="12" max="12" width="54.08984375" bestFit="1" customWidth="1"/>
    <col min="13" max="13" width="49.90625" bestFit="1" customWidth="1"/>
    <col min="14" max="14" width="28.54296875" bestFit="1" customWidth="1"/>
    <col min="15" max="15" width="32" bestFit="1" customWidth="1"/>
    <col min="16" max="16" width="22.26953125" bestFit="1" customWidth="1"/>
    <col min="17" max="17" width="27.6328125" bestFit="1" customWidth="1"/>
    <col min="18" max="18" width="18.81640625" bestFit="1" customWidth="1"/>
    <col min="19" max="19" width="53.36328125" bestFit="1" customWidth="1"/>
    <col min="20" max="20" width="35.1796875" bestFit="1" customWidth="1"/>
    <col min="21" max="21" width="126.54296875" bestFit="1" customWidth="1"/>
    <col min="22" max="22" width="118.7265625" bestFit="1" customWidth="1"/>
    <col min="23" max="23" width="137.26953125" bestFit="1" customWidth="1"/>
    <col min="24" max="24" width="41" bestFit="1" customWidth="1"/>
    <col min="25" max="25" width="22.08984375" bestFit="1" customWidth="1"/>
    <col min="26" max="26" width="36.1796875" bestFit="1" customWidth="1"/>
    <col min="27" max="27" width="26.54296875" bestFit="1" customWidth="1"/>
    <col min="28" max="28" width="30.54296875" bestFit="1" customWidth="1"/>
    <col min="29" max="29" width="255.6328125" bestFit="1" customWidth="1"/>
    <col min="30" max="30" width="11.1796875" style="13" bestFit="1" customWidth="1"/>
  </cols>
  <sheetData>
    <row r="1" spans="1:30" ht="53.5" customHeight="1" x14ac:dyDescent="0.35">
      <c r="A1" s="14" t="s">
        <v>0</v>
      </c>
      <c r="B1" s="15" t="s">
        <v>1</v>
      </c>
      <c r="C1" s="15" t="s">
        <v>1</v>
      </c>
      <c r="D1" s="15" t="s">
        <v>1</v>
      </c>
      <c r="E1" s="14" t="s">
        <v>1112</v>
      </c>
      <c r="F1" s="14" t="s">
        <v>3</v>
      </c>
      <c r="G1" s="14" t="s">
        <v>4</v>
      </c>
      <c r="H1" s="14" t="s">
        <v>5</v>
      </c>
      <c r="I1" s="14" t="s">
        <v>6</v>
      </c>
      <c r="J1" s="14" t="s">
        <v>7</v>
      </c>
      <c r="K1" s="14" t="s">
        <v>8</v>
      </c>
      <c r="L1" s="14" t="s">
        <v>9</v>
      </c>
      <c r="M1" s="14" t="s">
        <v>10</v>
      </c>
      <c r="N1" s="14" t="s">
        <v>11</v>
      </c>
      <c r="O1" s="14" t="s">
        <v>12</v>
      </c>
      <c r="P1" s="14" t="s">
        <v>13</v>
      </c>
      <c r="Q1" s="14" t="s">
        <v>14</v>
      </c>
      <c r="R1" s="14" t="s">
        <v>15</v>
      </c>
      <c r="S1" s="14" t="s">
        <v>1111</v>
      </c>
      <c r="T1" s="14" t="s">
        <v>17</v>
      </c>
      <c r="U1" s="14" t="s">
        <v>18</v>
      </c>
      <c r="V1" s="14" t="s">
        <v>19</v>
      </c>
      <c r="W1" s="14" t="s">
        <v>20</v>
      </c>
      <c r="X1" s="14" t="s">
        <v>21</v>
      </c>
      <c r="Y1" s="14" t="s">
        <v>22</v>
      </c>
      <c r="Z1" s="14" t="s">
        <v>23</v>
      </c>
      <c r="AA1" s="14" t="s">
        <v>24</v>
      </c>
      <c r="AB1" s="14" t="s">
        <v>25</v>
      </c>
      <c r="AC1" s="14" t="s">
        <v>26</v>
      </c>
      <c r="AD1" s="16" t="s">
        <v>27</v>
      </c>
    </row>
    <row r="2" spans="1:30" ht="16" customHeight="1" x14ac:dyDescent="0.35">
      <c r="A2" s="2">
        <v>18</v>
      </c>
      <c r="B2" s="8">
        <v>45470</v>
      </c>
      <c r="C2" s="8" t="s">
        <v>28</v>
      </c>
      <c r="D2" s="8">
        <v>45470</v>
      </c>
      <c r="E2" s="19">
        <v>0.58800925925925929</v>
      </c>
      <c r="F2" s="3" t="s">
        <v>30</v>
      </c>
      <c r="G2" s="4"/>
      <c r="H2" s="3">
        <v>33</v>
      </c>
      <c r="I2" s="3" t="s">
        <v>30</v>
      </c>
      <c r="J2" s="3">
        <v>35</v>
      </c>
      <c r="K2" s="5">
        <f t="shared" ref="K2:K65" si="0">J2-H2</f>
        <v>2</v>
      </c>
      <c r="L2" s="3" t="s">
        <v>30</v>
      </c>
      <c r="M2" s="4"/>
      <c r="N2" s="3" t="s">
        <v>33</v>
      </c>
      <c r="O2" s="3" t="s">
        <v>33</v>
      </c>
      <c r="P2" s="3" t="s">
        <v>34</v>
      </c>
      <c r="Q2" s="3">
        <v>40</v>
      </c>
      <c r="R2" s="3" t="s">
        <v>33</v>
      </c>
      <c r="S2" s="3" t="s">
        <v>1017</v>
      </c>
      <c r="T2" s="3" t="s">
        <v>33</v>
      </c>
      <c r="U2" s="4"/>
      <c r="V2" s="4"/>
      <c r="W2" s="4"/>
      <c r="X2" s="4"/>
      <c r="Y2" s="3">
        <v>5</v>
      </c>
      <c r="Z2" s="3">
        <v>4</v>
      </c>
      <c r="AA2" s="3">
        <v>5</v>
      </c>
      <c r="AB2" s="3">
        <v>4</v>
      </c>
      <c r="AC2" s="3" t="s">
        <v>39</v>
      </c>
      <c r="AD2" s="11" t="s">
        <v>40</v>
      </c>
    </row>
    <row r="3" spans="1:30" ht="16" customHeight="1" x14ac:dyDescent="0.35">
      <c r="A3" s="2">
        <v>4</v>
      </c>
      <c r="B3" s="8">
        <v>45470</v>
      </c>
      <c r="C3" s="8" t="s">
        <v>41</v>
      </c>
      <c r="D3" s="8">
        <v>45470</v>
      </c>
      <c r="E3" s="19">
        <v>0.5894328703703704</v>
      </c>
      <c r="F3" s="3" t="s">
        <v>30</v>
      </c>
      <c r="G3" s="4"/>
      <c r="H3" s="3">
        <v>14</v>
      </c>
      <c r="I3" s="3" t="s">
        <v>30</v>
      </c>
      <c r="J3" s="3">
        <v>17.5</v>
      </c>
      <c r="K3" s="5">
        <f t="shared" si="0"/>
        <v>3.5</v>
      </c>
      <c r="L3" s="3" t="s">
        <v>30</v>
      </c>
      <c r="M3" s="4"/>
      <c r="N3" s="3" t="s">
        <v>30</v>
      </c>
      <c r="O3" s="3" t="s">
        <v>33</v>
      </c>
      <c r="P3" s="3" t="s">
        <v>44</v>
      </c>
      <c r="Q3" s="3">
        <v>10</v>
      </c>
      <c r="R3" s="3" t="s">
        <v>30</v>
      </c>
      <c r="S3" s="3" t="s">
        <v>46</v>
      </c>
      <c r="T3" s="3" t="s">
        <v>33</v>
      </c>
      <c r="U3" s="4"/>
      <c r="V3" s="4"/>
      <c r="W3" s="4"/>
      <c r="X3" s="4"/>
      <c r="Y3" s="3">
        <v>4</v>
      </c>
      <c r="Z3" s="3">
        <v>4</v>
      </c>
      <c r="AA3" s="3">
        <v>4</v>
      </c>
      <c r="AB3" s="3">
        <v>3</v>
      </c>
      <c r="AC3" s="3" t="s">
        <v>48</v>
      </c>
      <c r="AD3" s="11" t="s">
        <v>49</v>
      </c>
    </row>
    <row r="4" spans="1:30" ht="16" customHeight="1" x14ac:dyDescent="0.35">
      <c r="A4" s="6">
        <v>72</v>
      </c>
      <c r="B4" s="8">
        <v>45470</v>
      </c>
      <c r="C4" s="8" t="s">
        <v>50</v>
      </c>
      <c r="D4" s="8">
        <v>45470</v>
      </c>
      <c r="E4" s="19">
        <v>0.59234953703703697</v>
      </c>
      <c r="F4" s="3" t="s">
        <v>33</v>
      </c>
      <c r="G4" s="3">
        <v>5</v>
      </c>
      <c r="H4" s="4"/>
      <c r="I4" s="3" t="s">
        <v>33</v>
      </c>
      <c r="J4" s="4"/>
      <c r="K4" s="5">
        <f t="shared" si="0"/>
        <v>0</v>
      </c>
      <c r="L4" s="4"/>
      <c r="M4" s="4"/>
      <c r="N4" s="4"/>
      <c r="O4" s="4"/>
      <c r="P4" s="4"/>
      <c r="Q4" s="4"/>
      <c r="R4" s="3" t="s">
        <v>33</v>
      </c>
      <c r="S4" s="3" t="s">
        <v>51</v>
      </c>
      <c r="T4" s="3" t="s">
        <v>30</v>
      </c>
      <c r="U4" s="3" t="s">
        <v>52</v>
      </c>
      <c r="V4" s="3" t="s">
        <v>53</v>
      </c>
      <c r="W4" s="3" t="s">
        <v>54</v>
      </c>
      <c r="X4" s="4"/>
      <c r="Y4" s="3">
        <v>3</v>
      </c>
      <c r="Z4" s="3">
        <v>3</v>
      </c>
      <c r="AA4" s="3">
        <v>4</v>
      </c>
      <c r="AB4" s="3">
        <v>3</v>
      </c>
      <c r="AC4" s="3" t="s">
        <v>55</v>
      </c>
      <c r="AD4" s="11" t="s">
        <v>56</v>
      </c>
    </row>
    <row r="5" spans="1:30" ht="16" customHeight="1" x14ac:dyDescent="0.35">
      <c r="A5" s="6">
        <v>71</v>
      </c>
      <c r="B5" s="8">
        <v>45470</v>
      </c>
      <c r="C5" s="8" t="s">
        <v>57</v>
      </c>
      <c r="D5" s="8">
        <v>45470</v>
      </c>
      <c r="E5" s="19">
        <v>0.59434027777777776</v>
      </c>
      <c r="F5" s="3" t="s">
        <v>30</v>
      </c>
      <c r="G5" s="4"/>
      <c r="H5" s="3">
        <v>15</v>
      </c>
      <c r="I5" s="3" t="s">
        <v>30</v>
      </c>
      <c r="J5" s="3">
        <v>19.68</v>
      </c>
      <c r="K5" s="5">
        <f t="shared" si="0"/>
        <v>4.68</v>
      </c>
      <c r="L5" s="3" t="s">
        <v>30</v>
      </c>
      <c r="M5" s="4"/>
      <c r="N5" s="3" t="s">
        <v>30</v>
      </c>
      <c r="O5" s="3" t="s">
        <v>30</v>
      </c>
      <c r="P5" s="3" t="s">
        <v>34</v>
      </c>
      <c r="Q5" s="3">
        <v>40</v>
      </c>
      <c r="R5" s="3" t="s">
        <v>33</v>
      </c>
      <c r="S5" s="3" t="s">
        <v>60</v>
      </c>
      <c r="T5" s="3" t="s">
        <v>30</v>
      </c>
      <c r="U5" s="3" t="s">
        <v>61</v>
      </c>
      <c r="V5" s="3" t="s">
        <v>62</v>
      </c>
      <c r="W5" s="3" t="s">
        <v>63</v>
      </c>
      <c r="X5" s="4"/>
      <c r="Y5" s="3">
        <v>5</v>
      </c>
      <c r="Z5" s="3">
        <v>5</v>
      </c>
      <c r="AA5" s="3">
        <v>5</v>
      </c>
      <c r="AB5" s="3">
        <v>5</v>
      </c>
      <c r="AC5" s="3" t="s">
        <v>64</v>
      </c>
      <c r="AD5" s="11" t="s">
        <v>65</v>
      </c>
    </row>
    <row r="6" spans="1:30" ht="16" customHeight="1" x14ac:dyDescent="0.35">
      <c r="A6" s="6">
        <v>68</v>
      </c>
      <c r="B6" s="8">
        <v>45470</v>
      </c>
      <c r="C6" s="8" t="s">
        <v>66</v>
      </c>
      <c r="D6" s="8">
        <v>45470</v>
      </c>
      <c r="E6" s="19">
        <v>0.59444444444444444</v>
      </c>
      <c r="F6" s="3" t="s">
        <v>33</v>
      </c>
      <c r="G6" s="3">
        <v>10</v>
      </c>
      <c r="H6" s="4"/>
      <c r="I6" s="3" t="s">
        <v>33</v>
      </c>
      <c r="J6" s="4"/>
      <c r="K6" s="5">
        <f t="shared" si="0"/>
        <v>0</v>
      </c>
      <c r="L6" s="4"/>
      <c r="M6" s="4"/>
      <c r="N6" s="4"/>
      <c r="O6" s="4"/>
      <c r="P6" s="4"/>
      <c r="Q6" s="4"/>
      <c r="R6" s="3" t="s">
        <v>33</v>
      </c>
      <c r="S6" s="3" t="s">
        <v>60</v>
      </c>
      <c r="T6" s="3" t="s">
        <v>30</v>
      </c>
      <c r="U6" s="3" t="s">
        <v>67</v>
      </c>
      <c r="V6" s="3" t="s">
        <v>68</v>
      </c>
      <c r="W6" s="3" t="s">
        <v>69</v>
      </c>
      <c r="X6" s="4"/>
      <c r="Y6" s="3">
        <v>5</v>
      </c>
      <c r="Z6" s="3">
        <v>5</v>
      </c>
      <c r="AA6" s="3">
        <v>5</v>
      </c>
      <c r="AB6" s="3">
        <v>5</v>
      </c>
      <c r="AC6" s="4"/>
      <c r="AD6" s="11" t="s">
        <v>70</v>
      </c>
    </row>
    <row r="7" spans="1:30" ht="16" customHeight="1" x14ac:dyDescent="0.35">
      <c r="A7" s="6">
        <v>66</v>
      </c>
      <c r="B7" s="8">
        <v>45470</v>
      </c>
      <c r="C7" s="8" t="s">
        <v>71</v>
      </c>
      <c r="D7" s="8">
        <v>45470</v>
      </c>
      <c r="E7" s="19">
        <v>0.59446759259259263</v>
      </c>
      <c r="F7" s="3" t="s">
        <v>33</v>
      </c>
      <c r="G7" s="3">
        <v>0</v>
      </c>
      <c r="H7" s="4"/>
      <c r="I7" s="3" t="s">
        <v>30</v>
      </c>
      <c r="J7" s="3">
        <v>42</v>
      </c>
      <c r="K7" s="5">
        <f t="shared" si="0"/>
        <v>42</v>
      </c>
      <c r="L7" s="3" t="s">
        <v>30</v>
      </c>
      <c r="M7" s="4"/>
      <c r="N7" s="3" t="s">
        <v>30</v>
      </c>
      <c r="O7" s="3" t="s">
        <v>33</v>
      </c>
      <c r="P7" s="3" t="s">
        <v>34</v>
      </c>
      <c r="Q7" s="3" t="s">
        <v>74</v>
      </c>
      <c r="R7" s="3" t="s">
        <v>33</v>
      </c>
      <c r="S7" s="3" t="s">
        <v>1025</v>
      </c>
      <c r="T7" s="3" t="s">
        <v>33</v>
      </c>
      <c r="U7" s="4"/>
      <c r="V7" s="4"/>
      <c r="W7" s="4"/>
      <c r="X7" s="4"/>
      <c r="Y7" s="3">
        <v>4</v>
      </c>
      <c r="Z7" s="3">
        <v>5</v>
      </c>
      <c r="AA7" s="3">
        <v>5</v>
      </c>
      <c r="AB7" s="3">
        <v>5</v>
      </c>
      <c r="AC7" s="4"/>
      <c r="AD7" s="11" t="s">
        <v>76</v>
      </c>
    </row>
    <row r="8" spans="1:30" ht="16" customHeight="1" x14ac:dyDescent="0.35">
      <c r="A8" s="6">
        <v>65</v>
      </c>
      <c r="B8" s="8">
        <v>45470</v>
      </c>
      <c r="C8" s="8" t="s">
        <v>77</v>
      </c>
      <c r="D8" s="8">
        <v>45470</v>
      </c>
      <c r="E8" s="19">
        <v>0.59459490740740739</v>
      </c>
      <c r="F8" s="3" t="s">
        <v>30</v>
      </c>
      <c r="G8" s="4"/>
      <c r="H8" s="3">
        <v>15</v>
      </c>
      <c r="I8" s="3" t="s">
        <v>30</v>
      </c>
      <c r="J8" s="3">
        <v>27</v>
      </c>
      <c r="K8" s="5">
        <f t="shared" si="0"/>
        <v>12</v>
      </c>
      <c r="L8" s="3" t="s">
        <v>30</v>
      </c>
      <c r="M8" s="4"/>
      <c r="N8" s="3" t="s">
        <v>30</v>
      </c>
      <c r="O8" s="3" t="s">
        <v>30</v>
      </c>
      <c r="P8" s="3" t="s">
        <v>34</v>
      </c>
      <c r="Q8" s="3">
        <v>35</v>
      </c>
      <c r="R8" s="3" t="s">
        <v>33</v>
      </c>
      <c r="S8" s="3" t="s">
        <v>1035</v>
      </c>
      <c r="T8" s="3" t="s">
        <v>33</v>
      </c>
      <c r="U8" s="4"/>
      <c r="V8" s="4"/>
      <c r="W8" s="4"/>
      <c r="X8" s="4"/>
      <c r="Y8" s="3">
        <v>5</v>
      </c>
      <c r="Z8" s="3">
        <v>5</v>
      </c>
      <c r="AA8" s="3">
        <v>4</v>
      </c>
      <c r="AB8" s="3">
        <v>5</v>
      </c>
      <c r="AC8" s="3" t="s">
        <v>80</v>
      </c>
      <c r="AD8" s="11" t="s">
        <v>81</v>
      </c>
    </row>
    <row r="9" spans="1:30" ht="16" customHeight="1" x14ac:dyDescent="0.35">
      <c r="A9" s="6">
        <v>64</v>
      </c>
      <c r="B9" s="8">
        <v>45470</v>
      </c>
      <c r="C9" s="8" t="s">
        <v>82</v>
      </c>
      <c r="D9" s="8">
        <v>45470</v>
      </c>
      <c r="E9" s="19">
        <v>0.59460648148148143</v>
      </c>
      <c r="F9" s="3" t="s">
        <v>30</v>
      </c>
      <c r="G9" s="4"/>
      <c r="H9" s="3">
        <v>37.5</v>
      </c>
      <c r="I9" s="3" t="s">
        <v>30</v>
      </c>
      <c r="J9" s="3">
        <v>37.5</v>
      </c>
      <c r="K9" s="5">
        <f t="shared" si="0"/>
        <v>0</v>
      </c>
      <c r="L9" s="3" t="s">
        <v>30</v>
      </c>
      <c r="M9" s="4"/>
      <c r="N9" s="3" t="s">
        <v>33</v>
      </c>
      <c r="O9" s="3" t="s">
        <v>33</v>
      </c>
      <c r="P9" s="3" t="s">
        <v>34</v>
      </c>
      <c r="Q9" s="3">
        <v>40</v>
      </c>
      <c r="R9" s="3" t="s">
        <v>30</v>
      </c>
      <c r="S9" s="3" t="s">
        <v>1014</v>
      </c>
      <c r="T9" s="3" t="s">
        <v>33</v>
      </c>
      <c r="U9" s="4"/>
      <c r="V9" s="4"/>
      <c r="W9" s="4"/>
      <c r="X9" s="4"/>
      <c r="Y9" s="3">
        <v>5</v>
      </c>
      <c r="Z9" s="3">
        <v>5</v>
      </c>
      <c r="AA9" s="3">
        <v>5</v>
      </c>
      <c r="AB9" s="3">
        <v>5</v>
      </c>
      <c r="AC9" s="4"/>
      <c r="AD9" s="11" t="s">
        <v>85</v>
      </c>
    </row>
    <row r="10" spans="1:30" ht="16" customHeight="1" x14ac:dyDescent="0.35">
      <c r="A10" s="6">
        <v>50</v>
      </c>
      <c r="B10" s="8">
        <v>45470</v>
      </c>
      <c r="C10" s="8" t="s">
        <v>86</v>
      </c>
      <c r="D10" s="8">
        <v>45470</v>
      </c>
      <c r="E10" s="19">
        <v>0.59471064814814811</v>
      </c>
      <c r="F10" s="3" t="s">
        <v>30</v>
      </c>
      <c r="G10" s="4"/>
      <c r="H10" s="3">
        <v>18</v>
      </c>
      <c r="I10" s="3" t="s">
        <v>30</v>
      </c>
      <c r="J10" s="3">
        <v>23</v>
      </c>
      <c r="K10" s="5">
        <f t="shared" si="0"/>
        <v>5</v>
      </c>
      <c r="L10" s="3" t="s">
        <v>30</v>
      </c>
      <c r="M10" s="4"/>
      <c r="N10" s="3" t="s">
        <v>30</v>
      </c>
      <c r="O10" s="3" t="s">
        <v>30</v>
      </c>
      <c r="P10" s="3" t="s">
        <v>34</v>
      </c>
      <c r="Q10" s="3">
        <v>40</v>
      </c>
      <c r="R10" s="3" t="s">
        <v>33</v>
      </c>
      <c r="S10" s="3" t="s">
        <v>91</v>
      </c>
      <c r="T10" s="3" t="s">
        <v>30</v>
      </c>
      <c r="U10" s="3" t="s">
        <v>90</v>
      </c>
      <c r="V10" s="3" t="s">
        <v>91</v>
      </c>
      <c r="W10" s="4"/>
      <c r="X10" s="4"/>
      <c r="Y10" s="3">
        <v>5</v>
      </c>
      <c r="Z10" s="3">
        <v>3</v>
      </c>
      <c r="AA10" s="3">
        <v>3</v>
      </c>
      <c r="AB10" s="3">
        <v>4</v>
      </c>
      <c r="AC10" s="4"/>
      <c r="AD10" s="11" t="s">
        <v>92</v>
      </c>
    </row>
    <row r="11" spans="1:30" ht="16" customHeight="1" x14ac:dyDescent="0.35">
      <c r="A11" s="6">
        <v>49</v>
      </c>
      <c r="B11" s="8">
        <v>45470</v>
      </c>
      <c r="C11" s="8" t="s">
        <v>93</v>
      </c>
      <c r="D11" s="8">
        <v>45470</v>
      </c>
      <c r="E11" s="19">
        <v>0.59484953703703702</v>
      </c>
      <c r="F11" s="3" t="s">
        <v>33</v>
      </c>
      <c r="G11" s="3">
        <v>0</v>
      </c>
      <c r="H11" s="4"/>
      <c r="I11" s="3" t="s">
        <v>30</v>
      </c>
      <c r="J11" s="3">
        <v>36</v>
      </c>
      <c r="K11" s="5">
        <f t="shared" si="0"/>
        <v>36</v>
      </c>
      <c r="L11" s="3" t="s">
        <v>30</v>
      </c>
      <c r="M11" s="4"/>
      <c r="N11" s="3" t="s">
        <v>33</v>
      </c>
      <c r="O11" s="3" t="s">
        <v>33</v>
      </c>
      <c r="P11" s="3" t="s">
        <v>34</v>
      </c>
      <c r="Q11" s="3">
        <v>35</v>
      </c>
      <c r="R11" s="3" t="s">
        <v>33</v>
      </c>
      <c r="S11" s="3" t="s">
        <v>60</v>
      </c>
      <c r="T11" s="3" t="s">
        <v>30</v>
      </c>
      <c r="U11" s="3" t="s">
        <v>95</v>
      </c>
      <c r="V11" s="3" t="s">
        <v>96</v>
      </c>
      <c r="W11" s="4"/>
      <c r="X11" s="4"/>
      <c r="Y11" s="3">
        <v>5</v>
      </c>
      <c r="Z11" s="3">
        <v>5</v>
      </c>
      <c r="AA11" s="3">
        <v>5</v>
      </c>
      <c r="AB11" s="3">
        <v>4</v>
      </c>
      <c r="AC11" s="4"/>
      <c r="AD11" s="11" t="s">
        <v>97</v>
      </c>
    </row>
    <row r="12" spans="1:30" ht="16" customHeight="1" x14ac:dyDescent="0.35">
      <c r="A12" s="6">
        <v>48</v>
      </c>
      <c r="B12" s="8">
        <v>45470</v>
      </c>
      <c r="C12" s="8" t="s">
        <v>98</v>
      </c>
      <c r="D12" s="8">
        <v>45470</v>
      </c>
      <c r="E12" s="19">
        <v>0.59488425925925925</v>
      </c>
      <c r="F12" s="3" t="s">
        <v>33</v>
      </c>
      <c r="G12" s="3">
        <v>1</v>
      </c>
      <c r="H12" s="4"/>
      <c r="I12" s="3" t="s">
        <v>33</v>
      </c>
      <c r="J12" s="4"/>
      <c r="K12" s="5">
        <f t="shared" si="0"/>
        <v>0</v>
      </c>
      <c r="L12" s="4"/>
      <c r="M12" s="4"/>
      <c r="N12" s="4"/>
      <c r="O12" s="4"/>
      <c r="P12" s="4"/>
      <c r="Q12" s="4"/>
      <c r="R12" s="3" t="s">
        <v>33</v>
      </c>
      <c r="S12" s="3" t="s">
        <v>1026</v>
      </c>
      <c r="T12" s="3" t="s">
        <v>30</v>
      </c>
      <c r="U12" s="3" t="s">
        <v>101</v>
      </c>
      <c r="V12" s="3" t="s">
        <v>102</v>
      </c>
      <c r="W12" s="4"/>
      <c r="X12" s="4"/>
      <c r="Y12" s="3">
        <v>4</v>
      </c>
      <c r="Z12" s="3">
        <v>4</v>
      </c>
      <c r="AA12" s="3">
        <v>3</v>
      </c>
      <c r="AB12" s="3">
        <v>4</v>
      </c>
      <c r="AC12" s="3" t="s">
        <v>103</v>
      </c>
      <c r="AD12" s="11" t="s">
        <v>104</v>
      </c>
    </row>
    <row r="13" spans="1:30" ht="16" customHeight="1" x14ac:dyDescent="0.35">
      <c r="A13" s="6">
        <v>46</v>
      </c>
      <c r="B13" s="8">
        <v>45470</v>
      </c>
      <c r="C13" s="8" t="s">
        <v>105</v>
      </c>
      <c r="D13" s="8">
        <v>45470</v>
      </c>
      <c r="E13" s="19">
        <v>0.59496527777777775</v>
      </c>
      <c r="F13" s="3" t="s">
        <v>33</v>
      </c>
      <c r="G13" s="3">
        <v>32</v>
      </c>
      <c r="H13" s="4"/>
      <c r="I13" s="3" t="s">
        <v>33</v>
      </c>
      <c r="J13" s="4"/>
      <c r="K13" s="5">
        <f t="shared" si="0"/>
        <v>0</v>
      </c>
      <c r="L13" s="4"/>
      <c r="M13" s="4"/>
      <c r="N13" s="4"/>
      <c r="O13" s="4"/>
      <c r="P13" s="4"/>
      <c r="Q13" s="4"/>
      <c r="R13" s="3" t="s">
        <v>30</v>
      </c>
      <c r="S13" s="3" t="s">
        <v>107</v>
      </c>
      <c r="T13" s="3" t="s">
        <v>30</v>
      </c>
      <c r="U13" s="3" t="s">
        <v>108</v>
      </c>
      <c r="V13" s="3" t="s">
        <v>53</v>
      </c>
      <c r="W13" s="3" t="s">
        <v>109</v>
      </c>
      <c r="X13" s="4"/>
      <c r="Y13" s="3">
        <v>5</v>
      </c>
      <c r="Z13" s="3">
        <v>5</v>
      </c>
      <c r="AA13" s="3">
        <v>5</v>
      </c>
      <c r="AB13" s="3">
        <v>5</v>
      </c>
      <c r="AC13" s="3" t="s">
        <v>110</v>
      </c>
      <c r="AD13" s="11" t="s">
        <v>111</v>
      </c>
    </row>
    <row r="14" spans="1:30" ht="16" customHeight="1" x14ac:dyDescent="0.35">
      <c r="A14" s="6">
        <v>43</v>
      </c>
      <c r="B14" s="8">
        <v>45470</v>
      </c>
      <c r="C14" s="8" t="s">
        <v>112</v>
      </c>
      <c r="D14" s="8">
        <v>45470</v>
      </c>
      <c r="E14" s="19">
        <v>0.59502314814814816</v>
      </c>
      <c r="F14" s="3" t="s">
        <v>33</v>
      </c>
      <c r="G14" s="3">
        <v>10</v>
      </c>
      <c r="H14" s="4"/>
      <c r="I14" s="3" t="s">
        <v>33</v>
      </c>
      <c r="J14" s="4"/>
      <c r="K14" s="5">
        <f t="shared" si="0"/>
        <v>0</v>
      </c>
      <c r="L14" s="4"/>
      <c r="M14" s="4"/>
      <c r="N14" s="4"/>
      <c r="O14" s="4"/>
      <c r="P14" s="4"/>
      <c r="Q14" s="4"/>
      <c r="R14" s="3" t="s">
        <v>33</v>
      </c>
      <c r="S14" s="3" t="s">
        <v>60</v>
      </c>
      <c r="T14" s="3" t="s">
        <v>33</v>
      </c>
      <c r="U14" s="4"/>
      <c r="V14" s="4"/>
      <c r="W14" s="4"/>
      <c r="X14" s="4"/>
      <c r="Y14" s="3">
        <v>5</v>
      </c>
      <c r="Z14" s="3">
        <v>5</v>
      </c>
      <c r="AA14" s="3">
        <v>4</v>
      </c>
      <c r="AB14" s="3">
        <v>4</v>
      </c>
      <c r="AC14" s="3" t="s">
        <v>113</v>
      </c>
      <c r="AD14" s="11" t="s">
        <v>114</v>
      </c>
    </row>
    <row r="15" spans="1:30" ht="16" customHeight="1" x14ac:dyDescent="0.35">
      <c r="A15" s="6">
        <v>42</v>
      </c>
      <c r="B15" s="8">
        <v>45470</v>
      </c>
      <c r="C15" s="8" t="s">
        <v>115</v>
      </c>
      <c r="D15" s="8">
        <v>45470</v>
      </c>
      <c r="E15" s="19">
        <v>0.59525462962962961</v>
      </c>
      <c r="F15" s="3" t="s">
        <v>33</v>
      </c>
      <c r="G15" s="3">
        <v>13</v>
      </c>
      <c r="H15" s="4"/>
      <c r="I15" s="3" t="s">
        <v>30</v>
      </c>
      <c r="J15" s="3">
        <v>35</v>
      </c>
      <c r="K15" s="5">
        <f t="shared" si="0"/>
        <v>35</v>
      </c>
      <c r="L15" s="3" t="s">
        <v>30</v>
      </c>
      <c r="M15" s="4"/>
      <c r="N15" s="3" t="s">
        <v>30</v>
      </c>
      <c r="O15" s="3" t="s">
        <v>33</v>
      </c>
      <c r="P15" s="3" t="s">
        <v>34</v>
      </c>
      <c r="Q15" s="3">
        <v>40</v>
      </c>
      <c r="R15" s="3" t="s">
        <v>33</v>
      </c>
      <c r="S15" s="3" t="s">
        <v>107</v>
      </c>
      <c r="T15" s="3" t="s">
        <v>30</v>
      </c>
      <c r="U15" s="3" t="s">
        <v>117</v>
      </c>
      <c r="V15" s="3" t="s">
        <v>118</v>
      </c>
      <c r="W15" s="3" t="s">
        <v>119</v>
      </c>
      <c r="X15" s="4"/>
      <c r="Y15" s="3">
        <v>3</v>
      </c>
      <c r="Z15" s="3">
        <v>5</v>
      </c>
      <c r="AA15" s="3">
        <v>4</v>
      </c>
      <c r="AB15" s="3">
        <v>4</v>
      </c>
      <c r="AC15" s="3" t="s">
        <v>120</v>
      </c>
      <c r="AD15" s="11" t="s">
        <v>121</v>
      </c>
    </row>
    <row r="16" spans="1:30" ht="16" customHeight="1" x14ac:dyDescent="0.35">
      <c r="A16" s="6">
        <v>1808</v>
      </c>
      <c r="B16" s="8">
        <v>45470</v>
      </c>
      <c r="C16" s="8" t="s">
        <v>122</v>
      </c>
      <c r="D16" s="8">
        <v>45470</v>
      </c>
      <c r="E16" s="19">
        <v>0.59526620370370364</v>
      </c>
      <c r="F16" s="3" t="s">
        <v>33</v>
      </c>
      <c r="G16" s="3">
        <v>1</v>
      </c>
      <c r="H16" s="4"/>
      <c r="I16" s="3" t="s">
        <v>30</v>
      </c>
      <c r="J16" s="3">
        <v>25</v>
      </c>
      <c r="K16" s="5">
        <f t="shared" si="0"/>
        <v>25</v>
      </c>
      <c r="L16" s="3" t="s">
        <v>30</v>
      </c>
      <c r="M16" s="4"/>
      <c r="N16" s="3" t="s">
        <v>30</v>
      </c>
      <c r="O16" s="3" t="s">
        <v>30</v>
      </c>
      <c r="P16" s="3" t="s">
        <v>44</v>
      </c>
      <c r="Q16" s="3">
        <v>25</v>
      </c>
      <c r="R16" s="3" t="s">
        <v>30</v>
      </c>
      <c r="S16" s="3" t="s">
        <v>124</v>
      </c>
      <c r="T16" s="3" t="s">
        <v>33</v>
      </c>
      <c r="U16" s="4"/>
      <c r="V16" s="4"/>
      <c r="W16" s="4"/>
      <c r="X16" s="4"/>
      <c r="Y16" s="3">
        <v>5</v>
      </c>
      <c r="Z16" s="3">
        <v>4</v>
      </c>
      <c r="AA16" s="3">
        <v>5</v>
      </c>
      <c r="AB16" s="3">
        <v>4</v>
      </c>
      <c r="AC16" s="3" t="s">
        <v>125</v>
      </c>
      <c r="AD16" s="11" t="s">
        <v>126</v>
      </c>
    </row>
    <row r="17" spans="1:30" ht="16" customHeight="1" x14ac:dyDescent="0.35">
      <c r="A17" s="6">
        <v>1801</v>
      </c>
      <c r="B17" s="8">
        <v>45470</v>
      </c>
      <c r="C17" s="8" t="s">
        <v>127</v>
      </c>
      <c r="D17" s="8">
        <v>45470</v>
      </c>
      <c r="E17" s="19">
        <v>0.59538194444444448</v>
      </c>
      <c r="F17" s="3" t="s">
        <v>30</v>
      </c>
      <c r="G17" s="4"/>
      <c r="H17" s="3">
        <v>22</v>
      </c>
      <c r="I17" s="3" t="s">
        <v>30</v>
      </c>
      <c r="J17" s="3">
        <v>25.5</v>
      </c>
      <c r="K17" s="5">
        <f t="shared" si="0"/>
        <v>3.5</v>
      </c>
      <c r="L17" s="3" t="s">
        <v>30</v>
      </c>
      <c r="M17" s="4"/>
      <c r="N17" s="3" t="s">
        <v>30</v>
      </c>
      <c r="O17" s="3" t="s">
        <v>30</v>
      </c>
      <c r="P17" s="3" t="s">
        <v>34</v>
      </c>
      <c r="Q17" s="3">
        <v>40</v>
      </c>
      <c r="R17" s="3" t="s">
        <v>30</v>
      </c>
      <c r="S17" s="3" t="s">
        <v>130</v>
      </c>
      <c r="T17" s="3" t="s">
        <v>30</v>
      </c>
      <c r="U17" s="3" t="s">
        <v>131</v>
      </c>
      <c r="V17" s="3" t="s">
        <v>132</v>
      </c>
      <c r="W17" s="3" t="s">
        <v>133</v>
      </c>
      <c r="X17" s="4"/>
      <c r="Y17" s="3">
        <v>4</v>
      </c>
      <c r="Z17" s="3">
        <v>4</v>
      </c>
      <c r="AA17" s="3">
        <v>5</v>
      </c>
      <c r="AB17" s="3">
        <v>4</v>
      </c>
      <c r="AC17" s="4"/>
      <c r="AD17" s="11" t="s">
        <v>134</v>
      </c>
    </row>
    <row r="18" spans="1:30" ht="16" customHeight="1" x14ac:dyDescent="0.35">
      <c r="A18" s="6">
        <v>1798</v>
      </c>
      <c r="B18" s="8">
        <v>45470</v>
      </c>
      <c r="C18" s="8" t="s">
        <v>135</v>
      </c>
      <c r="D18" s="8">
        <v>45470</v>
      </c>
      <c r="E18" s="19">
        <v>0.59547453703703701</v>
      </c>
      <c r="F18" s="3" t="s">
        <v>30</v>
      </c>
      <c r="G18" s="4"/>
      <c r="H18" s="3">
        <v>25</v>
      </c>
      <c r="I18" s="3" t="s">
        <v>30</v>
      </c>
      <c r="J18" s="3">
        <v>30</v>
      </c>
      <c r="K18" s="5">
        <f t="shared" si="0"/>
        <v>5</v>
      </c>
      <c r="L18" s="3" t="s">
        <v>30</v>
      </c>
      <c r="M18" s="4"/>
      <c r="N18" s="3" t="s">
        <v>30</v>
      </c>
      <c r="O18" s="3" t="s">
        <v>33</v>
      </c>
      <c r="P18" s="3" t="s">
        <v>34</v>
      </c>
      <c r="Q18" s="3">
        <v>40</v>
      </c>
      <c r="R18" s="3" t="s">
        <v>30</v>
      </c>
      <c r="S18" s="3" t="s">
        <v>107</v>
      </c>
      <c r="T18" s="3" t="s">
        <v>30</v>
      </c>
      <c r="U18" s="3" t="s">
        <v>67</v>
      </c>
      <c r="V18" s="3" t="s">
        <v>137</v>
      </c>
      <c r="W18" s="3" t="s">
        <v>138</v>
      </c>
      <c r="X18" s="4"/>
      <c r="Y18" s="3">
        <v>4</v>
      </c>
      <c r="Z18" s="3">
        <v>4</v>
      </c>
      <c r="AA18" s="3">
        <v>4</v>
      </c>
      <c r="AB18" s="3">
        <v>3</v>
      </c>
      <c r="AC18" s="3" t="s">
        <v>139</v>
      </c>
      <c r="AD18" s="11" t="s">
        <v>140</v>
      </c>
    </row>
    <row r="19" spans="1:30" ht="16" customHeight="1" x14ac:dyDescent="0.35">
      <c r="A19" s="6">
        <v>1786</v>
      </c>
      <c r="B19" s="8">
        <v>45470</v>
      </c>
      <c r="C19" s="8" t="s">
        <v>141</v>
      </c>
      <c r="D19" s="8">
        <v>45470</v>
      </c>
      <c r="E19" s="19">
        <v>0.59584490740740736</v>
      </c>
      <c r="F19" s="3" t="s">
        <v>30</v>
      </c>
      <c r="G19" s="4"/>
      <c r="H19" s="3">
        <v>10</v>
      </c>
      <c r="I19" s="3" t="s">
        <v>30</v>
      </c>
      <c r="J19" s="3">
        <v>10</v>
      </c>
      <c r="K19" s="5">
        <f t="shared" si="0"/>
        <v>0</v>
      </c>
      <c r="L19" s="3" t="s">
        <v>30</v>
      </c>
      <c r="M19" s="4"/>
      <c r="N19" s="3" t="s">
        <v>33</v>
      </c>
      <c r="O19" s="3" t="s">
        <v>33</v>
      </c>
      <c r="P19" s="3" t="s">
        <v>44</v>
      </c>
      <c r="Q19" s="3">
        <v>5</v>
      </c>
      <c r="R19" s="3" t="s">
        <v>30</v>
      </c>
      <c r="S19" s="3" t="s">
        <v>143</v>
      </c>
      <c r="T19" s="3" t="s">
        <v>30</v>
      </c>
      <c r="U19" s="3" t="s">
        <v>144</v>
      </c>
      <c r="V19" s="3" t="s">
        <v>145</v>
      </c>
      <c r="W19" s="3" t="s">
        <v>146</v>
      </c>
      <c r="X19" s="4"/>
      <c r="Y19" s="3">
        <v>5</v>
      </c>
      <c r="Z19" s="3">
        <v>5</v>
      </c>
      <c r="AA19" s="3">
        <v>3</v>
      </c>
      <c r="AB19" s="3">
        <v>4</v>
      </c>
      <c r="AC19" s="3" t="s">
        <v>147</v>
      </c>
      <c r="AD19" s="11" t="s">
        <v>148</v>
      </c>
    </row>
    <row r="20" spans="1:30" ht="16" customHeight="1" x14ac:dyDescent="0.35">
      <c r="A20" s="6">
        <v>1785</v>
      </c>
      <c r="B20" s="8">
        <v>45470</v>
      </c>
      <c r="C20" s="8" t="s">
        <v>149</v>
      </c>
      <c r="D20" s="8">
        <v>45470</v>
      </c>
      <c r="E20" s="19">
        <v>0.59644675925925927</v>
      </c>
      <c r="F20" s="3" t="s">
        <v>33</v>
      </c>
      <c r="G20" s="3">
        <v>9</v>
      </c>
      <c r="H20" s="4"/>
      <c r="I20" s="3" t="s">
        <v>30</v>
      </c>
      <c r="J20" s="3">
        <v>40</v>
      </c>
      <c r="K20" s="5">
        <f t="shared" si="0"/>
        <v>40</v>
      </c>
      <c r="L20" s="3" t="s">
        <v>30</v>
      </c>
      <c r="M20" s="4"/>
      <c r="N20" s="3" t="s">
        <v>30</v>
      </c>
      <c r="O20" s="3" t="s">
        <v>30</v>
      </c>
      <c r="P20" s="3" t="s">
        <v>44</v>
      </c>
      <c r="Q20" s="3">
        <v>10</v>
      </c>
      <c r="R20" s="3" t="s">
        <v>33</v>
      </c>
      <c r="S20" s="3" t="s">
        <v>46</v>
      </c>
      <c r="T20" s="3" t="s">
        <v>30</v>
      </c>
      <c r="U20" s="3" t="s">
        <v>151</v>
      </c>
      <c r="V20" s="3" t="s">
        <v>53</v>
      </c>
      <c r="W20" s="3" t="s">
        <v>152</v>
      </c>
      <c r="X20" s="4"/>
      <c r="Y20" s="3">
        <v>4</v>
      </c>
      <c r="Z20" s="3">
        <v>4</v>
      </c>
      <c r="AA20" s="3">
        <v>5</v>
      </c>
      <c r="AB20" s="3">
        <v>4</v>
      </c>
      <c r="AC20" s="3" t="s">
        <v>153</v>
      </c>
      <c r="AD20" s="11" t="s">
        <v>154</v>
      </c>
    </row>
    <row r="21" spans="1:30" ht="16" customHeight="1" x14ac:dyDescent="0.35">
      <c r="A21" s="6">
        <v>1783</v>
      </c>
      <c r="B21" s="8">
        <v>45470</v>
      </c>
      <c r="C21" s="8" t="s">
        <v>155</v>
      </c>
      <c r="D21" s="8">
        <v>45470</v>
      </c>
      <c r="E21" s="19">
        <v>0.59667824074074072</v>
      </c>
      <c r="F21" s="3" t="s">
        <v>33</v>
      </c>
      <c r="G21" s="3">
        <v>1</v>
      </c>
      <c r="H21" s="4"/>
      <c r="I21" s="3" t="s">
        <v>30</v>
      </c>
      <c r="J21" s="3">
        <v>32</v>
      </c>
      <c r="K21" s="5">
        <f t="shared" si="0"/>
        <v>32</v>
      </c>
      <c r="L21" s="3" t="s">
        <v>30</v>
      </c>
      <c r="M21" s="4"/>
      <c r="N21" s="3" t="s">
        <v>33</v>
      </c>
      <c r="O21" s="3" t="s">
        <v>30</v>
      </c>
      <c r="P21" s="3" t="s">
        <v>34</v>
      </c>
      <c r="Q21" s="3">
        <v>40</v>
      </c>
      <c r="R21" s="3" t="s">
        <v>33</v>
      </c>
      <c r="S21" s="3" t="s">
        <v>46</v>
      </c>
      <c r="T21" s="3" t="s">
        <v>30</v>
      </c>
      <c r="U21" s="3" t="s">
        <v>156</v>
      </c>
      <c r="V21" s="3" t="s">
        <v>157</v>
      </c>
      <c r="W21" s="3" t="s">
        <v>158</v>
      </c>
      <c r="X21" s="4"/>
      <c r="Y21" s="3">
        <v>5</v>
      </c>
      <c r="Z21" s="3">
        <v>5</v>
      </c>
      <c r="AA21" s="3">
        <v>5</v>
      </c>
      <c r="AB21" s="3">
        <v>5</v>
      </c>
      <c r="AC21" s="4"/>
      <c r="AD21" s="11" t="s">
        <v>159</v>
      </c>
    </row>
    <row r="22" spans="1:30" ht="16" customHeight="1" x14ac:dyDescent="0.35">
      <c r="A22" s="6">
        <v>1778</v>
      </c>
      <c r="B22" s="8">
        <v>45470</v>
      </c>
      <c r="C22" s="8" t="s">
        <v>160</v>
      </c>
      <c r="D22" s="8">
        <v>45470</v>
      </c>
      <c r="E22" s="19">
        <v>0.59671296296296295</v>
      </c>
      <c r="F22" s="3" t="s">
        <v>30</v>
      </c>
      <c r="G22" s="4"/>
      <c r="H22" s="3">
        <v>33</v>
      </c>
      <c r="I22" s="3" t="s">
        <v>30</v>
      </c>
      <c r="J22" s="3">
        <v>55</v>
      </c>
      <c r="K22" s="5">
        <f t="shared" si="0"/>
        <v>22</v>
      </c>
      <c r="L22" s="3" t="s">
        <v>30</v>
      </c>
      <c r="M22" s="4"/>
      <c r="N22" s="3" t="s">
        <v>33</v>
      </c>
      <c r="O22" s="3" t="s">
        <v>30</v>
      </c>
      <c r="P22" s="3" t="s">
        <v>34</v>
      </c>
      <c r="Q22" s="3">
        <v>40</v>
      </c>
      <c r="R22" s="3" t="s">
        <v>30</v>
      </c>
      <c r="S22" s="3" t="s">
        <v>130</v>
      </c>
      <c r="T22" s="3" t="s">
        <v>30</v>
      </c>
      <c r="U22" s="3" t="s">
        <v>162</v>
      </c>
      <c r="V22" s="3" t="s">
        <v>163</v>
      </c>
      <c r="W22" s="3" t="s">
        <v>164</v>
      </c>
      <c r="X22" s="4"/>
      <c r="Y22" s="3">
        <v>1</v>
      </c>
      <c r="Z22" s="3">
        <v>1</v>
      </c>
      <c r="AA22" s="3">
        <v>1</v>
      </c>
      <c r="AB22" s="3">
        <v>1</v>
      </c>
      <c r="AC22" s="3" t="s">
        <v>165</v>
      </c>
      <c r="AD22" s="11" t="s">
        <v>166</v>
      </c>
    </row>
    <row r="23" spans="1:30" ht="16" customHeight="1" x14ac:dyDescent="0.35">
      <c r="A23" s="6">
        <v>1777</v>
      </c>
      <c r="B23" s="8">
        <v>45470</v>
      </c>
      <c r="C23" s="8" t="s">
        <v>167</v>
      </c>
      <c r="D23" s="8">
        <v>45470</v>
      </c>
      <c r="E23" s="19">
        <v>0.59695601851851854</v>
      </c>
      <c r="F23" s="3" t="s">
        <v>30</v>
      </c>
      <c r="G23" s="4"/>
      <c r="H23" s="3">
        <v>30</v>
      </c>
      <c r="I23" s="3" t="s">
        <v>30</v>
      </c>
      <c r="J23" s="3">
        <v>45</v>
      </c>
      <c r="K23" s="5">
        <f t="shared" si="0"/>
        <v>15</v>
      </c>
      <c r="L23" s="3" t="s">
        <v>30</v>
      </c>
      <c r="M23" s="4"/>
      <c r="N23" s="3" t="s">
        <v>33</v>
      </c>
      <c r="O23" s="3" t="s">
        <v>33</v>
      </c>
      <c r="P23" s="3" t="s">
        <v>34</v>
      </c>
      <c r="Q23" s="3" t="s">
        <v>74</v>
      </c>
      <c r="R23" s="3" t="s">
        <v>33</v>
      </c>
      <c r="S23" s="3" t="s">
        <v>107</v>
      </c>
      <c r="T23" s="3" t="s">
        <v>33</v>
      </c>
      <c r="U23" s="4"/>
      <c r="V23" s="4"/>
      <c r="W23" s="4"/>
      <c r="X23" s="4"/>
      <c r="Y23" s="3">
        <v>5</v>
      </c>
      <c r="Z23" s="3">
        <v>5</v>
      </c>
      <c r="AA23" s="3">
        <v>5</v>
      </c>
      <c r="AB23" s="3">
        <v>5</v>
      </c>
      <c r="AC23" s="3" t="s">
        <v>169</v>
      </c>
      <c r="AD23" s="11" t="s">
        <v>170</v>
      </c>
    </row>
    <row r="24" spans="1:30" ht="16" customHeight="1" x14ac:dyDescent="0.35">
      <c r="A24" s="6">
        <v>1774</v>
      </c>
      <c r="B24" s="8">
        <v>45470</v>
      </c>
      <c r="C24" s="8" t="s">
        <v>171</v>
      </c>
      <c r="D24" s="8">
        <v>45470</v>
      </c>
      <c r="E24" s="19">
        <v>0.59700231481481481</v>
      </c>
      <c r="F24" s="3" t="s">
        <v>30</v>
      </c>
      <c r="G24" s="4"/>
      <c r="H24" s="3">
        <v>26</v>
      </c>
      <c r="I24" s="3" t="s">
        <v>30</v>
      </c>
      <c r="J24" s="3">
        <v>26</v>
      </c>
      <c r="K24" s="5">
        <f t="shared" si="0"/>
        <v>0</v>
      </c>
      <c r="L24" s="3" t="s">
        <v>30</v>
      </c>
      <c r="M24" s="4"/>
      <c r="N24" s="3" t="s">
        <v>33</v>
      </c>
      <c r="O24" s="3" t="s">
        <v>33</v>
      </c>
      <c r="P24" s="3" t="s">
        <v>34</v>
      </c>
      <c r="Q24" s="3">
        <v>40</v>
      </c>
      <c r="R24" s="3" t="s">
        <v>30</v>
      </c>
      <c r="S24" s="3" t="s">
        <v>1036</v>
      </c>
      <c r="T24" s="3" t="s">
        <v>33</v>
      </c>
      <c r="U24" s="4"/>
      <c r="V24" s="4"/>
      <c r="W24" s="4"/>
      <c r="X24" s="4"/>
      <c r="Y24" s="3">
        <v>3</v>
      </c>
      <c r="Z24" s="3">
        <v>3</v>
      </c>
      <c r="AA24" s="3">
        <v>4</v>
      </c>
      <c r="AB24" s="3">
        <v>3</v>
      </c>
      <c r="AC24" s="4"/>
      <c r="AD24" s="11" t="s">
        <v>174</v>
      </c>
    </row>
    <row r="25" spans="1:30" ht="16" customHeight="1" x14ac:dyDescent="0.35">
      <c r="A25" s="6">
        <v>1771</v>
      </c>
      <c r="B25" s="8">
        <v>45470</v>
      </c>
      <c r="C25" s="8" t="s">
        <v>175</v>
      </c>
      <c r="D25" s="8">
        <v>45470</v>
      </c>
      <c r="E25" s="19">
        <v>0.59704861111111118</v>
      </c>
      <c r="F25" s="3" t="s">
        <v>30</v>
      </c>
      <c r="G25" s="4"/>
      <c r="H25" s="3">
        <v>28</v>
      </c>
      <c r="I25" s="3" t="s">
        <v>30</v>
      </c>
      <c r="J25" s="3">
        <v>35</v>
      </c>
      <c r="K25" s="5">
        <f t="shared" si="0"/>
        <v>7</v>
      </c>
      <c r="L25" s="3" t="s">
        <v>30</v>
      </c>
      <c r="M25" s="4"/>
      <c r="N25" s="3" t="s">
        <v>33</v>
      </c>
      <c r="O25" s="3" t="s">
        <v>30</v>
      </c>
      <c r="P25" s="3" t="s">
        <v>34</v>
      </c>
      <c r="Q25" s="3">
        <v>40</v>
      </c>
      <c r="R25" s="3" t="s">
        <v>33</v>
      </c>
      <c r="S25" s="3" t="s">
        <v>1027</v>
      </c>
      <c r="T25" s="3" t="s">
        <v>33</v>
      </c>
      <c r="U25" s="4"/>
      <c r="V25" s="4"/>
      <c r="W25" s="4"/>
      <c r="X25" s="4"/>
      <c r="Y25" s="3">
        <v>5</v>
      </c>
      <c r="Z25" s="3">
        <v>5</v>
      </c>
      <c r="AA25" s="3">
        <v>4</v>
      </c>
      <c r="AB25" s="3">
        <v>3</v>
      </c>
      <c r="AC25" s="3" t="s">
        <v>178</v>
      </c>
      <c r="AD25" s="11" t="s">
        <v>179</v>
      </c>
    </row>
    <row r="26" spans="1:30" ht="16" customHeight="1" x14ac:dyDescent="0.35">
      <c r="A26" s="6">
        <v>1770</v>
      </c>
      <c r="B26" s="8">
        <v>45470</v>
      </c>
      <c r="C26" s="8" t="s">
        <v>180</v>
      </c>
      <c r="D26" s="8">
        <v>45470</v>
      </c>
      <c r="E26" s="19">
        <v>0.59771990740740744</v>
      </c>
      <c r="F26" s="3" t="s">
        <v>30</v>
      </c>
      <c r="G26" s="4"/>
      <c r="H26" s="3">
        <v>28.5</v>
      </c>
      <c r="I26" s="3" t="s">
        <v>30</v>
      </c>
      <c r="J26" s="3">
        <v>38.14</v>
      </c>
      <c r="K26" s="5">
        <f t="shared" si="0"/>
        <v>9.64</v>
      </c>
      <c r="L26" s="3" t="s">
        <v>30</v>
      </c>
      <c r="M26" s="4"/>
      <c r="N26" s="3" t="s">
        <v>33</v>
      </c>
      <c r="O26" s="3" t="s">
        <v>33</v>
      </c>
      <c r="P26" s="3" t="s">
        <v>34</v>
      </c>
      <c r="Q26" s="3">
        <v>40</v>
      </c>
      <c r="R26" s="3" t="s">
        <v>33</v>
      </c>
      <c r="S26" s="3" t="s">
        <v>183</v>
      </c>
      <c r="T26" s="3" t="s">
        <v>33</v>
      </c>
      <c r="U26" s="3" t="s">
        <v>95</v>
      </c>
      <c r="V26" s="4"/>
      <c r="W26" s="4"/>
      <c r="X26" s="4"/>
      <c r="Y26" s="3">
        <v>3</v>
      </c>
      <c r="Z26" s="3">
        <v>2</v>
      </c>
      <c r="AA26" s="3">
        <v>4</v>
      </c>
      <c r="AB26" s="3">
        <v>3</v>
      </c>
      <c r="AC26" s="3" t="s">
        <v>185</v>
      </c>
      <c r="AD26" s="11" t="s">
        <v>186</v>
      </c>
    </row>
    <row r="27" spans="1:30" ht="16" customHeight="1" x14ac:dyDescent="0.35">
      <c r="A27" s="6">
        <v>1763</v>
      </c>
      <c r="B27" s="8">
        <v>45470</v>
      </c>
      <c r="C27" s="8" t="s">
        <v>187</v>
      </c>
      <c r="D27" s="8">
        <v>45470</v>
      </c>
      <c r="E27" s="19">
        <v>0.5979282407407408</v>
      </c>
      <c r="F27" s="3" t="s">
        <v>30</v>
      </c>
      <c r="G27" s="4"/>
      <c r="H27" s="3">
        <v>42</v>
      </c>
      <c r="I27" s="3" t="s">
        <v>30</v>
      </c>
      <c r="J27" s="3">
        <v>66</v>
      </c>
      <c r="K27" s="5">
        <f t="shared" si="0"/>
        <v>24</v>
      </c>
      <c r="L27" s="3" t="s">
        <v>30</v>
      </c>
      <c r="M27" s="4"/>
      <c r="N27" s="3" t="s">
        <v>30</v>
      </c>
      <c r="O27" s="3" t="s">
        <v>30</v>
      </c>
      <c r="P27" s="3" t="s">
        <v>34</v>
      </c>
      <c r="Q27" s="3" t="s">
        <v>74</v>
      </c>
      <c r="R27" s="3" t="s">
        <v>33</v>
      </c>
      <c r="S27" s="3" t="s">
        <v>1037</v>
      </c>
      <c r="T27" s="3" t="s">
        <v>30</v>
      </c>
      <c r="U27" s="3" t="s">
        <v>191</v>
      </c>
      <c r="V27" s="3" t="s">
        <v>192</v>
      </c>
      <c r="W27" s="4"/>
      <c r="X27" s="4"/>
      <c r="Y27" s="3">
        <v>4</v>
      </c>
      <c r="Z27" s="3">
        <v>4</v>
      </c>
      <c r="AA27" s="3">
        <v>4</v>
      </c>
      <c r="AB27" s="3">
        <v>4</v>
      </c>
      <c r="AC27" s="4"/>
      <c r="AD27" s="11" t="s">
        <v>193</v>
      </c>
    </row>
    <row r="28" spans="1:30" ht="16" customHeight="1" x14ac:dyDescent="0.35">
      <c r="A28" s="6">
        <v>1762</v>
      </c>
      <c r="B28" s="8">
        <v>45470</v>
      </c>
      <c r="C28" s="8" t="s">
        <v>194</v>
      </c>
      <c r="D28" s="8">
        <v>45470</v>
      </c>
      <c r="E28" s="19">
        <v>0.59841435185185188</v>
      </c>
      <c r="F28" s="3" t="s">
        <v>33</v>
      </c>
      <c r="G28" s="3">
        <v>16</v>
      </c>
      <c r="H28" s="4"/>
      <c r="I28" s="3" t="s">
        <v>30</v>
      </c>
      <c r="J28" s="3">
        <v>28</v>
      </c>
      <c r="K28" s="5">
        <f t="shared" si="0"/>
        <v>28</v>
      </c>
      <c r="L28" s="3" t="s">
        <v>30</v>
      </c>
      <c r="M28" s="4"/>
      <c r="N28" s="3" t="s">
        <v>30</v>
      </c>
      <c r="O28" s="3" t="s">
        <v>30</v>
      </c>
      <c r="P28" s="3" t="s">
        <v>44</v>
      </c>
      <c r="Q28" s="3">
        <v>25</v>
      </c>
      <c r="R28" s="3" t="s">
        <v>33</v>
      </c>
      <c r="S28" s="3" t="s">
        <v>46</v>
      </c>
      <c r="T28" s="3" t="s">
        <v>30</v>
      </c>
      <c r="U28" s="3" t="s">
        <v>196</v>
      </c>
      <c r="V28" s="3" t="s">
        <v>197</v>
      </c>
      <c r="W28" s="3" t="s">
        <v>198</v>
      </c>
      <c r="X28" s="4"/>
      <c r="Y28" s="3">
        <v>5</v>
      </c>
      <c r="Z28" s="3">
        <v>5</v>
      </c>
      <c r="AA28" s="3">
        <v>3</v>
      </c>
      <c r="AB28" s="3">
        <v>5</v>
      </c>
      <c r="AC28" s="3" t="s">
        <v>199</v>
      </c>
      <c r="AD28" s="11" t="s">
        <v>200</v>
      </c>
    </row>
    <row r="29" spans="1:30" ht="16" customHeight="1" x14ac:dyDescent="0.35">
      <c r="A29" s="6">
        <v>1760</v>
      </c>
      <c r="B29" s="8">
        <v>45470</v>
      </c>
      <c r="C29" s="8" t="s">
        <v>201</v>
      </c>
      <c r="D29" s="8">
        <v>45470</v>
      </c>
      <c r="E29" s="19">
        <v>0.59947916666666667</v>
      </c>
      <c r="F29" s="3" t="s">
        <v>33</v>
      </c>
      <c r="G29" s="3">
        <v>13</v>
      </c>
      <c r="H29" s="4"/>
      <c r="I29" s="3" t="s">
        <v>33</v>
      </c>
      <c r="J29" s="4"/>
      <c r="K29" s="5">
        <f t="shared" si="0"/>
        <v>0</v>
      </c>
      <c r="L29" s="4"/>
      <c r="M29" s="4"/>
      <c r="N29" s="4"/>
      <c r="O29" s="4"/>
      <c r="P29" s="4"/>
      <c r="Q29" s="4"/>
      <c r="R29" s="3" t="s">
        <v>33</v>
      </c>
      <c r="S29" s="3" t="s">
        <v>1038</v>
      </c>
      <c r="T29" s="3" t="s">
        <v>30</v>
      </c>
      <c r="U29" s="3" t="s">
        <v>95</v>
      </c>
      <c r="V29" s="3" t="s">
        <v>53</v>
      </c>
      <c r="W29" s="3" t="s">
        <v>53</v>
      </c>
      <c r="X29" s="4"/>
      <c r="Y29" s="3">
        <v>4</v>
      </c>
      <c r="Z29" s="3">
        <v>4</v>
      </c>
      <c r="AA29" s="3">
        <v>4</v>
      </c>
      <c r="AB29" s="3">
        <v>4</v>
      </c>
      <c r="AC29" s="4"/>
      <c r="AD29" s="11" t="s">
        <v>203</v>
      </c>
    </row>
    <row r="30" spans="1:30" ht="16" customHeight="1" x14ac:dyDescent="0.35">
      <c r="A30" s="6">
        <v>1761</v>
      </c>
      <c r="B30" s="8">
        <v>45470</v>
      </c>
      <c r="C30" s="8" t="s">
        <v>201</v>
      </c>
      <c r="D30" s="8">
        <v>45470</v>
      </c>
      <c r="E30" s="19">
        <v>0.59947916666666667</v>
      </c>
      <c r="F30" s="3" t="s">
        <v>30</v>
      </c>
      <c r="G30" s="4"/>
      <c r="H30" s="3">
        <v>20</v>
      </c>
      <c r="I30" s="3" t="s">
        <v>30</v>
      </c>
      <c r="J30" s="3">
        <v>24</v>
      </c>
      <c r="K30" s="5">
        <f t="shared" si="0"/>
        <v>4</v>
      </c>
      <c r="L30" s="3" t="s">
        <v>30</v>
      </c>
      <c r="M30" s="4"/>
      <c r="N30" s="3" t="s">
        <v>33</v>
      </c>
      <c r="O30" s="3" t="s">
        <v>30</v>
      </c>
      <c r="P30" s="3" t="s">
        <v>44</v>
      </c>
      <c r="Q30" s="3">
        <v>15</v>
      </c>
      <c r="R30" s="3" t="s">
        <v>33</v>
      </c>
      <c r="S30" s="3" t="s">
        <v>46</v>
      </c>
      <c r="T30" s="3" t="s">
        <v>30</v>
      </c>
      <c r="U30" s="3" t="s">
        <v>95</v>
      </c>
      <c r="V30" s="3" t="s">
        <v>206</v>
      </c>
      <c r="W30" s="4"/>
      <c r="X30" s="4"/>
      <c r="Y30" s="3">
        <v>5</v>
      </c>
      <c r="Z30" s="3">
        <v>5</v>
      </c>
      <c r="AA30" s="3">
        <v>4</v>
      </c>
      <c r="AB30" s="3">
        <v>3</v>
      </c>
      <c r="AC30" s="4"/>
      <c r="AD30" s="11" t="s">
        <v>207</v>
      </c>
    </row>
    <row r="31" spans="1:30" ht="16" customHeight="1" x14ac:dyDescent="0.35">
      <c r="A31" s="6">
        <v>1714</v>
      </c>
      <c r="B31" s="8">
        <v>45470</v>
      </c>
      <c r="C31" s="8" t="s">
        <v>208</v>
      </c>
      <c r="D31" s="8">
        <v>45470</v>
      </c>
      <c r="E31" s="19">
        <v>0.60021990740740738</v>
      </c>
      <c r="F31" s="3" t="s">
        <v>33</v>
      </c>
      <c r="G31" s="3">
        <v>5</v>
      </c>
      <c r="H31" s="4"/>
      <c r="I31" s="3" t="s">
        <v>33</v>
      </c>
      <c r="J31" s="4"/>
      <c r="K31" s="5">
        <f t="shared" si="0"/>
        <v>0</v>
      </c>
      <c r="L31" s="4"/>
      <c r="M31" s="4"/>
      <c r="N31" s="4"/>
      <c r="O31" s="4"/>
      <c r="P31" s="4"/>
      <c r="Q31" s="4"/>
      <c r="R31" s="3" t="s">
        <v>30</v>
      </c>
      <c r="S31" s="3" t="s">
        <v>51</v>
      </c>
      <c r="T31" s="3" t="s">
        <v>30</v>
      </c>
      <c r="U31" s="3" t="s">
        <v>209</v>
      </c>
      <c r="V31" s="3" t="s">
        <v>209</v>
      </c>
      <c r="W31" s="4"/>
      <c r="X31" s="4"/>
      <c r="Y31" s="3">
        <v>3</v>
      </c>
      <c r="Z31" s="3">
        <v>3</v>
      </c>
      <c r="AA31" s="3">
        <v>5</v>
      </c>
      <c r="AB31" s="3">
        <v>3</v>
      </c>
      <c r="AC31" s="3" t="s">
        <v>210</v>
      </c>
      <c r="AD31" s="11" t="s">
        <v>211</v>
      </c>
    </row>
    <row r="32" spans="1:30" ht="16" customHeight="1" x14ac:dyDescent="0.35">
      <c r="A32" s="6">
        <v>1713</v>
      </c>
      <c r="B32" s="8">
        <v>45470</v>
      </c>
      <c r="C32" s="8" t="s">
        <v>212</v>
      </c>
      <c r="D32" s="8">
        <v>45470</v>
      </c>
      <c r="E32" s="19">
        <v>0.60035879629629629</v>
      </c>
      <c r="F32" s="3" t="s">
        <v>30</v>
      </c>
      <c r="G32" s="4"/>
      <c r="H32" s="3">
        <v>20</v>
      </c>
      <c r="I32" s="3" t="s">
        <v>30</v>
      </c>
      <c r="J32" s="3">
        <v>25</v>
      </c>
      <c r="K32" s="5">
        <f t="shared" si="0"/>
        <v>5</v>
      </c>
      <c r="L32" s="3" t="s">
        <v>30</v>
      </c>
      <c r="M32" s="4"/>
      <c r="N32" s="3" t="s">
        <v>33</v>
      </c>
      <c r="O32" s="3" t="s">
        <v>33</v>
      </c>
      <c r="P32" s="3" t="s">
        <v>34</v>
      </c>
      <c r="Q32" s="3">
        <v>40</v>
      </c>
      <c r="R32" s="3" t="s">
        <v>30</v>
      </c>
      <c r="S32" s="3" t="s">
        <v>130</v>
      </c>
      <c r="T32" s="3" t="s">
        <v>30</v>
      </c>
      <c r="U32" s="3" t="s">
        <v>213</v>
      </c>
      <c r="V32" s="3" t="s">
        <v>214</v>
      </c>
      <c r="W32" s="3" t="s">
        <v>215</v>
      </c>
      <c r="X32" s="4"/>
      <c r="Y32" s="3">
        <v>5</v>
      </c>
      <c r="Z32" s="3">
        <v>5</v>
      </c>
      <c r="AA32" s="3">
        <v>5</v>
      </c>
      <c r="AB32" s="3">
        <v>5</v>
      </c>
      <c r="AC32" s="4"/>
      <c r="AD32" s="11" t="s">
        <v>216</v>
      </c>
    </row>
    <row r="33" spans="1:30" ht="16" customHeight="1" x14ac:dyDescent="0.35">
      <c r="A33" s="6">
        <v>1707</v>
      </c>
      <c r="B33" s="8">
        <v>45470</v>
      </c>
      <c r="C33" s="8" t="s">
        <v>217</v>
      </c>
      <c r="D33" s="8">
        <v>45470</v>
      </c>
      <c r="E33" s="19">
        <v>0.60043981481481479</v>
      </c>
      <c r="F33" s="3" t="s">
        <v>30</v>
      </c>
      <c r="G33" s="4"/>
      <c r="H33" s="3">
        <v>15</v>
      </c>
      <c r="I33" s="3" t="s">
        <v>33</v>
      </c>
      <c r="J33" s="4"/>
      <c r="K33" s="5">
        <f t="shared" si="0"/>
        <v>-15</v>
      </c>
      <c r="L33" s="4"/>
      <c r="M33" s="4"/>
      <c r="N33" s="4"/>
      <c r="O33" s="4"/>
      <c r="P33" s="4"/>
      <c r="Q33" s="4"/>
      <c r="R33" s="3" t="s">
        <v>30</v>
      </c>
      <c r="S33" s="3" t="s">
        <v>60</v>
      </c>
      <c r="T33" s="3" t="s">
        <v>30</v>
      </c>
      <c r="U33" s="3" t="s">
        <v>95</v>
      </c>
      <c r="V33" s="3" t="s">
        <v>218</v>
      </c>
      <c r="W33" s="4"/>
      <c r="X33" s="4"/>
      <c r="Y33" s="3">
        <v>5</v>
      </c>
      <c r="Z33" s="3">
        <v>5</v>
      </c>
      <c r="AA33" s="3">
        <v>5</v>
      </c>
      <c r="AB33" s="3">
        <v>5</v>
      </c>
      <c r="AC33" s="4"/>
      <c r="AD33" s="11" t="s">
        <v>219</v>
      </c>
    </row>
    <row r="34" spans="1:30" ht="16" customHeight="1" x14ac:dyDescent="0.35">
      <c r="A34" s="6">
        <v>1687</v>
      </c>
      <c r="B34" s="8">
        <v>45470</v>
      </c>
      <c r="C34" s="8" t="s">
        <v>220</v>
      </c>
      <c r="D34" s="8">
        <v>45470</v>
      </c>
      <c r="E34" s="19">
        <v>0.602025462962963</v>
      </c>
      <c r="F34" s="3" t="s">
        <v>33</v>
      </c>
      <c r="G34" s="3">
        <v>1</v>
      </c>
      <c r="H34" s="4"/>
      <c r="I34" s="3" t="s">
        <v>33</v>
      </c>
      <c r="J34" s="4"/>
      <c r="K34" s="5">
        <f t="shared" si="0"/>
        <v>0</v>
      </c>
      <c r="L34" s="4"/>
      <c r="M34" s="4"/>
      <c r="N34" s="4"/>
      <c r="O34" s="4"/>
      <c r="P34" s="4"/>
      <c r="Q34" s="4"/>
      <c r="R34" s="3" t="s">
        <v>33</v>
      </c>
      <c r="S34" s="3" t="s">
        <v>143</v>
      </c>
      <c r="T34" s="3" t="s">
        <v>30</v>
      </c>
      <c r="U34" s="3" t="s">
        <v>221</v>
      </c>
      <c r="V34" s="3" t="s">
        <v>222</v>
      </c>
      <c r="W34" s="4"/>
      <c r="X34" s="4"/>
      <c r="Y34" s="3">
        <v>5</v>
      </c>
      <c r="Z34" s="3">
        <v>4</v>
      </c>
      <c r="AA34" s="3">
        <v>5</v>
      </c>
      <c r="AB34" s="3">
        <v>3</v>
      </c>
      <c r="AC34" s="4"/>
      <c r="AD34" s="11" t="s">
        <v>170</v>
      </c>
    </row>
    <row r="35" spans="1:30" ht="16" customHeight="1" x14ac:dyDescent="0.35">
      <c r="A35" s="6">
        <v>1685</v>
      </c>
      <c r="B35" s="8">
        <v>45470</v>
      </c>
      <c r="C35" s="8" t="s">
        <v>223</v>
      </c>
      <c r="D35" s="8">
        <v>45470</v>
      </c>
      <c r="E35" s="19">
        <v>0.60253472222222226</v>
      </c>
      <c r="F35" s="3" t="s">
        <v>30</v>
      </c>
      <c r="G35" s="4"/>
      <c r="H35" s="3">
        <v>43.26</v>
      </c>
      <c r="I35" s="3" t="s">
        <v>30</v>
      </c>
      <c r="J35" s="3">
        <v>43.26</v>
      </c>
      <c r="K35" s="5">
        <f t="shared" si="0"/>
        <v>0</v>
      </c>
      <c r="L35" s="3" t="s">
        <v>30</v>
      </c>
      <c r="M35" s="4"/>
      <c r="N35" s="3" t="s">
        <v>33</v>
      </c>
      <c r="O35" s="3" t="s">
        <v>33</v>
      </c>
      <c r="P35" s="3" t="s">
        <v>34</v>
      </c>
      <c r="Q35" s="3">
        <v>40</v>
      </c>
      <c r="R35" s="3" t="s">
        <v>33</v>
      </c>
      <c r="S35" s="3" t="s">
        <v>107</v>
      </c>
      <c r="T35" s="3" t="s">
        <v>33</v>
      </c>
      <c r="U35" s="4"/>
      <c r="V35" s="4"/>
      <c r="W35" s="4"/>
      <c r="X35" s="4"/>
      <c r="Y35" s="3">
        <v>4</v>
      </c>
      <c r="Z35" s="3">
        <v>4</v>
      </c>
      <c r="AA35" s="3">
        <v>4</v>
      </c>
      <c r="AB35" s="3">
        <v>1</v>
      </c>
      <c r="AC35" s="4"/>
      <c r="AD35" s="11" t="s">
        <v>225</v>
      </c>
    </row>
    <row r="36" spans="1:30" ht="16" customHeight="1" x14ac:dyDescent="0.35">
      <c r="A36" s="6">
        <v>1681</v>
      </c>
      <c r="B36" s="8">
        <v>45470</v>
      </c>
      <c r="C36" s="8" t="s">
        <v>226</v>
      </c>
      <c r="D36" s="8">
        <v>45470</v>
      </c>
      <c r="E36" s="19">
        <v>0.60440972222222222</v>
      </c>
      <c r="F36" s="3" t="s">
        <v>30</v>
      </c>
      <c r="G36" s="4"/>
      <c r="H36" s="3">
        <v>75</v>
      </c>
      <c r="I36" s="3" t="s">
        <v>30</v>
      </c>
      <c r="J36" s="3">
        <v>70</v>
      </c>
      <c r="K36" s="5">
        <f t="shared" si="0"/>
        <v>-5</v>
      </c>
      <c r="L36" s="3" t="s">
        <v>30</v>
      </c>
      <c r="M36" s="4"/>
      <c r="N36" s="3" t="s">
        <v>33</v>
      </c>
      <c r="O36" s="3" t="s">
        <v>30</v>
      </c>
      <c r="P36" s="3" t="s">
        <v>34</v>
      </c>
      <c r="Q36" s="3">
        <v>40</v>
      </c>
      <c r="R36" s="3" t="s">
        <v>33</v>
      </c>
      <c r="S36" s="3" t="s">
        <v>53</v>
      </c>
      <c r="T36" s="3" t="s">
        <v>33</v>
      </c>
      <c r="U36" s="4"/>
      <c r="V36" s="4"/>
      <c r="W36" s="4"/>
      <c r="X36" s="4"/>
      <c r="Y36" s="3">
        <v>4</v>
      </c>
      <c r="Z36" s="3">
        <v>3</v>
      </c>
      <c r="AA36" s="3">
        <v>4</v>
      </c>
      <c r="AB36" s="3">
        <v>4</v>
      </c>
      <c r="AC36" s="3" t="s">
        <v>230</v>
      </c>
      <c r="AD36" s="11" t="s">
        <v>231</v>
      </c>
    </row>
    <row r="37" spans="1:30" ht="16" customHeight="1" x14ac:dyDescent="0.35">
      <c r="A37" s="6">
        <v>1680</v>
      </c>
      <c r="B37" s="8">
        <v>45470</v>
      </c>
      <c r="C37" s="8" t="s">
        <v>232</v>
      </c>
      <c r="D37" s="8">
        <v>45470</v>
      </c>
      <c r="E37" s="19">
        <v>0.60449074074074072</v>
      </c>
      <c r="F37" s="3" t="s">
        <v>30</v>
      </c>
      <c r="G37" s="4"/>
      <c r="H37" s="3">
        <v>20</v>
      </c>
      <c r="I37" s="3" t="s">
        <v>30</v>
      </c>
      <c r="J37" s="3">
        <v>66</v>
      </c>
      <c r="K37" s="5">
        <f t="shared" si="0"/>
        <v>46</v>
      </c>
      <c r="L37" s="3" t="s">
        <v>30</v>
      </c>
      <c r="M37" s="4"/>
      <c r="N37" s="3" t="s">
        <v>30</v>
      </c>
      <c r="O37" s="3" t="s">
        <v>30</v>
      </c>
      <c r="P37" s="3" t="s">
        <v>34</v>
      </c>
      <c r="Q37" s="3">
        <v>40</v>
      </c>
      <c r="R37" s="3" t="s">
        <v>33</v>
      </c>
      <c r="S37" s="3" t="s">
        <v>60</v>
      </c>
      <c r="T37" s="3" t="s">
        <v>30</v>
      </c>
      <c r="U37" s="3" t="s">
        <v>191</v>
      </c>
      <c r="V37" s="3" t="s">
        <v>53</v>
      </c>
      <c r="W37" s="3" t="s">
        <v>233</v>
      </c>
      <c r="X37" s="4"/>
      <c r="Y37" s="3">
        <v>5</v>
      </c>
      <c r="Z37" s="3">
        <v>5</v>
      </c>
      <c r="AA37" s="3">
        <v>5</v>
      </c>
      <c r="AB37" s="3">
        <v>5</v>
      </c>
      <c r="AC37" s="3" t="s">
        <v>234</v>
      </c>
      <c r="AD37" s="11" t="s">
        <v>235</v>
      </c>
    </row>
    <row r="38" spans="1:30" ht="16" customHeight="1" x14ac:dyDescent="0.35">
      <c r="A38" s="6">
        <v>1676</v>
      </c>
      <c r="B38" s="8">
        <v>45470</v>
      </c>
      <c r="C38" s="8" t="s">
        <v>236</v>
      </c>
      <c r="D38" s="8">
        <v>45470</v>
      </c>
      <c r="E38" s="19">
        <v>0.60487268518518522</v>
      </c>
      <c r="F38" s="3" t="s">
        <v>30</v>
      </c>
      <c r="G38" s="4"/>
      <c r="H38" s="3">
        <v>18000</v>
      </c>
      <c r="I38" s="3" t="s">
        <v>30</v>
      </c>
      <c r="J38" s="3">
        <v>27000</v>
      </c>
      <c r="K38" s="5">
        <f t="shared" si="0"/>
        <v>9000</v>
      </c>
      <c r="L38" s="3" t="s">
        <v>30</v>
      </c>
      <c r="M38" s="4"/>
      <c r="N38" s="3" t="s">
        <v>33</v>
      </c>
      <c r="O38" s="3" t="s">
        <v>33</v>
      </c>
      <c r="P38" s="3" t="s">
        <v>34</v>
      </c>
      <c r="Q38" s="3">
        <v>30</v>
      </c>
      <c r="R38" s="3" t="s">
        <v>33</v>
      </c>
      <c r="S38" s="3" t="s">
        <v>143</v>
      </c>
      <c r="T38" s="3" t="s">
        <v>30</v>
      </c>
      <c r="U38" s="3" t="s">
        <v>239</v>
      </c>
      <c r="V38" s="3" t="s">
        <v>240</v>
      </c>
      <c r="W38" s="4"/>
      <c r="X38" s="4"/>
      <c r="Y38" s="3">
        <v>5</v>
      </c>
      <c r="Z38" s="3">
        <v>4</v>
      </c>
      <c r="AA38" s="3">
        <v>5</v>
      </c>
      <c r="AB38" s="3">
        <v>4</v>
      </c>
      <c r="AC38" s="4"/>
      <c r="AD38" s="11" t="s">
        <v>241</v>
      </c>
    </row>
    <row r="39" spans="1:30" ht="16" customHeight="1" x14ac:dyDescent="0.35">
      <c r="A39" s="6">
        <v>1669</v>
      </c>
      <c r="B39" s="8">
        <v>45470</v>
      </c>
      <c r="C39" s="8" t="s">
        <v>242</v>
      </c>
      <c r="D39" s="8">
        <v>45470</v>
      </c>
      <c r="E39" s="19">
        <v>0.6054166666666666</v>
      </c>
      <c r="F39" s="3" t="s">
        <v>33</v>
      </c>
      <c r="G39" s="3">
        <v>10</v>
      </c>
      <c r="H39" s="4"/>
      <c r="I39" s="3" t="s">
        <v>33</v>
      </c>
      <c r="J39" s="4"/>
      <c r="K39" s="5">
        <f t="shared" si="0"/>
        <v>0</v>
      </c>
      <c r="L39" s="4"/>
      <c r="M39" s="4"/>
      <c r="N39" s="4"/>
      <c r="O39" s="4"/>
      <c r="P39" s="4"/>
      <c r="Q39" s="4"/>
      <c r="R39" s="3" t="s">
        <v>30</v>
      </c>
      <c r="S39" s="3" t="s">
        <v>51</v>
      </c>
      <c r="T39" s="3" t="s">
        <v>33</v>
      </c>
      <c r="U39" s="4"/>
      <c r="V39" s="4"/>
      <c r="W39" s="4"/>
      <c r="X39" s="4"/>
      <c r="Y39" s="3">
        <v>5</v>
      </c>
      <c r="Z39" s="3">
        <v>5</v>
      </c>
      <c r="AA39" s="3">
        <v>4</v>
      </c>
      <c r="AB39" s="3">
        <v>4</v>
      </c>
      <c r="AC39" s="4"/>
      <c r="AD39" s="11" t="s">
        <v>243</v>
      </c>
    </row>
    <row r="40" spans="1:30" ht="16" customHeight="1" x14ac:dyDescent="0.35">
      <c r="A40" s="6">
        <v>1664</v>
      </c>
      <c r="B40" s="8">
        <v>45470</v>
      </c>
      <c r="C40" s="8" t="s">
        <v>244</v>
      </c>
      <c r="D40" s="8">
        <v>45470</v>
      </c>
      <c r="E40" s="19">
        <v>0.60640046296296302</v>
      </c>
      <c r="F40" s="3" t="s">
        <v>33</v>
      </c>
      <c r="G40" s="3">
        <v>4</v>
      </c>
      <c r="H40" s="4"/>
      <c r="I40" s="3" t="s">
        <v>33</v>
      </c>
      <c r="J40" s="4"/>
      <c r="K40" s="5">
        <f t="shared" si="0"/>
        <v>0</v>
      </c>
      <c r="L40" s="4"/>
      <c r="M40" s="4"/>
      <c r="N40" s="4"/>
      <c r="O40" s="4"/>
      <c r="P40" s="4"/>
      <c r="Q40" s="4"/>
      <c r="R40" s="3" t="s">
        <v>30</v>
      </c>
      <c r="S40" s="3" t="s">
        <v>1039</v>
      </c>
      <c r="T40" s="3" t="s">
        <v>30</v>
      </c>
      <c r="U40" s="3" t="s">
        <v>151</v>
      </c>
      <c r="V40" s="3" t="s">
        <v>246</v>
      </c>
      <c r="W40" s="3" t="s">
        <v>247</v>
      </c>
      <c r="X40" s="4"/>
      <c r="Y40" s="3">
        <v>5</v>
      </c>
      <c r="Z40" s="3">
        <v>4</v>
      </c>
      <c r="AA40" s="3">
        <v>5</v>
      </c>
      <c r="AB40" s="3">
        <v>3</v>
      </c>
      <c r="AC40" s="3" t="s">
        <v>248</v>
      </c>
      <c r="AD40" s="11" t="s">
        <v>249</v>
      </c>
    </row>
    <row r="41" spans="1:30" ht="16" customHeight="1" x14ac:dyDescent="0.35">
      <c r="A41" s="6">
        <v>1621</v>
      </c>
      <c r="B41" s="8">
        <v>45470</v>
      </c>
      <c r="C41" s="8" t="s">
        <v>250</v>
      </c>
      <c r="D41" s="8">
        <v>45470</v>
      </c>
      <c r="E41" s="19">
        <v>0.60667824074074073</v>
      </c>
      <c r="F41" s="3" t="s">
        <v>33</v>
      </c>
      <c r="G41" s="3">
        <v>10</v>
      </c>
      <c r="H41" s="4"/>
      <c r="I41" s="3" t="s">
        <v>30</v>
      </c>
      <c r="J41" s="3">
        <v>23.49</v>
      </c>
      <c r="K41" s="5">
        <f t="shared" si="0"/>
        <v>23.49</v>
      </c>
      <c r="L41" s="3" t="s">
        <v>30</v>
      </c>
      <c r="M41" s="4"/>
      <c r="N41" s="3" t="s">
        <v>33</v>
      </c>
      <c r="O41" s="3" t="s">
        <v>30</v>
      </c>
      <c r="P41" s="3" t="s">
        <v>34</v>
      </c>
      <c r="Q41" s="3">
        <v>40</v>
      </c>
      <c r="R41" s="3" t="s">
        <v>33</v>
      </c>
      <c r="S41" s="3" t="s">
        <v>252</v>
      </c>
      <c r="T41" s="3" t="s">
        <v>33</v>
      </c>
      <c r="U41" s="4"/>
      <c r="V41" s="4"/>
      <c r="W41" s="4"/>
      <c r="X41" s="4"/>
      <c r="Y41" s="3">
        <v>4</v>
      </c>
      <c r="Z41" s="3">
        <v>4</v>
      </c>
      <c r="AA41" s="3">
        <v>4</v>
      </c>
      <c r="AB41" s="3">
        <v>3</v>
      </c>
      <c r="AC41" s="4"/>
      <c r="AD41" s="11" t="s">
        <v>253</v>
      </c>
    </row>
    <row r="42" spans="1:30" ht="16" customHeight="1" x14ac:dyDescent="0.35">
      <c r="A42" s="6">
        <v>1610</v>
      </c>
      <c r="B42" s="8">
        <v>45470</v>
      </c>
      <c r="C42" s="8" t="s">
        <v>254</v>
      </c>
      <c r="D42" s="8">
        <v>45470</v>
      </c>
      <c r="E42" s="19">
        <v>0.60715277777777776</v>
      </c>
      <c r="F42" s="3" t="s">
        <v>33</v>
      </c>
      <c r="G42" s="3">
        <v>2</v>
      </c>
      <c r="H42" s="4"/>
      <c r="I42" s="3" t="s">
        <v>30</v>
      </c>
      <c r="J42" s="3">
        <v>17</v>
      </c>
      <c r="K42" s="5">
        <f t="shared" si="0"/>
        <v>17</v>
      </c>
      <c r="L42" s="3" t="s">
        <v>30</v>
      </c>
      <c r="M42" s="4"/>
      <c r="N42" s="3" t="s">
        <v>33</v>
      </c>
      <c r="O42" s="3" t="s">
        <v>33</v>
      </c>
      <c r="P42" s="3" t="s">
        <v>44</v>
      </c>
      <c r="Q42" s="3">
        <v>10</v>
      </c>
      <c r="R42" s="3" t="s">
        <v>30</v>
      </c>
      <c r="S42" s="3" t="s">
        <v>46</v>
      </c>
      <c r="T42" s="3" t="s">
        <v>33</v>
      </c>
      <c r="U42" s="4"/>
      <c r="V42" s="4"/>
      <c r="W42" s="4"/>
      <c r="X42" s="4"/>
      <c r="Y42" s="3">
        <v>4</v>
      </c>
      <c r="Z42" s="3">
        <v>4</v>
      </c>
      <c r="AA42" s="3">
        <v>3</v>
      </c>
      <c r="AB42" s="3">
        <v>2</v>
      </c>
      <c r="AC42" s="3" t="s">
        <v>256</v>
      </c>
      <c r="AD42" s="11" t="s">
        <v>257</v>
      </c>
    </row>
    <row r="43" spans="1:30" ht="16" customHeight="1" x14ac:dyDescent="0.35">
      <c r="A43" s="6">
        <v>1601</v>
      </c>
      <c r="B43" s="8">
        <v>45470</v>
      </c>
      <c r="C43" s="8" t="s">
        <v>258</v>
      </c>
      <c r="D43" s="8">
        <v>45470</v>
      </c>
      <c r="E43" s="19">
        <v>0.60833333333333328</v>
      </c>
      <c r="F43" s="3" t="s">
        <v>30</v>
      </c>
      <c r="G43" s="4"/>
      <c r="H43" s="3">
        <v>19</v>
      </c>
      <c r="I43" s="3" t="s">
        <v>33</v>
      </c>
      <c r="J43" s="4"/>
      <c r="K43" s="5">
        <f t="shared" si="0"/>
        <v>-19</v>
      </c>
      <c r="L43" s="4"/>
      <c r="M43" s="4"/>
      <c r="N43" s="4"/>
      <c r="O43" s="4"/>
      <c r="P43" s="4"/>
      <c r="Q43" s="4"/>
      <c r="R43" s="3" t="s">
        <v>30</v>
      </c>
      <c r="S43" s="3" t="s">
        <v>60</v>
      </c>
      <c r="T43" s="3" t="s">
        <v>30</v>
      </c>
      <c r="U43" s="3" t="s">
        <v>95</v>
      </c>
      <c r="V43" s="3" t="s">
        <v>260</v>
      </c>
      <c r="W43" s="3" t="s">
        <v>261</v>
      </c>
      <c r="X43" s="4"/>
      <c r="Y43" s="3">
        <v>3</v>
      </c>
      <c r="Z43" s="3">
        <v>3</v>
      </c>
      <c r="AA43" s="3">
        <v>3</v>
      </c>
      <c r="AB43" s="3">
        <v>4</v>
      </c>
      <c r="AC43" s="4"/>
      <c r="AD43" s="11" t="s">
        <v>262</v>
      </c>
    </row>
    <row r="44" spans="1:30" ht="16" customHeight="1" x14ac:dyDescent="0.35">
      <c r="A44" s="6">
        <v>1600</v>
      </c>
      <c r="B44" s="8">
        <v>45470</v>
      </c>
      <c r="C44" s="8" t="s">
        <v>263</v>
      </c>
      <c r="D44" s="8">
        <v>45470</v>
      </c>
      <c r="E44" s="19">
        <v>0.60872685185185182</v>
      </c>
      <c r="F44" s="3" t="s">
        <v>30</v>
      </c>
      <c r="G44" s="4"/>
      <c r="H44" s="3">
        <v>23</v>
      </c>
      <c r="I44" s="3" t="s">
        <v>30</v>
      </c>
      <c r="J44" s="3">
        <v>26</v>
      </c>
      <c r="K44" s="5">
        <f t="shared" si="0"/>
        <v>3</v>
      </c>
      <c r="L44" s="3" t="s">
        <v>30</v>
      </c>
      <c r="M44" s="4"/>
      <c r="N44" s="3" t="s">
        <v>33</v>
      </c>
      <c r="O44" s="3" t="s">
        <v>33</v>
      </c>
      <c r="P44" s="3" t="s">
        <v>34</v>
      </c>
      <c r="Q44" s="3" t="s">
        <v>74</v>
      </c>
      <c r="R44" s="3" t="s">
        <v>30</v>
      </c>
      <c r="S44" s="3" t="s">
        <v>124</v>
      </c>
      <c r="T44" s="3" t="s">
        <v>33</v>
      </c>
      <c r="U44" s="4"/>
      <c r="V44" s="4"/>
      <c r="W44" s="4"/>
      <c r="X44" s="4"/>
      <c r="Y44" s="3">
        <v>4</v>
      </c>
      <c r="Z44" s="3">
        <v>3</v>
      </c>
      <c r="AA44" s="3">
        <v>2</v>
      </c>
      <c r="AB44" s="3">
        <v>2</v>
      </c>
      <c r="AC44" s="3" t="s">
        <v>264</v>
      </c>
      <c r="AD44" s="11" t="s">
        <v>265</v>
      </c>
    </row>
    <row r="45" spans="1:30" ht="16" customHeight="1" x14ac:dyDescent="0.35">
      <c r="A45" s="6">
        <v>1597</v>
      </c>
      <c r="B45" s="8">
        <v>45470</v>
      </c>
      <c r="C45" s="8" t="s">
        <v>266</v>
      </c>
      <c r="D45" s="8">
        <v>45470</v>
      </c>
      <c r="E45" s="19">
        <v>0.61012731481481486</v>
      </c>
      <c r="F45" s="3" t="s">
        <v>30</v>
      </c>
      <c r="G45" s="4"/>
      <c r="H45" s="3">
        <v>25</v>
      </c>
      <c r="I45" s="3" t="s">
        <v>30</v>
      </c>
      <c r="J45" s="3">
        <v>33</v>
      </c>
      <c r="K45" s="5">
        <f t="shared" si="0"/>
        <v>8</v>
      </c>
      <c r="L45" s="3" t="s">
        <v>30</v>
      </c>
      <c r="M45" s="4"/>
      <c r="N45" s="3" t="s">
        <v>33</v>
      </c>
      <c r="O45" s="3" t="s">
        <v>33</v>
      </c>
      <c r="P45" s="3" t="s">
        <v>34</v>
      </c>
      <c r="Q45" s="3">
        <v>40</v>
      </c>
      <c r="R45" s="3" t="s">
        <v>30</v>
      </c>
      <c r="S45" s="3" t="s">
        <v>267</v>
      </c>
      <c r="T45" s="3" t="s">
        <v>33</v>
      </c>
      <c r="U45" s="4"/>
      <c r="V45" s="4"/>
      <c r="W45" s="4"/>
      <c r="X45" s="4"/>
      <c r="Y45" s="3">
        <v>5</v>
      </c>
      <c r="Z45" s="3">
        <v>5</v>
      </c>
      <c r="AA45" s="3">
        <v>5</v>
      </c>
      <c r="AB45" s="3">
        <v>4</v>
      </c>
      <c r="AC45" s="3" t="s">
        <v>268</v>
      </c>
      <c r="AD45" s="11" t="s">
        <v>269</v>
      </c>
    </row>
    <row r="46" spans="1:30" ht="16" customHeight="1" x14ac:dyDescent="0.35">
      <c r="A46" s="6">
        <v>1595</v>
      </c>
      <c r="B46" s="8">
        <v>45470</v>
      </c>
      <c r="C46" s="8" t="s">
        <v>270</v>
      </c>
      <c r="D46" s="8">
        <v>45470</v>
      </c>
      <c r="E46" s="19">
        <v>0.61344907407407401</v>
      </c>
      <c r="F46" s="3" t="s">
        <v>33</v>
      </c>
      <c r="G46" s="3">
        <v>19</v>
      </c>
      <c r="H46" s="4"/>
      <c r="I46" s="3" t="s">
        <v>30</v>
      </c>
      <c r="J46" s="3">
        <v>42</v>
      </c>
      <c r="K46" s="5">
        <f t="shared" si="0"/>
        <v>42</v>
      </c>
      <c r="L46" s="3" t="s">
        <v>30</v>
      </c>
      <c r="M46" s="4"/>
      <c r="N46" s="3" t="s">
        <v>30</v>
      </c>
      <c r="O46" s="3" t="s">
        <v>30</v>
      </c>
      <c r="P46" s="3" t="s">
        <v>34</v>
      </c>
      <c r="Q46" s="3">
        <v>40</v>
      </c>
      <c r="R46" s="3" t="s">
        <v>33</v>
      </c>
      <c r="S46" s="3" t="s">
        <v>130</v>
      </c>
      <c r="T46" s="3" t="s">
        <v>30</v>
      </c>
      <c r="U46" s="3" t="s">
        <v>271</v>
      </c>
      <c r="V46" s="3" t="s">
        <v>272</v>
      </c>
      <c r="W46" s="3" t="s">
        <v>273</v>
      </c>
      <c r="X46" s="4"/>
      <c r="Y46" s="3">
        <v>5</v>
      </c>
      <c r="Z46" s="3">
        <v>5</v>
      </c>
      <c r="AA46" s="3">
        <v>5</v>
      </c>
      <c r="AB46" s="3">
        <v>5</v>
      </c>
      <c r="AC46" s="4"/>
      <c r="AD46" s="11" t="s">
        <v>274</v>
      </c>
    </row>
    <row r="47" spans="1:30" ht="16" customHeight="1" x14ac:dyDescent="0.35">
      <c r="A47" s="6">
        <v>1593</v>
      </c>
      <c r="B47" s="8">
        <v>45470</v>
      </c>
      <c r="C47" s="8" t="s">
        <v>275</v>
      </c>
      <c r="D47" s="8">
        <v>45470</v>
      </c>
      <c r="E47" s="19">
        <v>0.61361111111111111</v>
      </c>
      <c r="F47" s="3" t="s">
        <v>30</v>
      </c>
      <c r="G47" s="4"/>
      <c r="H47" s="3">
        <v>26</v>
      </c>
      <c r="I47" s="3" t="s">
        <v>30</v>
      </c>
      <c r="J47" s="3">
        <v>26</v>
      </c>
      <c r="K47" s="5">
        <f t="shared" si="0"/>
        <v>0</v>
      </c>
      <c r="L47" s="3" t="s">
        <v>30</v>
      </c>
      <c r="M47" s="4"/>
      <c r="N47" s="3" t="s">
        <v>33</v>
      </c>
      <c r="O47" s="3" t="s">
        <v>33</v>
      </c>
      <c r="P47" s="3" t="s">
        <v>44</v>
      </c>
      <c r="Q47" s="3">
        <v>25</v>
      </c>
      <c r="R47" s="3" t="s">
        <v>30</v>
      </c>
      <c r="S47" s="3" t="s">
        <v>267</v>
      </c>
      <c r="T47" s="3" t="s">
        <v>30</v>
      </c>
      <c r="U47" s="3" t="s">
        <v>95</v>
      </c>
      <c r="V47" s="3" t="s">
        <v>276</v>
      </c>
      <c r="W47" s="3" t="s">
        <v>53</v>
      </c>
      <c r="X47" s="4"/>
      <c r="Y47" s="3">
        <v>3</v>
      </c>
      <c r="Z47" s="3">
        <v>4</v>
      </c>
      <c r="AA47" s="3">
        <v>4</v>
      </c>
      <c r="AB47" s="3">
        <v>3</v>
      </c>
      <c r="AC47" s="4"/>
      <c r="AD47" s="11" t="s">
        <v>111</v>
      </c>
    </row>
    <row r="48" spans="1:30" ht="16" customHeight="1" x14ac:dyDescent="0.35">
      <c r="A48" s="6">
        <v>1572</v>
      </c>
      <c r="B48" s="8">
        <v>45470</v>
      </c>
      <c r="C48" s="8" t="s">
        <v>277</v>
      </c>
      <c r="D48" s="8">
        <v>45470</v>
      </c>
      <c r="E48" s="19">
        <v>0.61501157407407414</v>
      </c>
      <c r="F48" s="3" t="s">
        <v>33</v>
      </c>
      <c r="G48" s="3">
        <v>0.2</v>
      </c>
      <c r="H48" s="4"/>
      <c r="I48" s="3" t="s">
        <v>30</v>
      </c>
      <c r="J48" s="3">
        <v>38.46</v>
      </c>
      <c r="K48" s="5">
        <f t="shared" si="0"/>
        <v>38.46</v>
      </c>
      <c r="L48" s="3" t="s">
        <v>30</v>
      </c>
      <c r="M48" s="4"/>
      <c r="N48" s="3" t="s">
        <v>30</v>
      </c>
      <c r="O48" s="3" t="s">
        <v>30</v>
      </c>
      <c r="P48" s="3" t="s">
        <v>34</v>
      </c>
      <c r="Q48" s="3">
        <v>40</v>
      </c>
      <c r="R48" s="3" t="s">
        <v>33</v>
      </c>
      <c r="S48" s="3" t="s">
        <v>1018</v>
      </c>
      <c r="T48" s="3" t="s">
        <v>33</v>
      </c>
      <c r="U48" s="4"/>
      <c r="V48" s="4"/>
      <c r="W48" s="4"/>
      <c r="X48" s="4"/>
      <c r="Y48" s="3">
        <v>5</v>
      </c>
      <c r="Z48" s="3">
        <v>5</v>
      </c>
      <c r="AA48" s="3">
        <v>5</v>
      </c>
      <c r="AB48" s="3">
        <v>5</v>
      </c>
      <c r="AC48" s="4"/>
      <c r="AD48" s="11" t="s">
        <v>281</v>
      </c>
    </row>
    <row r="49" spans="1:30" ht="16" customHeight="1" x14ac:dyDescent="0.35">
      <c r="A49" s="6">
        <v>1558</v>
      </c>
      <c r="B49" s="8">
        <v>45470</v>
      </c>
      <c r="C49" s="8" t="s">
        <v>282</v>
      </c>
      <c r="D49" s="8">
        <v>45470</v>
      </c>
      <c r="E49" s="19">
        <v>0.61559027777777775</v>
      </c>
      <c r="F49" s="3" t="s">
        <v>33</v>
      </c>
      <c r="G49" s="3">
        <v>4</v>
      </c>
      <c r="H49" s="4"/>
      <c r="I49" s="3" t="s">
        <v>30</v>
      </c>
      <c r="J49" s="3">
        <v>13.65</v>
      </c>
      <c r="K49" s="5">
        <f t="shared" si="0"/>
        <v>13.65</v>
      </c>
      <c r="L49" s="3" t="s">
        <v>30</v>
      </c>
      <c r="M49" s="4"/>
      <c r="N49" s="3" t="s">
        <v>33</v>
      </c>
      <c r="O49" s="3" t="s">
        <v>33</v>
      </c>
      <c r="P49" s="3" t="s">
        <v>44</v>
      </c>
      <c r="Q49" s="3">
        <v>20</v>
      </c>
      <c r="R49" s="3" t="s">
        <v>33</v>
      </c>
      <c r="S49" s="3" t="s">
        <v>60</v>
      </c>
      <c r="T49" s="3" t="s">
        <v>33</v>
      </c>
      <c r="U49" s="4"/>
      <c r="V49" s="4"/>
      <c r="W49" s="4"/>
      <c r="X49" s="4"/>
      <c r="Y49" s="3">
        <v>5</v>
      </c>
      <c r="Z49" s="3">
        <v>4</v>
      </c>
      <c r="AA49" s="3">
        <v>3</v>
      </c>
      <c r="AB49" s="3">
        <v>3</v>
      </c>
      <c r="AC49" s="4"/>
      <c r="AD49" s="11" t="s">
        <v>284</v>
      </c>
    </row>
    <row r="50" spans="1:30" ht="16" customHeight="1" x14ac:dyDescent="0.35">
      <c r="A50" s="6">
        <v>1546</v>
      </c>
      <c r="B50" s="8">
        <v>45470</v>
      </c>
      <c r="C50" s="8" t="s">
        <v>285</v>
      </c>
      <c r="D50" s="8">
        <v>45470</v>
      </c>
      <c r="E50" s="19">
        <v>0.61682870370370368</v>
      </c>
      <c r="F50" s="3" t="s">
        <v>33</v>
      </c>
      <c r="G50" s="3">
        <v>16</v>
      </c>
      <c r="H50" s="4"/>
      <c r="I50" s="3" t="s">
        <v>33</v>
      </c>
      <c r="J50" s="4"/>
      <c r="K50" s="5">
        <f t="shared" si="0"/>
        <v>0</v>
      </c>
      <c r="L50" s="4"/>
      <c r="M50" s="4"/>
      <c r="N50" s="4"/>
      <c r="O50" s="4"/>
      <c r="P50" s="4"/>
      <c r="Q50" s="4"/>
      <c r="R50" s="3" t="s">
        <v>30</v>
      </c>
      <c r="S50" s="3" t="s">
        <v>1040</v>
      </c>
      <c r="T50" s="3" t="s">
        <v>30</v>
      </c>
      <c r="U50" s="3" t="s">
        <v>287</v>
      </c>
      <c r="V50" s="3" t="s">
        <v>288</v>
      </c>
      <c r="W50" s="3" t="s">
        <v>289</v>
      </c>
      <c r="X50" s="4"/>
      <c r="Y50" s="3">
        <v>4</v>
      </c>
      <c r="Z50" s="3">
        <v>3</v>
      </c>
      <c r="AA50" s="3">
        <v>4</v>
      </c>
      <c r="AB50" s="3">
        <v>4</v>
      </c>
      <c r="AC50" s="3" t="s">
        <v>290</v>
      </c>
      <c r="AD50" s="11" t="s">
        <v>114</v>
      </c>
    </row>
    <row r="51" spans="1:30" ht="16" customHeight="1" x14ac:dyDescent="0.35">
      <c r="A51" s="6">
        <v>1545</v>
      </c>
      <c r="B51" s="8">
        <v>45470</v>
      </c>
      <c r="C51" s="8" t="s">
        <v>291</v>
      </c>
      <c r="D51" s="8">
        <v>45470</v>
      </c>
      <c r="E51" s="19">
        <v>0.61729166666666668</v>
      </c>
      <c r="F51" s="3" t="s">
        <v>33</v>
      </c>
      <c r="G51" s="3">
        <v>12</v>
      </c>
      <c r="H51" s="4"/>
      <c r="I51" s="3" t="s">
        <v>30</v>
      </c>
      <c r="J51" s="3">
        <v>35</v>
      </c>
      <c r="K51" s="5">
        <f t="shared" si="0"/>
        <v>35</v>
      </c>
      <c r="L51" s="3" t="s">
        <v>30</v>
      </c>
      <c r="M51" s="4"/>
      <c r="N51" s="3" t="s">
        <v>30</v>
      </c>
      <c r="O51" s="3" t="s">
        <v>30</v>
      </c>
      <c r="P51" s="3" t="s">
        <v>34</v>
      </c>
      <c r="Q51" s="3">
        <v>40</v>
      </c>
      <c r="R51" s="3" t="s">
        <v>33</v>
      </c>
      <c r="S51" s="3" t="s">
        <v>267</v>
      </c>
      <c r="T51" s="3" t="s">
        <v>33</v>
      </c>
      <c r="U51" s="4"/>
      <c r="V51" s="4"/>
      <c r="W51" s="4"/>
      <c r="X51" s="4"/>
      <c r="Y51" s="3">
        <v>5</v>
      </c>
      <c r="Z51" s="3">
        <v>5</v>
      </c>
      <c r="AA51" s="3">
        <v>4</v>
      </c>
      <c r="AB51" s="3">
        <v>5</v>
      </c>
      <c r="AC51" s="3" t="s">
        <v>293</v>
      </c>
      <c r="AD51" s="11" t="s">
        <v>294</v>
      </c>
    </row>
    <row r="52" spans="1:30" ht="16" customHeight="1" x14ac:dyDescent="0.35">
      <c r="A52" s="6">
        <v>1543</v>
      </c>
      <c r="B52" s="8">
        <v>45470</v>
      </c>
      <c r="C52" s="8" t="s">
        <v>295</v>
      </c>
      <c r="D52" s="8">
        <v>45470</v>
      </c>
      <c r="E52" s="19">
        <v>0.61763888888888896</v>
      </c>
      <c r="F52" s="3" t="s">
        <v>30</v>
      </c>
      <c r="G52" s="4"/>
      <c r="H52" s="3">
        <v>33</v>
      </c>
      <c r="I52" s="3" t="s">
        <v>30</v>
      </c>
      <c r="J52" s="3">
        <v>33</v>
      </c>
      <c r="K52" s="5">
        <f t="shared" si="0"/>
        <v>0</v>
      </c>
      <c r="L52" s="3" t="s">
        <v>30</v>
      </c>
      <c r="M52" s="4"/>
      <c r="N52" s="3" t="s">
        <v>33</v>
      </c>
      <c r="O52" s="3" t="s">
        <v>30</v>
      </c>
      <c r="P52" s="3" t="s">
        <v>34</v>
      </c>
      <c r="Q52" s="3">
        <v>35</v>
      </c>
      <c r="R52" s="3" t="s">
        <v>33</v>
      </c>
      <c r="S52" s="3" t="s">
        <v>1041</v>
      </c>
      <c r="T52" s="3" t="s">
        <v>33</v>
      </c>
      <c r="U52" s="4"/>
      <c r="V52" s="4"/>
      <c r="W52" s="4"/>
      <c r="X52" s="4"/>
      <c r="Y52" s="3">
        <v>5</v>
      </c>
      <c r="Z52" s="3">
        <v>5</v>
      </c>
      <c r="AA52" s="3">
        <v>5</v>
      </c>
      <c r="AB52" s="3">
        <v>5</v>
      </c>
      <c r="AC52" s="3" t="s">
        <v>297</v>
      </c>
      <c r="AD52" s="11" t="s">
        <v>298</v>
      </c>
    </row>
    <row r="53" spans="1:30" ht="16" customHeight="1" x14ac:dyDescent="0.35">
      <c r="A53" s="6">
        <v>1475</v>
      </c>
      <c r="B53" s="8">
        <v>45470</v>
      </c>
      <c r="C53" s="8" t="s">
        <v>299</v>
      </c>
      <c r="D53" s="8">
        <v>45470</v>
      </c>
      <c r="E53" s="19">
        <v>0.61780092592592595</v>
      </c>
      <c r="F53" s="3" t="s">
        <v>33</v>
      </c>
      <c r="G53" s="3">
        <v>10</v>
      </c>
      <c r="H53" s="4"/>
      <c r="I53" s="3" t="s">
        <v>30</v>
      </c>
      <c r="J53" s="3">
        <v>45</v>
      </c>
      <c r="K53" s="5">
        <f t="shared" si="0"/>
        <v>45</v>
      </c>
      <c r="L53" s="3" t="s">
        <v>30</v>
      </c>
      <c r="M53" s="4"/>
      <c r="N53" s="3" t="s">
        <v>30</v>
      </c>
      <c r="O53" s="3" t="s">
        <v>30</v>
      </c>
      <c r="P53" s="3" t="s">
        <v>34</v>
      </c>
      <c r="Q53" s="3">
        <v>40</v>
      </c>
      <c r="R53" s="3" t="s">
        <v>33</v>
      </c>
      <c r="S53" s="3" t="s">
        <v>130</v>
      </c>
      <c r="T53" s="3" t="s">
        <v>33</v>
      </c>
      <c r="U53" s="4"/>
      <c r="V53" s="4"/>
      <c r="W53" s="4"/>
      <c r="X53" s="4"/>
      <c r="Y53" s="3">
        <v>5</v>
      </c>
      <c r="Z53" s="3">
        <v>5</v>
      </c>
      <c r="AA53" s="3">
        <v>5</v>
      </c>
      <c r="AB53" s="3">
        <v>5</v>
      </c>
      <c r="AC53" s="4"/>
      <c r="AD53" s="11" t="s">
        <v>300</v>
      </c>
    </row>
    <row r="54" spans="1:30" ht="16" customHeight="1" x14ac:dyDescent="0.35">
      <c r="A54" s="6">
        <v>1474</v>
      </c>
      <c r="B54" s="8">
        <v>45470</v>
      </c>
      <c r="C54" s="8" t="s">
        <v>301</v>
      </c>
      <c r="D54" s="8">
        <v>45470</v>
      </c>
      <c r="E54" s="19">
        <v>0.61928240740740736</v>
      </c>
      <c r="F54" s="3" t="s">
        <v>30</v>
      </c>
      <c r="G54" s="4"/>
      <c r="H54" s="3">
        <v>17</v>
      </c>
      <c r="I54" s="3" t="s">
        <v>33</v>
      </c>
      <c r="J54" s="4"/>
      <c r="K54" s="5">
        <f t="shared" si="0"/>
        <v>-17</v>
      </c>
      <c r="L54" s="4"/>
      <c r="M54" s="4"/>
      <c r="N54" s="4"/>
      <c r="O54" s="4"/>
      <c r="P54" s="4"/>
      <c r="Q54" s="4"/>
      <c r="R54" s="3" t="s">
        <v>33</v>
      </c>
      <c r="S54" s="3" t="s">
        <v>60</v>
      </c>
      <c r="T54" s="3" t="s">
        <v>30</v>
      </c>
      <c r="U54" s="3" t="s">
        <v>302</v>
      </c>
      <c r="V54" s="3" t="s">
        <v>53</v>
      </c>
      <c r="W54" s="3" t="s">
        <v>303</v>
      </c>
      <c r="X54" s="4"/>
      <c r="Y54" s="3">
        <v>5</v>
      </c>
      <c r="Z54" s="3">
        <v>5</v>
      </c>
      <c r="AA54" s="3">
        <v>5</v>
      </c>
      <c r="AB54" s="3">
        <v>3</v>
      </c>
      <c r="AC54" s="4"/>
      <c r="AD54" s="11" t="s">
        <v>304</v>
      </c>
    </row>
    <row r="55" spans="1:30" ht="16" customHeight="1" x14ac:dyDescent="0.35">
      <c r="A55" s="6">
        <v>1473</v>
      </c>
      <c r="B55" s="8">
        <v>45470</v>
      </c>
      <c r="C55" s="8" t="s">
        <v>305</v>
      </c>
      <c r="D55" s="8">
        <v>45470</v>
      </c>
      <c r="E55" s="19">
        <v>0.62076388888888889</v>
      </c>
      <c r="F55" s="3" t="s">
        <v>30</v>
      </c>
      <c r="G55" s="4"/>
      <c r="H55" s="3">
        <v>20</v>
      </c>
      <c r="I55" s="3" t="s">
        <v>30</v>
      </c>
      <c r="J55" s="3">
        <v>25</v>
      </c>
      <c r="K55" s="5">
        <f t="shared" si="0"/>
        <v>5</v>
      </c>
      <c r="L55" s="3" t="s">
        <v>30</v>
      </c>
      <c r="M55" s="4"/>
      <c r="N55" s="3" t="s">
        <v>33</v>
      </c>
      <c r="O55" s="3" t="s">
        <v>33</v>
      </c>
      <c r="P55" s="3" t="s">
        <v>44</v>
      </c>
      <c r="Q55" s="3">
        <v>5</v>
      </c>
      <c r="R55" s="3" t="s">
        <v>33</v>
      </c>
      <c r="S55" s="3" t="s">
        <v>267</v>
      </c>
      <c r="T55" s="3" t="s">
        <v>30</v>
      </c>
      <c r="U55" s="3" t="s">
        <v>287</v>
      </c>
      <c r="V55" s="3" t="s">
        <v>306</v>
      </c>
      <c r="W55" s="3" t="s">
        <v>307</v>
      </c>
      <c r="X55" s="4"/>
      <c r="Y55" s="3">
        <v>5</v>
      </c>
      <c r="Z55" s="3">
        <v>5</v>
      </c>
      <c r="AA55" s="3">
        <v>5</v>
      </c>
      <c r="AB55" s="3">
        <v>5</v>
      </c>
      <c r="AC55" s="4"/>
      <c r="AD55" s="11" t="s">
        <v>308</v>
      </c>
    </row>
    <row r="56" spans="1:30" ht="16" customHeight="1" x14ac:dyDescent="0.35">
      <c r="A56" s="6">
        <v>1471</v>
      </c>
      <c r="B56" s="8">
        <v>45470</v>
      </c>
      <c r="C56" s="8" t="s">
        <v>309</v>
      </c>
      <c r="D56" s="8">
        <v>45470</v>
      </c>
      <c r="E56" s="19">
        <v>0.62403935185185189</v>
      </c>
      <c r="F56" s="3" t="s">
        <v>30</v>
      </c>
      <c r="G56" s="4"/>
      <c r="H56" s="3">
        <v>24</v>
      </c>
      <c r="I56" s="3" t="s">
        <v>30</v>
      </c>
      <c r="J56" s="3">
        <v>34</v>
      </c>
      <c r="K56" s="5">
        <f t="shared" si="0"/>
        <v>10</v>
      </c>
      <c r="L56" s="3" t="s">
        <v>30</v>
      </c>
      <c r="M56" s="4"/>
      <c r="N56" s="3" t="s">
        <v>30</v>
      </c>
      <c r="O56" s="3" t="s">
        <v>30</v>
      </c>
      <c r="P56" s="3" t="s">
        <v>34</v>
      </c>
      <c r="Q56" s="3">
        <v>40</v>
      </c>
      <c r="R56" s="3" t="s">
        <v>33</v>
      </c>
      <c r="S56" s="3" t="s">
        <v>130</v>
      </c>
      <c r="T56" s="3" t="s">
        <v>30</v>
      </c>
      <c r="U56" s="3" t="s">
        <v>311</v>
      </c>
      <c r="V56" s="3" t="s">
        <v>312</v>
      </c>
      <c r="W56" s="3" t="s">
        <v>313</v>
      </c>
      <c r="X56" s="4"/>
      <c r="Y56" s="3">
        <v>5</v>
      </c>
      <c r="Z56" s="3">
        <v>5</v>
      </c>
      <c r="AA56" s="3">
        <v>5</v>
      </c>
      <c r="AB56" s="3">
        <v>5</v>
      </c>
      <c r="AC56" s="3" t="s">
        <v>314</v>
      </c>
      <c r="AD56" s="11" t="s">
        <v>315</v>
      </c>
    </row>
    <row r="57" spans="1:30" ht="16" customHeight="1" x14ac:dyDescent="0.35">
      <c r="A57" s="6">
        <v>1469</v>
      </c>
      <c r="B57" s="8">
        <v>45470</v>
      </c>
      <c r="C57" s="8" t="s">
        <v>316</v>
      </c>
      <c r="D57" s="8">
        <v>45470</v>
      </c>
      <c r="E57" s="19">
        <v>0.62445601851851851</v>
      </c>
      <c r="F57" s="3" t="s">
        <v>30</v>
      </c>
      <c r="G57" s="4"/>
      <c r="H57" s="3">
        <v>23</v>
      </c>
      <c r="I57" s="3" t="s">
        <v>30</v>
      </c>
      <c r="J57" s="3">
        <v>21.86</v>
      </c>
      <c r="K57" s="5">
        <f t="shared" si="0"/>
        <v>-1.1400000000000006</v>
      </c>
      <c r="L57" s="3" t="s">
        <v>30</v>
      </c>
      <c r="M57" s="4"/>
      <c r="N57" s="3" t="s">
        <v>30</v>
      </c>
      <c r="O57" s="3" t="s">
        <v>30</v>
      </c>
      <c r="P57" s="3" t="s">
        <v>34</v>
      </c>
      <c r="Q57" s="3">
        <v>40</v>
      </c>
      <c r="R57" s="3" t="s">
        <v>30</v>
      </c>
      <c r="S57" s="3" t="s">
        <v>60</v>
      </c>
      <c r="T57" s="3" t="s">
        <v>33</v>
      </c>
      <c r="U57" s="4"/>
      <c r="V57" s="4"/>
      <c r="W57" s="4"/>
      <c r="X57" s="4"/>
      <c r="Y57" s="3">
        <v>5</v>
      </c>
      <c r="Z57" s="3">
        <v>5</v>
      </c>
      <c r="AA57" s="3">
        <v>4</v>
      </c>
      <c r="AB57" s="3">
        <v>4</v>
      </c>
      <c r="AC57" s="4"/>
      <c r="AD57" s="11" t="s">
        <v>318</v>
      </c>
    </row>
    <row r="58" spans="1:30" ht="16" customHeight="1" x14ac:dyDescent="0.35">
      <c r="A58" s="6">
        <v>1468</v>
      </c>
      <c r="B58" s="8">
        <v>45470</v>
      </c>
      <c r="C58" s="8" t="s">
        <v>319</v>
      </c>
      <c r="D58" s="8">
        <v>45470</v>
      </c>
      <c r="E58" s="19">
        <v>0.62488425925925928</v>
      </c>
      <c r="F58" s="3" t="s">
        <v>33</v>
      </c>
      <c r="G58" s="3">
        <v>4</v>
      </c>
      <c r="H58" s="4"/>
      <c r="I58" s="3" t="s">
        <v>30</v>
      </c>
      <c r="J58" s="3">
        <v>20</v>
      </c>
      <c r="K58" s="5">
        <f t="shared" si="0"/>
        <v>20</v>
      </c>
      <c r="L58" s="3" t="s">
        <v>30</v>
      </c>
      <c r="M58" s="4"/>
      <c r="N58" s="3" t="s">
        <v>33</v>
      </c>
      <c r="O58" s="3" t="s">
        <v>30</v>
      </c>
      <c r="P58" s="3" t="s">
        <v>44</v>
      </c>
      <c r="Q58" s="3">
        <v>20</v>
      </c>
      <c r="R58" s="3" t="s">
        <v>30</v>
      </c>
      <c r="S58" s="3" t="s">
        <v>350</v>
      </c>
      <c r="T58" s="3" t="s">
        <v>33</v>
      </c>
      <c r="U58" s="4"/>
      <c r="V58" s="4"/>
      <c r="W58" s="4"/>
      <c r="X58" s="4"/>
      <c r="Y58" s="3">
        <v>5</v>
      </c>
      <c r="Z58" s="3">
        <v>5</v>
      </c>
      <c r="AA58" s="3">
        <v>5</v>
      </c>
      <c r="AB58" s="3">
        <v>5</v>
      </c>
      <c r="AC58" s="3" t="s">
        <v>321</v>
      </c>
      <c r="AD58" s="11" t="s">
        <v>322</v>
      </c>
    </row>
    <row r="59" spans="1:30" ht="16" customHeight="1" x14ac:dyDescent="0.35">
      <c r="A59" s="6">
        <v>1464</v>
      </c>
      <c r="B59" s="8">
        <v>45470</v>
      </c>
      <c r="C59" s="8" t="s">
        <v>323</v>
      </c>
      <c r="D59" s="8">
        <v>45470</v>
      </c>
      <c r="E59" s="19">
        <v>0.62549768518518511</v>
      </c>
      <c r="F59" s="3" t="s">
        <v>30</v>
      </c>
      <c r="G59" s="4"/>
      <c r="H59" s="3">
        <v>19</v>
      </c>
      <c r="I59" s="3" t="s">
        <v>30</v>
      </c>
      <c r="J59" s="3">
        <v>31.25</v>
      </c>
      <c r="K59" s="5">
        <f t="shared" si="0"/>
        <v>12.25</v>
      </c>
      <c r="L59" s="3" t="s">
        <v>30</v>
      </c>
      <c r="M59" s="4"/>
      <c r="N59" s="3" t="s">
        <v>33</v>
      </c>
      <c r="O59" s="3" t="s">
        <v>30</v>
      </c>
      <c r="P59" s="3" t="s">
        <v>34</v>
      </c>
      <c r="Q59" s="3">
        <v>40</v>
      </c>
      <c r="R59" s="3" t="s">
        <v>33</v>
      </c>
      <c r="S59" s="3" t="s">
        <v>143</v>
      </c>
      <c r="T59" s="3" t="s">
        <v>30</v>
      </c>
      <c r="U59" s="3" t="s">
        <v>191</v>
      </c>
      <c r="V59" s="3" t="s">
        <v>325</v>
      </c>
      <c r="W59" s="3" t="s">
        <v>326</v>
      </c>
      <c r="X59" s="4"/>
      <c r="Y59" s="3">
        <v>5</v>
      </c>
      <c r="Z59" s="3">
        <v>5</v>
      </c>
      <c r="AA59" s="3">
        <v>5</v>
      </c>
      <c r="AB59" s="3">
        <v>5</v>
      </c>
      <c r="AC59" s="3" t="s">
        <v>327</v>
      </c>
      <c r="AD59" s="11" t="s">
        <v>225</v>
      </c>
    </row>
    <row r="60" spans="1:30" ht="16" customHeight="1" x14ac:dyDescent="0.35">
      <c r="A60" s="6">
        <v>1463</v>
      </c>
      <c r="B60" s="8">
        <v>45470</v>
      </c>
      <c r="C60" s="8" t="s">
        <v>328</v>
      </c>
      <c r="D60" s="8">
        <v>45470</v>
      </c>
      <c r="E60" s="19">
        <v>0.6274305555555556</v>
      </c>
      <c r="F60" s="3" t="s">
        <v>30</v>
      </c>
      <c r="G60" s="4"/>
      <c r="H60" s="3">
        <v>23</v>
      </c>
      <c r="I60" s="3" t="s">
        <v>30</v>
      </c>
      <c r="J60" s="3">
        <v>27</v>
      </c>
      <c r="K60" s="5">
        <f t="shared" si="0"/>
        <v>4</v>
      </c>
      <c r="L60" s="3" t="s">
        <v>30</v>
      </c>
      <c r="M60" s="4"/>
      <c r="N60" s="3" t="s">
        <v>30</v>
      </c>
      <c r="O60" s="3" t="s">
        <v>33</v>
      </c>
      <c r="P60" s="3" t="s">
        <v>44</v>
      </c>
      <c r="Q60" s="3">
        <v>30</v>
      </c>
      <c r="R60" s="3" t="s">
        <v>33</v>
      </c>
      <c r="S60" s="3" t="s">
        <v>124</v>
      </c>
      <c r="T60" s="3" t="s">
        <v>30</v>
      </c>
      <c r="U60" s="3" t="s">
        <v>95</v>
      </c>
      <c r="V60" s="3" t="s">
        <v>329</v>
      </c>
      <c r="W60" s="3" t="s">
        <v>330</v>
      </c>
      <c r="X60" s="4"/>
      <c r="Y60" s="3">
        <v>3</v>
      </c>
      <c r="Z60" s="3">
        <v>4</v>
      </c>
      <c r="AA60" s="3">
        <v>4</v>
      </c>
      <c r="AB60" s="3">
        <v>3</v>
      </c>
      <c r="AC60" s="3" t="s">
        <v>331</v>
      </c>
      <c r="AD60" s="11" t="s">
        <v>332</v>
      </c>
    </row>
    <row r="61" spans="1:30" ht="16" customHeight="1" x14ac:dyDescent="0.35">
      <c r="A61" s="6">
        <v>1462</v>
      </c>
      <c r="B61" s="8">
        <v>45470</v>
      </c>
      <c r="C61" s="8" t="s">
        <v>333</v>
      </c>
      <c r="D61" s="8">
        <v>45470</v>
      </c>
      <c r="E61" s="19">
        <v>0.63083333333333336</v>
      </c>
      <c r="F61" s="3" t="s">
        <v>30</v>
      </c>
      <c r="G61" s="4"/>
      <c r="H61" s="3">
        <v>25</v>
      </c>
      <c r="I61" s="3" t="s">
        <v>30</v>
      </c>
      <c r="J61" s="3">
        <v>30</v>
      </c>
      <c r="K61" s="5">
        <f t="shared" si="0"/>
        <v>5</v>
      </c>
      <c r="L61" s="3" t="s">
        <v>30</v>
      </c>
      <c r="M61" s="4"/>
      <c r="N61" s="3" t="s">
        <v>33</v>
      </c>
      <c r="O61" s="3" t="s">
        <v>33</v>
      </c>
      <c r="P61" s="3" t="s">
        <v>44</v>
      </c>
      <c r="Q61" s="3">
        <v>25</v>
      </c>
      <c r="R61" s="3" t="s">
        <v>33</v>
      </c>
      <c r="S61" s="3" t="s">
        <v>124</v>
      </c>
      <c r="T61" s="3" t="s">
        <v>33</v>
      </c>
      <c r="U61" s="4"/>
      <c r="V61" s="4"/>
      <c r="W61" s="4"/>
      <c r="X61" s="4"/>
      <c r="Y61" s="3">
        <v>3</v>
      </c>
      <c r="Z61" s="3">
        <v>3</v>
      </c>
      <c r="AA61" s="3">
        <v>3</v>
      </c>
      <c r="AB61" s="3">
        <v>3</v>
      </c>
      <c r="AC61" s="3" t="s">
        <v>334</v>
      </c>
      <c r="AD61" s="11" t="s">
        <v>335</v>
      </c>
    </row>
    <row r="62" spans="1:30" ht="16" customHeight="1" x14ac:dyDescent="0.35">
      <c r="A62" s="6">
        <v>1448</v>
      </c>
      <c r="B62" s="8">
        <v>45470</v>
      </c>
      <c r="C62" s="8" t="s">
        <v>336</v>
      </c>
      <c r="D62" s="8">
        <v>45470</v>
      </c>
      <c r="E62" s="19">
        <v>0.63355324074074071</v>
      </c>
      <c r="F62" s="3" t="s">
        <v>33</v>
      </c>
      <c r="G62" s="3">
        <v>20</v>
      </c>
      <c r="H62" s="4"/>
      <c r="I62" s="3" t="s">
        <v>33</v>
      </c>
      <c r="J62" s="4"/>
      <c r="K62" s="5">
        <f t="shared" si="0"/>
        <v>0</v>
      </c>
      <c r="L62" s="4"/>
      <c r="M62" s="4"/>
      <c r="N62" s="4"/>
      <c r="O62" s="4"/>
      <c r="P62" s="4"/>
      <c r="Q62" s="4"/>
      <c r="R62" s="3" t="s">
        <v>33</v>
      </c>
      <c r="S62" s="3" t="s">
        <v>60</v>
      </c>
      <c r="T62" s="3" t="s">
        <v>30</v>
      </c>
      <c r="U62" s="3" t="s">
        <v>337</v>
      </c>
      <c r="V62" s="3" t="s">
        <v>338</v>
      </c>
      <c r="W62" s="3" t="s">
        <v>339</v>
      </c>
      <c r="X62" s="4"/>
      <c r="Y62" s="3">
        <v>4</v>
      </c>
      <c r="Z62" s="3">
        <v>4</v>
      </c>
      <c r="AA62" s="3">
        <v>5</v>
      </c>
      <c r="AB62" s="3">
        <v>4</v>
      </c>
      <c r="AC62" s="3" t="s">
        <v>340</v>
      </c>
      <c r="AD62" s="11" t="s">
        <v>341</v>
      </c>
    </row>
    <row r="63" spans="1:30" ht="16" customHeight="1" x14ac:dyDescent="0.35">
      <c r="A63" s="6">
        <v>1439</v>
      </c>
      <c r="B63" s="8">
        <v>45470</v>
      </c>
      <c r="C63" s="8" t="s">
        <v>342</v>
      </c>
      <c r="D63" s="8">
        <v>45470</v>
      </c>
      <c r="E63" s="19">
        <v>0.63568287037037041</v>
      </c>
      <c r="F63" s="3" t="s">
        <v>30</v>
      </c>
      <c r="G63" s="4"/>
      <c r="H63" s="3">
        <v>17</v>
      </c>
      <c r="I63" s="3" t="s">
        <v>33</v>
      </c>
      <c r="J63" s="4"/>
      <c r="K63" s="5">
        <f t="shared" si="0"/>
        <v>-17</v>
      </c>
      <c r="L63" s="4"/>
      <c r="M63" s="4"/>
      <c r="N63" s="4"/>
      <c r="O63" s="4"/>
      <c r="P63" s="4"/>
      <c r="Q63" s="4"/>
      <c r="R63" s="3" t="s">
        <v>33</v>
      </c>
      <c r="S63" s="3" t="s">
        <v>46</v>
      </c>
      <c r="T63" s="3" t="s">
        <v>33</v>
      </c>
      <c r="U63" s="4"/>
      <c r="V63" s="4"/>
      <c r="W63" s="4"/>
      <c r="X63" s="4"/>
      <c r="Y63" s="3">
        <v>5</v>
      </c>
      <c r="Z63" s="3">
        <v>5</v>
      </c>
      <c r="AA63" s="3">
        <v>5</v>
      </c>
      <c r="AB63" s="3">
        <v>5</v>
      </c>
      <c r="AC63" s="3" t="s">
        <v>343</v>
      </c>
      <c r="AD63" s="11" t="s">
        <v>344</v>
      </c>
    </row>
    <row r="64" spans="1:30" ht="16" customHeight="1" x14ac:dyDescent="0.35">
      <c r="A64" s="6">
        <v>1417</v>
      </c>
      <c r="B64" s="8">
        <v>45470</v>
      </c>
      <c r="C64" s="8" t="s">
        <v>345</v>
      </c>
      <c r="D64" s="8">
        <v>45470</v>
      </c>
      <c r="E64" s="19">
        <v>0.63711805555555556</v>
      </c>
      <c r="F64" s="3" t="s">
        <v>33</v>
      </c>
      <c r="G64" s="3">
        <v>16</v>
      </c>
      <c r="H64" s="4"/>
      <c r="I64" s="3" t="s">
        <v>33</v>
      </c>
      <c r="J64" s="4"/>
      <c r="K64" s="5">
        <f t="shared" si="0"/>
        <v>0</v>
      </c>
      <c r="L64" s="4"/>
      <c r="M64" s="4"/>
      <c r="N64" s="4"/>
      <c r="O64" s="4"/>
      <c r="P64" s="4"/>
      <c r="Q64" s="4"/>
      <c r="R64" s="3" t="s">
        <v>30</v>
      </c>
      <c r="S64" s="3" t="s">
        <v>1028</v>
      </c>
      <c r="T64" s="3" t="s">
        <v>33</v>
      </c>
      <c r="U64" s="4"/>
      <c r="V64" s="4"/>
      <c r="W64" s="4"/>
      <c r="X64" s="4"/>
      <c r="Y64" s="3">
        <v>3</v>
      </c>
      <c r="Z64" s="3">
        <v>3</v>
      </c>
      <c r="AA64" s="3">
        <v>3</v>
      </c>
      <c r="AB64" s="3">
        <v>3</v>
      </c>
      <c r="AC64" s="3" t="s">
        <v>347</v>
      </c>
      <c r="AD64" s="11" t="s">
        <v>126</v>
      </c>
    </row>
    <row r="65" spans="1:30" ht="16" customHeight="1" x14ac:dyDescent="0.35">
      <c r="A65" s="6">
        <v>1325</v>
      </c>
      <c r="B65" s="8">
        <v>45470</v>
      </c>
      <c r="C65" s="8" t="s">
        <v>348</v>
      </c>
      <c r="D65" s="8">
        <v>45470</v>
      </c>
      <c r="E65" s="19">
        <v>0.64211805555555557</v>
      </c>
      <c r="F65" s="3" t="s">
        <v>33</v>
      </c>
      <c r="G65" s="3">
        <v>20</v>
      </c>
      <c r="H65" s="4"/>
      <c r="I65" s="3" t="s">
        <v>30</v>
      </c>
      <c r="J65" s="3">
        <v>20</v>
      </c>
      <c r="K65" s="5">
        <f t="shared" si="0"/>
        <v>20</v>
      </c>
      <c r="L65" s="3" t="s">
        <v>30</v>
      </c>
      <c r="M65" s="4"/>
      <c r="N65" s="3" t="s">
        <v>33</v>
      </c>
      <c r="O65" s="3" t="s">
        <v>33</v>
      </c>
      <c r="P65" s="3" t="s">
        <v>44</v>
      </c>
      <c r="Q65" s="3">
        <v>5</v>
      </c>
      <c r="R65" s="3" t="s">
        <v>30</v>
      </c>
      <c r="S65" s="3" t="s">
        <v>107</v>
      </c>
      <c r="T65" s="3" t="s">
        <v>30</v>
      </c>
      <c r="U65" s="3" t="s">
        <v>349</v>
      </c>
      <c r="V65" s="3" t="s">
        <v>350</v>
      </c>
      <c r="W65" s="3" t="s">
        <v>351</v>
      </c>
      <c r="X65" s="4"/>
      <c r="Y65" s="3">
        <v>5</v>
      </c>
      <c r="Z65" s="3">
        <v>5</v>
      </c>
      <c r="AA65" s="3">
        <v>5</v>
      </c>
      <c r="AB65" s="3">
        <v>5</v>
      </c>
      <c r="AC65" s="3" t="s">
        <v>352</v>
      </c>
      <c r="AD65" s="11" t="s">
        <v>353</v>
      </c>
    </row>
    <row r="66" spans="1:30" ht="16" customHeight="1" x14ac:dyDescent="0.35">
      <c r="A66" s="6">
        <v>1308</v>
      </c>
      <c r="B66" s="8">
        <v>45470</v>
      </c>
      <c r="C66" s="8" t="s">
        <v>354</v>
      </c>
      <c r="D66" s="8">
        <v>45470</v>
      </c>
      <c r="E66" s="19">
        <v>0.64450231481481479</v>
      </c>
      <c r="F66" s="3" t="s">
        <v>33</v>
      </c>
      <c r="G66" s="3">
        <v>11</v>
      </c>
      <c r="H66" s="4"/>
      <c r="I66" s="3" t="s">
        <v>30</v>
      </c>
      <c r="J66" s="3">
        <v>19</v>
      </c>
      <c r="K66" s="5">
        <f t="shared" ref="K66:K129" si="1">J66-H66</f>
        <v>19</v>
      </c>
      <c r="L66" s="3" t="s">
        <v>30</v>
      </c>
      <c r="M66" s="4"/>
      <c r="N66" s="3" t="s">
        <v>33</v>
      </c>
      <c r="O66" s="3" t="s">
        <v>30</v>
      </c>
      <c r="P66" s="3" t="s">
        <v>44</v>
      </c>
      <c r="Q66" s="3">
        <v>25</v>
      </c>
      <c r="R66" s="3" t="s">
        <v>33</v>
      </c>
      <c r="S66" s="3" t="s">
        <v>1042</v>
      </c>
      <c r="T66" s="3" t="s">
        <v>33</v>
      </c>
      <c r="U66" s="4"/>
      <c r="V66" s="4"/>
      <c r="W66" s="4"/>
      <c r="X66" s="4"/>
      <c r="Y66" s="3">
        <v>4</v>
      </c>
      <c r="Z66" s="3">
        <v>4</v>
      </c>
      <c r="AA66" s="3">
        <v>4</v>
      </c>
      <c r="AB66" s="3">
        <v>3</v>
      </c>
      <c r="AC66" s="4"/>
      <c r="AD66" s="11" t="s">
        <v>357</v>
      </c>
    </row>
    <row r="67" spans="1:30" ht="16" customHeight="1" x14ac:dyDescent="0.35">
      <c r="A67" s="6">
        <v>1307</v>
      </c>
      <c r="B67" s="8">
        <v>45470</v>
      </c>
      <c r="C67" s="8" t="s">
        <v>358</v>
      </c>
      <c r="D67" s="8">
        <v>45470</v>
      </c>
      <c r="E67" s="19">
        <v>0.6463888888888889</v>
      </c>
      <c r="F67" s="3" t="s">
        <v>30</v>
      </c>
      <c r="G67" s="4"/>
      <c r="H67" s="3">
        <v>15</v>
      </c>
      <c r="I67" s="3" t="s">
        <v>30</v>
      </c>
      <c r="J67" s="3">
        <v>22</v>
      </c>
      <c r="K67" s="5">
        <f t="shared" si="1"/>
        <v>7</v>
      </c>
      <c r="L67" s="3" t="s">
        <v>30</v>
      </c>
      <c r="M67" s="4"/>
      <c r="N67" s="3" t="s">
        <v>33</v>
      </c>
      <c r="O67" s="3" t="s">
        <v>30</v>
      </c>
      <c r="P67" s="3" t="s">
        <v>44</v>
      </c>
      <c r="Q67" s="3">
        <v>15</v>
      </c>
      <c r="R67" s="3" t="s">
        <v>33</v>
      </c>
      <c r="S67" s="3" t="s">
        <v>107</v>
      </c>
      <c r="T67" s="3" t="s">
        <v>30</v>
      </c>
      <c r="U67" s="3" t="s">
        <v>95</v>
      </c>
      <c r="V67" s="3" t="s">
        <v>359</v>
      </c>
      <c r="W67" s="3" t="s">
        <v>360</v>
      </c>
      <c r="X67" s="4"/>
      <c r="Y67" s="3">
        <v>5</v>
      </c>
      <c r="Z67" s="3">
        <v>5</v>
      </c>
      <c r="AA67" s="3">
        <v>5</v>
      </c>
      <c r="AB67" s="3">
        <v>5</v>
      </c>
      <c r="AC67" s="3" t="s">
        <v>361</v>
      </c>
      <c r="AD67" s="11" t="s">
        <v>362</v>
      </c>
    </row>
    <row r="68" spans="1:30" ht="16" customHeight="1" x14ac:dyDescent="0.35">
      <c r="A68" s="6">
        <v>1305</v>
      </c>
      <c r="B68" s="8">
        <v>45470</v>
      </c>
      <c r="C68" s="8" t="s">
        <v>363</v>
      </c>
      <c r="D68" s="8">
        <v>45470</v>
      </c>
      <c r="E68" s="19">
        <v>0.65550925925925929</v>
      </c>
      <c r="F68" s="3" t="s">
        <v>33</v>
      </c>
      <c r="G68" s="3">
        <v>22</v>
      </c>
      <c r="H68" s="4"/>
      <c r="I68" s="3" t="s">
        <v>30</v>
      </c>
      <c r="J68" s="3">
        <v>21</v>
      </c>
      <c r="K68" s="5">
        <f t="shared" si="1"/>
        <v>21</v>
      </c>
      <c r="L68" s="3" t="s">
        <v>30</v>
      </c>
      <c r="M68" s="4"/>
      <c r="N68" s="3" t="s">
        <v>30</v>
      </c>
      <c r="O68" s="3" t="s">
        <v>30</v>
      </c>
      <c r="P68" s="3" t="s">
        <v>34</v>
      </c>
      <c r="Q68" s="3">
        <v>40</v>
      </c>
      <c r="R68" s="3" t="s">
        <v>33</v>
      </c>
      <c r="S68" s="3" t="s">
        <v>267</v>
      </c>
      <c r="T68" s="3" t="s">
        <v>30</v>
      </c>
      <c r="U68" s="3" t="s">
        <v>365</v>
      </c>
      <c r="V68" s="3" t="s">
        <v>366</v>
      </c>
      <c r="W68" s="4"/>
      <c r="X68" s="4"/>
      <c r="Y68" s="3">
        <v>5</v>
      </c>
      <c r="Z68" s="3">
        <v>5</v>
      </c>
      <c r="AA68" s="3">
        <v>5</v>
      </c>
      <c r="AB68" s="3">
        <v>5</v>
      </c>
      <c r="AC68" s="3" t="s">
        <v>367</v>
      </c>
      <c r="AD68" s="11" t="s">
        <v>368</v>
      </c>
    </row>
    <row r="69" spans="1:30" ht="16" customHeight="1" x14ac:dyDescent="0.35">
      <c r="A69" s="6">
        <v>1299</v>
      </c>
      <c r="B69" s="8">
        <v>45470</v>
      </c>
      <c r="C69" s="8" t="s">
        <v>369</v>
      </c>
      <c r="D69" s="8">
        <v>45470</v>
      </c>
      <c r="E69" s="19">
        <v>0.66030092592592593</v>
      </c>
      <c r="F69" s="3" t="s">
        <v>33</v>
      </c>
      <c r="G69" s="3">
        <v>21</v>
      </c>
      <c r="H69" s="4"/>
      <c r="I69" s="3" t="s">
        <v>30</v>
      </c>
      <c r="J69" s="3">
        <v>57</v>
      </c>
      <c r="K69" s="5">
        <f t="shared" si="1"/>
        <v>57</v>
      </c>
      <c r="L69" s="3" t="s">
        <v>30</v>
      </c>
      <c r="M69" s="4"/>
      <c r="N69" s="3" t="s">
        <v>33</v>
      </c>
      <c r="O69" s="3" t="s">
        <v>30</v>
      </c>
      <c r="P69" s="3" t="s">
        <v>34</v>
      </c>
      <c r="Q69" s="3">
        <v>40</v>
      </c>
      <c r="R69" s="3" t="s">
        <v>33</v>
      </c>
      <c r="S69" s="3" t="s">
        <v>46</v>
      </c>
      <c r="T69" s="3" t="s">
        <v>30</v>
      </c>
      <c r="U69" s="3" t="s">
        <v>371</v>
      </c>
      <c r="V69" s="3" t="s">
        <v>53</v>
      </c>
      <c r="W69" s="3" t="s">
        <v>372</v>
      </c>
      <c r="X69" s="4"/>
      <c r="Y69" s="3">
        <v>4</v>
      </c>
      <c r="Z69" s="3">
        <v>4</v>
      </c>
      <c r="AA69" s="3">
        <v>4</v>
      </c>
      <c r="AB69" s="3">
        <v>5</v>
      </c>
      <c r="AC69" s="3" t="s">
        <v>373</v>
      </c>
      <c r="AD69" s="11" t="s">
        <v>374</v>
      </c>
    </row>
    <row r="70" spans="1:30" ht="16" customHeight="1" x14ac:dyDescent="0.35">
      <c r="A70" s="6">
        <v>1297</v>
      </c>
      <c r="B70" s="8">
        <v>45470</v>
      </c>
      <c r="C70" s="8" t="s">
        <v>375</v>
      </c>
      <c r="D70" s="8">
        <v>45470</v>
      </c>
      <c r="E70" s="19">
        <v>0.66796296296296298</v>
      </c>
      <c r="F70" s="3" t="s">
        <v>30</v>
      </c>
      <c r="G70" s="4"/>
      <c r="H70" s="3">
        <v>39.5</v>
      </c>
      <c r="I70" s="3" t="s">
        <v>30</v>
      </c>
      <c r="J70" s="3">
        <v>52</v>
      </c>
      <c r="K70" s="5">
        <f t="shared" si="1"/>
        <v>12.5</v>
      </c>
      <c r="L70" s="3" t="s">
        <v>30</v>
      </c>
      <c r="M70" s="4"/>
      <c r="N70" s="3" t="s">
        <v>33</v>
      </c>
      <c r="O70" s="3" t="s">
        <v>30</v>
      </c>
      <c r="P70" s="3" t="s">
        <v>34</v>
      </c>
      <c r="Q70" s="3">
        <v>40</v>
      </c>
      <c r="R70" s="3" t="s">
        <v>30</v>
      </c>
      <c r="S70" s="3" t="s">
        <v>130</v>
      </c>
      <c r="T70" s="3" t="s">
        <v>30</v>
      </c>
      <c r="U70" s="3" t="s">
        <v>151</v>
      </c>
      <c r="V70" s="3" t="s">
        <v>378</v>
      </c>
      <c r="W70" s="3" t="s">
        <v>379</v>
      </c>
      <c r="X70" s="4"/>
      <c r="Y70" s="3">
        <v>4</v>
      </c>
      <c r="Z70" s="3">
        <v>3</v>
      </c>
      <c r="AA70" s="3">
        <v>4</v>
      </c>
      <c r="AB70" s="3">
        <v>3</v>
      </c>
      <c r="AC70" s="3" t="s">
        <v>380</v>
      </c>
      <c r="AD70" s="11" t="s">
        <v>381</v>
      </c>
    </row>
    <row r="71" spans="1:30" ht="16" customHeight="1" x14ac:dyDescent="0.35">
      <c r="A71" s="6">
        <v>1296</v>
      </c>
      <c r="B71" s="8">
        <v>45470</v>
      </c>
      <c r="C71" s="8" t="s">
        <v>382</v>
      </c>
      <c r="D71" s="8">
        <v>45470</v>
      </c>
      <c r="E71" s="19">
        <v>0.66901620370370374</v>
      </c>
      <c r="F71" s="3" t="s">
        <v>30</v>
      </c>
      <c r="G71" s="4"/>
      <c r="H71" s="3">
        <v>58</v>
      </c>
      <c r="I71" s="3" t="s">
        <v>30</v>
      </c>
      <c r="J71" s="3">
        <v>62</v>
      </c>
      <c r="K71" s="5">
        <f t="shared" si="1"/>
        <v>4</v>
      </c>
      <c r="L71" s="3" t="s">
        <v>30</v>
      </c>
      <c r="M71" s="4"/>
      <c r="N71" s="3" t="s">
        <v>33</v>
      </c>
      <c r="O71" s="3" t="s">
        <v>33</v>
      </c>
      <c r="P71" s="3" t="s">
        <v>34</v>
      </c>
      <c r="Q71" s="3">
        <v>40</v>
      </c>
      <c r="R71" s="3" t="s">
        <v>30</v>
      </c>
      <c r="S71" s="3" t="s">
        <v>267</v>
      </c>
      <c r="T71" s="3" t="s">
        <v>33</v>
      </c>
      <c r="U71" s="4"/>
      <c r="V71" s="4"/>
      <c r="W71" s="4"/>
      <c r="X71" s="4"/>
      <c r="Y71" s="3">
        <v>4</v>
      </c>
      <c r="Z71" s="3">
        <v>3</v>
      </c>
      <c r="AA71" s="3">
        <v>4</v>
      </c>
      <c r="AB71" s="3">
        <v>4</v>
      </c>
      <c r="AC71" s="4"/>
      <c r="AD71" s="11" t="s">
        <v>385</v>
      </c>
    </row>
    <row r="72" spans="1:30" ht="16" customHeight="1" x14ac:dyDescent="0.35">
      <c r="A72" s="6">
        <v>1294</v>
      </c>
      <c r="B72" s="8">
        <v>45470</v>
      </c>
      <c r="C72" s="8" t="s">
        <v>386</v>
      </c>
      <c r="D72" s="8">
        <v>45470</v>
      </c>
      <c r="E72" s="19">
        <v>0.67744212962962969</v>
      </c>
      <c r="F72" s="3" t="s">
        <v>30</v>
      </c>
      <c r="G72" s="4"/>
      <c r="H72" s="3">
        <v>33</v>
      </c>
      <c r="I72" s="3" t="s">
        <v>33</v>
      </c>
      <c r="J72" s="4"/>
      <c r="K72" s="5">
        <f t="shared" si="1"/>
        <v>-33</v>
      </c>
      <c r="L72" s="4"/>
      <c r="M72" s="4"/>
      <c r="N72" s="4"/>
      <c r="O72" s="4"/>
      <c r="P72" s="4"/>
      <c r="Q72" s="4"/>
      <c r="R72" s="3" t="s">
        <v>30</v>
      </c>
      <c r="S72" s="3" t="s">
        <v>107</v>
      </c>
      <c r="T72" s="3" t="s">
        <v>30</v>
      </c>
      <c r="U72" s="3" t="s">
        <v>387</v>
      </c>
      <c r="V72" s="3" t="s">
        <v>246</v>
      </c>
      <c r="W72" s="3" t="s">
        <v>388</v>
      </c>
      <c r="X72" s="4"/>
      <c r="Y72" s="3">
        <v>5</v>
      </c>
      <c r="Z72" s="3">
        <v>5</v>
      </c>
      <c r="AA72" s="3">
        <v>5</v>
      </c>
      <c r="AB72" s="3">
        <v>5</v>
      </c>
      <c r="AC72" s="3" t="s">
        <v>389</v>
      </c>
      <c r="AD72" s="11" t="s">
        <v>390</v>
      </c>
    </row>
    <row r="73" spans="1:30" ht="16" customHeight="1" x14ac:dyDescent="0.35">
      <c r="A73" s="6">
        <v>1293</v>
      </c>
      <c r="B73" s="8">
        <v>45470</v>
      </c>
      <c r="C73" s="8" t="s">
        <v>391</v>
      </c>
      <c r="D73" s="8">
        <v>45470</v>
      </c>
      <c r="E73" s="19">
        <v>0.68675925925925929</v>
      </c>
      <c r="F73" s="3" t="s">
        <v>30</v>
      </c>
      <c r="G73" s="4"/>
      <c r="H73" s="3">
        <v>42</v>
      </c>
      <c r="I73" s="3" t="s">
        <v>30</v>
      </c>
      <c r="J73" s="3">
        <v>56</v>
      </c>
      <c r="K73" s="5">
        <f t="shared" si="1"/>
        <v>14</v>
      </c>
      <c r="L73" s="3" t="s">
        <v>30</v>
      </c>
      <c r="M73" s="4"/>
      <c r="N73" s="3" t="s">
        <v>33</v>
      </c>
      <c r="O73" s="3" t="s">
        <v>33</v>
      </c>
      <c r="P73" s="3" t="s">
        <v>34</v>
      </c>
      <c r="Q73" s="3" t="s">
        <v>74</v>
      </c>
      <c r="R73" s="3" t="s">
        <v>33</v>
      </c>
      <c r="S73" s="3" t="s">
        <v>46</v>
      </c>
      <c r="T73" s="3" t="s">
        <v>33</v>
      </c>
      <c r="U73" s="4"/>
      <c r="V73" s="4"/>
      <c r="W73" s="4"/>
      <c r="X73" s="4"/>
      <c r="Y73" s="3">
        <v>4</v>
      </c>
      <c r="Z73" s="3">
        <v>3</v>
      </c>
      <c r="AA73" s="3">
        <v>4</v>
      </c>
      <c r="AB73" s="3">
        <v>3</v>
      </c>
      <c r="AC73" s="4"/>
      <c r="AD73" s="11" t="s">
        <v>393</v>
      </c>
    </row>
    <row r="74" spans="1:30" ht="16" customHeight="1" x14ac:dyDescent="0.35">
      <c r="A74" s="6">
        <v>1292</v>
      </c>
      <c r="B74" s="8">
        <v>45470</v>
      </c>
      <c r="C74" s="8" t="s">
        <v>394</v>
      </c>
      <c r="D74" s="8">
        <v>45470</v>
      </c>
      <c r="E74" s="19">
        <v>0.69839120370370367</v>
      </c>
      <c r="F74" s="3" t="s">
        <v>30</v>
      </c>
      <c r="G74" s="4"/>
      <c r="H74" s="3">
        <v>20</v>
      </c>
      <c r="I74" s="3" t="s">
        <v>30</v>
      </c>
      <c r="J74" s="3">
        <v>20</v>
      </c>
      <c r="K74" s="5">
        <f t="shared" si="1"/>
        <v>0</v>
      </c>
      <c r="L74" s="3" t="s">
        <v>30</v>
      </c>
      <c r="M74" s="4"/>
      <c r="N74" s="3" t="s">
        <v>30</v>
      </c>
      <c r="O74" s="3" t="s">
        <v>33</v>
      </c>
      <c r="P74" s="3" t="s">
        <v>44</v>
      </c>
      <c r="Q74" s="3">
        <v>15</v>
      </c>
      <c r="R74" s="3" t="s">
        <v>33</v>
      </c>
      <c r="S74" s="3" t="s">
        <v>143</v>
      </c>
      <c r="T74" s="3" t="s">
        <v>33</v>
      </c>
      <c r="U74" s="4"/>
      <c r="V74" s="4"/>
      <c r="W74" s="4"/>
      <c r="X74" s="4"/>
      <c r="Y74" s="3">
        <v>5</v>
      </c>
      <c r="Z74" s="3">
        <v>4</v>
      </c>
      <c r="AA74" s="3">
        <v>5</v>
      </c>
      <c r="AB74" s="3">
        <v>4</v>
      </c>
      <c r="AC74" s="4"/>
      <c r="AD74" s="11" t="s">
        <v>395</v>
      </c>
    </row>
    <row r="75" spans="1:30" ht="16" customHeight="1" x14ac:dyDescent="0.35">
      <c r="A75" s="6">
        <v>1289</v>
      </c>
      <c r="B75" s="8">
        <v>45470</v>
      </c>
      <c r="C75" s="8" t="s">
        <v>396</v>
      </c>
      <c r="D75" s="8">
        <v>45470</v>
      </c>
      <c r="E75" s="19">
        <v>0.70180555555555557</v>
      </c>
      <c r="F75" s="3" t="s">
        <v>30</v>
      </c>
      <c r="G75" s="4"/>
      <c r="H75" s="3">
        <v>17</v>
      </c>
      <c r="I75" s="3" t="s">
        <v>30</v>
      </c>
      <c r="J75" s="3">
        <v>27</v>
      </c>
      <c r="K75" s="5">
        <f t="shared" si="1"/>
        <v>10</v>
      </c>
      <c r="L75" s="3" t="s">
        <v>30</v>
      </c>
      <c r="M75" s="4"/>
      <c r="N75" s="3" t="s">
        <v>30</v>
      </c>
      <c r="O75" s="3" t="s">
        <v>30</v>
      </c>
      <c r="P75" s="3" t="s">
        <v>34</v>
      </c>
      <c r="Q75" s="3">
        <v>40</v>
      </c>
      <c r="R75" s="3" t="s">
        <v>30</v>
      </c>
      <c r="S75" s="3" t="s">
        <v>46</v>
      </c>
      <c r="T75" s="3" t="s">
        <v>30</v>
      </c>
      <c r="U75" s="3" t="s">
        <v>397</v>
      </c>
      <c r="V75" s="3" t="s">
        <v>398</v>
      </c>
      <c r="W75" s="3" t="s">
        <v>399</v>
      </c>
      <c r="X75" s="4"/>
      <c r="Y75" s="3">
        <v>5</v>
      </c>
      <c r="Z75" s="3">
        <v>5</v>
      </c>
      <c r="AA75" s="3">
        <v>5</v>
      </c>
      <c r="AB75" s="3">
        <v>4</v>
      </c>
      <c r="AC75" s="3" t="s">
        <v>400</v>
      </c>
      <c r="AD75" s="11" t="s">
        <v>401</v>
      </c>
    </row>
    <row r="76" spans="1:30" ht="16" customHeight="1" x14ac:dyDescent="0.35">
      <c r="A76" s="6">
        <v>1287</v>
      </c>
      <c r="B76" s="8">
        <v>45470</v>
      </c>
      <c r="C76" s="8" t="s">
        <v>402</v>
      </c>
      <c r="D76" s="8">
        <v>45470</v>
      </c>
      <c r="E76" s="19">
        <v>0.70253472222222213</v>
      </c>
      <c r="F76" s="3" t="s">
        <v>30</v>
      </c>
      <c r="G76" s="4"/>
      <c r="H76" s="3">
        <v>15</v>
      </c>
      <c r="I76" s="3" t="s">
        <v>30</v>
      </c>
      <c r="J76" s="3">
        <v>20</v>
      </c>
      <c r="K76" s="5">
        <f t="shared" si="1"/>
        <v>5</v>
      </c>
      <c r="L76" s="3" t="s">
        <v>30</v>
      </c>
      <c r="M76" s="4"/>
      <c r="N76" s="3" t="s">
        <v>33</v>
      </c>
      <c r="O76" s="3" t="s">
        <v>33</v>
      </c>
      <c r="P76" s="3" t="s">
        <v>34</v>
      </c>
      <c r="Q76" s="3" t="s">
        <v>74</v>
      </c>
      <c r="R76" s="3" t="s">
        <v>33</v>
      </c>
      <c r="S76" s="3" t="s">
        <v>1019</v>
      </c>
      <c r="T76" s="3" t="s">
        <v>30</v>
      </c>
      <c r="U76" s="3" t="s">
        <v>404</v>
      </c>
      <c r="V76" s="3" t="s">
        <v>405</v>
      </c>
      <c r="W76" s="3" t="s">
        <v>406</v>
      </c>
      <c r="X76" s="4"/>
      <c r="Y76" s="3">
        <v>4</v>
      </c>
      <c r="Z76" s="3">
        <v>5</v>
      </c>
      <c r="AA76" s="3">
        <v>3</v>
      </c>
      <c r="AB76" s="3">
        <v>4</v>
      </c>
      <c r="AC76" s="4"/>
      <c r="AD76" s="11" t="s">
        <v>407</v>
      </c>
    </row>
    <row r="77" spans="1:30" ht="16" customHeight="1" x14ac:dyDescent="0.35">
      <c r="A77" s="6">
        <v>1283</v>
      </c>
      <c r="B77" s="8">
        <v>45470</v>
      </c>
      <c r="C77" s="8" t="s">
        <v>408</v>
      </c>
      <c r="D77" s="8">
        <v>45470</v>
      </c>
      <c r="E77" s="19">
        <v>0.70982638888888883</v>
      </c>
      <c r="F77" s="3" t="s">
        <v>30</v>
      </c>
      <c r="G77" s="4"/>
      <c r="H77" s="3">
        <v>27000</v>
      </c>
      <c r="I77" s="3" t="s">
        <v>30</v>
      </c>
      <c r="J77" s="3">
        <v>43000</v>
      </c>
      <c r="K77" s="5">
        <f t="shared" si="1"/>
        <v>16000</v>
      </c>
      <c r="L77" s="3" t="s">
        <v>33</v>
      </c>
      <c r="M77" s="4"/>
      <c r="N77" s="3" t="s">
        <v>30</v>
      </c>
      <c r="O77" s="3" t="s">
        <v>30</v>
      </c>
      <c r="P77" s="3" t="s">
        <v>34</v>
      </c>
      <c r="Q77" s="3">
        <v>40</v>
      </c>
      <c r="R77" s="3" t="s">
        <v>30</v>
      </c>
      <c r="S77" s="3" t="s">
        <v>124</v>
      </c>
      <c r="T77" s="3" t="s">
        <v>30</v>
      </c>
      <c r="U77" s="3" t="s">
        <v>410</v>
      </c>
      <c r="V77" s="3" t="s">
        <v>411</v>
      </c>
      <c r="W77" s="4"/>
      <c r="X77" s="4"/>
      <c r="Y77" s="3">
        <v>5</v>
      </c>
      <c r="Z77" s="3">
        <v>5</v>
      </c>
      <c r="AA77" s="3">
        <v>4</v>
      </c>
      <c r="AB77" s="3">
        <v>4</v>
      </c>
      <c r="AC77" s="3" t="s">
        <v>412</v>
      </c>
      <c r="AD77" s="11" t="s">
        <v>413</v>
      </c>
    </row>
    <row r="78" spans="1:30" ht="16" customHeight="1" x14ac:dyDescent="0.35">
      <c r="A78" s="6">
        <v>1280</v>
      </c>
      <c r="B78" s="8">
        <v>45470</v>
      </c>
      <c r="C78" s="8" t="s">
        <v>414</v>
      </c>
      <c r="D78" s="8">
        <v>45470</v>
      </c>
      <c r="E78" s="19">
        <v>0.71006944444444453</v>
      </c>
      <c r="F78" s="3" t="s">
        <v>33</v>
      </c>
      <c r="G78" s="3">
        <v>1</v>
      </c>
      <c r="H78" s="4"/>
      <c r="I78" s="3" t="s">
        <v>30</v>
      </c>
      <c r="J78" s="3">
        <v>38</v>
      </c>
      <c r="K78" s="5">
        <f t="shared" si="1"/>
        <v>38</v>
      </c>
      <c r="L78" s="3" t="s">
        <v>30</v>
      </c>
      <c r="M78" s="4"/>
      <c r="N78" s="3" t="s">
        <v>33</v>
      </c>
      <c r="O78" s="3" t="s">
        <v>33</v>
      </c>
      <c r="P78" s="3" t="s">
        <v>34</v>
      </c>
      <c r="Q78" s="3">
        <v>40</v>
      </c>
      <c r="R78" s="3" t="s">
        <v>33</v>
      </c>
      <c r="S78" s="3" t="s">
        <v>124</v>
      </c>
      <c r="T78" s="3" t="s">
        <v>30</v>
      </c>
      <c r="U78" s="3" t="s">
        <v>416</v>
      </c>
      <c r="V78" s="3" t="s">
        <v>417</v>
      </c>
      <c r="W78" s="3" t="s">
        <v>418</v>
      </c>
      <c r="X78" s="4"/>
      <c r="Y78" s="3">
        <v>5</v>
      </c>
      <c r="Z78" s="3">
        <v>4</v>
      </c>
      <c r="AA78" s="3">
        <v>4</v>
      </c>
      <c r="AB78" s="3">
        <v>4</v>
      </c>
      <c r="AC78" s="3" t="s">
        <v>419</v>
      </c>
      <c r="AD78" s="11" t="s">
        <v>420</v>
      </c>
    </row>
    <row r="79" spans="1:30" ht="16" customHeight="1" x14ac:dyDescent="0.35">
      <c r="A79" s="6">
        <v>1277</v>
      </c>
      <c r="B79" s="8">
        <v>45470</v>
      </c>
      <c r="C79" s="8" t="s">
        <v>421</v>
      </c>
      <c r="D79" s="8">
        <v>45470</v>
      </c>
      <c r="E79" s="19">
        <v>0.71020833333333344</v>
      </c>
      <c r="F79" s="3" t="s">
        <v>33</v>
      </c>
      <c r="G79" s="3">
        <v>10</v>
      </c>
      <c r="H79" s="4"/>
      <c r="I79" s="3" t="s">
        <v>33</v>
      </c>
      <c r="J79" s="4"/>
      <c r="K79" s="5">
        <f t="shared" si="1"/>
        <v>0</v>
      </c>
      <c r="L79" s="4"/>
      <c r="M79" s="4"/>
      <c r="N79" s="4"/>
      <c r="O79" s="4"/>
      <c r="P79" s="4"/>
      <c r="Q79" s="4"/>
      <c r="R79" s="3" t="s">
        <v>30</v>
      </c>
      <c r="S79" s="3" t="s">
        <v>425</v>
      </c>
      <c r="T79" s="3" t="s">
        <v>30</v>
      </c>
      <c r="U79" s="3" t="s">
        <v>423</v>
      </c>
      <c r="V79" s="3" t="s">
        <v>424</v>
      </c>
      <c r="W79" s="3" t="s">
        <v>425</v>
      </c>
      <c r="X79" s="4"/>
      <c r="Y79" s="3">
        <v>5</v>
      </c>
      <c r="Z79" s="3">
        <v>5</v>
      </c>
      <c r="AA79" s="3">
        <v>5</v>
      </c>
      <c r="AB79" s="3">
        <v>5</v>
      </c>
      <c r="AC79" s="4"/>
      <c r="AD79" s="11" t="s">
        <v>426</v>
      </c>
    </row>
    <row r="80" spans="1:30" ht="16" customHeight="1" x14ac:dyDescent="0.35">
      <c r="A80" s="6">
        <v>1276</v>
      </c>
      <c r="B80" s="8">
        <v>45470</v>
      </c>
      <c r="C80" s="8" t="s">
        <v>427</v>
      </c>
      <c r="D80" s="8">
        <v>45470</v>
      </c>
      <c r="E80" s="19">
        <v>0.71114583333333325</v>
      </c>
      <c r="F80" s="3" t="s">
        <v>33</v>
      </c>
      <c r="G80" s="3">
        <v>4</v>
      </c>
      <c r="H80" s="4"/>
      <c r="I80" s="3" t="s">
        <v>33</v>
      </c>
      <c r="J80" s="4"/>
      <c r="K80" s="5">
        <f t="shared" si="1"/>
        <v>0</v>
      </c>
      <c r="L80" s="4"/>
      <c r="M80" s="4"/>
      <c r="N80" s="4"/>
      <c r="O80" s="4"/>
      <c r="P80" s="4"/>
      <c r="Q80" s="4"/>
      <c r="R80" s="3" t="s">
        <v>33</v>
      </c>
      <c r="S80" s="3" t="s">
        <v>60</v>
      </c>
      <c r="T80" s="3" t="s">
        <v>33</v>
      </c>
      <c r="U80" s="4"/>
      <c r="V80" s="4"/>
      <c r="W80" s="4"/>
      <c r="X80" s="4"/>
      <c r="Y80" s="3">
        <v>4</v>
      </c>
      <c r="Z80" s="3">
        <v>4</v>
      </c>
      <c r="AA80" s="3">
        <v>4</v>
      </c>
      <c r="AB80" s="3">
        <v>5</v>
      </c>
      <c r="AC80" s="3" t="s">
        <v>428</v>
      </c>
      <c r="AD80" s="11" t="s">
        <v>426</v>
      </c>
    </row>
    <row r="81" spans="1:30" ht="16" customHeight="1" x14ac:dyDescent="0.35">
      <c r="A81" s="6">
        <v>1217</v>
      </c>
      <c r="B81" s="8">
        <v>45470</v>
      </c>
      <c r="C81" s="8" t="s">
        <v>429</v>
      </c>
      <c r="D81" s="8">
        <v>45470</v>
      </c>
      <c r="E81" s="19">
        <v>0.7203356481481481</v>
      </c>
      <c r="F81" s="3" t="s">
        <v>30</v>
      </c>
      <c r="G81" s="4"/>
      <c r="H81" s="3">
        <v>19</v>
      </c>
      <c r="I81" s="3" t="s">
        <v>30</v>
      </c>
      <c r="J81" s="3">
        <v>23.4</v>
      </c>
      <c r="K81" s="5">
        <f t="shared" si="1"/>
        <v>4.3999999999999986</v>
      </c>
      <c r="L81" s="3" t="s">
        <v>30</v>
      </c>
      <c r="M81" s="4"/>
      <c r="N81" s="3" t="s">
        <v>30</v>
      </c>
      <c r="O81" s="3" t="s">
        <v>30</v>
      </c>
      <c r="P81" s="3" t="s">
        <v>34</v>
      </c>
      <c r="Q81" s="3">
        <v>40</v>
      </c>
      <c r="R81" s="3" t="s">
        <v>33</v>
      </c>
      <c r="S81" s="3" t="s">
        <v>267</v>
      </c>
      <c r="T81" s="3" t="s">
        <v>30</v>
      </c>
      <c r="U81" s="3" t="s">
        <v>431</v>
      </c>
      <c r="V81" s="3" t="s">
        <v>432</v>
      </c>
      <c r="W81" s="4"/>
      <c r="X81" s="4"/>
      <c r="Y81" s="3">
        <v>5</v>
      </c>
      <c r="Z81" s="3">
        <v>5</v>
      </c>
      <c r="AA81" s="3">
        <v>5</v>
      </c>
      <c r="AB81" s="3">
        <v>4</v>
      </c>
      <c r="AC81" s="3" t="s">
        <v>433</v>
      </c>
      <c r="AD81" s="11" t="s">
        <v>434</v>
      </c>
    </row>
    <row r="82" spans="1:30" ht="16" customHeight="1" x14ac:dyDescent="0.35">
      <c r="A82" s="6">
        <v>1215</v>
      </c>
      <c r="B82" s="8">
        <v>45470</v>
      </c>
      <c r="C82" s="8" t="s">
        <v>435</v>
      </c>
      <c r="D82" s="8">
        <v>45470</v>
      </c>
      <c r="E82" s="19">
        <v>0.75956018518518509</v>
      </c>
      <c r="F82" s="3" t="s">
        <v>30</v>
      </c>
      <c r="G82" s="4"/>
      <c r="H82" s="3">
        <v>12</v>
      </c>
      <c r="I82" s="3" t="s">
        <v>30</v>
      </c>
      <c r="J82" s="3">
        <v>25</v>
      </c>
      <c r="K82" s="5">
        <f t="shared" si="1"/>
        <v>13</v>
      </c>
      <c r="L82" s="3" t="s">
        <v>30</v>
      </c>
      <c r="M82" s="4"/>
      <c r="N82" s="3" t="s">
        <v>33</v>
      </c>
      <c r="O82" s="3" t="s">
        <v>30</v>
      </c>
      <c r="P82" s="3" t="s">
        <v>34</v>
      </c>
      <c r="Q82" s="3">
        <v>40</v>
      </c>
      <c r="R82" s="3" t="s">
        <v>30</v>
      </c>
      <c r="S82" s="3" t="s">
        <v>1020</v>
      </c>
      <c r="T82" s="3" t="s">
        <v>33</v>
      </c>
      <c r="U82" s="4"/>
      <c r="V82" s="4"/>
      <c r="W82" s="4"/>
      <c r="X82" s="4"/>
      <c r="Y82" s="3">
        <v>4</v>
      </c>
      <c r="Z82" s="3">
        <v>3</v>
      </c>
      <c r="AA82" s="3">
        <v>4</v>
      </c>
      <c r="AB82" s="3">
        <v>4</v>
      </c>
      <c r="AC82" s="4"/>
      <c r="AD82" s="11" t="s">
        <v>437</v>
      </c>
    </row>
    <row r="83" spans="1:30" ht="16" customHeight="1" x14ac:dyDescent="0.35">
      <c r="A83" s="6">
        <v>1214</v>
      </c>
      <c r="B83" s="8">
        <v>45470</v>
      </c>
      <c r="C83" s="8" t="s">
        <v>438</v>
      </c>
      <c r="D83" s="8">
        <v>45470</v>
      </c>
      <c r="E83" s="19">
        <v>0.76001157407407405</v>
      </c>
      <c r="F83" s="3" t="s">
        <v>30</v>
      </c>
      <c r="G83" s="4"/>
      <c r="H83" s="3">
        <v>25</v>
      </c>
      <c r="I83" s="3" t="s">
        <v>30</v>
      </c>
      <c r="J83" s="3">
        <v>31</v>
      </c>
      <c r="K83" s="5">
        <f t="shared" si="1"/>
        <v>6</v>
      </c>
      <c r="L83" s="3" t="s">
        <v>30</v>
      </c>
      <c r="M83" s="4"/>
      <c r="N83" s="3" t="s">
        <v>30</v>
      </c>
      <c r="O83" s="3" t="s">
        <v>30</v>
      </c>
      <c r="P83" s="3" t="s">
        <v>34</v>
      </c>
      <c r="Q83" s="3" t="s">
        <v>74</v>
      </c>
      <c r="R83" s="3" t="s">
        <v>33</v>
      </c>
      <c r="S83" s="3" t="s">
        <v>107</v>
      </c>
      <c r="T83" s="3" t="s">
        <v>30</v>
      </c>
      <c r="U83" s="3" t="s">
        <v>440</v>
      </c>
      <c r="V83" s="3" t="s">
        <v>441</v>
      </c>
      <c r="W83" s="3" t="s">
        <v>442</v>
      </c>
      <c r="X83" s="4"/>
      <c r="Y83" s="3">
        <v>5</v>
      </c>
      <c r="Z83" s="3">
        <v>5</v>
      </c>
      <c r="AA83" s="3">
        <v>5</v>
      </c>
      <c r="AB83" s="3">
        <v>5</v>
      </c>
      <c r="AC83" s="3" t="s">
        <v>443</v>
      </c>
      <c r="AD83" s="11" t="s">
        <v>444</v>
      </c>
    </row>
    <row r="84" spans="1:30" ht="16" customHeight="1" x14ac:dyDescent="0.35">
      <c r="A84" s="6">
        <v>1213</v>
      </c>
      <c r="B84" s="8">
        <v>45470</v>
      </c>
      <c r="C84" s="8" t="s">
        <v>445</v>
      </c>
      <c r="D84" s="8">
        <v>45470</v>
      </c>
      <c r="E84" s="19">
        <v>0.780787037037037</v>
      </c>
      <c r="F84" s="3" t="s">
        <v>30</v>
      </c>
      <c r="G84" s="4"/>
      <c r="H84" s="3">
        <v>25</v>
      </c>
      <c r="I84" s="3" t="s">
        <v>30</v>
      </c>
      <c r="J84" s="3">
        <v>32</v>
      </c>
      <c r="K84" s="5">
        <f t="shared" si="1"/>
        <v>7</v>
      </c>
      <c r="L84" s="3" t="s">
        <v>30</v>
      </c>
      <c r="M84" s="4"/>
      <c r="N84" s="3" t="s">
        <v>30</v>
      </c>
      <c r="O84" s="3" t="s">
        <v>30</v>
      </c>
      <c r="P84" s="3" t="s">
        <v>34</v>
      </c>
      <c r="Q84" s="3" t="s">
        <v>74</v>
      </c>
      <c r="R84" s="3" t="s">
        <v>33</v>
      </c>
      <c r="S84" s="3" t="s">
        <v>1029</v>
      </c>
      <c r="T84" s="3" t="s">
        <v>33</v>
      </c>
      <c r="U84" s="4"/>
      <c r="V84" s="4"/>
      <c r="W84" s="4"/>
      <c r="X84" s="4"/>
      <c r="Y84" s="3">
        <v>5</v>
      </c>
      <c r="Z84" s="3">
        <v>5</v>
      </c>
      <c r="AA84" s="3">
        <v>5</v>
      </c>
      <c r="AB84" s="3">
        <v>5</v>
      </c>
      <c r="AC84" s="3" t="s">
        <v>447</v>
      </c>
      <c r="AD84" s="11" t="s">
        <v>448</v>
      </c>
    </row>
    <row r="85" spans="1:30" ht="16" customHeight="1" x14ac:dyDescent="0.35">
      <c r="A85" s="6">
        <v>1206</v>
      </c>
      <c r="B85" s="8">
        <v>45470</v>
      </c>
      <c r="C85" s="8" t="s">
        <v>449</v>
      </c>
      <c r="D85" s="8">
        <v>45470</v>
      </c>
      <c r="E85" s="19">
        <v>0.79049768518518526</v>
      </c>
      <c r="F85" s="3" t="s">
        <v>30</v>
      </c>
      <c r="G85" s="4"/>
      <c r="H85" s="3">
        <v>150</v>
      </c>
      <c r="I85" s="3" t="s">
        <v>30</v>
      </c>
      <c r="J85" s="3">
        <v>150</v>
      </c>
      <c r="K85" s="5">
        <f t="shared" si="1"/>
        <v>0</v>
      </c>
      <c r="L85" s="3" t="s">
        <v>30</v>
      </c>
      <c r="M85" s="4"/>
      <c r="N85" s="3" t="s">
        <v>33</v>
      </c>
      <c r="O85" s="3" t="s">
        <v>33</v>
      </c>
      <c r="P85" s="3" t="s">
        <v>34</v>
      </c>
      <c r="Q85" s="3">
        <v>40</v>
      </c>
      <c r="R85" s="3" t="s">
        <v>33</v>
      </c>
      <c r="S85" s="3" t="s">
        <v>130</v>
      </c>
      <c r="T85" s="3" t="s">
        <v>33</v>
      </c>
      <c r="U85" s="4"/>
      <c r="V85" s="4"/>
      <c r="W85" s="4"/>
      <c r="X85" s="4"/>
      <c r="Y85" s="3">
        <v>3</v>
      </c>
      <c r="Z85" s="3">
        <v>3</v>
      </c>
      <c r="AA85" s="3">
        <v>4</v>
      </c>
      <c r="AB85" s="3">
        <v>2</v>
      </c>
      <c r="AC85" s="3" t="s">
        <v>451</v>
      </c>
      <c r="AD85" s="11" t="s">
        <v>452</v>
      </c>
    </row>
    <row r="86" spans="1:30" ht="16" customHeight="1" x14ac:dyDescent="0.35">
      <c r="A86" s="6">
        <v>1205</v>
      </c>
      <c r="B86" s="8">
        <v>45470</v>
      </c>
      <c r="C86" s="8" t="s">
        <v>453</v>
      </c>
      <c r="D86" s="8">
        <v>45470</v>
      </c>
      <c r="E86" s="19">
        <v>0.79201388888888891</v>
      </c>
      <c r="F86" s="3" t="s">
        <v>33</v>
      </c>
      <c r="G86" s="3">
        <v>1</v>
      </c>
      <c r="H86" s="4"/>
      <c r="I86" s="3" t="s">
        <v>30</v>
      </c>
      <c r="J86" s="3">
        <v>22</v>
      </c>
      <c r="K86" s="5">
        <f t="shared" si="1"/>
        <v>22</v>
      </c>
      <c r="L86" s="3" t="s">
        <v>30</v>
      </c>
      <c r="M86" s="4"/>
      <c r="N86" s="3" t="s">
        <v>33</v>
      </c>
      <c r="O86" s="3" t="s">
        <v>33</v>
      </c>
      <c r="P86" s="3" t="s">
        <v>44</v>
      </c>
      <c r="Q86" s="3">
        <v>10</v>
      </c>
      <c r="R86" s="3" t="s">
        <v>33</v>
      </c>
      <c r="S86" s="3" t="s">
        <v>124</v>
      </c>
      <c r="T86" s="3" t="s">
        <v>30</v>
      </c>
      <c r="U86" s="3" t="s">
        <v>95</v>
      </c>
      <c r="V86" s="3" t="s">
        <v>197</v>
      </c>
      <c r="W86" s="3" t="s">
        <v>454</v>
      </c>
      <c r="X86" s="4"/>
      <c r="Y86" s="3">
        <v>5</v>
      </c>
      <c r="Z86" s="3">
        <v>5</v>
      </c>
      <c r="AA86" s="3">
        <v>5</v>
      </c>
      <c r="AB86" s="3">
        <v>5</v>
      </c>
      <c r="AC86" s="4"/>
      <c r="AD86" s="11" t="s">
        <v>455</v>
      </c>
    </row>
    <row r="87" spans="1:30" ht="16" customHeight="1" x14ac:dyDescent="0.35">
      <c r="A87" s="6">
        <v>1202</v>
      </c>
      <c r="B87" s="8">
        <v>45470</v>
      </c>
      <c r="C87" s="8" t="s">
        <v>456</v>
      </c>
      <c r="D87" s="8">
        <v>45470</v>
      </c>
      <c r="E87" s="19">
        <v>0.79222222222222216</v>
      </c>
      <c r="F87" s="3" t="s">
        <v>30</v>
      </c>
      <c r="G87" s="4"/>
      <c r="H87" s="3">
        <v>25</v>
      </c>
      <c r="I87" s="3" t="s">
        <v>30</v>
      </c>
      <c r="J87" s="3">
        <v>30</v>
      </c>
      <c r="K87" s="5">
        <f t="shared" si="1"/>
        <v>5</v>
      </c>
      <c r="L87" s="3" t="s">
        <v>30</v>
      </c>
      <c r="M87" s="4"/>
      <c r="N87" s="3" t="s">
        <v>30</v>
      </c>
      <c r="O87" s="3" t="s">
        <v>30</v>
      </c>
      <c r="P87" s="3" t="s">
        <v>44</v>
      </c>
      <c r="Q87" s="3">
        <v>20</v>
      </c>
      <c r="R87" s="3" t="s">
        <v>33</v>
      </c>
      <c r="S87" s="3" t="s">
        <v>457</v>
      </c>
      <c r="T87" s="3" t="s">
        <v>30</v>
      </c>
      <c r="U87" s="3" t="s">
        <v>95</v>
      </c>
      <c r="V87" s="3" t="s">
        <v>458</v>
      </c>
      <c r="W87" s="3" t="s">
        <v>458</v>
      </c>
      <c r="X87" s="4"/>
      <c r="Y87" s="3">
        <v>5</v>
      </c>
      <c r="Z87" s="3">
        <v>3</v>
      </c>
      <c r="AA87" s="3">
        <v>5</v>
      </c>
      <c r="AB87" s="3">
        <v>5</v>
      </c>
      <c r="AC87" s="4"/>
      <c r="AD87" s="11" t="s">
        <v>459</v>
      </c>
    </row>
    <row r="88" spans="1:30" ht="16" customHeight="1" x14ac:dyDescent="0.35">
      <c r="A88" s="6">
        <v>1200</v>
      </c>
      <c r="B88" s="8">
        <v>45470</v>
      </c>
      <c r="C88" s="8" t="s">
        <v>460</v>
      </c>
      <c r="D88" s="8">
        <v>45470</v>
      </c>
      <c r="E88" s="19">
        <v>0.79883101851851857</v>
      </c>
      <c r="F88" s="3" t="s">
        <v>30</v>
      </c>
      <c r="G88" s="4"/>
      <c r="H88" s="3">
        <v>41</v>
      </c>
      <c r="I88" s="3" t="s">
        <v>30</v>
      </c>
      <c r="J88" s="3">
        <v>44</v>
      </c>
      <c r="K88" s="5">
        <f t="shared" si="1"/>
        <v>3</v>
      </c>
      <c r="L88" s="3" t="s">
        <v>30</v>
      </c>
      <c r="M88" s="4"/>
      <c r="N88" s="3" t="s">
        <v>33</v>
      </c>
      <c r="O88" s="3" t="s">
        <v>33</v>
      </c>
      <c r="P88" s="3" t="s">
        <v>34</v>
      </c>
      <c r="Q88" s="3" t="s">
        <v>74</v>
      </c>
      <c r="R88" s="3" t="s">
        <v>33</v>
      </c>
      <c r="S88" s="3" t="s">
        <v>267</v>
      </c>
      <c r="T88" s="3" t="s">
        <v>33</v>
      </c>
      <c r="U88" s="4"/>
      <c r="V88" s="4"/>
      <c r="W88" s="4"/>
      <c r="X88" s="4"/>
      <c r="Y88" s="3">
        <v>4</v>
      </c>
      <c r="Z88" s="3">
        <v>4</v>
      </c>
      <c r="AA88" s="3">
        <v>5</v>
      </c>
      <c r="AB88" s="3">
        <v>4</v>
      </c>
      <c r="AC88" s="3" t="s">
        <v>463</v>
      </c>
      <c r="AD88" s="11" t="s">
        <v>464</v>
      </c>
    </row>
    <row r="89" spans="1:30" ht="16" customHeight="1" x14ac:dyDescent="0.35">
      <c r="A89" s="6">
        <v>1198</v>
      </c>
      <c r="B89" s="8">
        <v>45470</v>
      </c>
      <c r="C89" s="8" t="s">
        <v>465</v>
      </c>
      <c r="D89" s="8">
        <v>45470</v>
      </c>
      <c r="E89" s="19">
        <v>0.8273611111111111</v>
      </c>
      <c r="F89" s="3" t="s">
        <v>30</v>
      </c>
      <c r="G89" s="4"/>
      <c r="H89" s="3">
        <v>23.56</v>
      </c>
      <c r="I89" s="3" t="s">
        <v>30</v>
      </c>
      <c r="J89" s="3">
        <v>25</v>
      </c>
      <c r="K89" s="5">
        <f t="shared" si="1"/>
        <v>1.4400000000000013</v>
      </c>
      <c r="L89" s="3" t="s">
        <v>30</v>
      </c>
      <c r="M89" s="4"/>
      <c r="N89" s="3" t="s">
        <v>33</v>
      </c>
      <c r="O89" s="3" t="s">
        <v>33</v>
      </c>
      <c r="P89" s="3" t="s">
        <v>34</v>
      </c>
      <c r="Q89" s="3">
        <v>40</v>
      </c>
      <c r="R89" s="3" t="s">
        <v>30</v>
      </c>
      <c r="S89" s="3" t="s">
        <v>130</v>
      </c>
      <c r="T89" s="3" t="s">
        <v>30</v>
      </c>
      <c r="U89" s="3" t="s">
        <v>95</v>
      </c>
      <c r="V89" s="3" t="s">
        <v>467</v>
      </c>
      <c r="W89" s="3" t="s">
        <v>468</v>
      </c>
      <c r="X89" s="4"/>
      <c r="Y89" s="3">
        <v>5</v>
      </c>
      <c r="Z89" s="3">
        <v>5</v>
      </c>
      <c r="AA89" s="3">
        <v>5</v>
      </c>
      <c r="AB89" s="3">
        <v>5</v>
      </c>
      <c r="AC89" s="4"/>
      <c r="AD89" s="11" t="s">
        <v>469</v>
      </c>
    </row>
    <row r="90" spans="1:30" ht="16" customHeight="1" x14ac:dyDescent="0.35">
      <c r="A90" s="6">
        <v>1197</v>
      </c>
      <c r="B90" s="8">
        <v>45470</v>
      </c>
      <c r="C90" s="8" t="s">
        <v>470</v>
      </c>
      <c r="D90" s="8">
        <v>45470</v>
      </c>
      <c r="E90" s="19">
        <v>0.83474537037037033</v>
      </c>
      <c r="F90" s="3" t="s">
        <v>30</v>
      </c>
      <c r="G90" s="4"/>
      <c r="H90" s="3">
        <v>22</v>
      </c>
      <c r="I90" s="3" t="s">
        <v>30</v>
      </c>
      <c r="J90" s="3">
        <v>44</v>
      </c>
      <c r="K90" s="5">
        <f t="shared" si="1"/>
        <v>22</v>
      </c>
      <c r="L90" s="3" t="s">
        <v>30</v>
      </c>
      <c r="M90" s="4"/>
      <c r="N90" s="3" t="s">
        <v>30</v>
      </c>
      <c r="O90" s="3" t="s">
        <v>30</v>
      </c>
      <c r="P90" s="3" t="s">
        <v>34</v>
      </c>
      <c r="Q90" s="3">
        <v>40</v>
      </c>
      <c r="R90" s="3" t="s">
        <v>33</v>
      </c>
      <c r="S90" s="3" t="s">
        <v>51</v>
      </c>
      <c r="T90" s="3" t="s">
        <v>33</v>
      </c>
      <c r="U90" s="4"/>
      <c r="V90" s="4"/>
      <c r="W90" s="4"/>
      <c r="X90" s="4"/>
      <c r="Y90" s="3">
        <v>5</v>
      </c>
      <c r="Z90" s="3">
        <v>5</v>
      </c>
      <c r="AA90" s="3">
        <v>5</v>
      </c>
      <c r="AB90" s="3">
        <v>5</v>
      </c>
      <c r="AC90" s="3" t="s">
        <v>471</v>
      </c>
      <c r="AD90" s="11" t="s">
        <v>472</v>
      </c>
    </row>
    <row r="91" spans="1:30" ht="16" customHeight="1" x14ac:dyDescent="0.35">
      <c r="A91" s="6">
        <v>1196</v>
      </c>
      <c r="B91" s="8">
        <v>45470</v>
      </c>
      <c r="C91" s="8" t="s">
        <v>473</v>
      </c>
      <c r="D91" s="8">
        <v>45470</v>
      </c>
      <c r="E91" s="19">
        <v>0.85195601851851854</v>
      </c>
      <c r="F91" s="3" t="s">
        <v>30</v>
      </c>
      <c r="G91" s="4"/>
      <c r="H91" s="3">
        <v>20000</v>
      </c>
      <c r="I91" s="3" t="s">
        <v>33</v>
      </c>
      <c r="J91" s="4"/>
      <c r="K91" s="5">
        <f t="shared" si="1"/>
        <v>-20000</v>
      </c>
      <c r="L91" s="4"/>
      <c r="M91" s="4"/>
      <c r="N91" s="4"/>
      <c r="O91" s="4"/>
      <c r="P91" s="4"/>
      <c r="Q91" s="4"/>
      <c r="R91" s="3" t="s">
        <v>30</v>
      </c>
      <c r="S91" s="3" t="s">
        <v>130</v>
      </c>
      <c r="T91" s="3" t="s">
        <v>30</v>
      </c>
      <c r="U91" s="3" t="s">
        <v>475</v>
      </c>
      <c r="V91" s="3" t="s">
        <v>476</v>
      </c>
      <c r="W91" s="4"/>
      <c r="X91" s="4"/>
      <c r="Y91" s="3">
        <v>4</v>
      </c>
      <c r="Z91" s="3">
        <v>4</v>
      </c>
      <c r="AA91" s="3">
        <v>5</v>
      </c>
      <c r="AB91" s="3">
        <v>4</v>
      </c>
      <c r="AC91" s="3" t="s">
        <v>477</v>
      </c>
      <c r="AD91" s="11" t="s">
        <v>478</v>
      </c>
    </row>
    <row r="92" spans="1:30" ht="16" customHeight="1" x14ac:dyDescent="0.35">
      <c r="A92" s="6">
        <v>1195</v>
      </c>
      <c r="B92" s="8">
        <v>45470</v>
      </c>
      <c r="C92" s="8" t="s">
        <v>479</v>
      </c>
      <c r="D92" s="8">
        <v>45470</v>
      </c>
      <c r="E92" s="19">
        <v>0.86356481481481484</v>
      </c>
      <c r="F92" s="3" t="s">
        <v>33</v>
      </c>
      <c r="G92" s="3">
        <v>2</v>
      </c>
      <c r="H92" s="4"/>
      <c r="I92" s="3" t="s">
        <v>30</v>
      </c>
      <c r="J92" s="3">
        <v>32</v>
      </c>
      <c r="K92" s="5">
        <f t="shared" si="1"/>
        <v>32</v>
      </c>
      <c r="L92" s="3" t="s">
        <v>30</v>
      </c>
      <c r="M92" s="4"/>
      <c r="N92" s="3" t="s">
        <v>33</v>
      </c>
      <c r="O92" s="3" t="s">
        <v>30</v>
      </c>
      <c r="P92" s="3" t="s">
        <v>34</v>
      </c>
      <c r="Q92" s="3">
        <v>40</v>
      </c>
      <c r="R92" s="3" t="s">
        <v>33</v>
      </c>
      <c r="S92" s="3" t="s">
        <v>1015</v>
      </c>
      <c r="T92" s="3" t="s">
        <v>33</v>
      </c>
      <c r="U92" s="4"/>
      <c r="V92" s="4"/>
      <c r="W92" s="4"/>
      <c r="X92" s="4"/>
      <c r="Y92" s="3">
        <v>5</v>
      </c>
      <c r="Z92" s="3">
        <v>4</v>
      </c>
      <c r="AA92" s="3">
        <v>4</v>
      </c>
      <c r="AB92" s="3">
        <v>4</v>
      </c>
      <c r="AC92" s="4"/>
      <c r="AD92" s="11" t="s">
        <v>481</v>
      </c>
    </row>
    <row r="93" spans="1:30" ht="16" customHeight="1" x14ac:dyDescent="0.35">
      <c r="A93" s="6">
        <v>1185</v>
      </c>
      <c r="B93" s="8">
        <v>45470</v>
      </c>
      <c r="C93" s="8" t="s">
        <v>482</v>
      </c>
      <c r="D93" s="8">
        <v>45470</v>
      </c>
      <c r="E93" s="19">
        <v>0.87960648148148157</v>
      </c>
      <c r="F93" s="3" t="s">
        <v>30</v>
      </c>
      <c r="G93" s="4"/>
      <c r="H93" s="3">
        <v>65</v>
      </c>
      <c r="I93" s="3" t="s">
        <v>30</v>
      </c>
      <c r="J93" s="3">
        <v>65</v>
      </c>
      <c r="K93" s="5">
        <f t="shared" si="1"/>
        <v>0</v>
      </c>
      <c r="L93" s="3" t="s">
        <v>30</v>
      </c>
      <c r="M93" s="4"/>
      <c r="N93" s="3" t="s">
        <v>33</v>
      </c>
      <c r="O93" s="3" t="s">
        <v>33</v>
      </c>
      <c r="P93" s="3" t="s">
        <v>44</v>
      </c>
      <c r="Q93" s="3">
        <v>10</v>
      </c>
      <c r="R93" s="3" t="s">
        <v>30</v>
      </c>
      <c r="S93" s="3" t="s">
        <v>46</v>
      </c>
      <c r="T93" s="3" t="s">
        <v>30</v>
      </c>
      <c r="U93" s="3" t="s">
        <v>484</v>
      </c>
      <c r="V93" s="3" t="s">
        <v>485</v>
      </c>
      <c r="W93" s="4"/>
      <c r="X93" s="4"/>
      <c r="Y93" s="3">
        <v>5</v>
      </c>
      <c r="Z93" s="3">
        <v>5</v>
      </c>
      <c r="AA93" s="3">
        <v>5</v>
      </c>
      <c r="AB93" s="3">
        <v>5</v>
      </c>
      <c r="AC93" s="3" t="s">
        <v>486</v>
      </c>
      <c r="AD93" s="11" t="s">
        <v>487</v>
      </c>
    </row>
    <row r="94" spans="1:30" ht="16" customHeight="1" x14ac:dyDescent="0.35">
      <c r="A94" s="6">
        <v>1184</v>
      </c>
      <c r="B94" s="8">
        <v>45470</v>
      </c>
      <c r="C94" s="8" t="s">
        <v>488</v>
      </c>
      <c r="D94" s="8">
        <v>45470</v>
      </c>
      <c r="E94" s="19">
        <v>0.88200231481481473</v>
      </c>
      <c r="F94" s="3" t="s">
        <v>30</v>
      </c>
      <c r="G94" s="4"/>
      <c r="H94" s="3">
        <v>22</v>
      </c>
      <c r="I94" s="3" t="s">
        <v>30</v>
      </c>
      <c r="J94" s="3">
        <v>22</v>
      </c>
      <c r="K94" s="5">
        <f t="shared" si="1"/>
        <v>0</v>
      </c>
      <c r="L94" s="3" t="s">
        <v>30</v>
      </c>
      <c r="M94" s="4"/>
      <c r="N94" s="3" t="s">
        <v>33</v>
      </c>
      <c r="O94" s="3" t="s">
        <v>33</v>
      </c>
      <c r="P94" s="3" t="s">
        <v>44</v>
      </c>
      <c r="Q94" s="3">
        <v>25</v>
      </c>
      <c r="R94" s="3" t="s">
        <v>30</v>
      </c>
      <c r="S94" s="3" t="s">
        <v>107</v>
      </c>
      <c r="T94" s="3" t="s">
        <v>30</v>
      </c>
      <c r="U94" s="3" t="s">
        <v>95</v>
      </c>
      <c r="V94" s="3" t="s">
        <v>489</v>
      </c>
      <c r="W94" s="4"/>
      <c r="X94" s="4"/>
      <c r="Y94" s="3">
        <v>5</v>
      </c>
      <c r="Z94" s="3">
        <v>5</v>
      </c>
      <c r="AA94" s="3">
        <v>5</v>
      </c>
      <c r="AB94" s="3">
        <v>4</v>
      </c>
      <c r="AC94" s="4"/>
      <c r="AD94" s="11" t="s">
        <v>490</v>
      </c>
    </row>
    <row r="95" spans="1:30" ht="16" customHeight="1" x14ac:dyDescent="0.35">
      <c r="A95" s="6">
        <v>1183</v>
      </c>
      <c r="B95" s="8">
        <v>45470</v>
      </c>
      <c r="C95" s="8" t="s">
        <v>491</v>
      </c>
      <c r="D95" s="8">
        <v>45470</v>
      </c>
      <c r="E95" s="19">
        <v>0.95952546296296293</v>
      </c>
      <c r="F95" s="3" t="s">
        <v>30</v>
      </c>
      <c r="G95" s="4"/>
      <c r="H95" s="3">
        <v>18</v>
      </c>
      <c r="I95" s="3" t="s">
        <v>30</v>
      </c>
      <c r="J95" s="3">
        <v>44</v>
      </c>
      <c r="K95" s="5">
        <f t="shared" si="1"/>
        <v>26</v>
      </c>
      <c r="L95" s="3" t="s">
        <v>30</v>
      </c>
      <c r="M95" s="4"/>
      <c r="N95" s="3" t="s">
        <v>30</v>
      </c>
      <c r="O95" s="3" t="s">
        <v>30</v>
      </c>
      <c r="P95" s="3" t="s">
        <v>34</v>
      </c>
      <c r="Q95" s="3" t="s">
        <v>74</v>
      </c>
      <c r="R95" s="3" t="s">
        <v>33</v>
      </c>
      <c r="S95" s="3" t="s">
        <v>1043</v>
      </c>
      <c r="T95" s="3" t="s">
        <v>33</v>
      </c>
      <c r="U95" s="4"/>
      <c r="V95" s="4"/>
      <c r="W95" s="4"/>
      <c r="X95" s="4"/>
      <c r="Y95" s="3">
        <v>5</v>
      </c>
      <c r="Z95" s="3">
        <v>5</v>
      </c>
      <c r="AA95" s="3">
        <v>3</v>
      </c>
      <c r="AB95" s="3">
        <v>5</v>
      </c>
      <c r="AC95" s="3" t="s">
        <v>493</v>
      </c>
      <c r="AD95" s="11" t="s">
        <v>494</v>
      </c>
    </row>
    <row r="96" spans="1:30" ht="16" customHeight="1" x14ac:dyDescent="0.35">
      <c r="A96" s="6">
        <v>908</v>
      </c>
      <c r="B96" s="8">
        <v>45470</v>
      </c>
      <c r="C96" s="8" t="s">
        <v>495</v>
      </c>
      <c r="D96" s="8">
        <v>45470</v>
      </c>
      <c r="E96" s="19">
        <v>0.97244212962962961</v>
      </c>
      <c r="F96" s="3" t="s">
        <v>30</v>
      </c>
      <c r="G96" s="4"/>
      <c r="H96" s="3">
        <v>35</v>
      </c>
      <c r="I96" s="3" t="s">
        <v>30</v>
      </c>
      <c r="J96" s="3">
        <v>37.5</v>
      </c>
      <c r="K96" s="5">
        <f t="shared" si="1"/>
        <v>2.5</v>
      </c>
      <c r="L96" s="3" t="s">
        <v>30</v>
      </c>
      <c r="M96" s="4"/>
      <c r="N96" s="3" t="s">
        <v>33</v>
      </c>
      <c r="O96" s="3" t="s">
        <v>30</v>
      </c>
      <c r="P96" s="3" t="s">
        <v>34</v>
      </c>
      <c r="Q96" s="3">
        <v>40</v>
      </c>
      <c r="R96" s="3" t="s">
        <v>30</v>
      </c>
      <c r="S96" s="3" t="s">
        <v>107</v>
      </c>
      <c r="T96" s="3" t="s">
        <v>33</v>
      </c>
      <c r="U96" s="4"/>
      <c r="V96" s="4"/>
      <c r="W96" s="4"/>
      <c r="X96" s="4"/>
      <c r="Y96" s="3">
        <v>5</v>
      </c>
      <c r="Z96" s="3">
        <v>5</v>
      </c>
      <c r="AA96" s="3">
        <v>5</v>
      </c>
      <c r="AB96" s="3">
        <v>5</v>
      </c>
      <c r="AC96" s="3" t="s">
        <v>496</v>
      </c>
      <c r="AD96" s="11" t="s">
        <v>497</v>
      </c>
    </row>
    <row r="97" spans="1:30" ht="16" customHeight="1" x14ac:dyDescent="0.35">
      <c r="A97" s="6">
        <v>907</v>
      </c>
      <c r="B97" s="8">
        <v>45471</v>
      </c>
      <c r="C97" s="8" t="s">
        <v>498</v>
      </c>
      <c r="D97" s="8">
        <v>45471</v>
      </c>
      <c r="E97" s="19">
        <v>2.0671296296296295E-2</v>
      </c>
      <c r="F97" s="3" t="s">
        <v>33</v>
      </c>
      <c r="G97" s="3">
        <v>0</v>
      </c>
      <c r="H97" s="4"/>
      <c r="I97" s="3" t="s">
        <v>30</v>
      </c>
      <c r="J97" s="3">
        <v>38.94</v>
      </c>
      <c r="K97" s="5">
        <f t="shared" si="1"/>
        <v>38.94</v>
      </c>
      <c r="L97" s="3" t="s">
        <v>33</v>
      </c>
      <c r="M97" s="4"/>
      <c r="N97" s="3" t="s">
        <v>33</v>
      </c>
      <c r="O97" s="3" t="s">
        <v>30</v>
      </c>
      <c r="P97" s="3" t="s">
        <v>34</v>
      </c>
      <c r="Q97" s="3">
        <v>40</v>
      </c>
      <c r="R97" s="3" t="s">
        <v>33</v>
      </c>
      <c r="S97" s="3" t="s">
        <v>107</v>
      </c>
      <c r="T97" s="3" t="s">
        <v>33</v>
      </c>
      <c r="U97" s="4"/>
      <c r="V97" s="4"/>
      <c r="W97" s="4"/>
      <c r="X97" s="4"/>
      <c r="Y97" s="3">
        <v>4</v>
      </c>
      <c r="Z97" s="3">
        <v>4</v>
      </c>
      <c r="AA97" s="3">
        <v>4</v>
      </c>
      <c r="AB97" s="3">
        <v>3</v>
      </c>
      <c r="AC97" s="4"/>
      <c r="AD97" s="11" t="s">
        <v>500</v>
      </c>
    </row>
    <row r="98" spans="1:30" ht="16" customHeight="1" x14ac:dyDescent="0.35">
      <c r="A98" s="6">
        <v>900</v>
      </c>
      <c r="B98" s="8">
        <v>45471</v>
      </c>
      <c r="C98" s="8" t="s">
        <v>501</v>
      </c>
      <c r="D98" s="8">
        <v>45471</v>
      </c>
      <c r="E98" s="19">
        <v>3.3240740740740744E-2</v>
      </c>
      <c r="F98" s="3" t="s">
        <v>30</v>
      </c>
      <c r="G98" s="4"/>
      <c r="H98" s="3">
        <v>22</v>
      </c>
      <c r="I98" s="3" t="s">
        <v>30</v>
      </c>
      <c r="J98" s="3">
        <v>31</v>
      </c>
      <c r="K98" s="5">
        <f t="shared" si="1"/>
        <v>9</v>
      </c>
      <c r="L98" s="3" t="s">
        <v>30</v>
      </c>
      <c r="M98" s="4"/>
      <c r="N98" s="3" t="s">
        <v>30</v>
      </c>
      <c r="O98" s="3" t="s">
        <v>30</v>
      </c>
      <c r="P98" s="3" t="s">
        <v>34</v>
      </c>
      <c r="Q98" s="3" t="s">
        <v>74</v>
      </c>
      <c r="R98" s="3" t="s">
        <v>33</v>
      </c>
      <c r="S98" s="3" t="s">
        <v>1021</v>
      </c>
      <c r="T98" s="3" t="s">
        <v>30</v>
      </c>
      <c r="U98" s="3" t="s">
        <v>503</v>
      </c>
      <c r="V98" s="3" t="s">
        <v>53</v>
      </c>
      <c r="W98" s="4"/>
      <c r="X98" s="4"/>
      <c r="Y98" s="3">
        <v>5</v>
      </c>
      <c r="Z98" s="3">
        <v>3</v>
      </c>
      <c r="AA98" s="3">
        <v>5</v>
      </c>
      <c r="AB98" s="3">
        <v>3</v>
      </c>
      <c r="AC98" s="3" t="s">
        <v>504</v>
      </c>
      <c r="AD98" s="11" t="s">
        <v>505</v>
      </c>
    </row>
    <row r="99" spans="1:30" ht="16" customHeight="1" x14ac:dyDescent="0.35">
      <c r="A99" s="6">
        <v>899</v>
      </c>
      <c r="B99" s="8">
        <v>45471</v>
      </c>
      <c r="C99" s="8" t="s">
        <v>506</v>
      </c>
      <c r="D99" s="8">
        <v>45471</v>
      </c>
      <c r="E99" s="19">
        <v>0.52885416666666674</v>
      </c>
      <c r="F99" s="3" t="s">
        <v>30</v>
      </c>
      <c r="G99" s="4"/>
      <c r="H99" s="3">
        <v>19</v>
      </c>
      <c r="I99" s="3" t="s">
        <v>30</v>
      </c>
      <c r="J99" s="3">
        <v>24.72</v>
      </c>
      <c r="K99" s="5">
        <f t="shared" si="1"/>
        <v>5.7199999999999989</v>
      </c>
      <c r="L99" s="3" t="s">
        <v>30</v>
      </c>
      <c r="M99" s="4"/>
      <c r="N99" s="3" t="s">
        <v>33</v>
      </c>
      <c r="O99" s="3" t="s">
        <v>30</v>
      </c>
      <c r="P99" s="3" t="s">
        <v>34</v>
      </c>
      <c r="Q99" s="3">
        <v>40</v>
      </c>
      <c r="R99" s="3" t="s">
        <v>33</v>
      </c>
      <c r="S99" s="3" t="s">
        <v>143</v>
      </c>
      <c r="T99" s="3" t="s">
        <v>30</v>
      </c>
      <c r="U99" s="3" t="s">
        <v>508</v>
      </c>
      <c r="V99" s="3" t="s">
        <v>509</v>
      </c>
      <c r="W99" s="3" t="s">
        <v>510</v>
      </c>
      <c r="X99" s="4"/>
      <c r="Y99" s="3">
        <v>4</v>
      </c>
      <c r="Z99" s="3">
        <v>4</v>
      </c>
      <c r="AA99" s="3">
        <v>4</v>
      </c>
      <c r="AB99" s="3">
        <v>4</v>
      </c>
      <c r="AC99" s="4"/>
      <c r="AD99" s="11" t="s">
        <v>511</v>
      </c>
    </row>
    <row r="100" spans="1:30" ht="16" customHeight="1" x14ac:dyDescent="0.35">
      <c r="A100" s="6">
        <v>897</v>
      </c>
      <c r="B100" s="8">
        <v>45471</v>
      </c>
      <c r="C100" s="8" t="s">
        <v>512</v>
      </c>
      <c r="D100" s="8">
        <v>45471</v>
      </c>
      <c r="E100" s="19">
        <v>0.53652777777777783</v>
      </c>
      <c r="F100" s="3" t="s">
        <v>30</v>
      </c>
      <c r="G100" s="4"/>
      <c r="H100" s="3">
        <v>15</v>
      </c>
      <c r="I100" s="3" t="s">
        <v>30</v>
      </c>
      <c r="J100" s="3">
        <v>17</v>
      </c>
      <c r="K100" s="5">
        <f t="shared" si="1"/>
        <v>2</v>
      </c>
      <c r="L100" s="3" t="s">
        <v>30</v>
      </c>
      <c r="M100" s="4"/>
      <c r="N100" s="3" t="s">
        <v>33</v>
      </c>
      <c r="O100" s="3" t="s">
        <v>30</v>
      </c>
      <c r="P100" s="3" t="s">
        <v>44</v>
      </c>
      <c r="Q100" s="3">
        <v>30</v>
      </c>
      <c r="R100" s="3" t="s">
        <v>30</v>
      </c>
      <c r="S100" s="3" t="s">
        <v>124</v>
      </c>
      <c r="T100" s="3" t="s">
        <v>33</v>
      </c>
      <c r="U100" s="4"/>
      <c r="V100" s="4"/>
      <c r="W100" s="4"/>
      <c r="X100" s="4"/>
      <c r="Y100" s="3">
        <v>3</v>
      </c>
      <c r="Z100" s="3">
        <v>3</v>
      </c>
      <c r="AA100" s="3">
        <v>3</v>
      </c>
      <c r="AB100" s="3">
        <v>3</v>
      </c>
      <c r="AC100" s="3" t="s">
        <v>513</v>
      </c>
      <c r="AD100" s="11" t="s">
        <v>514</v>
      </c>
    </row>
    <row r="101" spans="1:30" ht="16" customHeight="1" x14ac:dyDescent="0.35">
      <c r="A101" s="6">
        <v>895</v>
      </c>
      <c r="B101" s="8">
        <v>45471</v>
      </c>
      <c r="C101" s="8" t="s">
        <v>515</v>
      </c>
      <c r="D101" s="8">
        <v>45471</v>
      </c>
      <c r="E101" s="19">
        <v>0.60026620370370376</v>
      </c>
      <c r="F101" s="3" t="s">
        <v>33</v>
      </c>
      <c r="G101" s="3">
        <v>1</v>
      </c>
      <c r="H101" s="4"/>
      <c r="I101" s="3" t="s">
        <v>30</v>
      </c>
      <c r="J101" s="3">
        <v>17</v>
      </c>
      <c r="K101" s="5">
        <f t="shared" si="1"/>
        <v>17</v>
      </c>
      <c r="L101" s="3" t="s">
        <v>33</v>
      </c>
      <c r="M101" s="4"/>
      <c r="N101" s="3" t="s">
        <v>33</v>
      </c>
      <c r="O101" s="3" t="s">
        <v>33</v>
      </c>
      <c r="P101" s="3" t="s">
        <v>34</v>
      </c>
      <c r="Q101" s="3">
        <v>40</v>
      </c>
      <c r="R101" s="3" t="s">
        <v>30</v>
      </c>
      <c r="S101" s="3" t="s">
        <v>183</v>
      </c>
      <c r="T101" s="3" t="s">
        <v>33</v>
      </c>
      <c r="U101" s="4"/>
      <c r="V101" s="4"/>
      <c r="W101" s="4"/>
      <c r="X101" s="4"/>
      <c r="Y101" s="3">
        <v>5</v>
      </c>
      <c r="Z101" s="3">
        <v>5</v>
      </c>
      <c r="AA101" s="3">
        <v>4</v>
      </c>
      <c r="AB101" s="3">
        <v>5</v>
      </c>
      <c r="AC101" s="4"/>
      <c r="AD101" s="11" t="s">
        <v>516</v>
      </c>
    </row>
    <row r="102" spans="1:30" ht="16" customHeight="1" x14ac:dyDescent="0.35">
      <c r="A102" s="6">
        <v>892</v>
      </c>
      <c r="B102" s="8">
        <v>45471</v>
      </c>
      <c r="C102" s="8" t="s">
        <v>517</v>
      </c>
      <c r="D102" s="8">
        <v>45471</v>
      </c>
      <c r="E102" s="19">
        <v>0.63215277777777779</v>
      </c>
      <c r="F102" s="3" t="s">
        <v>30</v>
      </c>
      <c r="G102" s="4"/>
      <c r="H102" s="3">
        <v>41</v>
      </c>
      <c r="I102" s="3" t="s">
        <v>30</v>
      </c>
      <c r="J102" s="3">
        <v>68</v>
      </c>
      <c r="K102" s="5">
        <f t="shared" si="1"/>
        <v>27</v>
      </c>
      <c r="L102" s="3" t="s">
        <v>30</v>
      </c>
      <c r="M102" s="4"/>
      <c r="N102" s="3" t="s">
        <v>30</v>
      </c>
      <c r="O102" s="3" t="s">
        <v>30</v>
      </c>
      <c r="P102" s="3" t="s">
        <v>34</v>
      </c>
      <c r="Q102" s="3" t="s">
        <v>74</v>
      </c>
      <c r="R102" s="3" t="s">
        <v>33</v>
      </c>
      <c r="S102" s="3" t="s">
        <v>107</v>
      </c>
      <c r="T102" s="3" t="s">
        <v>30</v>
      </c>
      <c r="U102" s="3" t="s">
        <v>519</v>
      </c>
      <c r="V102" s="3" t="s">
        <v>350</v>
      </c>
      <c r="W102" s="3" t="s">
        <v>520</v>
      </c>
      <c r="X102" s="4"/>
      <c r="Y102" s="3">
        <v>4</v>
      </c>
      <c r="Z102" s="3">
        <v>4</v>
      </c>
      <c r="AA102" s="3">
        <v>3</v>
      </c>
      <c r="AB102" s="3">
        <v>4</v>
      </c>
      <c r="AC102" s="4"/>
      <c r="AD102" s="11" t="s">
        <v>521</v>
      </c>
    </row>
    <row r="103" spans="1:30" ht="16" customHeight="1" x14ac:dyDescent="0.35">
      <c r="A103" s="6">
        <v>890</v>
      </c>
      <c r="B103" s="8">
        <v>45471</v>
      </c>
      <c r="C103" s="8" t="s">
        <v>522</v>
      </c>
      <c r="D103" s="8">
        <v>45471</v>
      </c>
      <c r="E103" s="19">
        <v>0.70761574074074074</v>
      </c>
      <c r="F103" s="3" t="s">
        <v>30</v>
      </c>
      <c r="G103" s="4"/>
      <c r="H103" s="3">
        <v>25</v>
      </c>
      <c r="I103" s="3" t="s">
        <v>30</v>
      </c>
      <c r="J103" s="3">
        <v>50</v>
      </c>
      <c r="K103" s="5">
        <f t="shared" si="1"/>
        <v>25</v>
      </c>
      <c r="L103" s="3" t="s">
        <v>30</v>
      </c>
      <c r="M103" s="4"/>
      <c r="N103" s="3" t="s">
        <v>33</v>
      </c>
      <c r="O103" s="3" t="s">
        <v>33</v>
      </c>
      <c r="P103" s="3" t="s">
        <v>34</v>
      </c>
      <c r="Q103" s="3">
        <v>10</v>
      </c>
      <c r="R103" s="3" t="s">
        <v>33</v>
      </c>
      <c r="S103" s="3" t="s">
        <v>1044</v>
      </c>
      <c r="T103" s="3" t="s">
        <v>33</v>
      </c>
      <c r="U103" s="4"/>
      <c r="V103" s="4"/>
      <c r="W103" s="4"/>
      <c r="X103" s="4"/>
      <c r="Y103" s="3">
        <v>5</v>
      </c>
      <c r="Z103" s="3">
        <v>5</v>
      </c>
      <c r="AA103" s="3">
        <v>5</v>
      </c>
      <c r="AB103" s="3">
        <v>5</v>
      </c>
      <c r="AC103" s="3" t="s">
        <v>525</v>
      </c>
      <c r="AD103" s="11" t="s">
        <v>514</v>
      </c>
    </row>
    <row r="104" spans="1:30" ht="16" customHeight="1" x14ac:dyDescent="0.35">
      <c r="A104" s="6">
        <v>889</v>
      </c>
      <c r="B104" s="8">
        <v>45471</v>
      </c>
      <c r="C104" s="8" t="s">
        <v>526</v>
      </c>
      <c r="D104" s="8">
        <v>45471</v>
      </c>
      <c r="E104" s="19">
        <v>0.89513888888888893</v>
      </c>
      <c r="F104" s="3" t="s">
        <v>33</v>
      </c>
      <c r="G104" s="3">
        <v>1</v>
      </c>
      <c r="H104" s="4"/>
      <c r="I104" s="3" t="s">
        <v>30</v>
      </c>
      <c r="J104" s="3">
        <v>28</v>
      </c>
      <c r="K104" s="5">
        <f t="shared" si="1"/>
        <v>28</v>
      </c>
      <c r="L104" s="3" t="s">
        <v>30</v>
      </c>
      <c r="M104" s="4"/>
      <c r="N104" s="3" t="s">
        <v>33</v>
      </c>
      <c r="O104" s="3" t="s">
        <v>30</v>
      </c>
      <c r="P104" s="3" t="s">
        <v>34</v>
      </c>
      <c r="Q104" s="3">
        <v>40</v>
      </c>
      <c r="R104" s="3" t="s">
        <v>33</v>
      </c>
      <c r="S104" s="3" t="s">
        <v>46</v>
      </c>
      <c r="T104" s="3" t="s">
        <v>30</v>
      </c>
      <c r="U104" s="3" t="s">
        <v>527</v>
      </c>
      <c r="V104" s="3" t="s">
        <v>53</v>
      </c>
      <c r="W104" s="3" t="s">
        <v>528</v>
      </c>
      <c r="X104" s="4"/>
      <c r="Y104" s="3">
        <v>5</v>
      </c>
      <c r="Z104" s="3">
        <v>5</v>
      </c>
      <c r="AA104" s="3">
        <v>5</v>
      </c>
      <c r="AB104" s="3">
        <v>5</v>
      </c>
      <c r="AC104" s="3" t="s">
        <v>529</v>
      </c>
      <c r="AD104" s="11" t="s">
        <v>530</v>
      </c>
    </row>
    <row r="105" spans="1:30" ht="16" customHeight="1" x14ac:dyDescent="0.35">
      <c r="A105" s="6">
        <v>888</v>
      </c>
      <c r="B105" s="8">
        <v>45472</v>
      </c>
      <c r="C105" s="8" t="s">
        <v>531</v>
      </c>
      <c r="D105" s="8">
        <v>45472</v>
      </c>
      <c r="E105" s="19">
        <v>2.1377314814814818E-2</v>
      </c>
      <c r="F105" s="3" t="s">
        <v>33</v>
      </c>
      <c r="G105" s="3">
        <v>15</v>
      </c>
      <c r="H105" s="4"/>
      <c r="I105" s="3" t="s">
        <v>30</v>
      </c>
      <c r="J105" s="3">
        <v>26</v>
      </c>
      <c r="K105" s="5">
        <f t="shared" si="1"/>
        <v>26</v>
      </c>
      <c r="L105" s="3" t="s">
        <v>30</v>
      </c>
      <c r="M105" s="4"/>
      <c r="N105" s="3" t="s">
        <v>33</v>
      </c>
      <c r="O105" s="3" t="s">
        <v>30</v>
      </c>
      <c r="P105" s="3" t="s">
        <v>34</v>
      </c>
      <c r="Q105" s="3">
        <v>40</v>
      </c>
      <c r="R105" s="3" t="s">
        <v>33</v>
      </c>
      <c r="S105" s="3" t="s">
        <v>107</v>
      </c>
      <c r="T105" s="3" t="s">
        <v>30</v>
      </c>
      <c r="U105" s="3" t="s">
        <v>95</v>
      </c>
      <c r="V105" s="3" t="s">
        <v>532</v>
      </c>
      <c r="W105" s="4"/>
      <c r="X105" s="4"/>
      <c r="Y105" s="3">
        <v>5</v>
      </c>
      <c r="Z105" s="3">
        <v>4</v>
      </c>
      <c r="AA105" s="3">
        <v>2</v>
      </c>
      <c r="AB105" s="3">
        <v>4</v>
      </c>
      <c r="AC105" s="4"/>
      <c r="AD105" s="11" t="s">
        <v>533</v>
      </c>
    </row>
    <row r="106" spans="1:30" ht="16" customHeight="1" x14ac:dyDescent="0.35">
      <c r="A106" s="6">
        <v>887</v>
      </c>
      <c r="B106" s="8">
        <v>45472</v>
      </c>
      <c r="C106" s="8" t="s">
        <v>534</v>
      </c>
      <c r="D106" s="8">
        <v>45472</v>
      </c>
      <c r="E106" s="19">
        <v>0.53288194444444448</v>
      </c>
      <c r="F106" s="3" t="s">
        <v>33</v>
      </c>
      <c r="G106" s="3">
        <v>10</v>
      </c>
      <c r="H106" s="4"/>
      <c r="I106" s="3" t="s">
        <v>33</v>
      </c>
      <c r="J106" s="4"/>
      <c r="K106" s="5">
        <f t="shared" si="1"/>
        <v>0</v>
      </c>
      <c r="L106" s="4"/>
      <c r="M106" s="4"/>
      <c r="N106" s="4"/>
      <c r="O106" s="4"/>
      <c r="P106" s="4"/>
      <c r="Q106" s="4"/>
      <c r="R106" s="3" t="s">
        <v>33</v>
      </c>
      <c r="S106" s="3" t="s">
        <v>46</v>
      </c>
      <c r="T106" s="3" t="s">
        <v>30</v>
      </c>
      <c r="U106" s="3" t="s">
        <v>95</v>
      </c>
      <c r="V106" s="3" t="s">
        <v>535</v>
      </c>
      <c r="W106" s="3" t="s">
        <v>536</v>
      </c>
      <c r="X106" s="4"/>
      <c r="Y106" s="3">
        <v>5</v>
      </c>
      <c r="Z106" s="3">
        <v>4</v>
      </c>
      <c r="AA106" s="3">
        <v>5</v>
      </c>
      <c r="AB106" s="3">
        <v>5</v>
      </c>
      <c r="AC106" s="3" t="s">
        <v>537</v>
      </c>
      <c r="AD106" s="11" t="s">
        <v>538</v>
      </c>
    </row>
    <row r="107" spans="1:30" ht="16" customHeight="1" x14ac:dyDescent="0.35">
      <c r="A107" s="6">
        <v>733</v>
      </c>
      <c r="B107" s="8">
        <v>45472</v>
      </c>
      <c r="C107" s="8" t="s">
        <v>539</v>
      </c>
      <c r="D107" s="8">
        <v>45472</v>
      </c>
      <c r="E107" s="19">
        <v>0.6147569444444444</v>
      </c>
      <c r="F107" s="3" t="s">
        <v>30</v>
      </c>
      <c r="G107" s="4"/>
      <c r="H107" s="3">
        <v>30</v>
      </c>
      <c r="I107" s="3" t="s">
        <v>30</v>
      </c>
      <c r="J107" s="3">
        <v>33</v>
      </c>
      <c r="K107" s="5">
        <f t="shared" si="1"/>
        <v>3</v>
      </c>
      <c r="L107" s="3" t="s">
        <v>30</v>
      </c>
      <c r="M107" s="4"/>
      <c r="N107" s="3" t="s">
        <v>33</v>
      </c>
      <c r="O107" s="3" t="s">
        <v>33</v>
      </c>
      <c r="P107" s="3" t="s">
        <v>34</v>
      </c>
      <c r="Q107" s="3">
        <v>40</v>
      </c>
      <c r="R107" s="3" t="s">
        <v>33</v>
      </c>
      <c r="S107" s="3" t="s">
        <v>183</v>
      </c>
      <c r="T107" s="3" t="s">
        <v>33</v>
      </c>
      <c r="U107" s="4"/>
      <c r="V107" s="4"/>
      <c r="W107" s="4"/>
      <c r="X107" s="4"/>
      <c r="Y107" s="3">
        <v>4</v>
      </c>
      <c r="Z107" s="3">
        <v>4</v>
      </c>
      <c r="AA107" s="3">
        <v>5</v>
      </c>
      <c r="AB107" s="3">
        <v>4</v>
      </c>
      <c r="AC107" s="4"/>
      <c r="AD107" s="11" t="s">
        <v>540</v>
      </c>
    </row>
    <row r="108" spans="1:30" ht="16" customHeight="1" x14ac:dyDescent="0.35">
      <c r="A108" s="6">
        <v>728</v>
      </c>
      <c r="B108" s="8">
        <v>45472</v>
      </c>
      <c r="C108" s="8" t="s">
        <v>541</v>
      </c>
      <c r="D108" s="8">
        <v>45472</v>
      </c>
      <c r="E108" s="19">
        <v>0.73582175925925919</v>
      </c>
      <c r="F108" s="3" t="s">
        <v>33</v>
      </c>
      <c r="G108" s="3">
        <v>2</v>
      </c>
      <c r="H108" s="4"/>
      <c r="I108" s="3" t="s">
        <v>33</v>
      </c>
      <c r="J108" s="4"/>
      <c r="K108" s="5">
        <f t="shared" si="1"/>
        <v>0</v>
      </c>
      <c r="L108" s="4"/>
      <c r="M108" s="4"/>
      <c r="N108" s="4"/>
      <c r="O108" s="4"/>
      <c r="P108" s="4"/>
      <c r="Q108" s="4"/>
      <c r="R108" s="3" t="s">
        <v>33</v>
      </c>
      <c r="S108" s="3" t="s">
        <v>60</v>
      </c>
      <c r="T108" s="3" t="s">
        <v>30</v>
      </c>
      <c r="U108" s="3" t="s">
        <v>542</v>
      </c>
      <c r="V108" s="3" t="s">
        <v>543</v>
      </c>
      <c r="W108" s="3" t="s">
        <v>544</v>
      </c>
      <c r="X108" s="4"/>
      <c r="Y108" s="3">
        <v>5</v>
      </c>
      <c r="Z108" s="3">
        <v>5</v>
      </c>
      <c r="AA108" s="3">
        <v>4</v>
      </c>
      <c r="AB108" s="3">
        <v>5</v>
      </c>
      <c r="AC108" s="3" t="s">
        <v>545</v>
      </c>
      <c r="AD108" s="11" t="s">
        <v>546</v>
      </c>
    </row>
    <row r="109" spans="1:30" ht="16" customHeight="1" x14ac:dyDescent="0.35">
      <c r="A109" s="6">
        <v>724</v>
      </c>
      <c r="B109" s="8">
        <v>45472</v>
      </c>
      <c r="C109" s="8" t="s">
        <v>547</v>
      </c>
      <c r="D109" s="8">
        <v>45472</v>
      </c>
      <c r="E109" s="19">
        <v>0.76416666666666666</v>
      </c>
      <c r="F109" s="3" t="s">
        <v>33</v>
      </c>
      <c r="G109" s="3">
        <v>15</v>
      </c>
      <c r="H109" s="4"/>
      <c r="I109" s="3" t="s">
        <v>30</v>
      </c>
      <c r="J109" s="3">
        <v>19</v>
      </c>
      <c r="K109" s="5">
        <f t="shared" si="1"/>
        <v>19</v>
      </c>
      <c r="L109" s="3" t="s">
        <v>30</v>
      </c>
      <c r="M109" s="4"/>
      <c r="N109" s="3" t="s">
        <v>33</v>
      </c>
      <c r="O109" s="3" t="s">
        <v>30</v>
      </c>
      <c r="P109" s="3" t="s">
        <v>44</v>
      </c>
      <c r="Q109" s="3">
        <v>25</v>
      </c>
      <c r="R109" s="3" t="s">
        <v>33</v>
      </c>
      <c r="S109" s="3" t="s">
        <v>60</v>
      </c>
      <c r="T109" s="3" t="s">
        <v>30</v>
      </c>
      <c r="U109" s="3" t="s">
        <v>548</v>
      </c>
      <c r="V109" s="3" t="s">
        <v>549</v>
      </c>
      <c r="W109" s="3" t="s">
        <v>550</v>
      </c>
      <c r="X109" s="4"/>
      <c r="Y109" s="3">
        <v>5</v>
      </c>
      <c r="Z109" s="3">
        <v>5</v>
      </c>
      <c r="AA109" s="3">
        <v>5</v>
      </c>
      <c r="AB109" s="3">
        <v>5</v>
      </c>
      <c r="AC109" s="3" t="s">
        <v>551</v>
      </c>
      <c r="AD109" s="11" t="s">
        <v>552</v>
      </c>
    </row>
    <row r="110" spans="1:30" ht="16" customHeight="1" x14ac:dyDescent="0.35">
      <c r="A110" s="6">
        <v>720</v>
      </c>
      <c r="B110" s="8">
        <v>45473</v>
      </c>
      <c r="C110" s="8" t="s">
        <v>553</v>
      </c>
      <c r="D110" s="8">
        <v>45473</v>
      </c>
      <c r="E110" s="19">
        <v>9.2592592592592605E-3</v>
      </c>
      <c r="F110" s="3" t="s">
        <v>30</v>
      </c>
      <c r="G110" s="4"/>
      <c r="H110" s="3">
        <v>15</v>
      </c>
      <c r="I110" s="3" t="s">
        <v>30</v>
      </c>
      <c r="J110" s="3">
        <v>26</v>
      </c>
      <c r="K110" s="5">
        <f t="shared" si="1"/>
        <v>11</v>
      </c>
      <c r="L110" s="3" t="s">
        <v>30</v>
      </c>
      <c r="M110" s="4"/>
      <c r="N110" s="3" t="s">
        <v>30</v>
      </c>
      <c r="O110" s="3" t="s">
        <v>30</v>
      </c>
      <c r="P110" s="3" t="s">
        <v>34</v>
      </c>
      <c r="Q110" s="3">
        <v>35</v>
      </c>
      <c r="R110" s="3" t="s">
        <v>30</v>
      </c>
      <c r="S110" s="3" t="s">
        <v>252</v>
      </c>
      <c r="T110" s="3" t="s">
        <v>33</v>
      </c>
      <c r="U110" s="4"/>
      <c r="V110" s="4"/>
      <c r="W110" s="4"/>
      <c r="X110" s="4"/>
      <c r="Y110" s="3">
        <v>5</v>
      </c>
      <c r="Z110" s="3">
        <v>5</v>
      </c>
      <c r="AA110" s="3">
        <v>5</v>
      </c>
      <c r="AB110" s="3">
        <v>5</v>
      </c>
      <c r="AC110" s="4"/>
      <c r="AD110" s="11" t="s">
        <v>554</v>
      </c>
    </row>
    <row r="111" spans="1:30" ht="16" customHeight="1" x14ac:dyDescent="0.35">
      <c r="A111" s="6">
        <v>717</v>
      </c>
      <c r="B111" s="8">
        <v>45473</v>
      </c>
      <c r="C111" s="8" t="s">
        <v>555</v>
      </c>
      <c r="D111" s="8">
        <v>45473</v>
      </c>
      <c r="E111" s="19">
        <v>0.94219907407407411</v>
      </c>
      <c r="F111" s="3" t="s">
        <v>30</v>
      </c>
      <c r="G111" s="4"/>
      <c r="H111" s="3">
        <v>33</v>
      </c>
      <c r="I111" s="3" t="s">
        <v>30</v>
      </c>
      <c r="J111" s="3">
        <v>38</v>
      </c>
      <c r="K111" s="5">
        <f t="shared" si="1"/>
        <v>5</v>
      </c>
      <c r="L111" s="3" t="s">
        <v>30</v>
      </c>
      <c r="M111" s="4"/>
      <c r="N111" s="3" t="s">
        <v>30</v>
      </c>
      <c r="O111" s="3" t="s">
        <v>30</v>
      </c>
      <c r="P111" s="3" t="s">
        <v>34</v>
      </c>
      <c r="Q111" s="3">
        <v>40</v>
      </c>
      <c r="R111" s="3" t="s">
        <v>33</v>
      </c>
      <c r="S111" s="3" t="s">
        <v>183</v>
      </c>
      <c r="T111" s="3" t="s">
        <v>30</v>
      </c>
      <c r="U111" s="3" t="s">
        <v>556</v>
      </c>
      <c r="V111" s="3" t="s">
        <v>557</v>
      </c>
      <c r="W111" s="3" t="s">
        <v>558</v>
      </c>
      <c r="X111" s="4"/>
      <c r="Y111" s="3">
        <v>5</v>
      </c>
      <c r="Z111" s="3">
        <v>2</v>
      </c>
      <c r="AA111" s="3">
        <v>4</v>
      </c>
      <c r="AB111" s="3">
        <v>5</v>
      </c>
      <c r="AC111" s="4"/>
      <c r="AD111" s="11" t="s">
        <v>559</v>
      </c>
    </row>
    <row r="112" spans="1:30" ht="16" customHeight="1" x14ac:dyDescent="0.35">
      <c r="A112" s="6">
        <v>715</v>
      </c>
      <c r="B112" s="8">
        <v>45474</v>
      </c>
      <c r="C112" s="8" t="s">
        <v>560</v>
      </c>
      <c r="D112" s="8">
        <v>45474</v>
      </c>
      <c r="E112" s="19">
        <v>0.49026620370370372</v>
      </c>
      <c r="F112" s="3" t="s">
        <v>33</v>
      </c>
      <c r="G112" s="3">
        <v>7</v>
      </c>
      <c r="H112" s="4"/>
      <c r="I112" s="3" t="s">
        <v>30</v>
      </c>
      <c r="J112" s="3">
        <v>37.200000000000003</v>
      </c>
      <c r="K112" s="5">
        <f t="shared" si="1"/>
        <v>37.200000000000003</v>
      </c>
      <c r="L112" s="3" t="s">
        <v>30</v>
      </c>
      <c r="M112" s="4"/>
      <c r="N112" s="3" t="s">
        <v>33</v>
      </c>
      <c r="O112" s="3" t="s">
        <v>30</v>
      </c>
      <c r="P112" s="3" t="s">
        <v>34</v>
      </c>
      <c r="Q112" s="3">
        <v>40</v>
      </c>
      <c r="R112" s="3" t="s">
        <v>33</v>
      </c>
      <c r="S112" s="3" t="s">
        <v>107</v>
      </c>
      <c r="T112" s="3" t="s">
        <v>30</v>
      </c>
      <c r="U112" s="3" t="s">
        <v>95</v>
      </c>
      <c r="V112" s="3" t="s">
        <v>563</v>
      </c>
      <c r="W112" s="4"/>
      <c r="X112" s="4"/>
      <c r="Y112" s="3">
        <v>5</v>
      </c>
      <c r="Z112" s="3">
        <v>4</v>
      </c>
      <c r="AA112" s="3">
        <v>5</v>
      </c>
      <c r="AB112" s="3">
        <v>5</v>
      </c>
      <c r="AC112" s="3" t="s">
        <v>564</v>
      </c>
      <c r="AD112" s="11" t="s">
        <v>565</v>
      </c>
    </row>
    <row r="113" spans="1:30" ht="16" customHeight="1" x14ac:dyDescent="0.35">
      <c r="A113" s="6">
        <v>714</v>
      </c>
      <c r="B113" s="8">
        <v>45474</v>
      </c>
      <c r="C113" s="8" t="s">
        <v>566</v>
      </c>
      <c r="D113" s="8">
        <v>45474</v>
      </c>
      <c r="E113" s="19">
        <v>0.50415509259259261</v>
      </c>
      <c r="F113" s="3" t="s">
        <v>30</v>
      </c>
      <c r="G113" s="4"/>
      <c r="H113" s="3">
        <v>18.5</v>
      </c>
      <c r="I113" s="3" t="s">
        <v>30</v>
      </c>
      <c r="J113" s="3">
        <v>22</v>
      </c>
      <c r="K113" s="5">
        <f t="shared" si="1"/>
        <v>3.5</v>
      </c>
      <c r="L113" s="3" t="s">
        <v>30</v>
      </c>
      <c r="M113" s="4"/>
      <c r="N113" s="3" t="s">
        <v>30</v>
      </c>
      <c r="O113" s="3" t="s">
        <v>30</v>
      </c>
      <c r="P113" s="3" t="s">
        <v>44</v>
      </c>
      <c r="Q113" s="3">
        <v>15</v>
      </c>
      <c r="R113" s="3" t="s">
        <v>33</v>
      </c>
      <c r="S113" s="3" t="s">
        <v>143</v>
      </c>
      <c r="T113" s="3" t="s">
        <v>30</v>
      </c>
      <c r="U113" s="3" t="s">
        <v>568</v>
      </c>
      <c r="V113" s="3" t="s">
        <v>569</v>
      </c>
      <c r="W113" s="3" t="s">
        <v>570</v>
      </c>
      <c r="X113" s="4"/>
      <c r="Y113" s="3">
        <v>5</v>
      </c>
      <c r="Z113" s="3">
        <v>5</v>
      </c>
      <c r="AA113" s="3">
        <v>5</v>
      </c>
      <c r="AB113" s="3">
        <v>5</v>
      </c>
      <c r="AC113" s="4"/>
      <c r="AD113" s="11" t="s">
        <v>571</v>
      </c>
    </row>
    <row r="114" spans="1:30" ht="16" customHeight="1" x14ac:dyDescent="0.35">
      <c r="A114" s="6">
        <v>713</v>
      </c>
      <c r="B114" s="8">
        <v>45474</v>
      </c>
      <c r="C114" s="8" t="s">
        <v>572</v>
      </c>
      <c r="D114" s="8">
        <v>45474</v>
      </c>
      <c r="E114" s="19">
        <v>0.59199074074074076</v>
      </c>
      <c r="F114" s="3" t="s">
        <v>30</v>
      </c>
      <c r="G114" s="4"/>
      <c r="H114" s="3">
        <v>90</v>
      </c>
      <c r="I114" s="3" t="s">
        <v>30</v>
      </c>
      <c r="J114" s="3">
        <v>75.819999999999993</v>
      </c>
      <c r="K114" s="5">
        <f t="shared" si="1"/>
        <v>-14.180000000000007</v>
      </c>
      <c r="L114" s="3" t="s">
        <v>30</v>
      </c>
      <c r="M114" s="4"/>
      <c r="N114" s="3" t="s">
        <v>30</v>
      </c>
      <c r="O114" s="3" t="s">
        <v>30</v>
      </c>
      <c r="P114" s="3" t="s">
        <v>34</v>
      </c>
      <c r="Q114" s="3" t="s">
        <v>74</v>
      </c>
      <c r="R114" s="3" t="s">
        <v>30</v>
      </c>
      <c r="S114" s="3" t="s">
        <v>1016</v>
      </c>
      <c r="T114" s="3" t="s">
        <v>30</v>
      </c>
      <c r="U114" s="3" t="s">
        <v>95</v>
      </c>
      <c r="V114" s="3" t="s">
        <v>576</v>
      </c>
      <c r="W114" s="3" t="s">
        <v>53</v>
      </c>
      <c r="X114" s="4"/>
      <c r="Y114" s="3">
        <v>3</v>
      </c>
      <c r="Z114" s="3">
        <v>3</v>
      </c>
      <c r="AA114" s="3">
        <v>5</v>
      </c>
      <c r="AB114" s="3">
        <v>5</v>
      </c>
      <c r="AC114" s="3" t="s">
        <v>577</v>
      </c>
      <c r="AD114" s="11" t="s">
        <v>578</v>
      </c>
    </row>
    <row r="115" spans="1:30" ht="16" customHeight="1" x14ac:dyDescent="0.35">
      <c r="A115" s="6">
        <v>710</v>
      </c>
      <c r="B115" s="8">
        <v>45474</v>
      </c>
      <c r="C115" s="8" t="s">
        <v>579</v>
      </c>
      <c r="D115" s="8">
        <v>45474</v>
      </c>
      <c r="E115" s="19">
        <v>0.60072916666666665</v>
      </c>
      <c r="F115" s="3" t="s">
        <v>33</v>
      </c>
      <c r="G115" s="3">
        <v>2.5</v>
      </c>
      <c r="H115" s="4"/>
      <c r="I115" s="3" t="s">
        <v>30</v>
      </c>
      <c r="J115" s="3">
        <v>26.44</v>
      </c>
      <c r="K115" s="5">
        <f t="shared" si="1"/>
        <v>26.44</v>
      </c>
      <c r="L115" s="3" t="s">
        <v>30</v>
      </c>
      <c r="M115" s="4"/>
      <c r="N115" s="3" t="s">
        <v>33</v>
      </c>
      <c r="O115" s="3" t="s">
        <v>30</v>
      </c>
      <c r="P115" s="3" t="s">
        <v>34</v>
      </c>
      <c r="Q115" s="3">
        <v>40</v>
      </c>
      <c r="R115" s="3" t="s">
        <v>33</v>
      </c>
      <c r="S115" s="3" t="s">
        <v>107</v>
      </c>
      <c r="T115" s="3" t="s">
        <v>30</v>
      </c>
      <c r="U115" s="3" t="s">
        <v>95</v>
      </c>
      <c r="V115" s="3" t="s">
        <v>53</v>
      </c>
      <c r="W115" s="4"/>
      <c r="X115" s="4"/>
      <c r="Y115" s="3">
        <v>5</v>
      </c>
      <c r="Z115" s="3">
        <v>4</v>
      </c>
      <c r="AA115" s="3">
        <v>4</v>
      </c>
      <c r="AB115" s="3">
        <v>5</v>
      </c>
      <c r="AC115" s="4"/>
      <c r="AD115" s="11" t="s">
        <v>582</v>
      </c>
    </row>
    <row r="116" spans="1:30" ht="16" customHeight="1" x14ac:dyDescent="0.35">
      <c r="A116" s="6">
        <v>709</v>
      </c>
      <c r="B116" s="8">
        <v>45474</v>
      </c>
      <c r="C116" s="8" t="s">
        <v>583</v>
      </c>
      <c r="D116" s="8">
        <v>45474</v>
      </c>
      <c r="E116" s="19">
        <v>0.60898148148148146</v>
      </c>
      <c r="F116" s="3" t="s">
        <v>33</v>
      </c>
      <c r="G116" s="3">
        <v>4</v>
      </c>
      <c r="H116" s="4"/>
      <c r="I116" s="3" t="s">
        <v>33</v>
      </c>
      <c r="J116" s="4"/>
      <c r="K116" s="5">
        <f t="shared" si="1"/>
        <v>0</v>
      </c>
      <c r="L116" s="4"/>
      <c r="M116" s="4"/>
      <c r="N116" s="4"/>
      <c r="O116" s="4"/>
      <c r="P116" s="4"/>
      <c r="Q116" s="4"/>
      <c r="R116" s="3" t="s">
        <v>30</v>
      </c>
      <c r="S116" s="3" t="s">
        <v>143</v>
      </c>
      <c r="T116" s="3" t="s">
        <v>33</v>
      </c>
      <c r="U116" s="4"/>
      <c r="V116" s="4"/>
      <c r="W116" s="4"/>
      <c r="X116" s="4"/>
      <c r="Y116" s="3">
        <v>5</v>
      </c>
      <c r="Z116" s="3">
        <v>4</v>
      </c>
      <c r="AA116" s="3">
        <v>5</v>
      </c>
      <c r="AB116" s="3">
        <v>4</v>
      </c>
      <c r="AC116" s="4"/>
      <c r="AD116" s="11" t="s">
        <v>584</v>
      </c>
    </row>
    <row r="117" spans="1:30" ht="16" customHeight="1" x14ac:dyDescent="0.35">
      <c r="A117" s="6">
        <v>708</v>
      </c>
      <c r="B117" s="8">
        <v>45476</v>
      </c>
      <c r="C117" s="8" t="s">
        <v>585</v>
      </c>
      <c r="D117" s="8">
        <v>45476</v>
      </c>
      <c r="E117" s="19">
        <v>0.56359953703703702</v>
      </c>
      <c r="F117" s="3" t="s">
        <v>30</v>
      </c>
      <c r="G117" s="4"/>
      <c r="H117" s="3">
        <v>11</v>
      </c>
      <c r="I117" s="3" t="s">
        <v>30</v>
      </c>
      <c r="J117" s="3">
        <v>28</v>
      </c>
      <c r="K117" s="5">
        <f t="shared" si="1"/>
        <v>17</v>
      </c>
      <c r="L117" s="3" t="s">
        <v>30</v>
      </c>
      <c r="M117" s="4"/>
      <c r="N117" s="3" t="s">
        <v>33</v>
      </c>
      <c r="O117" s="3" t="s">
        <v>30</v>
      </c>
      <c r="P117" s="3" t="s">
        <v>34</v>
      </c>
      <c r="Q117" s="3">
        <v>40</v>
      </c>
      <c r="R117" s="3" t="s">
        <v>33</v>
      </c>
      <c r="S117" s="3" t="s">
        <v>60</v>
      </c>
      <c r="T117" s="3" t="s">
        <v>30</v>
      </c>
      <c r="U117" s="3" t="s">
        <v>586</v>
      </c>
      <c r="V117" s="3" t="s">
        <v>587</v>
      </c>
      <c r="W117" s="3" t="s">
        <v>588</v>
      </c>
      <c r="X117" s="4"/>
      <c r="Y117" s="3">
        <v>5</v>
      </c>
      <c r="Z117" s="3">
        <v>5</v>
      </c>
      <c r="AA117" s="3">
        <v>5</v>
      </c>
      <c r="AB117" s="3">
        <v>5</v>
      </c>
      <c r="AC117" s="4"/>
      <c r="AD117" s="11" t="s">
        <v>589</v>
      </c>
    </row>
    <row r="118" spans="1:30" ht="16" customHeight="1" x14ac:dyDescent="0.35">
      <c r="A118" s="6">
        <v>707</v>
      </c>
      <c r="B118" s="8">
        <v>45477</v>
      </c>
      <c r="C118" s="8" t="s">
        <v>590</v>
      </c>
      <c r="D118" s="8">
        <v>45477</v>
      </c>
      <c r="E118" s="19">
        <v>0.5506712962962963</v>
      </c>
      <c r="F118" s="3" t="s">
        <v>30</v>
      </c>
      <c r="G118" s="4"/>
      <c r="H118" s="3">
        <v>18</v>
      </c>
      <c r="I118" s="3" t="s">
        <v>33</v>
      </c>
      <c r="J118" s="4"/>
      <c r="K118" s="5">
        <f t="shared" si="1"/>
        <v>-18</v>
      </c>
      <c r="L118" s="4"/>
      <c r="M118" s="4"/>
      <c r="N118" s="4"/>
      <c r="O118" s="4"/>
      <c r="P118" s="4"/>
      <c r="Q118" s="4"/>
      <c r="R118" s="3" t="s">
        <v>30</v>
      </c>
      <c r="S118" s="3" t="s">
        <v>124</v>
      </c>
      <c r="T118" s="3" t="s">
        <v>33</v>
      </c>
      <c r="U118" s="4"/>
      <c r="V118" s="4"/>
      <c r="W118" s="4"/>
      <c r="X118" s="4"/>
      <c r="Y118" s="3">
        <v>4</v>
      </c>
      <c r="Z118" s="3">
        <v>2</v>
      </c>
      <c r="AA118" s="3">
        <v>4</v>
      </c>
      <c r="AB118" s="3">
        <v>3</v>
      </c>
      <c r="AC118" s="4"/>
      <c r="AD118" s="11" t="s">
        <v>459</v>
      </c>
    </row>
    <row r="119" spans="1:30" ht="16" customHeight="1" x14ac:dyDescent="0.35">
      <c r="A119" s="6">
        <v>706</v>
      </c>
      <c r="B119" s="8">
        <v>45478</v>
      </c>
      <c r="C119" s="8" t="s">
        <v>591</v>
      </c>
      <c r="D119" s="8">
        <v>45478</v>
      </c>
      <c r="E119" s="19">
        <v>0.64726851851851852</v>
      </c>
      <c r="F119" s="3" t="s">
        <v>30</v>
      </c>
      <c r="G119" s="4"/>
      <c r="H119" s="3">
        <v>50</v>
      </c>
      <c r="I119" s="3" t="s">
        <v>30</v>
      </c>
      <c r="J119" s="3">
        <v>50</v>
      </c>
      <c r="K119" s="5">
        <f t="shared" si="1"/>
        <v>0</v>
      </c>
      <c r="L119" s="3" t="s">
        <v>30</v>
      </c>
      <c r="M119" s="4"/>
      <c r="N119" s="3" t="s">
        <v>33</v>
      </c>
      <c r="O119" s="3" t="s">
        <v>33</v>
      </c>
      <c r="P119" s="3" t="s">
        <v>44</v>
      </c>
      <c r="Q119" s="3">
        <v>10</v>
      </c>
      <c r="R119" s="3" t="s">
        <v>30</v>
      </c>
      <c r="S119" s="3" t="s">
        <v>183</v>
      </c>
      <c r="T119" s="3" t="s">
        <v>30</v>
      </c>
      <c r="U119" s="3" t="s">
        <v>95</v>
      </c>
      <c r="V119" s="3" t="s">
        <v>592</v>
      </c>
      <c r="W119" s="3" t="s">
        <v>593</v>
      </c>
      <c r="X119" s="4"/>
      <c r="Y119" s="3">
        <v>5</v>
      </c>
      <c r="Z119" s="3">
        <v>5</v>
      </c>
      <c r="AA119" s="3">
        <v>5</v>
      </c>
      <c r="AB119" s="3">
        <v>5</v>
      </c>
      <c r="AC119" s="4"/>
      <c r="AD119" s="11" t="s">
        <v>594</v>
      </c>
    </row>
    <row r="120" spans="1:30" ht="16" customHeight="1" x14ac:dyDescent="0.35">
      <c r="A120" s="6">
        <v>680</v>
      </c>
      <c r="B120" s="8">
        <v>45478</v>
      </c>
      <c r="C120" s="8" t="s">
        <v>595</v>
      </c>
      <c r="D120" s="8">
        <v>45478</v>
      </c>
      <c r="E120" s="19">
        <v>0.81465277777777778</v>
      </c>
      <c r="F120" s="3" t="s">
        <v>33</v>
      </c>
      <c r="G120" s="3">
        <v>1</v>
      </c>
      <c r="H120" s="4"/>
      <c r="I120" s="3" t="s">
        <v>30</v>
      </c>
      <c r="J120" s="3">
        <v>22</v>
      </c>
      <c r="K120" s="5">
        <f t="shared" si="1"/>
        <v>22</v>
      </c>
      <c r="L120" s="3" t="s">
        <v>30</v>
      </c>
      <c r="M120" s="4"/>
      <c r="N120" s="3" t="s">
        <v>30</v>
      </c>
      <c r="O120" s="3" t="s">
        <v>33</v>
      </c>
      <c r="P120" s="3" t="s">
        <v>44</v>
      </c>
      <c r="Q120" s="3">
        <v>10</v>
      </c>
      <c r="R120" s="3" t="s">
        <v>33</v>
      </c>
      <c r="S120" s="3" t="s">
        <v>267</v>
      </c>
      <c r="T120" s="3" t="s">
        <v>30</v>
      </c>
      <c r="U120" s="3" t="s">
        <v>596</v>
      </c>
      <c r="V120" s="3" t="s">
        <v>597</v>
      </c>
      <c r="W120" s="3" t="s">
        <v>598</v>
      </c>
      <c r="X120" s="4"/>
      <c r="Y120" s="3">
        <v>5</v>
      </c>
      <c r="Z120" s="3">
        <v>5</v>
      </c>
      <c r="AA120" s="3">
        <v>5</v>
      </c>
      <c r="AB120" s="3">
        <v>5</v>
      </c>
      <c r="AC120" s="4"/>
      <c r="AD120" s="11" t="s">
        <v>335</v>
      </c>
    </row>
    <row r="121" spans="1:30" ht="16" customHeight="1" x14ac:dyDescent="0.35">
      <c r="A121" s="6">
        <v>679</v>
      </c>
      <c r="B121" s="8">
        <v>45479</v>
      </c>
      <c r="C121" s="8" t="s">
        <v>599</v>
      </c>
      <c r="D121" s="8">
        <v>45479</v>
      </c>
      <c r="E121" s="19">
        <v>0.84037037037037043</v>
      </c>
      <c r="F121" s="3" t="s">
        <v>33</v>
      </c>
      <c r="G121" s="3">
        <v>20</v>
      </c>
      <c r="H121" s="4"/>
      <c r="I121" s="3" t="s">
        <v>30</v>
      </c>
      <c r="J121" s="3">
        <v>21.68</v>
      </c>
      <c r="K121" s="5">
        <f t="shared" si="1"/>
        <v>21.68</v>
      </c>
      <c r="L121" s="3" t="s">
        <v>30</v>
      </c>
      <c r="M121" s="4"/>
      <c r="N121" s="3" t="s">
        <v>30</v>
      </c>
      <c r="O121" s="3" t="s">
        <v>30</v>
      </c>
      <c r="P121" s="3" t="s">
        <v>34</v>
      </c>
      <c r="Q121" s="3">
        <v>40</v>
      </c>
      <c r="R121" s="3" t="s">
        <v>33</v>
      </c>
      <c r="S121" s="3" t="s">
        <v>1022</v>
      </c>
      <c r="T121" s="3" t="s">
        <v>30</v>
      </c>
      <c r="U121" s="3" t="s">
        <v>602</v>
      </c>
      <c r="V121" s="3" t="s">
        <v>603</v>
      </c>
      <c r="W121" s="3" t="s">
        <v>604</v>
      </c>
      <c r="X121" s="4"/>
      <c r="Y121" s="3">
        <v>5</v>
      </c>
      <c r="Z121" s="3">
        <v>5</v>
      </c>
      <c r="AA121" s="3">
        <v>5</v>
      </c>
      <c r="AB121" s="3">
        <v>5</v>
      </c>
      <c r="AC121" s="3" t="s">
        <v>605</v>
      </c>
      <c r="AD121" s="11" t="s">
        <v>606</v>
      </c>
    </row>
    <row r="122" spans="1:30" ht="16" customHeight="1" x14ac:dyDescent="0.35">
      <c r="A122" s="6">
        <v>678</v>
      </c>
      <c r="B122" s="8">
        <v>45480</v>
      </c>
      <c r="C122" s="8" t="s">
        <v>607</v>
      </c>
      <c r="D122" s="8">
        <v>45480</v>
      </c>
      <c r="E122" s="19">
        <v>3.90625E-2</v>
      </c>
      <c r="F122" s="3" t="s">
        <v>33</v>
      </c>
      <c r="G122" s="3">
        <v>1</v>
      </c>
      <c r="H122" s="4"/>
      <c r="I122" s="3" t="s">
        <v>33</v>
      </c>
      <c r="J122" s="4"/>
      <c r="K122" s="5">
        <f t="shared" si="1"/>
        <v>0</v>
      </c>
      <c r="L122" s="4"/>
      <c r="M122" s="4"/>
      <c r="N122" s="4"/>
      <c r="O122" s="4"/>
      <c r="P122" s="4"/>
      <c r="Q122" s="4"/>
      <c r="R122" s="3" t="s">
        <v>30</v>
      </c>
      <c r="S122" s="3" t="s">
        <v>60</v>
      </c>
      <c r="T122" s="3" t="s">
        <v>30</v>
      </c>
      <c r="U122" s="3" t="s">
        <v>608</v>
      </c>
      <c r="V122" s="3" t="s">
        <v>609</v>
      </c>
      <c r="W122" s="4"/>
      <c r="X122" s="4"/>
      <c r="Y122" s="3">
        <v>4</v>
      </c>
      <c r="Z122" s="3">
        <v>4</v>
      </c>
      <c r="AA122" s="3">
        <v>4</v>
      </c>
      <c r="AB122" s="3">
        <v>4</v>
      </c>
      <c r="AC122" s="4"/>
      <c r="AD122" s="11" t="s">
        <v>610</v>
      </c>
    </row>
    <row r="123" spans="1:30" ht="16" customHeight="1" x14ac:dyDescent="0.35">
      <c r="A123" s="6">
        <v>675</v>
      </c>
      <c r="B123" s="8">
        <v>45480</v>
      </c>
      <c r="C123" s="8" t="s">
        <v>611</v>
      </c>
      <c r="D123" s="8">
        <v>45480</v>
      </c>
      <c r="E123" s="19">
        <v>6.0069444444444446E-2</v>
      </c>
      <c r="F123" s="3" t="s">
        <v>33</v>
      </c>
      <c r="G123" s="3">
        <v>3</v>
      </c>
      <c r="H123" s="4"/>
      <c r="I123" s="3" t="s">
        <v>33</v>
      </c>
      <c r="J123" s="4"/>
      <c r="K123" s="5">
        <f t="shared" si="1"/>
        <v>0</v>
      </c>
      <c r="L123" s="4"/>
      <c r="M123" s="4"/>
      <c r="N123" s="4"/>
      <c r="O123" s="4"/>
      <c r="P123" s="4"/>
      <c r="Q123" s="4"/>
      <c r="R123" s="3" t="s">
        <v>30</v>
      </c>
      <c r="S123" s="3" t="s">
        <v>130</v>
      </c>
      <c r="T123" s="3" t="s">
        <v>30</v>
      </c>
      <c r="U123" s="3" t="s">
        <v>612</v>
      </c>
      <c r="V123" s="3" t="s">
        <v>613</v>
      </c>
      <c r="W123" s="3" t="s">
        <v>614</v>
      </c>
      <c r="X123" s="4"/>
      <c r="Y123" s="3">
        <v>4</v>
      </c>
      <c r="Z123" s="3">
        <v>4</v>
      </c>
      <c r="AA123" s="3">
        <v>5</v>
      </c>
      <c r="AB123" s="3">
        <v>5</v>
      </c>
      <c r="AC123" s="4"/>
      <c r="AD123" s="11" t="s">
        <v>615</v>
      </c>
    </row>
    <row r="124" spans="1:30" ht="16" customHeight="1" x14ac:dyDescent="0.35">
      <c r="A124" s="6">
        <v>670</v>
      </c>
      <c r="B124" s="8">
        <v>45480</v>
      </c>
      <c r="C124" s="8" t="s">
        <v>616</v>
      </c>
      <c r="D124" s="8">
        <v>45480</v>
      </c>
      <c r="E124" s="19">
        <v>0.54405092592592597</v>
      </c>
      <c r="F124" s="3" t="s">
        <v>30</v>
      </c>
      <c r="G124" s="4"/>
      <c r="H124" s="3">
        <v>25</v>
      </c>
      <c r="I124" s="3" t="s">
        <v>30</v>
      </c>
      <c r="J124" s="3">
        <v>35</v>
      </c>
      <c r="K124" s="5">
        <f t="shared" si="1"/>
        <v>10</v>
      </c>
      <c r="L124" s="3" t="s">
        <v>30</v>
      </c>
      <c r="M124" s="4"/>
      <c r="N124" s="3" t="s">
        <v>33</v>
      </c>
      <c r="O124" s="3" t="s">
        <v>30</v>
      </c>
      <c r="P124" s="3" t="s">
        <v>44</v>
      </c>
      <c r="Q124" s="3">
        <v>20</v>
      </c>
      <c r="R124" s="3" t="s">
        <v>33</v>
      </c>
      <c r="S124" s="3" t="s">
        <v>1045</v>
      </c>
      <c r="T124" s="3" t="s">
        <v>30</v>
      </c>
      <c r="U124" s="3" t="s">
        <v>618</v>
      </c>
      <c r="V124" s="3" t="s">
        <v>619</v>
      </c>
      <c r="W124" s="3" t="s">
        <v>620</v>
      </c>
      <c r="X124" s="4"/>
      <c r="Y124" s="3">
        <v>1</v>
      </c>
      <c r="Z124" s="3">
        <v>2</v>
      </c>
      <c r="AA124" s="3">
        <v>2</v>
      </c>
      <c r="AB124" s="3">
        <v>3</v>
      </c>
      <c r="AC124" s="3" t="s">
        <v>621</v>
      </c>
      <c r="AD124" s="11" t="s">
        <v>148</v>
      </c>
    </row>
    <row r="125" spans="1:30" ht="16" customHeight="1" x14ac:dyDescent="0.35">
      <c r="A125" s="6">
        <v>663</v>
      </c>
      <c r="B125" s="8">
        <v>45480</v>
      </c>
      <c r="C125" s="8" t="s">
        <v>622</v>
      </c>
      <c r="D125" s="8">
        <v>45480</v>
      </c>
      <c r="E125" s="19">
        <v>0.7321875000000001</v>
      </c>
      <c r="F125" s="3" t="s">
        <v>30</v>
      </c>
      <c r="G125" s="4"/>
      <c r="H125" s="3">
        <v>23.5</v>
      </c>
      <c r="I125" s="3" t="s">
        <v>30</v>
      </c>
      <c r="J125" s="3">
        <v>43.27</v>
      </c>
      <c r="K125" s="5">
        <f t="shared" si="1"/>
        <v>19.770000000000003</v>
      </c>
      <c r="L125" s="3" t="s">
        <v>30</v>
      </c>
      <c r="M125" s="4"/>
      <c r="N125" s="3" t="s">
        <v>30</v>
      </c>
      <c r="O125" s="3" t="s">
        <v>30</v>
      </c>
      <c r="P125" s="3" t="s">
        <v>34</v>
      </c>
      <c r="Q125" s="3">
        <v>40</v>
      </c>
      <c r="R125" s="3" t="s">
        <v>33</v>
      </c>
      <c r="S125" s="3" t="s">
        <v>267</v>
      </c>
      <c r="T125" s="3" t="s">
        <v>33</v>
      </c>
      <c r="U125" s="4"/>
      <c r="V125" s="4"/>
      <c r="W125" s="4"/>
      <c r="X125" s="4"/>
      <c r="Y125" s="3">
        <v>5</v>
      </c>
      <c r="Z125" s="3">
        <v>5</v>
      </c>
      <c r="AA125" s="3">
        <v>5</v>
      </c>
      <c r="AB125" s="3">
        <v>5</v>
      </c>
      <c r="AC125" s="4"/>
      <c r="AD125" s="11" t="s">
        <v>625</v>
      </c>
    </row>
    <row r="126" spans="1:30" ht="16" customHeight="1" x14ac:dyDescent="0.35">
      <c r="A126" s="6">
        <v>658</v>
      </c>
      <c r="B126" s="8">
        <v>45481</v>
      </c>
      <c r="C126" s="8" t="s">
        <v>626</v>
      </c>
      <c r="D126" s="8">
        <v>45481</v>
      </c>
      <c r="E126" s="19">
        <v>0.79688657407407415</v>
      </c>
      <c r="F126" s="3" t="s">
        <v>33</v>
      </c>
      <c r="G126" s="3">
        <v>11</v>
      </c>
      <c r="H126" s="4"/>
      <c r="I126" s="3" t="s">
        <v>33</v>
      </c>
      <c r="J126" s="4"/>
      <c r="K126" s="5">
        <f t="shared" si="1"/>
        <v>0</v>
      </c>
      <c r="L126" s="4"/>
      <c r="M126" s="4"/>
      <c r="N126" s="4"/>
      <c r="O126" s="4"/>
      <c r="P126" s="4"/>
      <c r="Q126" s="4"/>
      <c r="R126" s="3" t="s">
        <v>30</v>
      </c>
      <c r="S126" s="3" t="s">
        <v>267</v>
      </c>
      <c r="T126" s="3" t="s">
        <v>33</v>
      </c>
      <c r="U126" s="4"/>
      <c r="V126" s="4"/>
      <c r="W126" s="4"/>
      <c r="X126" s="4"/>
      <c r="Y126" s="3">
        <v>5</v>
      </c>
      <c r="Z126" s="3">
        <v>4</v>
      </c>
      <c r="AA126" s="3">
        <v>3</v>
      </c>
      <c r="AB126" s="3">
        <v>3</v>
      </c>
      <c r="AC126" s="3" t="s">
        <v>627</v>
      </c>
      <c r="AD126" s="11" t="s">
        <v>628</v>
      </c>
    </row>
    <row r="127" spans="1:30" ht="16" customHeight="1" x14ac:dyDescent="0.35">
      <c r="A127" s="6">
        <v>656</v>
      </c>
      <c r="B127" s="8">
        <v>45482</v>
      </c>
      <c r="C127" s="8" t="s">
        <v>629</v>
      </c>
      <c r="D127" s="8">
        <v>45482</v>
      </c>
      <c r="E127" s="19">
        <v>7.2824074074074083E-2</v>
      </c>
      <c r="F127" s="3" t="s">
        <v>33</v>
      </c>
      <c r="G127" s="3">
        <v>2</v>
      </c>
      <c r="H127" s="4"/>
      <c r="I127" s="3" t="s">
        <v>30</v>
      </c>
      <c r="J127" s="3">
        <v>22</v>
      </c>
      <c r="K127" s="5">
        <f t="shared" si="1"/>
        <v>22</v>
      </c>
      <c r="L127" s="3" t="s">
        <v>30</v>
      </c>
      <c r="M127" s="4"/>
      <c r="N127" s="3" t="s">
        <v>33</v>
      </c>
      <c r="O127" s="3" t="s">
        <v>30</v>
      </c>
      <c r="P127" s="3" t="s">
        <v>44</v>
      </c>
      <c r="Q127" s="3">
        <v>15</v>
      </c>
      <c r="R127" s="3" t="s">
        <v>30</v>
      </c>
      <c r="S127" s="3" t="s">
        <v>107</v>
      </c>
      <c r="T127" s="3" t="s">
        <v>33</v>
      </c>
      <c r="U127" s="4"/>
      <c r="V127" s="4"/>
      <c r="W127" s="4"/>
      <c r="X127" s="4"/>
      <c r="Y127" s="3">
        <v>4</v>
      </c>
      <c r="Z127" s="3">
        <v>3</v>
      </c>
      <c r="AA127" s="3">
        <v>4</v>
      </c>
      <c r="AB127" s="3">
        <v>3</v>
      </c>
      <c r="AC127" s="4"/>
      <c r="AD127" s="11" t="s">
        <v>630</v>
      </c>
    </row>
    <row r="128" spans="1:30" ht="16" customHeight="1" x14ac:dyDescent="0.35">
      <c r="A128" s="6">
        <v>652</v>
      </c>
      <c r="B128" s="8">
        <v>45483</v>
      </c>
      <c r="C128" s="8" t="s">
        <v>631</v>
      </c>
      <c r="D128" s="8">
        <v>45483</v>
      </c>
      <c r="E128" s="19">
        <v>5.6365740740740744E-2</v>
      </c>
      <c r="F128" s="3" t="s">
        <v>33</v>
      </c>
      <c r="G128" s="3">
        <v>5</v>
      </c>
      <c r="H128" s="4"/>
      <c r="I128" s="3" t="s">
        <v>33</v>
      </c>
      <c r="J128" s="4"/>
      <c r="K128" s="5">
        <f t="shared" si="1"/>
        <v>0</v>
      </c>
      <c r="L128" s="4"/>
      <c r="M128" s="4"/>
      <c r="N128" s="4"/>
      <c r="O128" s="4"/>
      <c r="P128" s="4"/>
      <c r="Q128" s="4"/>
      <c r="R128" s="3" t="s">
        <v>30</v>
      </c>
      <c r="S128" s="3" t="s">
        <v>267</v>
      </c>
      <c r="T128" s="3" t="s">
        <v>30</v>
      </c>
      <c r="U128" s="3" t="s">
        <v>95</v>
      </c>
      <c r="V128" s="3" t="s">
        <v>632</v>
      </c>
      <c r="W128" s="4"/>
      <c r="X128" s="4"/>
      <c r="Y128" s="3">
        <v>5</v>
      </c>
      <c r="Z128" s="3">
        <v>5</v>
      </c>
      <c r="AA128" s="3">
        <v>5</v>
      </c>
      <c r="AB128" s="3">
        <v>4</v>
      </c>
      <c r="AC128" s="4"/>
      <c r="AD128" s="11" t="s">
        <v>633</v>
      </c>
    </row>
    <row r="129" spans="1:30" ht="16" customHeight="1" x14ac:dyDescent="0.35">
      <c r="A129" s="6">
        <v>649</v>
      </c>
      <c r="B129" s="8">
        <v>45484</v>
      </c>
      <c r="C129" s="8" t="s">
        <v>634</v>
      </c>
      <c r="D129" s="8">
        <v>45484</v>
      </c>
      <c r="E129" s="19">
        <v>5.6828703703703708E-2</v>
      </c>
      <c r="F129" s="3" t="s">
        <v>30</v>
      </c>
      <c r="G129" s="4"/>
      <c r="H129" s="3">
        <v>26</v>
      </c>
      <c r="I129" s="3" t="s">
        <v>30</v>
      </c>
      <c r="J129" s="3">
        <v>27</v>
      </c>
      <c r="K129" s="5">
        <f t="shared" si="1"/>
        <v>1</v>
      </c>
      <c r="L129" s="3" t="s">
        <v>30</v>
      </c>
      <c r="M129" s="4"/>
      <c r="N129" s="3" t="s">
        <v>33</v>
      </c>
      <c r="O129" s="3" t="s">
        <v>33</v>
      </c>
      <c r="P129" s="3" t="s">
        <v>34</v>
      </c>
      <c r="Q129" s="3" t="s">
        <v>74</v>
      </c>
      <c r="R129" s="3" t="s">
        <v>30</v>
      </c>
      <c r="S129" s="3" t="s">
        <v>51</v>
      </c>
      <c r="T129" s="3" t="s">
        <v>33</v>
      </c>
      <c r="U129" s="4"/>
      <c r="V129" s="4"/>
      <c r="W129" s="4"/>
      <c r="X129" s="4"/>
      <c r="Y129" s="3">
        <v>4</v>
      </c>
      <c r="Z129" s="3">
        <v>4</v>
      </c>
      <c r="AA129" s="3">
        <v>4</v>
      </c>
      <c r="AB129" s="3">
        <v>4</v>
      </c>
      <c r="AC129" s="3" t="s">
        <v>635</v>
      </c>
      <c r="AD129" s="11" t="s">
        <v>636</v>
      </c>
    </row>
    <row r="130" spans="1:30" ht="16" customHeight="1" x14ac:dyDescent="0.35">
      <c r="A130" s="6">
        <v>648</v>
      </c>
      <c r="B130" s="8">
        <v>45484</v>
      </c>
      <c r="C130" s="8" t="s">
        <v>637</v>
      </c>
      <c r="D130" s="8">
        <v>45484</v>
      </c>
      <c r="E130" s="19">
        <v>9.0891203703703696E-2</v>
      </c>
      <c r="F130" s="3" t="s">
        <v>33</v>
      </c>
      <c r="G130" s="3">
        <v>1</v>
      </c>
      <c r="H130" s="4"/>
      <c r="I130" s="3" t="s">
        <v>30</v>
      </c>
      <c r="J130" s="3">
        <v>21</v>
      </c>
      <c r="K130" s="5">
        <f t="shared" ref="K130:K193" si="2">J130-H130</f>
        <v>21</v>
      </c>
      <c r="L130" s="3" t="s">
        <v>30</v>
      </c>
      <c r="M130" s="4"/>
      <c r="N130" s="3" t="s">
        <v>33</v>
      </c>
      <c r="O130" s="3" t="s">
        <v>30</v>
      </c>
      <c r="P130" s="3" t="s">
        <v>34</v>
      </c>
      <c r="Q130" s="3">
        <v>40</v>
      </c>
      <c r="R130" s="3" t="s">
        <v>33</v>
      </c>
      <c r="S130" s="3" t="s">
        <v>46</v>
      </c>
      <c r="T130" s="3" t="s">
        <v>33</v>
      </c>
      <c r="U130" s="4"/>
      <c r="V130" s="4"/>
      <c r="W130" s="4"/>
      <c r="X130" s="4"/>
      <c r="Y130" s="3">
        <v>5</v>
      </c>
      <c r="Z130" s="3">
        <v>5</v>
      </c>
      <c r="AA130" s="3">
        <v>5</v>
      </c>
      <c r="AB130" s="3">
        <v>4</v>
      </c>
      <c r="AC130" s="4"/>
      <c r="AD130" s="11" t="s">
        <v>638</v>
      </c>
    </row>
    <row r="131" spans="1:30" ht="16" customHeight="1" x14ac:dyDescent="0.35">
      <c r="A131" s="6">
        <v>647</v>
      </c>
      <c r="B131" s="8">
        <v>45484</v>
      </c>
      <c r="C131" s="8" t="s">
        <v>639</v>
      </c>
      <c r="D131" s="8">
        <v>45484</v>
      </c>
      <c r="E131" s="19">
        <v>0.89209490740740749</v>
      </c>
      <c r="F131" s="3" t="s">
        <v>30</v>
      </c>
      <c r="G131" s="4"/>
      <c r="H131" s="3">
        <v>15</v>
      </c>
      <c r="I131" s="3" t="s">
        <v>30</v>
      </c>
      <c r="J131" s="3">
        <v>19</v>
      </c>
      <c r="K131" s="5">
        <f t="shared" si="2"/>
        <v>4</v>
      </c>
      <c r="L131" s="3" t="s">
        <v>30</v>
      </c>
      <c r="M131" s="4"/>
      <c r="N131" s="3" t="s">
        <v>33</v>
      </c>
      <c r="O131" s="3" t="s">
        <v>30</v>
      </c>
      <c r="P131" s="3" t="s">
        <v>34</v>
      </c>
      <c r="Q131" s="3">
        <v>40</v>
      </c>
      <c r="R131" s="3" t="s">
        <v>33</v>
      </c>
      <c r="S131" s="3" t="s">
        <v>183</v>
      </c>
      <c r="T131" s="3" t="s">
        <v>33</v>
      </c>
      <c r="U131" s="4"/>
      <c r="V131" s="4"/>
      <c r="W131" s="4"/>
      <c r="X131" s="4"/>
      <c r="Y131" s="3">
        <v>5</v>
      </c>
      <c r="Z131" s="3">
        <v>4</v>
      </c>
      <c r="AA131" s="3">
        <v>5</v>
      </c>
      <c r="AB131" s="3">
        <v>4</v>
      </c>
      <c r="AC131" s="4"/>
      <c r="AD131" s="11" t="s">
        <v>640</v>
      </c>
    </row>
    <row r="132" spans="1:30" ht="16" customHeight="1" x14ac:dyDescent="0.35">
      <c r="A132" s="6">
        <v>645</v>
      </c>
      <c r="B132" s="8">
        <v>45486</v>
      </c>
      <c r="C132" s="8" t="s">
        <v>641</v>
      </c>
      <c r="D132" s="8">
        <v>45486</v>
      </c>
      <c r="E132" s="19">
        <v>0.60818287037037033</v>
      </c>
      <c r="F132" s="3" t="s">
        <v>33</v>
      </c>
      <c r="G132" s="3">
        <v>8</v>
      </c>
      <c r="H132" s="4"/>
      <c r="I132" s="3" t="s">
        <v>33</v>
      </c>
      <c r="J132" s="4"/>
      <c r="K132" s="5">
        <f t="shared" si="2"/>
        <v>0</v>
      </c>
      <c r="L132" s="4"/>
      <c r="M132" s="4"/>
      <c r="N132" s="4"/>
      <c r="O132" s="4"/>
      <c r="P132" s="4"/>
      <c r="Q132" s="4"/>
      <c r="R132" s="3" t="s">
        <v>30</v>
      </c>
      <c r="S132" s="3" t="s">
        <v>252</v>
      </c>
      <c r="T132" s="3" t="s">
        <v>30</v>
      </c>
      <c r="U132" s="3" t="s">
        <v>643</v>
      </c>
      <c r="V132" s="3" t="s">
        <v>644</v>
      </c>
      <c r="W132" s="3" t="s">
        <v>645</v>
      </c>
      <c r="X132" s="4"/>
      <c r="Y132" s="3">
        <v>4</v>
      </c>
      <c r="Z132" s="3">
        <v>3</v>
      </c>
      <c r="AA132" s="3">
        <v>5</v>
      </c>
      <c r="AB132" s="3">
        <v>2</v>
      </c>
      <c r="AC132" s="3" t="s">
        <v>646</v>
      </c>
      <c r="AD132" s="11" t="s">
        <v>647</v>
      </c>
    </row>
    <row r="133" spans="1:30" ht="16" customHeight="1" x14ac:dyDescent="0.35">
      <c r="A133" s="6">
        <v>642</v>
      </c>
      <c r="B133" s="8">
        <v>45488</v>
      </c>
      <c r="C133" s="8" t="s">
        <v>648</v>
      </c>
      <c r="D133" s="8">
        <v>45488</v>
      </c>
      <c r="E133" s="19">
        <v>0.52353009259259264</v>
      </c>
      <c r="F133" s="3" t="s">
        <v>30</v>
      </c>
      <c r="G133" s="4"/>
      <c r="H133" s="3">
        <v>40</v>
      </c>
      <c r="I133" s="3" t="s">
        <v>30</v>
      </c>
      <c r="J133" s="3">
        <v>75</v>
      </c>
      <c r="K133" s="5">
        <f t="shared" si="2"/>
        <v>35</v>
      </c>
      <c r="L133" s="3" t="s">
        <v>30</v>
      </c>
      <c r="M133" s="4"/>
      <c r="N133" s="3" t="s">
        <v>30</v>
      </c>
      <c r="O133" s="3" t="s">
        <v>30</v>
      </c>
      <c r="P133" s="3" t="s">
        <v>34</v>
      </c>
      <c r="Q133" s="3">
        <v>40</v>
      </c>
      <c r="R133" s="3" t="s">
        <v>33</v>
      </c>
      <c r="S133" s="3" t="s">
        <v>130</v>
      </c>
      <c r="T133" s="3" t="s">
        <v>33</v>
      </c>
      <c r="U133" s="4"/>
      <c r="V133" s="4"/>
      <c r="W133" s="4"/>
      <c r="X133" s="4"/>
      <c r="Y133" s="3">
        <v>5</v>
      </c>
      <c r="Z133" s="3">
        <v>5</v>
      </c>
      <c r="AA133" s="3">
        <v>5</v>
      </c>
      <c r="AB133" s="3">
        <v>5</v>
      </c>
      <c r="AC133" s="4"/>
      <c r="AD133" s="11" t="s">
        <v>651</v>
      </c>
    </row>
    <row r="134" spans="1:30" ht="16" customHeight="1" x14ac:dyDescent="0.35">
      <c r="A134" s="6">
        <v>636</v>
      </c>
      <c r="B134" s="8">
        <v>45488</v>
      </c>
      <c r="C134" s="8" t="s">
        <v>652</v>
      </c>
      <c r="D134" s="8">
        <v>45488</v>
      </c>
      <c r="E134" s="19">
        <v>0.96461805555555558</v>
      </c>
      <c r="F134" s="3" t="s">
        <v>30</v>
      </c>
      <c r="G134" s="4"/>
      <c r="H134" s="3">
        <v>17</v>
      </c>
      <c r="I134" s="3" t="s">
        <v>33</v>
      </c>
      <c r="J134" s="4"/>
      <c r="K134" s="5">
        <f t="shared" si="2"/>
        <v>-17</v>
      </c>
      <c r="L134" s="4"/>
      <c r="M134" s="4"/>
      <c r="N134" s="4"/>
      <c r="O134" s="4"/>
      <c r="P134" s="4"/>
      <c r="Q134" s="4"/>
      <c r="R134" s="3" t="s">
        <v>30</v>
      </c>
      <c r="S134" s="3" t="s">
        <v>267</v>
      </c>
      <c r="T134" s="3" t="s">
        <v>30</v>
      </c>
      <c r="U134" s="3" t="s">
        <v>653</v>
      </c>
      <c r="V134" s="3" t="s">
        <v>53</v>
      </c>
      <c r="W134" s="3" t="s">
        <v>654</v>
      </c>
      <c r="X134" s="4"/>
      <c r="Y134" s="3">
        <v>4</v>
      </c>
      <c r="Z134" s="3">
        <v>5</v>
      </c>
      <c r="AA134" s="3">
        <v>5</v>
      </c>
      <c r="AB134" s="3">
        <v>3</v>
      </c>
      <c r="AC134" s="4"/>
      <c r="AD134" s="11" t="s">
        <v>655</v>
      </c>
    </row>
    <row r="135" spans="1:30" ht="16" customHeight="1" x14ac:dyDescent="0.35">
      <c r="A135" s="6">
        <v>608</v>
      </c>
      <c r="B135" s="8">
        <v>45492</v>
      </c>
      <c r="C135" s="8" t="s">
        <v>656</v>
      </c>
      <c r="D135" s="8">
        <v>45492</v>
      </c>
      <c r="E135" s="19">
        <v>0.97859953703703706</v>
      </c>
      <c r="F135" s="3" t="s">
        <v>30</v>
      </c>
      <c r="G135" s="4"/>
      <c r="H135" s="3">
        <v>30</v>
      </c>
      <c r="I135" s="3" t="s">
        <v>30</v>
      </c>
      <c r="J135" s="3">
        <v>20</v>
      </c>
      <c r="K135" s="5">
        <f t="shared" si="2"/>
        <v>-10</v>
      </c>
      <c r="L135" s="3" t="s">
        <v>30</v>
      </c>
      <c r="M135" s="4"/>
      <c r="N135" s="3" t="s">
        <v>33</v>
      </c>
      <c r="O135" s="3" t="s">
        <v>30</v>
      </c>
      <c r="P135" s="3" t="s">
        <v>44</v>
      </c>
      <c r="Q135" s="3">
        <v>20</v>
      </c>
      <c r="R135" s="3" t="s">
        <v>33</v>
      </c>
      <c r="S135" s="3" t="s">
        <v>1046</v>
      </c>
      <c r="T135" s="3" t="s">
        <v>33</v>
      </c>
      <c r="U135" s="4"/>
      <c r="V135" s="4"/>
      <c r="W135" s="4"/>
      <c r="X135" s="4"/>
      <c r="Y135" s="3">
        <v>5</v>
      </c>
      <c r="Z135" s="3">
        <v>4</v>
      </c>
      <c r="AA135" s="3">
        <v>4</v>
      </c>
      <c r="AB135" s="3">
        <v>4</v>
      </c>
      <c r="AC135" s="3" t="s">
        <v>658</v>
      </c>
      <c r="AD135" s="11" t="s">
        <v>659</v>
      </c>
    </row>
    <row r="136" spans="1:30" ht="16" customHeight="1" x14ac:dyDescent="0.35">
      <c r="A136" s="6">
        <v>606</v>
      </c>
      <c r="B136" s="8">
        <v>45496</v>
      </c>
      <c r="C136" s="8" t="s">
        <v>660</v>
      </c>
      <c r="D136" s="8">
        <v>45496</v>
      </c>
      <c r="E136" s="19">
        <v>0.68746527777777777</v>
      </c>
      <c r="F136" s="3" t="s">
        <v>30</v>
      </c>
      <c r="G136" s="4"/>
      <c r="H136" s="3">
        <v>32</v>
      </c>
      <c r="I136" s="3" t="s">
        <v>30</v>
      </c>
      <c r="J136" s="3">
        <v>17</v>
      </c>
      <c r="K136" s="5">
        <f t="shared" si="2"/>
        <v>-15</v>
      </c>
      <c r="L136" s="3" t="s">
        <v>33</v>
      </c>
      <c r="M136" s="4"/>
      <c r="N136" s="3" t="s">
        <v>33</v>
      </c>
      <c r="O136" s="3" t="s">
        <v>33</v>
      </c>
      <c r="P136" s="3" t="s">
        <v>44</v>
      </c>
      <c r="Q136" s="3">
        <v>25</v>
      </c>
      <c r="R136" s="3" t="s">
        <v>33</v>
      </c>
      <c r="S136" s="3" t="s">
        <v>1047</v>
      </c>
      <c r="T136" s="3" t="s">
        <v>33</v>
      </c>
      <c r="U136" s="4"/>
      <c r="V136" s="4"/>
      <c r="W136" s="4"/>
      <c r="X136" s="4"/>
      <c r="Y136" s="3">
        <v>4</v>
      </c>
      <c r="Z136" s="3">
        <v>4</v>
      </c>
      <c r="AA136" s="3">
        <v>4</v>
      </c>
      <c r="AB136" s="3">
        <v>4</v>
      </c>
      <c r="AC136" s="4"/>
      <c r="AD136" s="11" t="s">
        <v>437</v>
      </c>
    </row>
    <row r="137" spans="1:30" ht="16" customHeight="1" x14ac:dyDescent="0.35">
      <c r="A137" s="6">
        <v>605</v>
      </c>
      <c r="B137" s="8">
        <v>45496</v>
      </c>
      <c r="C137" s="8" t="s">
        <v>662</v>
      </c>
      <c r="D137" s="8">
        <v>45496</v>
      </c>
      <c r="E137" s="19">
        <v>0.68758101851851849</v>
      </c>
      <c r="F137" s="3" t="s">
        <v>33</v>
      </c>
      <c r="G137" s="3">
        <v>3</v>
      </c>
      <c r="H137" s="4"/>
      <c r="I137" s="3" t="s">
        <v>33</v>
      </c>
      <c r="J137" s="4"/>
      <c r="K137" s="5">
        <f t="shared" si="2"/>
        <v>0</v>
      </c>
      <c r="L137" s="4"/>
      <c r="M137" s="4"/>
      <c r="N137" s="4"/>
      <c r="O137" s="4"/>
      <c r="P137" s="4"/>
      <c r="Q137" s="4"/>
      <c r="R137" s="3" t="s">
        <v>33</v>
      </c>
      <c r="S137" s="3" t="s">
        <v>46</v>
      </c>
      <c r="T137" s="3" t="s">
        <v>33</v>
      </c>
      <c r="U137" s="4"/>
      <c r="V137" s="4"/>
      <c r="W137" s="4"/>
      <c r="X137" s="4"/>
      <c r="Y137" s="3">
        <v>4</v>
      </c>
      <c r="Z137" s="3">
        <v>4</v>
      </c>
      <c r="AA137" s="3">
        <v>3</v>
      </c>
      <c r="AB137" s="3">
        <v>3</v>
      </c>
      <c r="AC137" s="4"/>
      <c r="AD137" s="11" t="s">
        <v>663</v>
      </c>
    </row>
    <row r="138" spans="1:30" ht="16" customHeight="1" x14ac:dyDescent="0.35">
      <c r="A138" s="6">
        <v>604</v>
      </c>
      <c r="B138" s="8">
        <v>45496</v>
      </c>
      <c r="C138" s="8" t="s">
        <v>664</v>
      </c>
      <c r="D138" s="8">
        <v>45496</v>
      </c>
      <c r="E138" s="19">
        <v>0.68778935185185175</v>
      </c>
      <c r="F138" s="3" t="s">
        <v>30</v>
      </c>
      <c r="G138" s="4"/>
      <c r="H138" s="3">
        <v>18</v>
      </c>
      <c r="I138" s="3" t="s">
        <v>30</v>
      </c>
      <c r="J138" s="3">
        <v>18</v>
      </c>
      <c r="K138" s="5">
        <f t="shared" si="2"/>
        <v>0</v>
      </c>
      <c r="L138" s="3" t="s">
        <v>30</v>
      </c>
      <c r="M138" s="4"/>
      <c r="N138" s="3" t="s">
        <v>33</v>
      </c>
      <c r="O138" s="3" t="s">
        <v>33</v>
      </c>
      <c r="P138" s="3" t="s">
        <v>34</v>
      </c>
      <c r="Q138" s="3" t="s">
        <v>74</v>
      </c>
      <c r="R138" s="3" t="s">
        <v>33</v>
      </c>
      <c r="S138" s="3" t="s">
        <v>124</v>
      </c>
      <c r="T138" s="3" t="s">
        <v>33</v>
      </c>
      <c r="U138" s="4"/>
      <c r="V138" s="4"/>
      <c r="W138" s="4"/>
      <c r="X138" s="4"/>
      <c r="Y138" s="3">
        <v>2</v>
      </c>
      <c r="Z138" s="3">
        <v>5</v>
      </c>
      <c r="AA138" s="3">
        <v>4</v>
      </c>
      <c r="AB138" s="3">
        <v>1</v>
      </c>
      <c r="AC138" s="3" t="s">
        <v>665</v>
      </c>
      <c r="AD138" s="11" t="s">
        <v>666</v>
      </c>
    </row>
    <row r="139" spans="1:30" ht="16" customHeight="1" x14ac:dyDescent="0.35">
      <c r="A139" s="6">
        <v>602</v>
      </c>
      <c r="B139" s="8">
        <v>45496</v>
      </c>
      <c r="C139" s="8" t="s">
        <v>667</v>
      </c>
      <c r="D139" s="8">
        <v>45496</v>
      </c>
      <c r="E139" s="19">
        <v>0.6881828703703704</v>
      </c>
      <c r="F139" s="3" t="s">
        <v>33</v>
      </c>
      <c r="G139" s="3">
        <v>1</v>
      </c>
      <c r="H139" s="4"/>
      <c r="I139" s="3" t="s">
        <v>30</v>
      </c>
      <c r="J139" s="3">
        <v>35</v>
      </c>
      <c r="K139" s="5">
        <f t="shared" si="2"/>
        <v>35</v>
      </c>
      <c r="L139" s="3" t="s">
        <v>30</v>
      </c>
      <c r="M139" s="4"/>
      <c r="N139" s="3" t="s">
        <v>33</v>
      </c>
      <c r="O139" s="3" t="s">
        <v>30</v>
      </c>
      <c r="P139" s="3" t="s">
        <v>34</v>
      </c>
      <c r="Q139" s="3" t="s">
        <v>74</v>
      </c>
      <c r="R139" s="3" t="s">
        <v>30</v>
      </c>
      <c r="S139" s="3" t="s">
        <v>124</v>
      </c>
      <c r="T139" s="3" t="s">
        <v>33</v>
      </c>
      <c r="U139" s="4"/>
      <c r="V139" s="4"/>
      <c r="W139" s="4"/>
      <c r="X139" s="4"/>
      <c r="Y139" s="3">
        <v>3</v>
      </c>
      <c r="Z139" s="3">
        <v>3</v>
      </c>
      <c r="AA139" s="3">
        <v>4</v>
      </c>
      <c r="AB139" s="3">
        <v>3</v>
      </c>
      <c r="AC139" s="4"/>
      <c r="AD139" s="11" t="s">
        <v>668</v>
      </c>
    </row>
    <row r="140" spans="1:30" ht="16" customHeight="1" x14ac:dyDescent="0.35">
      <c r="A140" s="6">
        <v>600</v>
      </c>
      <c r="B140" s="8">
        <v>45496</v>
      </c>
      <c r="C140" s="8" t="s">
        <v>669</v>
      </c>
      <c r="D140" s="8">
        <v>45496</v>
      </c>
      <c r="E140" s="19">
        <v>0.6882638888888889</v>
      </c>
      <c r="F140" s="3" t="s">
        <v>33</v>
      </c>
      <c r="G140" s="3">
        <v>0</v>
      </c>
      <c r="H140" s="4"/>
      <c r="I140" s="3" t="s">
        <v>30</v>
      </c>
      <c r="J140" s="3">
        <v>33.5</v>
      </c>
      <c r="K140" s="5">
        <f t="shared" si="2"/>
        <v>33.5</v>
      </c>
      <c r="L140" s="3" t="s">
        <v>30</v>
      </c>
      <c r="M140" s="4"/>
      <c r="N140" s="3" t="s">
        <v>30</v>
      </c>
      <c r="O140" s="3" t="s">
        <v>30</v>
      </c>
      <c r="P140" s="3" t="s">
        <v>34</v>
      </c>
      <c r="Q140" s="3">
        <v>40</v>
      </c>
      <c r="R140" s="3" t="s">
        <v>33</v>
      </c>
      <c r="S140" s="3" t="s">
        <v>1021</v>
      </c>
      <c r="T140" s="3" t="s">
        <v>33</v>
      </c>
      <c r="U140" s="4"/>
      <c r="V140" s="4"/>
      <c r="W140" s="4"/>
      <c r="X140" s="4"/>
      <c r="Y140" s="3">
        <v>3</v>
      </c>
      <c r="Z140" s="3">
        <v>4</v>
      </c>
      <c r="AA140" s="3">
        <v>3</v>
      </c>
      <c r="AB140" s="3">
        <v>4</v>
      </c>
      <c r="AC140" s="4"/>
      <c r="AD140" s="11" t="s">
        <v>671</v>
      </c>
    </row>
    <row r="141" spans="1:30" ht="16" customHeight="1" x14ac:dyDescent="0.35">
      <c r="A141" s="6">
        <v>599</v>
      </c>
      <c r="B141" s="8">
        <v>45496</v>
      </c>
      <c r="C141" s="8" t="s">
        <v>672</v>
      </c>
      <c r="D141" s="8">
        <v>45496</v>
      </c>
      <c r="E141" s="19">
        <v>0.68859953703703702</v>
      </c>
      <c r="F141" s="3" t="s">
        <v>33</v>
      </c>
      <c r="G141" s="3">
        <v>0</v>
      </c>
      <c r="H141" s="4"/>
      <c r="I141" s="3" t="s">
        <v>30</v>
      </c>
      <c r="J141" s="3">
        <v>57.8</v>
      </c>
      <c r="K141" s="5">
        <f t="shared" si="2"/>
        <v>57.8</v>
      </c>
      <c r="L141" s="3" t="s">
        <v>30</v>
      </c>
      <c r="M141" s="4"/>
      <c r="N141" s="3" t="s">
        <v>33</v>
      </c>
      <c r="O141" s="3" t="s">
        <v>30</v>
      </c>
      <c r="P141" s="3" t="s">
        <v>34</v>
      </c>
      <c r="Q141" s="3" t="s">
        <v>74</v>
      </c>
      <c r="R141" s="3" t="s">
        <v>33</v>
      </c>
      <c r="S141" s="3" t="s">
        <v>130</v>
      </c>
      <c r="T141" s="3" t="s">
        <v>30</v>
      </c>
      <c r="U141" s="3" t="s">
        <v>674</v>
      </c>
      <c r="V141" s="3" t="s">
        <v>675</v>
      </c>
      <c r="W141" s="3" t="s">
        <v>676</v>
      </c>
      <c r="X141" s="4"/>
      <c r="Y141" s="3">
        <v>4</v>
      </c>
      <c r="Z141" s="3">
        <v>3</v>
      </c>
      <c r="AA141" s="3">
        <v>3</v>
      </c>
      <c r="AB141" s="3">
        <v>4</v>
      </c>
      <c r="AC141" s="4"/>
      <c r="AD141" s="11" t="s">
        <v>677</v>
      </c>
    </row>
    <row r="142" spans="1:30" ht="16" customHeight="1" x14ac:dyDescent="0.35">
      <c r="A142" s="6">
        <v>598</v>
      </c>
      <c r="B142" s="8">
        <v>45496</v>
      </c>
      <c r="C142" s="8" t="s">
        <v>678</v>
      </c>
      <c r="D142" s="8">
        <v>45496</v>
      </c>
      <c r="E142" s="19">
        <v>0.68864583333333329</v>
      </c>
      <c r="F142" s="3" t="s">
        <v>30</v>
      </c>
      <c r="G142" s="4"/>
      <c r="H142" s="3">
        <v>40</v>
      </c>
      <c r="I142" s="3" t="s">
        <v>30</v>
      </c>
      <c r="J142" s="3">
        <v>48</v>
      </c>
      <c r="K142" s="5">
        <f t="shared" si="2"/>
        <v>8</v>
      </c>
      <c r="L142" s="3" t="s">
        <v>30</v>
      </c>
      <c r="M142" s="4"/>
      <c r="N142" s="3" t="s">
        <v>33</v>
      </c>
      <c r="O142" s="3" t="s">
        <v>30</v>
      </c>
      <c r="P142" s="3" t="s">
        <v>34</v>
      </c>
      <c r="Q142" s="3">
        <v>40</v>
      </c>
      <c r="R142" s="3" t="s">
        <v>30</v>
      </c>
      <c r="S142" s="3" t="s">
        <v>107</v>
      </c>
      <c r="T142" s="3" t="s">
        <v>33</v>
      </c>
      <c r="U142" s="4"/>
      <c r="V142" s="4"/>
      <c r="W142" s="4"/>
      <c r="X142" s="4"/>
      <c r="Y142" s="3">
        <v>4</v>
      </c>
      <c r="Z142" s="3">
        <v>4</v>
      </c>
      <c r="AA142" s="3">
        <v>4</v>
      </c>
      <c r="AB142" s="3">
        <v>3</v>
      </c>
      <c r="AC142" s="4"/>
      <c r="AD142" s="11" t="s">
        <v>680</v>
      </c>
    </row>
    <row r="143" spans="1:30" ht="16" customHeight="1" x14ac:dyDescent="0.35">
      <c r="A143" s="6">
        <v>596</v>
      </c>
      <c r="B143" s="8">
        <v>45496</v>
      </c>
      <c r="C143" s="8" t="s">
        <v>681</v>
      </c>
      <c r="D143" s="8">
        <v>45496</v>
      </c>
      <c r="E143" s="19">
        <v>0.6896064814814814</v>
      </c>
      <c r="F143" s="3" t="s">
        <v>33</v>
      </c>
      <c r="G143" s="3">
        <v>1</v>
      </c>
      <c r="H143" s="4"/>
      <c r="I143" s="3" t="s">
        <v>33</v>
      </c>
      <c r="J143" s="4"/>
      <c r="K143" s="5">
        <f t="shared" si="2"/>
        <v>0</v>
      </c>
      <c r="L143" s="4"/>
      <c r="M143" s="4"/>
      <c r="N143" s="4"/>
      <c r="O143" s="4"/>
      <c r="P143" s="4"/>
      <c r="Q143" s="4"/>
      <c r="R143" s="3" t="s">
        <v>30</v>
      </c>
      <c r="S143" s="3" t="s">
        <v>1030</v>
      </c>
      <c r="T143" s="3" t="s">
        <v>33</v>
      </c>
      <c r="U143" s="4"/>
      <c r="V143" s="4"/>
      <c r="W143" s="4"/>
      <c r="X143" s="4"/>
      <c r="Y143" s="3">
        <v>4</v>
      </c>
      <c r="Z143" s="3">
        <v>4</v>
      </c>
      <c r="AA143" s="3">
        <v>4</v>
      </c>
      <c r="AB143" s="3">
        <v>3</v>
      </c>
      <c r="AC143" s="3" t="s">
        <v>683</v>
      </c>
      <c r="AD143" s="11" t="s">
        <v>257</v>
      </c>
    </row>
    <row r="144" spans="1:30" ht="16" customHeight="1" x14ac:dyDescent="0.35">
      <c r="A144" s="6">
        <v>593</v>
      </c>
      <c r="B144" s="8">
        <v>45496</v>
      </c>
      <c r="C144" s="8" t="s">
        <v>684</v>
      </c>
      <c r="D144" s="8">
        <v>45496</v>
      </c>
      <c r="E144" s="19">
        <v>0.69030092592592596</v>
      </c>
      <c r="F144" s="3" t="s">
        <v>30</v>
      </c>
      <c r="G144" s="4"/>
      <c r="H144" s="3">
        <v>43</v>
      </c>
      <c r="I144" s="3" t="s">
        <v>30</v>
      </c>
      <c r="J144" s="3">
        <v>45</v>
      </c>
      <c r="K144" s="5">
        <f t="shared" si="2"/>
        <v>2</v>
      </c>
      <c r="L144" s="3" t="s">
        <v>30</v>
      </c>
      <c r="M144" s="4"/>
      <c r="N144" s="3" t="s">
        <v>33</v>
      </c>
      <c r="O144" s="3" t="s">
        <v>33</v>
      </c>
      <c r="P144" s="3" t="s">
        <v>34</v>
      </c>
      <c r="Q144" s="3" t="s">
        <v>74</v>
      </c>
      <c r="R144" s="3" t="s">
        <v>30</v>
      </c>
      <c r="S144" s="3" t="s">
        <v>107</v>
      </c>
      <c r="T144" s="3" t="s">
        <v>33</v>
      </c>
      <c r="U144" s="4"/>
      <c r="V144" s="4"/>
      <c r="W144" s="4"/>
      <c r="X144" s="4"/>
      <c r="Y144" s="3">
        <v>4</v>
      </c>
      <c r="Z144" s="3">
        <v>3</v>
      </c>
      <c r="AA144" s="3">
        <v>4</v>
      </c>
      <c r="AB144" s="3">
        <v>2</v>
      </c>
      <c r="AC144" s="3" t="s">
        <v>686</v>
      </c>
      <c r="AD144" s="11" t="s">
        <v>134</v>
      </c>
    </row>
    <row r="145" spans="1:30" ht="16" customHeight="1" x14ac:dyDescent="0.35">
      <c r="A145" s="6">
        <v>590</v>
      </c>
      <c r="B145" s="8">
        <v>45496</v>
      </c>
      <c r="C145" s="8" t="s">
        <v>687</v>
      </c>
      <c r="D145" s="8">
        <v>45496</v>
      </c>
      <c r="E145" s="19">
        <v>0.69170138888888888</v>
      </c>
      <c r="F145" s="3" t="s">
        <v>33</v>
      </c>
      <c r="G145" s="3">
        <v>3</v>
      </c>
      <c r="H145" s="4"/>
      <c r="I145" s="3" t="s">
        <v>33</v>
      </c>
      <c r="J145" s="4"/>
      <c r="K145" s="5">
        <f t="shared" si="2"/>
        <v>0</v>
      </c>
      <c r="L145" s="4"/>
      <c r="M145" s="4"/>
      <c r="N145" s="4"/>
      <c r="O145" s="4"/>
      <c r="P145" s="4"/>
      <c r="Q145" s="4"/>
      <c r="R145" s="3" t="s">
        <v>33</v>
      </c>
      <c r="S145" s="3" t="s">
        <v>1048</v>
      </c>
      <c r="T145" s="3" t="s">
        <v>33</v>
      </c>
      <c r="U145" s="4"/>
      <c r="V145" s="4"/>
      <c r="W145" s="4"/>
      <c r="X145" s="4"/>
      <c r="Y145" s="3">
        <v>5</v>
      </c>
      <c r="Z145" s="3">
        <v>5</v>
      </c>
      <c r="AA145" s="3">
        <v>4</v>
      </c>
      <c r="AB145" s="3">
        <v>4</v>
      </c>
      <c r="AC145" s="4"/>
      <c r="AD145" s="11" t="s">
        <v>689</v>
      </c>
    </row>
    <row r="146" spans="1:30" ht="16" customHeight="1" x14ac:dyDescent="0.35">
      <c r="A146" s="6">
        <v>587</v>
      </c>
      <c r="B146" s="8">
        <v>45496</v>
      </c>
      <c r="C146" s="8" t="s">
        <v>690</v>
      </c>
      <c r="D146" s="8">
        <v>45496</v>
      </c>
      <c r="E146" s="19">
        <v>0.69271990740740741</v>
      </c>
      <c r="F146" s="3" t="s">
        <v>33</v>
      </c>
      <c r="G146" s="3">
        <v>1</v>
      </c>
      <c r="H146" s="4"/>
      <c r="I146" s="3" t="s">
        <v>30</v>
      </c>
      <c r="J146" s="3">
        <v>28</v>
      </c>
      <c r="K146" s="5">
        <f t="shared" si="2"/>
        <v>28</v>
      </c>
      <c r="L146" s="3" t="s">
        <v>30</v>
      </c>
      <c r="M146" s="4"/>
      <c r="N146" s="3" t="s">
        <v>33</v>
      </c>
      <c r="O146" s="3" t="s">
        <v>30</v>
      </c>
      <c r="P146" s="3" t="s">
        <v>34</v>
      </c>
      <c r="Q146" s="3">
        <v>40</v>
      </c>
      <c r="R146" s="3" t="s">
        <v>33</v>
      </c>
      <c r="S146" s="3" t="s">
        <v>46</v>
      </c>
      <c r="T146" s="3" t="s">
        <v>30</v>
      </c>
      <c r="U146" s="3" t="s">
        <v>191</v>
      </c>
      <c r="V146" s="3" t="s">
        <v>53</v>
      </c>
      <c r="W146" s="3" t="s">
        <v>53</v>
      </c>
      <c r="X146" s="4"/>
      <c r="Y146" s="3">
        <v>5</v>
      </c>
      <c r="Z146" s="3">
        <v>5</v>
      </c>
      <c r="AA146" s="3">
        <v>5</v>
      </c>
      <c r="AB146" s="3">
        <v>5</v>
      </c>
      <c r="AC146" s="3" t="s">
        <v>691</v>
      </c>
      <c r="AD146" s="11" t="s">
        <v>692</v>
      </c>
    </row>
    <row r="147" spans="1:30" ht="16" customHeight="1" x14ac:dyDescent="0.35">
      <c r="A147" s="6">
        <v>585</v>
      </c>
      <c r="B147" s="8">
        <v>45496</v>
      </c>
      <c r="C147" s="8" t="s">
        <v>693</v>
      </c>
      <c r="D147" s="8">
        <v>45496</v>
      </c>
      <c r="E147" s="19">
        <v>0.69351851851851853</v>
      </c>
      <c r="F147" s="3" t="s">
        <v>30</v>
      </c>
      <c r="G147" s="4"/>
      <c r="H147" s="3">
        <v>17.7</v>
      </c>
      <c r="I147" s="3" t="s">
        <v>30</v>
      </c>
      <c r="J147" s="3">
        <v>20.5</v>
      </c>
      <c r="K147" s="5">
        <f t="shared" si="2"/>
        <v>2.8000000000000007</v>
      </c>
      <c r="L147" s="3" t="s">
        <v>30</v>
      </c>
      <c r="M147" s="4"/>
      <c r="N147" s="3" t="s">
        <v>30</v>
      </c>
      <c r="O147" s="3" t="s">
        <v>30</v>
      </c>
      <c r="P147" s="3" t="s">
        <v>34</v>
      </c>
      <c r="Q147" s="3">
        <v>40</v>
      </c>
      <c r="R147" s="3" t="s">
        <v>33</v>
      </c>
      <c r="S147" s="3" t="s">
        <v>46</v>
      </c>
      <c r="T147" s="3" t="s">
        <v>30</v>
      </c>
      <c r="U147" s="3" t="s">
        <v>95</v>
      </c>
      <c r="V147" s="3" t="s">
        <v>696</v>
      </c>
      <c r="W147" s="3" t="s">
        <v>697</v>
      </c>
      <c r="X147" s="4"/>
      <c r="Y147" s="3">
        <v>5</v>
      </c>
      <c r="Z147" s="3">
        <v>5</v>
      </c>
      <c r="AA147" s="3">
        <v>5</v>
      </c>
      <c r="AB147" s="3">
        <v>5</v>
      </c>
      <c r="AC147" s="4"/>
      <c r="AD147" s="11" t="s">
        <v>698</v>
      </c>
    </row>
    <row r="148" spans="1:30" ht="16" customHeight="1" x14ac:dyDescent="0.35">
      <c r="A148" s="6">
        <v>534</v>
      </c>
      <c r="B148" s="8">
        <v>45496</v>
      </c>
      <c r="C148" s="8" t="s">
        <v>699</v>
      </c>
      <c r="D148" s="8">
        <v>45496</v>
      </c>
      <c r="E148" s="19">
        <v>0.69650462962962967</v>
      </c>
      <c r="F148" s="3" t="s">
        <v>30</v>
      </c>
      <c r="G148" s="4"/>
      <c r="H148" s="3">
        <v>26</v>
      </c>
      <c r="I148" s="3" t="s">
        <v>30</v>
      </c>
      <c r="J148" s="3">
        <v>26</v>
      </c>
      <c r="K148" s="5">
        <f t="shared" si="2"/>
        <v>0</v>
      </c>
      <c r="L148" s="3" t="s">
        <v>30</v>
      </c>
      <c r="M148" s="4"/>
      <c r="N148" s="3" t="s">
        <v>33</v>
      </c>
      <c r="O148" s="3" t="s">
        <v>33</v>
      </c>
      <c r="P148" s="3" t="s">
        <v>34</v>
      </c>
      <c r="Q148" s="3">
        <v>35</v>
      </c>
      <c r="R148" s="3" t="s">
        <v>30</v>
      </c>
      <c r="S148" s="3" t="s">
        <v>46</v>
      </c>
      <c r="T148" s="3" t="s">
        <v>33</v>
      </c>
      <c r="U148" s="4"/>
      <c r="V148" s="4"/>
      <c r="W148" s="4"/>
      <c r="X148" s="4"/>
      <c r="Y148" s="3">
        <v>5</v>
      </c>
      <c r="Z148" s="3">
        <v>5</v>
      </c>
      <c r="AA148" s="3">
        <v>5</v>
      </c>
      <c r="AB148" s="3">
        <v>3</v>
      </c>
      <c r="AC148" s="3" t="s">
        <v>700</v>
      </c>
      <c r="AD148" s="11" t="s">
        <v>701</v>
      </c>
    </row>
    <row r="149" spans="1:30" ht="16" customHeight="1" x14ac:dyDescent="0.35">
      <c r="A149" s="6">
        <v>533</v>
      </c>
      <c r="B149" s="8">
        <v>45496</v>
      </c>
      <c r="C149" s="8" t="s">
        <v>702</v>
      </c>
      <c r="D149" s="8">
        <v>45496</v>
      </c>
      <c r="E149" s="19">
        <v>0.69702546296296297</v>
      </c>
      <c r="F149" s="3" t="s">
        <v>33</v>
      </c>
      <c r="G149" s="3">
        <v>10</v>
      </c>
      <c r="H149" s="4"/>
      <c r="I149" s="3" t="s">
        <v>30</v>
      </c>
      <c r="J149" s="3">
        <v>20</v>
      </c>
      <c r="K149" s="5">
        <f t="shared" si="2"/>
        <v>20</v>
      </c>
      <c r="L149" s="3" t="s">
        <v>30</v>
      </c>
      <c r="M149" s="4"/>
      <c r="N149" s="3" t="s">
        <v>33</v>
      </c>
      <c r="O149" s="3" t="s">
        <v>30</v>
      </c>
      <c r="P149" s="3" t="s">
        <v>34</v>
      </c>
      <c r="Q149" s="3">
        <v>40</v>
      </c>
      <c r="R149" s="3" t="s">
        <v>33</v>
      </c>
      <c r="S149" s="3" t="s">
        <v>143</v>
      </c>
      <c r="T149" s="3" t="s">
        <v>33</v>
      </c>
      <c r="U149" s="4"/>
      <c r="V149" s="4"/>
      <c r="W149" s="4"/>
      <c r="X149" s="4"/>
      <c r="Y149" s="3">
        <v>5</v>
      </c>
      <c r="Z149" s="3">
        <v>5</v>
      </c>
      <c r="AA149" s="3">
        <v>5</v>
      </c>
      <c r="AB149" s="3">
        <v>5</v>
      </c>
      <c r="AC149" s="4"/>
      <c r="AD149" s="11" t="s">
        <v>262</v>
      </c>
    </row>
    <row r="150" spans="1:30" ht="16" customHeight="1" x14ac:dyDescent="0.35">
      <c r="A150" s="6">
        <v>530</v>
      </c>
      <c r="B150" s="8">
        <v>45496</v>
      </c>
      <c r="C150" s="8" t="s">
        <v>703</v>
      </c>
      <c r="D150" s="8">
        <v>45496</v>
      </c>
      <c r="E150" s="19">
        <v>0.70133101851851853</v>
      </c>
      <c r="F150" s="3" t="s">
        <v>30</v>
      </c>
      <c r="G150" s="4"/>
      <c r="H150" s="3">
        <v>30</v>
      </c>
      <c r="I150" s="3" t="s">
        <v>30</v>
      </c>
      <c r="J150" s="3">
        <v>30</v>
      </c>
      <c r="K150" s="5">
        <f t="shared" si="2"/>
        <v>0</v>
      </c>
      <c r="L150" s="3" t="s">
        <v>30</v>
      </c>
      <c r="M150" s="4"/>
      <c r="N150" s="3" t="s">
        <v>33</v>
      </c>
      <c r="O150" s="3" t="s">
        <v>33</v>
      </c>
      <c r="P150" s="3" t="s">
        <v>34</v>
      </c>
      <c r="Q150" s="3">
        <v>35</v>
      </c>
      <c r="R150" s="3" t="s">
        <v>33</v>
      </c>
      <c r="S150" s="3" t="s">
        <v>51</v>
      </c>
      <c r="T150" s="3" t="s">
        <v>33</v>
      </c>
      <c r="U150" s="4"/>
      <c r="V150" s="4"/>
      <c r="W150" s="4"/>
      <c r="X150" s="4"/>
      <c r="Y150" s="3">
        <v>5</v>
      </c>
      <c r="Z150" s="3">
        <v>5</v>
      </c>
      <c r="AA150" s="3">
        <v>5</v>
      </c>
      <c r="AB150" s="3">
        <v>5</v>
      </c>
      <c r="AC150" s="4"/>
      <c r="AD150" s="11" t="s">
        <v>262</v>
      </c>
    </row>
    <row r="151" spans="1:30" ht="16" customHeight="1" x14ac:dyDescent="0.35">
      <c r="A151" s="6">
        <v>524</v>
      </c>
      <c r="B151" s="8">
        <v>45496</v>
      </c>
      <c r="C151" s="8" t="s">
        <v>704</v>
      </c>
      <c r="D151" s="8">
        <v>45496</v>
      </c>
      <c r="E151" s="19">
        <v>0.702662037037037</v>
      </c>
      <c r="F151" s="3" t="s">
        <v>30</v>
      </c>
      <c r="G151" s="4"/>
      <c r="H151" s="3">
        <v>17</v>
      </c>
      <c r="I151" s="3" t="s">
        <v>30</v>
      </c>
      <c r="J151" s="3">
        <v>25</v>
      </c>
      <c r="K151" s="5">
        <f t="shared" si="2"/>
        <v>8</v>
      </c>
      <c r="L151" s="3" t="s">
        <v>30</v>
      </c>
      <c r="M151" s="4"/>
      <c r="N151" s="3" t="s">
        <v>30</v>
      </c>
      <c r="O151" s="3" t="s">
        <v>30</v>
      </c>
      <c r="P151" s="3" t="s">
        <v>34</v>
      </c>
      <c r="Q151" s="3">
        <v>40</v>
      </c>
      <c r="R151" s="3" t="s">
        <v>33</v>
      </c>
      <c r="S151" s="3" t="s">
        <v>252</v>
      </c>
      <c r="T151" s="3" t="s">
        <v>33</v>
      </c>
      <c r="U151" s="4"/>
      <c r="V151" s="4"/>
      <c r="W151" s="4"/>
      <c r="X151" s="4"/>
      <c r="Y151" s="3">
        <v>5</v>
      </c>
      <c r="Z151" s="3">
        <v>5</v>
      </c>
      <c r="AA151" s="3">
        <v>5</v>
      </c>
      <c r="AB151" s="3">
        <v>5</v>
      </c>
      <c r="AC151" s="4"/>
      <c r="AD151" s="11" t="s">
        <v>426</v>
      </c>
    </row>
    <row r="152" spans="1:30" ht="16" customHeight="1" x14ac:dyDescent="0.35">
      <c r="A152" s="6">
        <v>523</v>
      </c>
      <c r="B152" s="8">
        <v>45496</v>
      </c>
      <c r="C152" s="8" t="s">
        <v>705</v>
      </c>
      <c r="D152" s="8">
        <v>45496</v>
      </c>
      <c r="E152" s="19">
        <v>0.70591435185185192</v>
      </c>
      <c r="F152" s="3" t="s">
        <v>30</v>
      </c>
      <c r="G152" s="4"/>
      <c r="H152" s="3">
        <v>15</v>
      </c>
      <c r="I152" s="3" t="s">
        <v>33</v>
      </c>
      <c r="J152" s="4"/>
      <c r="K152" s="5">
        <f t="shared" si="2"/>
        <v>-15</v>
      </c>
      <c r="L152" s="4"/>
      <c r="M152" s="4"/>
      <c r="N152" s="4"/>
      <c r="O152" s="4"/>
      <c r="P152" s="4"/>
      <c r="Q152" s="4"/>
      <c r="R152" s="3" t="s">
        <v>30</v>
      </c>
      <c r="S152" s="3" t="s">
        <v>252</v>
      </c>
      <c r="T152" s="3" t="s">
        <v>33</v>
      </c>
      <c r="U152" s="4"/>
      <c r="V152" s="4"/>
      <c r="W152" s="4"/>
      <c r="X152" s="4"/>
      <c r="Y152" s="3">
        <v>2</v>
      </c>
      <c r="Z152" s="3">
        <v>2</v>
      </c>
      <c r="AA152" s="3">
        <v>3</v>
      </c>
      <c r="AB152" s="3">
        <v>1</v>
      </c>
      <c r="AC152" s="3" t="s">
        <v>706</v>
      </c>
      <c r="AD152" s="11" t="s">
        <v>707</v>
      </c>
    </row>
    <row r="153" spans="1:30" ht="16" customHeight="1" x14ac:dyDescent="0.35">
      <c r="A153" s="6">
        <v>521</v>
      </c>
      <c r="B153" s="8">
        <v>45496</v>
      </c>
      <c r="C153" s="8" t="s">
        <v>708</v>
      </c>
      <c r="D153" s="8">
        <v>45496</v>
      </c>
      <c r="E153" s="19">
        <v>0.71296296296296291</v>
      </c>
      <c r="F153" s="3" t="s">
        <v>30</v>
      </c>
      <c r="G153" s="4"/>
      <c r="H153" s="3">
        <v>21</v>
      </c>
      <c r="I153" s="3" t="s">
        <v>30</v>
      </c>
      <c r="J153" s="3">
        <v>23</v>
      </c>
      <c r="K153" s="5">
        <f t="shared" si="2"/>
        <v>2</v>
      </c>
      <c r="L153" s="3" t="s">
        <v>30</v>
      </c>
      <c r="M153" s="4"/>
      <c r="N153" s="3" t="s">
        <v>33</v>
      </c>
      <c r="O153" s="3" t="s">
        <v>33</v>
      </c>
      <c r="P153" s="3" t="s">
        <v>34</v>
      </c>
      <c r="Q153" s="3">
        <v>40</v>
      </c>
      <c r="R153" s="3" t="s">
        <v>30</v>
      </c>
      <c r="S153" s="3" t="s">
        <v>46</v>
      </c>
      <c r="T153" s="3" t="s">
        <v>33</v>
      </c>
      <c r="U153" s="4"/>
      <c r="V153" s="4"/>
      <c r="W153" s="4"/>
      <c r="X153" s="4"/>
      <c r="Y153" s="3">
        <v>5</v>
      </c>
      <c r="Z153" s="3">
        <v>4</v>
      </c>
      <c r="AA153" s="3">
        <v>4</v>
      </c>
      <c r="AB153" s="3">
        <v>3</v>
      </c>
      <c r="AC153" s="4"/>
      <c r="AD153" s="11" t="s">
        <v>709</v>
      </c>
    </row>
    <row r="154" spans="1:30" ht="16" customHeight="1" x14ac:dyDescent="0.35">
      <c r="A154" s="6">
        <v>520</v>
      </c>
      <c r="B154" s="8">
        <v>45496</v>
      </c>
      <c r="C154" s="8" t="s">
        <v>710</v>
      </c>
      <c r="D154" s="8">
        <v>45496</v>
      </c>
      <c r="E154" s="19">
        <v>0.71447916666666667</v>
      </c>
      <c r="F154" s="3" t="s">
        <v>33</v>
      </c>
      <c r="G154" s="3">
        <v>0</v>
      </c>
      <c r="H154" s="4"/>
      <c r="I154" s="3" t="s">
        <v>30</v>
      </c>
      <c r="J154" s="3">
        <v>25</v>
      </c>
      <c r="K154" s="5">
        <f t="shared" si="2"/>
        <v>25</v>
      </c>
      <c r="L154" s="3" t="s">
        <v>30</v>
      </c>
      <c r="M154" s="4"/>
      <c r="N154" s="3" t="s">
        <v>33</v>
      </c>
      <c r="O154" s="3" t="s">
        <v>30</v>
      </c>
      <c r="P154" s="3" t="s">
        <v>44</v>
      </c>
      <c r="Q154" s="3">
        <v>10</v>
      </c>
      <c r="R154" s="3" t="s">
        <v>33</v>
      </c>
      <c r="S154" s="3" t="s">
        <v>1049</v>
      </c>
      <c r="T154" s="3" t="s">
        <v>33</v>
      </c>
      <c r="U154" s="4"/>
      <c r="V154" s="4"/>
      <c r="W154" s="4"/>
      <c r="X154" s="4"/>
      <c r="Y154" s="3">
        <v>4</v>
      </c>
      <c r="Z154" s="3">
        <v>3</v>
      </c>
      <c r="AA154" s="3">
        <v>3</v>
      </c>
      <c r="AB154" s="3">
        <v>3</v>
      </c>
      <c r="AC154" s="3" t="s">
        <v>711</v>
      </c>
      <c r="AD154" s="11" t="s">
        <v>712</v>
      </c>
    </row>
    <row r="155" spans="1:30" ht="16" customHeight="1" x14ac:dyDescent="0.35">
      <c r="A155" s="6">
        <v>518</v>
      </c>
      <c r="B155" s="8">
        <v>45496</v>
      </c>
      <c r="C155" s="8" t="s">
        <v>713</v>
      </c>
      <c r="D155" s="8">
        <v>45496</v>
      </c>
      <c r="E155" s="19">
        <v>0.72134259259259259</v>
      </c>
      <c r="F155" s="3" t="s">
        <v>30</v>
      </c>
      <c r="G155" s="4"/>
      <c r="H155" s="3">
        <v>16.350000000000001</v>
      </c>
      <c r="I155" s="3" t="s">
        <v>30</v>
      </c>
      <c r="J155" s="3">
        <v>22.6</v>
      </c>
      <c r="K155" s="5">
        <f t="shared" si="2"/>
        <v>6.25</v>
      </c>
      <c r="L155" s="3" t="s">
        <v>30</v>
      </c>
      <c r="M155" s="4"/>
      <c r="N155" s="3" t="s">
        <v>33</v>
      </c>
      <c r="O155" s="3" t="s">
        <v>30</v>
      </c>
      <c r="P155" s="3" t="s">
        <v>34</v>
      </c>
      <c r="Q155" s="3">
        <v>40</v>
      </c>
      <c r="R155" s="3" t="s">
        <v>30</v>
      </c>
      <c r="S155" s="3" t="s">
        <v>51</v>
      </c>
      <c r="T155" s="3" t="s">
        <v>30</v>
      </c>
      <c r="U155" s="3" t="s">
        <v>556</v>
      </c>
      <c r="V155" s="3" t="s">
        <v>716</v>
      </c>
      <c r="W155" s="3" t="s">
        <v>717</v>
      </c>
      <c r="X155" s="4"/>
      <c r="Y155" s="3">
        <v>5</v>
      </c>
      <c r="Z155" s="3">
        <v>5</v>
      </c>
      <c r="AA155" s="3">
        <v>5</v>
      </c>
      <c r="AB155" s="3">
        <v>5</v>
      </c>
      <c r="AC155" s="3" t="s">
        <v>718</v>
      </c>
      <c r="AD155" s="11" t="s">
        <v>719</v>
      </c>
    </row>
    <row r="156" spans="1:30" ht="16" customHeight="1" x14ac:dyDescent="0.35">
      <c r="A156" s="6">
        <v>514</v>
      </c>
      <c r="B156" s="8">
        <v>45496</v>
      </c>
      <c r="C156" s="8" t="s">
        <v>720</v>
      </c>
      <c r="D156" s="8">
        <v>45496</v>
      </c>
      <c r="E156" s="19">
        <v>0.73298611111111101</v>
      </c>
      <c r="F156" s="3" t="s">
        <v>30</v>
      </c>
      <c r="G156" s="4"/>
      <c r="H156" s="3">
        <v>30.28</v>
      </c>
      <c r="I156" s="3" t="s">
        <v>30</v>
      </c>
      <c r="J156" s="3">
        <v>56</v>
      </c>
      <c r="K156" s="5">
        <f t="shared" si="2"/>
        <v>25.72</v>
      </c>
      <c r="L156" s="3" t="s">
        <v>30</v>
      </c>
      <c r="M156" s="4"/>
      <c r="N156" s="3" t="s">
        <v>30</v>
      </c>
      <c r="O156" s="3" t="s">
        <v>30</v>
      </c>
      <c r="P156" s="3" t="s">
        <v>34</v>
      </c>
      <c r="Q156" s="3" t="s">
        <v>74</v>
      </c>
      <c r="R156" s="3" t="s">
        <v>33</v>
      </c>
      <c r="S156" s="3" t="s">
        <v>46</v>
      </c>
      <c r="T156" s="3" t="s">
        <v>33</v>
      </c>
      <c r="U156" s="4"/>
      <c r="V156" s="4"/>
      <c r="W156" s="4"/>
      <c r="X156" s="4"/>
      <c r="Y156" s="3">
        <v>5</v>
      </c>
      <c r="Z156" s="3">
        <v>5</v>
      </c>
      <c r="AA156" s="3">
        <v>5</v>
      </c>
      <c r="AB156" s="3">
        <v>5</v>
      </c>
      <c r="AC156" s="3" t="s">
        <v>722</v>
      </c>
      <c r="AD156" s="11" t="s">
        <v>712</v>
      </c>
    </row>
    <row r="157" spans="1:30" ht="16" customHeight="1" x14ac:dyDescent="0.35">
      <c r="A157" s="6">
        <v>512</v>
      </c>
      <c r="B157" s="8">
        <v>45496</v>
      </c>
      <c r="C157" s="8" t="s">
        <v>723</v>
      </c>
      <c r="D157" s="8">
        <v>45496</v>
      </c>
      <c r="E157" s="19">
        <v>0.73541666666666661</v>
      </c>
      <c r="F157" s="3" t="s">
        <v>30</v>
      </c>
      <c r="G157" s="4"/>
      <c r="H157" s="3">
        <v>14</v>
      </c>
      <c r="I157" s="3" t="s">
        <v>30</v>
      </c>
      <c r="J157" s="3">
        <v>30</v>
      </c>
      <c r="K157" s="5">
        <f t="shared" si="2"/>
        <v>16</v>
      </c>
      <c r="L157" s="3" t="s">
        <v>30</v>
      </c>
      <c r="M157" s="4"/>
      <c r="N157" s="3" t="s">
        <v>30</v>
      </c>
      <c r="O157" s="3" t="s">
        <v>30</v>
      </c>
      <c r="P157" s="3" t="s">
        <v>34</v>
      </c>
      <c r="Q157" s="3" t="s">
        <v>74</v>
      </c>
      <c r="R157" s="3" t="s">
        <v>33</v>
      </c>
      <c r="S157" s="3" t="s">
        <v>46</v>
      </c>
      <c r="T157" s="3" t="s">
        <v>30</v>
      </c>
      <c r="U157" s="3" t="s">
        <v>724</v>
      </c>
      <c r="V157" s="3" t="s">
        <v>725</v>
      </c>
      <c r="W157" s="3" t="s">
        <v>726</v>
      </c>
      <c r="X157" s="4"/>
      <c r="Y157" s="3">
        <v>5</v>
      </c>
      <c r="Z157" s="3">
        <v>5</v>
      </c>
      <c r="AA157" s="3">
        <v>5</v>
      </c>
      <c r="AB157" s="3">
        <v>5</v>
      </c>
      <c r="AC157" s="3" t="s">
        <v>727</v>
      </c>
      <c r="AD157" s="11" t="s">
        <v>728</v>
      </c>
    </row>
    <row r="158" spans="1:30" ht="16" customHeight="1" x14ac:dyDescent="0.35">
      <c r="A158" s="6">
        <v>511</v>
      </c>
      <c r="B158" s="8">
        <v>45496</v>
      </c>
      <c r="C158" s="8" t="s">
        <v>729</v>
      </c>
      <c r="D158" s="8">
        <v>45496</v>
      </c>
      <c r="E158" s="19">
        <v>0.74490740740740735</v>
      </c>
      <c r="F158" s="3" t="s">
        <v>30</v>
      </c>
      <c r="G158" s="4"/>
      <c r="H158" s="3">
        <v>20</v>
      </c>
      <c r="I158" s="3" t="s">
        <v>30</v>
      </c>
      <c r="J158" s="3">
        <v>33.65</v>
      </c>
      <c r="K158" s="5">
        <f t="shared" si="2"/>
        <v>13.649999999999999</v>
      </c>
      <c r="L158" s="3" t="s">
        <v>30</v>
      </c>
      <c r="M158" s="4"/>
      <c r="N158" s="3" t="s">
        <v>30</v>
      </c>
      <c r="O158" s="3" t="s">
        <v>30</v>
      </c>
      <c r="P158" s="3" t="s">
        <v>44</v>
      </c>
      <c r="Q158" s="3">
        <v>30</v>
      </c>
      <c r="R158" s="3" t="s">
        <v>30</v>
      </c>
      <c r="S158" s="3" t="s">
        <v>1050</v>
      </c>
      <c r="T158" s="3" t="s">
        <v>33</v>
      </c>
      <c r="U158" s="4"/>
      <c r="V158" s="4"/>
      <c r="W158" s="4"/>
      <c r="X158" s="4"/>
      <c r="Y158" s="3">
        <v>5</v>
      </c>
      <c r="Z158" s="3">
        <v>5</v>
      </c>
      <c r="AA158" s="3">
        <v>5</v>
      </c>
      <c r="AB158" s="3">
        <v>5</v>
      </c>
      <c r="AC158" s="3" t="s">
        <v>732</v>
      </c>
      <c r="AD158" s="11" t="s">
        <v>733</v>
      </c>
    </row>
    <row r="159" spans="1:30" ht="16" customHeight="1" x14ac:dyDescent="0.35">
      <c r="A159" s="6">
        <v>510</v>
      </c>
      <c r="B159" s="8">
        <v>45496</v>
      </c>
      <c r="C159" s="8" t="s">
        <v>734</v>
      </c>
      <c r="D159" s="8">
        <v>45496</v>
      </c>
      <c r="E159" s="19">
        <v>0.75597222222222227</v>
      </c>
      <c r="F159" s="3" t="s">
        <v>30</v>
      </c>
      <c r="G159" s="4"/>
      <c r="H159" s="3">
        <v>26</v>
      </c>
      <c r="I159" s="3" t="s">
        <v>30</v>
      </c>
      <c r="J159" s="3">
        <v>28.85</v>
      </c>
      <c r="K159" s="5">
        <f t="shared" si="2"/>
        <v>2.8500000000000014</v>
      </c>
      <c r="L159" s="3" t="s">
        <v>30</v>
      </c>
      <c r="M159" s="4"/>
      <c r="N159" s="3" t="s">
        <v>30</v>
      </c>
      <c r="O159" s="3" t="s">
        <v>30</v>
      </c>
      <c r="P159" s="3" t="s">
        <v>34</v>
      </c>
      <c r="Q159" s="3">
        <v>40</v>
      </c>
      <c r="R159" s="3" t="s">
        <v>30</v>
      </c>
      <c r="S159" s="3" t="s">
        <v>51</v>
      </c>
      <c r="T159" s="3" t="s">
        <v>33</v>
      </c>
      <c r="U159" s="4"/>
      <c r="V159" s="4"/>
      <c r="W159" s="4"/>
      <c r="X159" s="4"/>
      <c r="Y159" s="3">
        <v>4</v>
      </c>
      <c r="Z159" s="3">
        <v>4</v>
      </c>
      <c r="AA159" s="3">
        <v>5</v>
      </c>
      <c r="AB159" s="3">
        <v>3</v>
      </c>
      <c r="AC159" s="4"/>
      <c r="AD159" s="11" t="s">
        <v>736</v>
      </c>
    </row>
    <row r="160" spans="1:30" ht="16" customHeight="1" x14ac:dyDescent="0.35">
      <c r="A160" s="6">
        <v>509</v>
      </c>
      <c r="B160" s="8">
        <v>45496</v>
      </c>
      <c r="C160" s="8" t="s">
        <v>737</v>
      </c>
      <c r="D160" s="8">
        <v>45496</v>
      </c>
      <c r="E160" s="19">
        <v>0.77846064814814808</v>
      </c>
      <c r="F160" s="3" t="s">
        <v>30</v>
      </c>
      <c r="G160" s="4"/>
      <c r="H160" s="3">
        <v>30</v>
      </c>
      <c r="I160" s="3" t="s">
        <v>30</v>
      </c>
      <c r="J160" s="3">
        <v>30</v>
      </c>
      <c r="K160" s="5">
        <f t="shared" si="2"/>
        <v>0</v>
      </c>
      <c r="L160" s="3" t="s">
        <v>30</v>
      </c>
      <c r="M160" s="4"/>
      <c r="N160" s="3" t="s">
        <v>30</v>
      </c>
      <c r="O160" s="3" t="s">
        <v>30</v>
      </c>
      <c r="P160" s="3" t="s">
        <v>34</v>
      </c>
      <c r="Q160" s="3">
        <v>40</v>
      </c>
      <c r="R160" s="3" t="s">
        <v>30</v>
      </c>
      <c r="S160" s="3" t="s">
        <v>46</v>
      </c>
      <c r="T160" s="3" t="s">
        <v>33</v>
      </c>
      <c r="U160" s="4"/>
      <c r="V160" s="4"/>
      <c r="W160" s="4"/>
      <c r="X160" s="4"/>
      <c r="Y160" s="3">
        <v>3</v>
      </c>
      <c r="Z160" s="3">
        <v>4</v>
      </c>
      <c r="AA160" s="3">
        <v>5</v>
      </c>
      <c r="AB160" s="3">
        <v>4</v>
      </c>
      <c r="AC160" s="3" t="s">
        <v>738</v>
      </c>
      <c r="AD160" s="11" t="s">
        <v>739</v>
      </c>
    </row>
    <row r="161" spans="1:30" ht="16" customHeight="1" x14ac:dyDescent="0.35">
      <c r="A161" s="6">
        <v>507</v>
      </c>
      <c r="B161" s="8">
        <v>45496</v>
      </c>
      <c r="C161" s="8" t="s">
        <v>740</v>
      </c>
      <c r="D161" s="8">
        <v>45496</v>
      </c>
      <c r="E161" s="19">
        <v>0.80731481481481471</v>
      </c>
      <c r="F161" s="3" t="s">
        <v>30</v>
      </c>
      <c r="G161" s="4"/>
      <c r="H161" s="3">
        <v>40</v>
      </c>
      <c r="I161" s="3" t="s">
        <v>30</v>
      </c>
      <c r="J161" s="3">
        <v>47</v>
      </c>
      <c r="K161" s="5">
        <f t="shared" si="2"/>
        <v>7</v>
      </c>
      <c r="L161" s="3" t="s">
        <v>30</v>
      </c>
      <c r="M161" s="4"/>
      <c r="N161" s="3" t="s">
        <v>33</v>
      </c>
      <c r="O161" s="3" t="s">
        <v>33</v>
      </c>
      <c r="P161" s="3" t="s">
        <v>34</v>
      </c>
      <c r="Q161" s="3">
        <v>40</v>
      </c>
      <c r="R161" s="3" t="s">
        <v>30</v>
      </c>
      <c r="S161" s="3" t="s">
        <v>46</v>
      </c>
      <c r="T161" s="3" t="s">
        <v>30</v>
      </c>
      <c r="U161" s="3" t="s">
        <v>95</v>
      </c>
      <c r="V161" s="3" t="s">
        <v>742</v>
      </c>
      <c r="W161" s="3" t="s">
        <v>743</v>
      </c>
      <c r="X161" s="4"/>
      <c r="Y161" s="3">
        <v>3</v>
      </c>
      <c r="Z161" s="3">
        <v>4</v>
      </c>
      <c r="AA161" s="3">
        <v>4</v>
      </c>
      <c r="AB161" s="3">
        <v>3</v>
      </c>
      <c r="AC161" s="4"/>
      <c r="AD161" s="11" t="s">
        <v>744</v>
      </c>
    </row>
    <row r="162" spans="1:30" ht="16" customHeight="1" x14ac:dyDescent="0.35">
      <c r="A162" s="6">
        <v>504</v>
      </c>
      <c r="B162" s="8">
        <v>45496</v>
      </c>
      <c r="C162" s="8" t="s">
        <v>745</v>
      </c>
      <c r="D162" s="8">
        <v>45496</v>
      </c>
      <c r="E162" s="19">
        <v>0.81707175925925923</v>
      </c>
      <c r="F162" s="3" t="s">
        <v>33</v>
      </c>
      <c r="G162" s="3">
        <v>1</v>
      </c>
      <c r="H162" s="4"/>
      <c r="I162" s="3" t="s">
        <v>30</v>
      </c>
      <c r="J162" s="7">
        <v>24</v>
      </c>
      <c r="K162" s="5">
        <f t="shared" si="2"/>
        <v>24</v>
      </c>
      <c r="L162" s="3" t="s">
        <v>30</v>
      </c>
      <c r="M162" s="4"/>
      <c r="N162" s="3" t="s">
        <v>30</v>
      </c>
      <c r="O162" s="3" t="s">
        <v>30</v>
      </c>
      <c r="P162" s="3" t="s">
        <v>44</v>
      </c>
      <c r="Q162" s="3">
        <v>30</v>
      </c>
      <c r="R162" s="3" t="s">
        <v>33</v>
      </c>
      <c r="S162" s="3" t="s">
        <v>252</v>
      </c>
      <c r="T162" s="3" t="s">
        <v>33</v>
      </c>
      <c r="U162" s="4"/>
      <c r="V162" s="4"/>
      <c r="W162" s="4"/>
      <c r="X162" s="4"/>
      <c r="Y162" s="3">
        <v>5</v>
      </c>
      <c r="Z162" s="3">
        <v>5</v>
      </c>
      <c r="AA162" s="3">
        <v>5</v>
      </c>
      <c r="AB162" s="3">
        <v>5</v>
      </c>
      <c r="AC162" s="3" t="s">
        <v>746</v>
      </c>
      <c r="AD162" s="11" t="s">
        <v>559</v>
      </c>
    </row>
    <row r="163" spans="1:30" ht="16" customHeight="1" x14ac:dyDescent="0.35">
      <c r="A163" s="6">
        <v>502</v>
      </c>
      <c r="B163" s="8">
        <v>45496</v>
      </c>
      <c r="C163" s="8" t="s">
        <v>747</v>
      </c>
      <c r="D163" s="8">
        <v>45496</v>
      </c>
      <c r="E163" s="19">
        <v>0.87121527777777785</v>
      </c>
      <c r="F163" s="3" t="s">
        <v>33</v>
      </c>
      <c r="G163" s="3">
        <v>1</v>
      </c>
      <c r="H163" s="4"/>
      <c r="I163" s="3" t="s">
        <v>33</v>
      </c>
      <c r="J163" s="4"/>
      <c r="K163" s="5">
        <f t="shared" si="2"/>
        <v>0</v>
      </c>
      <c r="L163" s="4"/>
      <c r="M163" s="4"/>
      <c r="N163" s="4"/>
      <c r="O163" s="4"/>
      <c r="P163" s="4"/>
      <c r="Q163" s="4"/>
      <c r="R163" s="3" t="s">
        <v>30</v>
      </c>
      <c r="S163" s="3" t="s">
        <v>46</v>
      </c>
      <c r="T163" s="3" t="s">
        <v>30</v>
      </c>
      <c r="U163" s="3" t="s">
        <v>748</v>
      </c>
      <c r="V163" s="3" t="s">
        <v>749</v>
      </c>
      <c r="W163" s="3" t="s">
        <v>748</v>
      </c>
      <c r="X163" s="4"/>
      <c r="Y163" s="3">
        <v>3</v>
      </c>
      <c r="Z163" s="3">
        <v>3</v>
      </c>
      <c r="AA163" s="3">
        <v>4</v>
      </c>
      <c r="AB163" s="3">
        <v>2</v>
      </c>
      <c r="AC163" s="3" t="s">
        <v>750</v>
      </c>
      <c r="AD163" s="11" t="s">
        <v>56</v>
      </c>
    </row>
    <row r="164" spans="1:30" ht="16" customHeight="1" x14ac:dyDescent="0.35">
      <c r="A164" s="6">
        <v>501</v>
      </c>
      <c r="B164" s="8">
        <v>45496</v>
      </c>
      <c r="C164" s="8" t="s">
        <v>751</v>
      </c>
      <c r="D164" s="8">
        <v>45496</v>
      </c>
      <c r="E164" s="19">
        <v>0.89952546296296287</v>
      </c>
      <c r="F164" s="3" t="s">
        <v>30</v>
      </c>
      <c r="G164" s="4"/>
      <c r="H164" s="3">
        <v>26</v>
      </c>
      <c r="I164" s="3" t="s">
        <v>30</v>
      </c>
      <c r="J164" s="3">
        <v>27</v>
      </c>
      <c r="K164" s="5">
        <f t="shared" si="2"/>
        <v>1</v>
      </c>
      <c r="L164" s="3" t="s">
        <v>30</v>
      </c>
      <c r="M164" s="4"/>
      <c r="N164" s="3" t="s">
        <v>30</v>
      </c>
      <c r="O164" s="3" t="s">
        <v>33</v>
      </c>
      <c r="P164" s="3" t="s">
        <v>34</v>
      </c>
      <c r="Q164" s="3">
        <v>40</v>
      </c>
      <c r="R164" s="3" t="s">
        <v>30</v>
      </c>
      <c r="S164" s="3" t="s">
        <v>1031</v>
      </c>
      <c r="T164" s="3" t="s">
        <v>33</v>
      </c>
      <c r="U164" s="4"/>
      <c r="V164" s="4"/>
      <c r="W164" s="4"/>
      <c r="X164" s="4"/>
      <c r="Y164" s="3">
        <v>5</v>
      </c>
      <c r="Z164" s="3">
        <v>5</v>
      </c>
      <c r="AA164" s="3">
        <v>5</v>
      </c>
      <c r="AB164" s="3">
        <v>4</v>
      </c>
      <c r="AC164" s="4"/>
      <c r="AD164" s="11" t="s">
        <v>452</v>
      </c>
    </row>
    <row r="165" spans="1:30" ht="16" customHeight="1" x14ac:dyDescent="0.35">
      <c r="A165" s="6">
        <v>495</v>
      </c>
      <c r="B165" s="8">
        <v>45496</v>
      </c>
      <c r="C165" s="8" t="s">
        <v>753</v>
      </c>
      <c r="D165" s="8">
        <v>45496</v>
      </c>
      <c r="E165" s="19">
        <v>0.93799768518518523</v>
      </c>
      <c r="F165" s="3" t="s">
        <v>30</v>
      </c>
      <c r="G165" s="4"/>
      <c r="H165" s="3">
        <v>13</v>
      </c>
      <c r="I165" s="3" t="s">
        <v>30</v>
      </c>
      <c r="J165" s="3">
        <v>21</v>
      </c>
      <c r="K165" s="5">
        <f t="shared" si="2"/>
        <v>8</v>
      </c>
      <c r="L165" s="3" t="s">
        <v>30</v>
      </c>
      <c r="M165" s="4"/>
      <c r="N165" s="3" t="s">
        <v>30</v>
      </c>
      <c r="O165" s="3" t="s">
        <v>30</v>
      </c>
      <c r="P165" s="3" t="s">
        <v>34</v>
      </c>
      <c r="Q165" s="3">
        <v>40</v>
      </c>
      <c r="R165" s="3" t="s">
        <v>33</v>
      </c>
      <c r="S165" s="3" t="s">
        <v>46</v>
      </c>
      <c r="T165" s="3" t="s">
        <v>33</v>
      </c>
      <c r="U165" s="4"/>
      <c r="V165" s="4"/>
      <c r="W165" s="4"/>
      <c r="X165" s="4"/>
      <c r="Y165" s="3">
        <v>5</v>
      </c>
      <c r="Z165" s="3">
        <v>5</v>
      </c>
      <c r="AA165" s="3">
        <v>5</v>
      </c>
      <c r="AB165" s="3">
        <v>5</v>
      </c>
      <c r="AC165" s="3" t="s">
        <v>754</v>
      </c>
      <c r="AD165" s="11" t="s">
        <v>733</v>
      </c>
    </row>
    <row r="166" spans="1:30" ht="16" customHeight="1" x14ac:dyDescent="0.35">
      <c r="A166" s="6">
        <v>494</v>
      </c>
      <c r="B166" s="8">
        <v>45497</v>
      </c>
      <c r="C166" s="8" t="s">
        <v>755</v>
      </c>
      <c r="D166" s="8">
        <v>45497</v>
      </c>
      <c r="E166" s="19">
        <v>0.50064814814814818</v>
      </c>
      <c r="F166" s="3" t="s">
        <v>30</v>
      </c>
      <c r="G166" s="4"/>
      <c r="H166" s="3">
        <v>28</v>
      </c>
      <c r="I166" s="3" t="s">
        <v>30</v>
      </c>
      <c r="J166" s="3">
        <v>31.47</v>
      </c>
      <c r="K166" s="5">
        <f t="shared" si="2"/>
        <v>3.4699999999999989</v>
      </c>
      <c r="L166" s="3" t="s">
        <v>30</v>
      </c>
      <c r="M166" s="4"/>
      <c r="N166" s="3" t="s">
        <v>33</v>
      </c>
      <c r="O166" s="3" t="s">
        <v>30</v>
      </c>
      <c r="P166" s="3" t="s">
        <v>34</v>
      </c>
      <c r="Q166" s="3">
        <v>40</v>
      </c>
      <c r="R166" s="3" t="s">
        <v>33</v>
      </c>
      <c r="S166" s="3" t="s">
        <v>46</v>
      </c>
      <c r="T166" s="3" t="s">
        <v>30</v>
      </c>
      <c r="U166" s="3" t="s">
        <v>95</v>
      </c>
      <c r="V166" s="3" t="s">
        <v>532</v>
      </c>
      <c r="W166" s="4"/>
      <c r="X166" s="4"/>
      <c r="Y166" s="3">
        <v>3</v>
      </c>
      <c r="Z166" s="3">
        <v>3</v>
      </c>
      <c r="AA166" s="3">
        <v>4</v>
      </c>
      <c r="AB166" s="3">
        <v>3</v>
      </c>
      <c r="AC166" s="3" t="s">
        <v>757</v>
      </c>
      <c r="AD166" s="11" t="s">
        <v>211</v>
      </c>
    </row>
    <row r="167" spans="1:30" ht="16" customHeight="1" x14ac:dyDescent="0.35">
      <c r="A167" s="6">
        <v>492</v>
      </c>
      <c r="B167" s="8">
        <v>45497</v>
      </c>
      <c r="C167" s="8" t="s">
        <v>758</v>
      </c>
      <c r="D167" s="8">
        <v>45497</v>
      </c>
      <c r="E167" s="19">
        <v>0.55825231481481474</v>
      </c>
      <c r="F167" s="3" t="s">
        <v>30</v>
      </c>
      <c r="G167" s="4"/>
      <c r="H167" s="3">
        <v>35</v>
      </c>
      <c r="I167" s="3" t="s">
        <v>30</v>
      </c>
      <c r="J167" s="3">
        <v>36</v>
      </c>
      <c r="K167" s="5">
        <f t="shared" si="2"/>
        <v>1</v>
      </c>
      <c r="L167" s="3" t="s">
        <v>30</v>
      </c>
      <c r="M167" s="4"/>
      <c r="N167" s="3" t="s">
        <v>33</v>
      </c>
      <c r="O167" s="3" t="s">
        <v>33</v>
      </c>
      <c r="P167" s="3" t="s">
        <v>34</v>
      </c>
      <c r="Q167" s="3">
        <v>40</v>
      </c>
      <c r="R167" s="3" t="s">
        <v>33</v>
      </c>
      <c r="S167" s="3" t="s">
        <v>46</v>
      </c>
      <c r="T167" s="3" t="s">
        <v>33</v>
      </c>
      <c r="U167" s="4"/>
      <c r="V167" s="4"/>
      <c r="W167" s="4"/>
      <c r="X167" s="4"/>
      <c r="Y167" s="3">
        <v>5</v>
      </c>
      <c r="Z167" s="3">
        <v>5</v>
      </c>
      <c r="AA167" s="3">
        <v>5</v>
      </c>
      <c r="AB167" s="3">
        <v>5</v>
      </c>
      <c r="AC167" s="3" t="s">
        <v>759</v>
      </c>
      <c r="AD167" s="11" t="s">
        <v>760</v>
      </c>
    </row>
    <row r="168" spans="1:30" ht="16" customHeight="1" x14ac:dyDescent="0.35">
      <c r="A168" s="6">
        <v>491</v>
      </c>
      <c r="B168" s="8">
        <v>45497</v>
      </c>
      <c r="C168" s="8" t="s">
        <v>761</v>
      </c>
      <c r="D168" s="8">
        <v>45497</v>
      </c>
      <c r="E168" s="19">
        <v>0.85444444444444445</v>
      </c>
      <c r="F168" s="3" t="s">
        <v>30</v>
      </c>
      <c r="G168" s="4"/>
      <c r="H168" s="3">
        <v>10</v>
      </c>
      <c r="I168" s="3" t="s">
        <v>30</v>
      </c>
      <c r="J168" s="3">
        <v>13</v>
      </c>
      <c r="K168" s="5">
        <f t="shared" si="2"/>
        <v>3</v>
      </c>
      <c r="L168" s="3" t="s">
        <v>30</v>
      </c>
      <c r="M168" s="4"/>
      <c r="N168" s="3" t="s">
        <v>33</v>
      </c>
      <c r="O168" s="3" t="s">
        <v>33</v>
      </c>
      <c r="P168" s="3" t="s">
        <v>44</v>
      </c>
      <c r="Q168" s="3">
        <v>5</v>
      </c>
      <c r="R168" s="3" t="s">
        <v>33</v>
      </c>
      <c r="S168" s="3" t="s">
        <v>124</v>
      </c>
      <c r="T168" s="3" t="s">
        <v>33</v>
      </c>
      <c r="U168" s="4"/>
      <c r="V168" s="4"/>
      <c r="W168" s="4"/>
      <c r="X168" s="4"/>
      <c r="Y168" s="3">
        <v>5</v>
      </c>
      <c r="Z168" s="3">
        <v>5</v>
      </c>
      <c r="AA168" s="3">
        <v>5</v>
      </c>
      <c r="AB168" s="3">
        <v>5</v>
      </c>
      <c r="AC168" s="3" t="s">
        <v>762</v>
      </c>
      <c r="AD168" s="11" t="s">
        <v>763</v>
      </c>
    </row>
    <row r="169" spans="1:30" ht="16" customHeight="1" x14ac:dyDescent="0.35">
      <c r="A169" s="6">
        <v>490</v>
      </c>
      <c r="B169" s="8">
        <v>45498</v>
      </c>
      <c r="C169" s="8" t="s">
        <v>764</v>
      </c>
      <c r="D169" s="8">
        <v>45498</v>
      </c>
      <c r="E169" s="19">
        <v>8.4907407407407418E-2</v>
      </c>
      <c r="F169" s="3" t="s">
        <v>33</v>
      </c>
      <c r="G169" s="3">
        <v>1</v>
      </c>
      <c r="H169" s="4"/>
      <c r="I169" s="3" t="s">
        <v>33</v>
      </c>
      <c r="J169" s="4"/>
      <c r="K169" s="5">
        <f t="shared" si="2"/>
        <v>0</v>
      </c>
      <c r="L169" s="4"/>
      <c r="M169" s="4"/>
      <c r="N169" s="4"/>
      <c r="O169" s="4"/>
      <c r="P169" s="4"/>
      <c r="Q169" s="4"/>
      <c r="R169" s="3" t="s">
        <v>33</v>
      </c>
      <c r="S169" s="3" t="s">
        <v>60</v>
      </c>
      <c r="T169" s="3" t="s">
        <v>30</v>
      </c>
      <c r="U169" s="3" t="s">
        <v>765</v>
      </c>
      <c r="V169" s="3" t="s">
        <v>766</v>
      </c>
      <c r="W169" s="3" t="s">
        <v>767</v>
      </c>
      <c r="X169" s="4"/>
      <c r="Y169" s="3">
        <v>5</v>
      </c>
      <c r="Z169" s="3">
        <v>4</v>
      </c>
      <c r="AA169" s="3">
        <v>5</v>
      </c>
      <c r="AB169" s="3">
        <v>4</v>
      </c>
      <c r="AC169" s="3" t="s">
        <v>768</v>
      </c>
      <c r="AD169" s="11" t="s">
        <v>769</v>
      </c>
    </row>
    <row r="170" spans="1:30" ht="16" customHeight="1" x14ac:dyDescent="0.35">
      <c r="A170" s="6">
        <v>489</v>
      </c>
      <c r="B170" s="8">
        <v>45498</v>
      </c>
      <c r="C170" s="8" t="s">
        <v>770</v>
      </c>
      <c r="D170" s="8">
        <v>45498</v>
      </c>
      <c r="E170" s="19">
        <v>0.43835648148148149</v>
      </c>
      <c r="F170" s="3" t="s">
        <v>30</v>
      </c>
      <c r="G170" s="4"/>
      <c r="H170" s="3">
        <v>35000</v>
      </c>
      <c r="I170" s="3" t="s">
        <v>30</v>
      </c>
      <c r="J170" s="3">
        <v>30</v>
      </c>
      <c r="K170" s="5">
        <f t="shared" si="2"/>
        <v>-34970</v>
      </c>
      <c r="L170" s="3" t="s">
        <v>33</v>
      </c>
      <c r="M170" s="4"/>
      <c r="N170" s="3" t="s">
        <v>33</v>
      </c>
      <c r="O170" s="3" t="s">
        <v>30</v>
      </c>
      <c r="P170" s="3" t="s">
        <v>34</v>
      </c>
      <c r="Q170" s="3">
        <v>40</v>
      </c>
      <c r="R170" s="3" t="s">
        <v>33</v>
      </c>
      <c r="S170" s="3" t="s">
        <v>51</v>
      </c>
      <c r="T170" s="3" t="s">
        <v>33</v>
      </c>
      <c r="U170" s="4"/>
      <c r="V170" s="4"/>
      <c r="W170" s="4"/>
      <c r="X170" s="4"/>
      <c r="Y170" s="3">
        <v>5</v>
      </c>
      <c r="Z170" s="3">
        <v>5</v>
      </c>
      <c r="AA170" s="3">
        <v>5</v>
      </c>
      <c r="AB170" s="3">
        <v>5</v>
      </c>
      <c r="AC170" s="4"/>
      <c r="AD170" s="11" t="s">
        <v>269</v>
      </c>
    </row>
    <row r="171" spans="1:30" ht="16" customHeight="1" x14ac:dyDescent="0.35">
      <c r="A171" s="6">
        <v>485</v>
      </c>
      <c r="B171" s="8">
        <v>45500</v>
      </c>
      <c r="C171" s="8" t="s">
        <v>772</v>
      </c>
      <c r="D171" s="8">
        <v>45500</v>
      </c>
      <c r="E171" s="19">
        <v>0.56342592592592589</v>
      </c>
      <c r="F171" s="3" t="s">
        <v>33</v>
      </c>
      <c r="G171" s="3">
        <v>15</v>
      </c>
      <c r="H171" s="4"/>
      <c r="I171" s="3" t="s">
        <v>33</v>
      </c>
      <c r="J171" s="4"/>
      <c r="K171" s="5">
        <f t="shared" si="2"/>
        <v>0</v>
      </c>
      <c r="L171" s="4"/>
      <c r="M171" s="4"/>
      <c r="N171" s="4"/>
      <c r="O171" s="4"/>
      <c r="P171" s="4"/>
      <c r="Q171" s="4"/>
      <c r="R171" s="3" t="s">
        <v>30</v>
      </c>
      <c r="S171" s="3" t="s">
        <v>183</v>
      </c>
      <c r="T171" s="3" t="s">
        <v>33</v>
      </c>
      <c r="U171" s="4"/>
      <c r="V171" s="4"/>
      <c r="W171" s="4"/>
      <c r="X171" s="4"/>
      <c r="Y171" s="3">
        <v>5</v>
      </c>
      <c r="Z171" s="3">
        <v>5</v>
      </c>
      <c r="AA171" s="3">
        <v>5</v>
      </c>
      <c r="AB171" s="3">
        <v>5</v>
      </c>
      <c r="AC171" s="4"/>
      <c r="AD171" s="11" t="s">
        <v>773</v>
      </c>
    </row>
    <row r="172" spans="1:30" ht="16" customHeight="1" x14ac:dyDescent="0.35">
      <c r="A172" s="6">
        <v>484</v>
      </c>
      <c r="B172" s="8">
        <v>45500</v>
      </c>
      <c r="C172" s="8" t="s">
        <v>774</v>
      </c>
      <c r="D172" s="8">
        <v>45500</v>
      </c>
      <c r="E172" s="19">
        <v>0.63043981481481481</v>
      </c>
      <c r="F172" s="3" t="s">
        <v>30</v>
      </c>
      <c r="G172" s="4"/>
      <c r="H172" s="3">
        <v>17</v>
      </c>
      <c r="I172" s="3" t="s">
        <v>30</v>
      </c>
      <c r="J172" s="3">
        <v>28.85</v>
      </c>
      <c r="K172" s="5">
        <f t="shared" si="2"/>
        <v>11.850000000000001</v>
      </c>
      <c r="L172" s="3" t="s">
        <v>30</v>
      </c>
      <c r="M172" s="4"/>
      <c r="N172" s="3" t="s">
        <v>30</v>
      </c>
      <c r="O172" s="3" t="s">
        <v>30</v>
      </c>
      <c r="P172" s="3" t="s">
        <v>34</v>
      </c>
      <c r="Q172" s="3">
        <v>40</v>
      </c>
      <c r="R172" s="3" t="s">
        <v>30</v>
      </c>
      <c r="S172" s="3" t="s">
        <v>1023</v>
      </c>
      <c r="T172" s="3" t="s">
        <v>30</v>
      </c>
      <c r="U172" s="3" t="s">
        <v>776</v>
      </c>
      <c r="V172" s="3" t="s">
        <v>777</v>
      </c>
      <c r="W172" s="3" t="s">
        <v>778</v>
      </c>
      <c r="X172" s="4"/>
      <c r="Y172" s="3">
        <v>5</v>
      </c>
      <c r="Z172" s="3">
        <v>4</v>
      </c>
      <c r="AA172" s="3">
        <v>4</v>
      </c>
      <c r="AB172" s="3">
        <v>3</v>
      </c>
      <c r="AC172" s="4"/>
      <c r="AD172" s="11" t="s">
        <v>779</v>
      </c>
    </row>
    <row r="173" spans="1:30" ht="16" customHeight="1" x14ac:dyDescent="0.35">
      <c r="A173" s="6">
        <v>483</v>
      </c>
      <c r="B173" s="8">
        <v>45500</v>
      </c>
      <c r="C173" s="8" t="s">
        <v>780</v>
      </c>
      <c r="D173" s="8">
        <v>45500</v>
      </c>
      <c r="E173" s="19">
        <v>0.8480092592592593</v>
      </c>
      <c r="F173" s="3" t="s">
        <v>30</v>
      </c>
      <c r="G173" s="4"/>
      <c r="H173" s="3">
        <v>12</v>
      </c>
      <c r="I173" s="3" t="s">
        <v>30</v>
      </c>
      <c r="J173" s="3">
        <v>13</v>
      </c>
      <c r="K173" s="5">
        <f t="shared" si="2"/>
        <v>1</v>
      </c>
      <c r="L173" s="3" t="s">
        <v>30</v>
      </c>
      <c r="M173" s="4"/>
      <c r="N173" s="3" t="s">
        <v>30</v>
      </c>
      <c r="O173" s="3" t="s">
        <v>30</v>
      </c>
      <c r="P173" s="3" t="s">
        <v>34</v>
      </c>
      <c r="Q173" s="3">
        <v>40</v>
      </c>
      <c r="R173" s="3" t="s">
        <v>33</v>
      </c>
      <c r="S173" s="3" t="s">
        <v>183</v>
      </c>
      <c r="T173" s="3" t="s">
        <v>33</v>
      </c>
      <c r="U173" s="4"/>
      <c r="V173" s="4"/>
      <c r="W173" s="4"/>
      <c r="X173" s="4"/>
      <c r="Y173" s="3">
        <v>4</v>
      </c>
      <c r="Z173" s="3">
        <v>3</v>
      </c>
      <c r="AA173" s="3">
        <v>4</v>
      </c>
      <c r="AB173" s="3">
        <v>3</v>
      </c>
      <c r="AC173" s="4"/>
      <c r="AD173" s="11" t="s">
        <v>781</v>
      </c>
    </row>
    <row r="174" spans="1:30" ht="16" customHeight="1" x14ac:dyDescent="0.35">
      <c r="A174" s="6">
        <v>481</v>
      </c>
      <c r="B174" s="8">
        <v>45502</v>
      </c>
      <c r="C174" s="8" t="s">
        <v>782</v>
      </c>
      <c r="D174" s="8">
        <v>45502</v>
      </c>
      <c r="E174" s="19">
        <v>0.49046296296296293</v>
      </c>
      <c r="F174" s="3" t="s">
        <v>33</v>
      </c>
      <c r="G174" s="3">
        <v>11</v>
      </c>
      <c r="H174" s="4"/>
      <c r="I174" s="3" t="s">
        <v>33</v>
      </c>
      <c r="J174" s="4"/>
      <c r="K174" s="5">
        <f t="shared" si="2"/>
        <v>0</v>
      </c>
      <c r="L174" s="4"/>
      <c r="M174" s="4"/>
      <c r="N174" s="4"/>
      <c r="O174" s="4"/>
      <c r="P174" s="4"/>
      <c r="Q174" s="4"/>
      <c r="R174" s="3" t="s">
        <v>30</v>
      </c>
      <c r="S174" s="3" t="s">
        <v>1032</v>
      </c>
      <c r="T174" s="3" t="s">
        <v>33</v>
      </c>
      <c r="U174" s="4"/>
      <c r="V174" s="4"/>
      <c r="W174" s="4"/>
      <c r="X174" s="4"/>
      <c r="Y174" s="3">
        <v>5</v>
      </c>
      <c r="Z174" s="3">
        <v>5</v>
      </c>
      <c r="AA174" s="3">
        <v>4</v>
      </c>
      <c r="AB174" s="3">
        <v>4</v>
      </c>
      <c r="AC174" s="3" t="s">
        <v>784</v>
      </c>
      <c r="AD174" s="11" t="s">
        <v>785</v>
      </c>
    </row>
    <row r="175" spans="1:30" ht="16" customHeight="1" x14ac:dyDescent="0.35">
      <c r="A175" s="6">
        <v>479</v>
      </c>
      <c r="B175" s="8">
        <v>45502</v>
      </c>
      <c r="C175" s="8" t="s">
        <v>786</v>
      </c>
      <c r="D175" s="8">
        <v>45502</v>
      </c>
      <c r="E175" s="19">
        <v>0.58600694444444446</v>
      </c>
      <c r="F175" s="3" t="s">
        <v>30</v>
      </c>
      <c r="G175" s="4"/>
      <c r="H175" s="3">
        <v>29</v>
      </c>
      <c r="I175" s="3" t="s">
        <v>30</v>
      </c>
      <c r="J175" s="3">
        <v>31</v>
      </c>
      <c r="K175" s="5">
        <f t="shared" si="2"/>
        <v>2</v>
      </c>
      <c r="L175" s="3" t="s">
        <v>30</v>
      </c>
      <c r="M175" s="4"/>
      <c r="N175" s="3" t="s">
        <v>33</v>
      </c>
      <c r="O175" s="3" t="s">
        <v>33</v>
      </c>
      <c r="P175" s="3" t="s">
        <v>34</v>
      </c>
      <c r="Q175" s="3">
        <v>40</v>
      </c>
      <c r="R175" s="3" t="s">
        <v>30</v>
      </c>
      <c r="S175" s="3" t="s">
        <v>46</v>
      </c>
      <c r="T175" s="3" t="s">
        <v>33</v>
      </c>
      <c r="U175" s="4"/>
      <c r="V175" s="4"/>
      <c r="W175" s="4"/>
      <c r="X175" s="4"/>
      <c r="Y175" s="3">
        <v>4</v>
      </c>
      <c r="Z175" s="3">
        <v>4</v>
      </c>
      <c r="AA175" s="3">
        <v>4</v>
      </c>
      <c r="AB175" s="3">
        <v>2</v>
      </c>
      <c r="AC175" s="4"/>
      <c r="AD175" s="11" t="s">
        <v>788</v>
      </c>
    </row>
    <row r="176" spans="1:30" ht="16" customHeight="1" x14ac:dyDescent="0.35">
      <c r="A176" s="6">
        <v>474</v>
      </c>
      <c r="B176" s="8">
        <v>45503</v>
      </c>
      <c r="C176" s="8" t="s">
        <v>789</v>
      </c>
      <c r="D176" s="8">
        <v>45503</v>
      </c>
      <c r="E176" s="19">
        <v>0.54953703703703705</v>
      </c>
      <c r="F176" s="3" t="s">
        <v>30</v>
      </c>
      <c r="G176" s="4"/>
      <c r="H176" s="3">
        <v>17.309999999999999</v>
      </c>
      <c r="I176" s="3" t="s">
        <v>30</v>
      </c>
      <c r="J176" s="3">
        <v>18.010000000000002</v>
      </c>
      <c r="K176" s="5">
        <f t="shared" si="2"/>
        <v>0.70000000000000284</v>
      </c>
      <c r="L176" s="3" t="s">
        <v>30</v>
      </c>
      <c r="M176" s="4"/>
      <c r="N176" s="3" t="s">
        <v>33</v>
      </c>
      <c r="O176" s="3" t="s">
        <v>33</v>
      </c>
      <c r="P176" s="3" t="s">
        <v>34</v>
      </c>
      <c r="Q176" s="3">
        <v>40</v>
      </c>
      <c r="R176" s="3" t="s">
        <v>30</v>
      </c>
      <c r="S176" s="3" t="s">
        <v>60</v>
      </c>
      <c r="T176" s="3" t="s">
        <v>33</v>
      </c>
      <c r="U176" s="4"/>
      <c r="V176" s="4"/>
      <c r="W176" s="4"/>
      <c r="X176" s="4"/>
      <c r="Y176" s="3">
        <v>4</v>
      </c>
      <c r="Z176" s="3">
        <v>4</v>
      </c>
      <c r="AA176" s="3">
        <v>5</v>
      </c>
      <c r="AB176" s="3">
        <v>3</v>
      </c>
      <c r="AC176" s="4"/>
      <c r="AD176" s="11" t="s">
        <v>792</v>
      </c>
    </row>
    <row r="177" spans="1:30" ht="16" customHeight="1" x14ac:dyDescent="0.35">
      <c r="A177" s="6">
        <v>472</v>
      </c>
      <c r="B177" s="8">
        <v>45503</v>
      </c>
      <c r="C177" s="8" t="s">
        <v>793</v>
      </c>
      <c r="D177" s="8">
        <v>45503</v>
      </c>
      <c r="E177" s="19">
        <v>0.81487268518518519</v>
      </c>
      <c r="F177" s="3" t="s">
        <v>30</v>
      </c>
      <c r="G177" s="4"/>
      <c r="H177" s="3">
        <v>20</v>
      </c>
      <c r="I177" s="3" t="s">
        <v>30</v>
      </c>
      <c r="J177" s="3">
        <v>38</v>
      </c>
      <c r="K177" s="5">
        <f t="shared" si="2"/>
        <v>18</v>
      </c>
      <c r="L177" s="3" t="s">
        <v>30</v>
      </c>
      <c r="M177" s="4"/>
      <c r="N177" s="3" t="s">
        <v>30</v>
      </c>
      <c r="O177" s="3" t="s">
        <v>30</v>
      </c>
      <c r="P177" s="3" t="s">
        <v>34</v>
      </c>
      <c r="Q177" s="3">
        <v>40</v>
      </c>
      <c r="R177" s="3" t="s">
        <v>30</v>
      </c>
      <c r="S177" s="3" t="s">
        <v>124</v>
      </c>
      <c r="T177" s="3" t="s">
        <v>30</v>
      </c>
      <c r="U177" s="3" t="s">
        <v>602</v>
      </c>
      <c r="V177" s="3" t="s">
        <v>794</v>
      </c>
      <c r="W177" s="3" t="s">
        <v>795</v>
      </c>
      <c r="X177" s="4"/>
      <c r="Y177" s="3">
        <v>4</v>
      </c>
      <c r="Z177" s="3">
        <v>5</v>
      </c>
      <c r="AA177" s="3">
        <v>4</v>
      </c>
      <c r="AB177" s="3">
        <v>5</v>
      </c>
      <c r="AC177" s="4"/>
      <c r="AD177" s="11" t="s">
        <v>796</v>
      </c>
    </row>
    <row r="178" spans="1:30" ht="16" customHeight="1" x14ac:dyDescent="0.35">
      <c r="A178" s="6">
        <v>471</v>
      </c>
      <c r="B178" s="8">
        <v>45506</v>
      </c>
      <c r="C178" s="8" t="s">
        <v>797</v>
      </c>
      <c r="D178" s="8">
        <v>45506</v>
      </c>
      <c r="E178" s="19">
        <v>0.81315972222222221</v>
      </c>
      <c r="F178" s="3" t="s">
        <v>30</v>
      </c>
      <c r="G178" s="4"/>
      <c r="H178" s="3">
        <v>16</v>
      </c>
      <c r="I178" s="3" t="s">
        <v>30</v>
      </c>
      <c r="J178" s="3">
        <v>49</v>
      </c>
      <c r="K178" s="5">
        <f t="shared" si="2"/>
        <v>33</v>
      </c>
      <c r="L178" s="3" t="s">
        <v>30</v>
      </c>
      <c r="M178" s="4"/>
      <c r="N178" s="3" t="s">
        <v>30</v>
      </c>
      <c r="O178" s="3" t="s">
        <v>30</v>
      </c>
      <c r="P178" s="3" t="s">
        <v>34</v>
      </c>
      <c r="Q178" s="3">
        <v>40</v>
      </c>
      <c r="R178" s="3" t="s">
        <v>33</v>
      </c>
      <c r="S178" s="3" t="s">
        <v>60</v>
      </c>
      <c r="T178" s="3" t="s">
        <v>30</v>
      </c>
      <c r="U178" s="3" t="s">
        <v>799</v>
      </c>
      <c r="V178" s="3" t="s">
        <v>137</v>
      </c>
      <c r="W178" s="3" t="s">
        <v>800</v>
      </c>
      <c r="X178" s="4"/>
      <c r="Y178" s="3">
        <v>5</v>
      </c>
      <c r="Z178" s="3">
        <v>5</v>
      </c>
      <c r="AA178" s="3">
        <v>4</v>
      </c>
      <c r="AB178" s="3">
        <v>4</v>
      </c>
      <c r="AC178" s="4"/>
      <c r="AD178" s="11" t="s">
        <v>801</v>
      </c>
    </row>
    <row r="179" spans="1:30" ht="16" customHeight="1" x14ac:dyDescent="0.35">
      <c r="A179" s="6">
        <v>468</v>
      </c>
      <c r="B179" s="8">
        <v>45506</v>
      </c>
      <c r="C179" s="8" t="s">
        <v>802</v>
      </c>
      <c r="D179" s="8">
        <v>45506</v>
      </c>
      <c r="E179" s="19">
        <v>0.81396990740740749</v>
      </c>
      <c r="F179" s="3" t="s">
        <v>30</v>
      </c>
      <c r="G179" s="4"/>
      <c r="H179" s="3">
        <v>23</v>
      </c>
      <c r="I179" s="3" t="s">
        <v>30</v>
      </c>
      <c r="J179" s="3">
        <v>25</v>
      </c>
      <c r="K179" s="5">
        <f t="shared" si="2"/>
        <v>2</v>
      </c>
      <c r="L179" s="3" t="s">
        <v>30</v>
      </c>
      <c r="M179" s="4"/>
      <c r="N179" s="3" t="s">
        <v>33</v>
      </c>
      <c r="O179" s="3" t="s">
        <v>30</v>
      </c>
      <c r="P179" s="3" t="s">
        <v>34</v>
      </c>
      <c r="Q179" s="3">
        <v>40</v>
      </c>
      <c r="R179" s="3" t="s">
        <v>33</v>
      </c>
      <c r="S179" s="3" t="s">
        <v>107</v>
      </c>
      <c r="T179" s="3" t="s">
        <v>33</v>
      </c>
      <c r="U179" s="4"/>
      <c r="V179" s="4"/>
      <c r="W179" s="4"/>
      <c r="X179" s="4"/>
      <c r="Y179" s="3">
        <v>5</v>
      </c>
      <c r="Z179" s="3">
        <v>5</v>
      </c>
      <c r="AA179" s="3">
        <v>5</v>
      </c>
      <c r="AB179" s="3">
        <v>5</v>
      </c>
      <c r="AC179" s="4"/>
      <c r="AD179" s="11" t="s">
        <v>803</v>
      </c>
    </row>
    <row r="180" spans="1:30" ht="16" customHeight="1" x14ac:dyDescent="0.35">
      <c r="A180" s="6">
        <v>465</v>
      </c>
      <c r="B180" s="8">
        <v>45506</v>
      </c>
      <c r="C180" s="8" t="s">
        <v>804</v>
      </c>
      <c r="D180" s="8">
        <v>45506</v>
      </c>
      <c r="E180" s="19">
        <v>0.82643518518518511</v>
      </c>
      <c r="F180" s="3" t="s">
        <v>30</v>
      </c>
      <c r="G180" s="4"/>
      <c r="H180" s="3">
        <v>25</v>
      </c>
      <c r="I180" s="3" t="s">
        <v>30</v>
      </c>
      <c r="J180" s="3">
        <v>40</v>
      </c>
      <c r="K180" s="5">
        <f t="shared" si="2"/>
        <v>15</v>
      </c>
      <c r="L180" s="3" t="s">
        <v>30</v>
      </c>
      <c r="M180" s="4"/>
      <c r="N180" s="3" t="s">
        <v>30</v>
      </c>
      <c r="O180" s="3" t="s">
        <v>30</v>
      </c>
      <c r="P180" s="3" t="s">
        <v>34</v>
      </c>
      <c r="Q180" s="3">
        <v>40</v>
      </c>
      <c r="R180" s="3" t="s">
        <v>33</v>
      </c>
      <c r="S180" s="3" t="s">
        <v>130</v>
      </c>
      <c r="T180" s="3" t="s">
        <v>30</v>
      </c>
      <c r="U180" s="3" t="s">
        <v>805</v>
      </c>
      <c r="V180" s="3" t="s">
        <v>806</v>
      </c>
      <c r="W180" s="4"/>
      <c r="X180" s="4"/>
      <c r="Y180" s="3">
        <v>4</v>
      </c>
      <c r="Z180" s="3">
        <v>4</v>
      </c>
      <c r="AA180" s="3">
        <v>4</v>
      </c>
      <c r="AB180" s="3">
        <v>4</v>
      </c>
      <c r="AC180" s="3" t="s">
        <v>807</v>
      </c>
      <c r="AD180" s="11" t="s">
        <v>808</v>
      </c>
    </row>
    <row r="181" spans="1:30" ht="16" customHeight="1" x14ac:dyDescent="0.35">
      <c r="A181" s="6">
        <v>404</v>
      </c>
      <c r="B181" s="8">
        <v>45506</v>
      </c>
      <c r="C181" s="8" t="s">
        <v>809</v>
      </c>
      <c r="D181" s="8">
        <v>45506</v>
      </c>
      <c r="E181" s="19">
        <v>0.83922453703703714</v>
      </c>
      <c r="F181" s="3" t="s">
        <v>33</v>
      </c>
      <c r="G181" s="3">
        <v>3</v>
      </c>
      <c r="H181" s="4"/>
      <c r="I181" s="3" t="s">
        <v>33</v>
      </c>
      <c r="J181" s="4"/>
      <c r="K181" s="5">
        <f t="shared" si="2"/>
        <v>0</v>
      </c>
      <c r="L181" s="4"/>
      <c r="M181" s="4"/>
      <c r="N181" s="4"/>
      <c r="O181" s="4"/>
      <c r="P181" s="4"/>
      <c r="Q181" s="4"/>
      <c r="R181" s="3" t="s">
        <v>30</v>
      </c>
      <c r="S181" s="3" t="s">
        <v>267</v>
      </c>
      <c r="T181" s="3" t="s">
        <v>33</v>
      </c>
      <c r="U181" s="4"/>
      <c r="V181" s="4"/>
      <c r="W181" s="4"/>
      <c r="X181" s="4"/>
      <c r="Y181" s="3">
        <v>5</v>
      </c>
      <c r="Z181" s="3">
        <v>4</v>
      </c>
      <c r="AA181" s="3">
        <v>5</v>
      </c>
      <c r="AB181" s="3">
        <v>3</v>
      </c>
      <c r="AC181" s="4"/>
      <c r="AD181" s="11" t="s">
        <v>810</v>
      </c>
    </row>
    <row r="182" spans="1:30" ht="16" customHeight="1" x14ac:dyDescent="0.35">
      <c r="A182" s="6">
        <v>402</v>
      </c>
      <c r="B182" s="8">
        <v>45506</v>
      </c>
      <c r="C182" s="8" t="s">
        <v>811</v>
      </c>
      <c r="D182" s="8">
        <v>45506</v>
      </c>
      <c r="E182" s="19">
        <v>0.85893518518518519</v>
      </c>
      <c r="F182" s="3" t="s">
        <v>30</v>
      </c>
      <c r="G182" s="4"/>
      <c r="H182" s="3">
        <v>10.199999999999999</v>
      </c>
      <c r="I182" s="3" t="s">
        <v>30</v>
      </c>
      <c r="J182" s="3">
        <v>17.5</v>
      </c>
      <c r="K182" s="5">
        <f t="shared" si="2"/>
        <v>7.3000000000000007</v>
      </c>
      <c r="L182" s="3" t="s">
        <v>30</v>
      </c>
      <c r="M182" s="4"/>
      <c r="N182" s="3" t="s">
        <v>30</v>
      </c>
      <c r="O182" s="3" t="s">
        <v>30</v>
      </c>
      <c r="P182" s="3" t="s">
        <v>34</v>
      </c>
      <c r="Q182" s="3">
        <v>40</v>
      </c>
      <c r="R182" s="3" t="s">
        <v>30</v>
      </c>
      <c r="S182" s="3" t="s">
        <v>60</v>
      </c>
      <c r="T182" s="3" t="s">
        <v>33</v>
      </c>
      <c r="U182" s="4"/>
      <c r="V182" s="4"/>
      <c r="W182" s="4"/>
      <c r="X182" s="4"/>
      <c r="Y182" s="3">
        <v>4</v>
      </c>
      <c r="Z182" s="3">
        <v>3</v>
      </c>
      <c r="AA182" s="3">
        <v>3</v>
      </c>
      <c r="AB182" s="3">
        <v>3</v>
      </c>
      <c r="AC182" s="3" t="s">
        <v>813</v>
      </c>
      <c r="AD182" s="11" t="s">
        <v>814</v>
      </c>
    </row>
    <row r="183" spans="1:30" ht="16" customHeight="1" x14ac:dyDescent="0.35">
      <c r="A183" s="6">
        <v>399</v>
      </c>
      <c r="B183" s="8">
        <v>45506</v>
      </c>
      <c r="C183" s="8" t="s">
        <v>815</v>
      </c>
      <c r="D183" s="8">
        <v>45506</v>
      </c>
      <c r="E183" s="19">
        <v>0.88579861111111102</v>
      </c>
      <c r="F183" s="3" t="s">
        <v>33</v>
      </c>
      <c r="G183" s="3">
        <v>1</v>
      </c>
      <c r="H183" s="4"/>
      <c r="I183" s="3" t="s">
        <v>30</v>
      </c>
      <c r="J183" s="3">
        <v>15</v>
      </c>
      <c r="K183" s="5">
        <f t="shared" si="2"/>
        <v>15</v>
      </c>
      <c r="L183" s="3" t="s">
        <v>30</v>
      </c>
      <c r="M183" s="4"/>
      <c r="N183" s="3" t="s">
        <v>30</v>
      </c>
      <c r="O183" s="3" t="s">
        <v>30</v>
      </c>
      <c r="P183" s="3" t="s">
        <v>34</v>
      </c>
      <c r="Q183" s="3">
        <v>35</v>
      </c>
      <c r="R183" s="3" t="s">
        <v>30</v>
      </c>
      <c r="S183" s="3" t="s">
        <v>124</v>
      </c>
      <c r="T183" s="3" t="s">
        <v>30</v>
      </c>
      <c r="U183" s="3" t="s">
        <v>816</v>
      </c>
      <c r="V183" s="3" t="s">
        <v>817</v>
      </c>
      <c r="W183" s="3" t="s">
        <v>818</v>
      </c>
      <c r="X183" s="4"/>
      <c r="Y183" s="3">
        <v>4</v>
      </c>
      <c r="Z183" s="3">
        <v>4</v>
      </c>
      <c r="AA183" s="3">
        <v>4</v>
      </c>
      <c r="AB183" s="3">
        <v>3</v>
      </c>
      <c r="AC183" s="4"/>
      <c r="AD183" s="11" t="s">
        <v>819</v>
      </c>
    </row>
    <row r="184" spans="1:30" ht="16" customHeight="1" x14ac:dyDescent="0.35">
      <c r="A184" s="6">
        <v>396</v>
      </c>
      <c r="B184" s="8">
        <v>45506</v>
      </c>
      <c r="C184" s="8" t="s">
        <v>820</v>
      </c>
      <c r="D184" s="8">
        <v>45506</v>
      </c>
      <c r="E184" s="19">
        <v>0.91230324074074076</v>
      </c>
      <c r="F184" s="3" t="s">
        <v>33</v>
      </c>
      <c r="G184" s="3">
        <v>25</v>
      </c>
      <c r="H184" s="4"/>
      <c r="I184" s="3" t="s">
        <v>33</v>
      </c>
      <c r="J184" s="4"/>
      <c r="K184" s="5">
        <f t="shared" si="2"/>
        <v>0</v>
      </c>
      <c r="L184" s="4"/>
      <c r="M184" s="4"/>
      <c r="N184" s="4"/>
      <c r="O184" s="4"/>
      <c r="P184" s="4"/>
      <c r="Q184" s="4"/>
      <c r="R184" s="3" t="s">
        <v>30</v>
      </c>
      <c r="S184" s="3" t="s">
        <v>143</v>
      </c>
      <c r="T184" s="3" t="s">
        <v>30</v>
      </c>
      <c r="U184" s="3" t="s">
        <v>821</v>
      </c>
      <c r="V184" s="3" t="s">
        <v>822</v>
      </c>
      <c r="W184" s="3" t="s">
        <v>823</v>
      </c>
      <c r="X184" s="4"/>
      <c r="Y184" s="3">
        <v>4</v>
      </c>
      <c r="Z184" s="3">
        <v>4</v>
      </c>
      <c r="AA184" s="3">
        <v>4</v>
      </c>
      <c r="AB184" s="3">
        <v>3</v>
      </c>
      <c r="AC184" s="3" t="s">
        <v>824</v>
      </c>
      <c r="AD184" s="11" t="s">
        <v>825</v>
      </c>
    </row>
    <row r="185" spans="1:30" ht="16" customHeight="1" x14ac:dyDescent="0.35">
      <c r="A185" s="6">
        <v>394</v>
      </c>
      <c r="B185" s="8">
        <v>45506</v>
      </c>
      <c r="C185" s="8" t="s">
        <v>826</v>
      </c>
      <c r="D185" s="8">
        <v>45506</v>
      </c>
      <c r="E185" s="19">
        <v>0.92394675925925929</v>
      </c>
      <c r="F185" s="3" t="s">
        <v>33</v>
      </c>
      <c r="G185" s="3">
        <v>1.5</v>
      </c>
      <c r="H185" s="4"/>
      <c r="I185" s="3" t="s">
        <v>30</v>
      </c>
      <c r="J185" s="3">
        <v>43</v>
      </c>
      <c r="K185" s="5">
        <f t="shared" si="2"/>
        <v>43</v>
      </c>
      <c r="L185" s="3" t="s">
        <v>30</v>
      </c>
      <c r="M185" s="4"/>
      <c r="N185" s="3" t="s">
        <v>30</v>
      </c>
      <c r="O185" s="3" t="s">
        <v>30</v>
      </c>
      <c r="P185" s="3" t="s">
        <v>34</v>
      </c>
      <c r="Q185" s="3">
        <v>40</v>
      </c>
      <c r="R185" s="3" t="s">
        <v>33</v>
      </c>
      <c r="S185" s="3" t="s">
        <v>107</v>
      </c>
      <c r="T185" s="3" t="s">
        <v>33</v>
      </c>
      <c r="U185" s="4"/>
      <c r="V185" s="4"/>
      <c r="W185" s="4"/>
      <c r="X185" s="4"/>
      <c r="Y185" s="3">
        <v>5</v>
      </c>
      <c r="Z185" s="3">
        <v>4</v>
      </c>
      <c r="AA185" s="3">
        <v>5</v>
      </c>
      <c r="AB185" s="3">
        <v>5</v>
      </c>
      <c r="AC185" s="4"/>
      <c r="AD185" s="11" t="s">
        <v>701</v>
      </c>
    </row>
    <row r="186" spans="1:30" ht="16" customHeight="1" x14ac:dyDescent="0.35">
      <c r="A186" s="6">
        <v>393</v>
      </c>
      <c r="B186" s="8">
        <v>45507</v>
      </c>
      <c r="C186" s="8" t="s">
        <v>828</v>
      </c>
      <c r="D186" s="8">
        <v>45507</v>
      </c>
      <c r="E186" s="19">
        <v>0.53555555555555556</v>
      </c>
      <c r="F186" s="3" t="s">
        <v>33</v>
      </c>
      <c r="G186" s="3">
        <v>1</v>
      </c>
      <c r="H186" s="4"/>
      <c r="I186" s="3" t="s">
        <v>30</v>
      </c>
      <c r="J186" s="3">
        <v>22</v>
      </c>
      <c r="K186" s="5">
        <f t="shared" si="2"/>
        <v>22</v>
      </c>
      <c r="L186" s="3" t="s">
        <v>30</v>
      </c>
      <c r="M186" s="4"/>
      <c r="N186" s="3" t="s">
        <v>33</v>
      </c>
      <c r="O186" s="3" t="s">
        <v>33</v>
      </c>
      <c r="P186" s="3" t="s">
        <v>44</v>
      </c>
      <c r="Q186" s="3">
        <v>20</v>
      </c>
      <c r="R186" s="3" t="s">
        <v>30</v>
      </c>
      <c r="S186" s="3" t="s">
        <v>267</v>
      </c>
      <c r="T186" s="3" t="s">
        <v>30</v>
      </c>
      <c r="U186" s="3" t="s">
        <v>151</v>
      </c>
      <c r="V186" s="3" t="s">
        <v>829</v>
      </c>
      <c r="W186" s="3" t="s">
        <v>830</v>
      </c>
      <c r="X186" s="4"/>
      <c r="Y186" s="3">
        <v>5</v>
      </c>
      <c r="Z186" s="3">
        <v>4</v>
      </c>
      <c r="AA186" s="3">
        <v>4</v>
      </c>
      <c r="AB186" s="3">
        <v>5</v>
      </c>
      <c r="AC186" s="3" t="s">
        <v>831</v>
      </c>
      <c r="AD186" s="11" t="s">
        <v>832</v>
      </c>
    </row>
    <row r="187" spans="1:30" ht="16" customHeight="1" x14ac:dyDescent="0.35">
      <c r="A187" s="6">
        <v>391</v>
      </c>
      <c r="B187" s="8">
        <v>45509</v>
      </c>
      <c r="C187" s="8" t="s">
        <v>833</v>
      </c>
      <c r="D187" s="8">
        <v>45509</v>
      </c>
      <c r="E187" s="19">
        <v>0.7430092592592592</v>
      </c>
      <c r="F187" s="3" t="s">
        <v>30</v>
      </c>
      <c r="G187" s="4"/>
      <c r="H187" s="3">
        <v>24</v>
      </c>
      <c r="I187" s="3" t="s">
        <v>30</v>
      </c>
      <c r="J187" s="3">
        <v>31</v>
      </c>
      <c r="K187" s="5">
        <f t="shared" si="2"/>
        <v>7</v>
      </c>
      <c r="L187" s="3" t="s">
        <v>30</v>
      </c>
      <c r="M187" s="4"/>
      <c r="N187" s="3" t="s">
        <v>33</v>
      </c>
      <c r="O187" s="3" t="s">
        <v>33</v>
      </c>
      <c r="P187" s="3" t="s">
        <v>34</v>
      </c>
      <c r="Q187" s="3">
        <v>40</v>
      </c>
      <c r="R187" s="3" t="s">
        <v>30</v>
      </c>
      <c r="S187" s="3" t="s">
        <v>130</v>
      </c>
      <c r="T187" s="3" t="s">
        <v>33</v>
      </c>
      <c r="U187" s="4"/>
      <c r="V187" s="4"/>
      <c r="W187" s="4"/>
      <c r="X187" s="4"/>
      <c r="Y187" s="3">
        <v>5</v>
      </c>
      <c r="Z187" s="3">
        <v>4</v>
      </c>
      <c r="AA187" s="3">
        <v>4</v>
      </c>
      <c r="AB187" s="3">
        <v>4</v>
      </c>
      <c r="AC187" s="3" t="s">
        <v>834</v>
      </c>
      <c r="AD187" s="11" t="s">
        <v>76</v>
      </c>
    </row>
    <row r="188" spans="1:30" ht="16" customHeight="1" x14ac:dyDescent="0.35">
      <c r="A188" s="6">
        <v>390</v>
      </c>
      <c r="B188" s="8">
        <v>45509</v>
      </c>
      <c r="C188" s="8" t="s">
        <v>835</v>
      </c>
      <c r="D188" s="8">
        <v>45509</v>
      </c>
      <c r="E188" s="19">
        <v>0.81474537037037031</v>
      </c>
      <c r="F188" s="3" t="s">
        <v>33</v>
      </c>
      <c r="G188" s="3">
        <v>18</v>
      </c>
      <c r="H188" s="4"/>
      <c r="I188" s="3" t="s">
        <v>33</v>
      </c>
      <c r="J188" s="4"/>
      <c r="K188" s="5">
        <f t="shared" si="2"/>
        <v>0</v>
      </c>
      <c r="L188" s="4"/>
      <c r="M188" s="4"/>
      <c r="N188" s="4"/>
      <c r="O188" s="4"/>
      <c r="P188" s="4"/>
      <c r="Q188" s="4"/>
      <c r="R188" s="3" t="s">
        <v>30</v>
      </c>
      <c r="S188" s="3" t="s">
        <v>267</v>
      </c>
      <c r="T188" s="3" t="s">
        <v>30</v>
      </c>
      <c r="U188" s="3" t="s">
        <v>95</v>
      </c>
      <c r="V188" s="3" t="s">
        <v>53</v>
      </c>
      <c r="W188" s="3" t="s">
        <v>53</v>
      </c>
      <c r="X188" s="4"/>
      <c r="Y188" s="3">
        <v>5</v>
      </c>
      <c r="Z188" s="3">
        <v>4</v>
      </c>
      <c r="AA188" s="3">
        <v>5</v>
      </c>
      <c r="AB188" s="3">
        <v>4</v>
      </c>
      <c r="AC188" s="4"/>
      <c r="AD188" s="11" t="s">
        <v>154</v>
      </c>
    </row>
    <row r="189" spans="1:30" ht="16" customHeight="1" x14ac:dyDescent="0.35">
      <c r="A189" s="6">
        <v>389</v>
      </c>
      <c r="B189" s="8">
        <v>45510</v>
      </c>
      <c r="C189" s="8" t="s">
        <v>836</v>
      </c>
      <c r="D189" s="8">
        <v>45510</v>
      </c>
      <c r="E189" s="19">
        <v>9.8738425925925924E-2</v>
      </c>
      <c r="F189" s="3" t="s">
        <v>33</v>
      </c>
      <c r="G189" s="3">
        <v>9</v>
      </c>
      <c r="H189" s="4"/>
      <c r="I189" s="3" t="s">
        <v>33</v>
      </c>
      <c r="J189" s="4"/>
      <c r="K189" s="5">
        <f t="shared" si="2"/>
        <v>0</v>
      </c>
      <c r="L189" s="4"/>
      <c r="M189" s="4"/>
      <c r="N189" s="4"/>
      <c r="O189" s="4"/>
      <c r="P189" s="4"/>
      <c r="Q189" s="4"/>
      <c r="R189" s="3" t="s">
        <v>30</v>
      </c>
      <c r="S189" s="3" t="s">
        <v>267</v>
      </c>
      <c r="T189" s="3" t="s">
        <v>30</v>
      </c>
      <c r="U189" s="3" t="s">
        <v>837</v>
      </c>
      <c r="V189" s="3" t="s">
        <v>53</v>
      </c>
      <c r="W189" s="3" t="s">
        <v>838</v>
      </c>
      <c r="X189" s="4"/>
      <c r="Y189" s="3">
        <v>3</v>
      </c>
      <c r="Z189" s="3">
        <v>2</v>
      </c>
      <c r="AA189" s="3">
        <v>3</v>
      </c>
      <c r="AB189" s="3">
        <v>1</v>
      </c>
      <c r="AC189" s="4"/>
      <c r="AD189" s="11" t="s">
        <v>839</v>
      </c>
    </row>
    <row r="190" spans="1:30" ht="16" customHeight="1" x14ac:dyDescent="0.35">
      <c r="A190" s="6">
        <v>385</v>
      </c>
      <c r="B190" s="8">
        <v>45510</v>
      </c>
      <c r="C190" s="8" t="s">
        <v>840</v>
      </c>
      <c r="D190" s="8">
        <v>45510</v>
      </c>
      <c r="E190" s="19">
        <v>0.65136574074074072</v>
      </c>
      <c r="F190" s="3" t="s">
        <v>30</v>
      </c>
      <c r="G190" s="4"/>
      <c r="H190" s="3">
        <v>23</v>
      </c>
      <c r="I190" s="3" t="s">
        <v>30</v>
      </c>
      <c r="J190" s="3">
        <v>24</v>
      </c>
      <c r="K190" s="5">
        <f t="shared" si="2"/>
        <v>1</v>
      </c>
      <c r="L190" s="3" t="s">
        <v>30</v>
      </c>
      <c r="M190" s="4"/>
      <c r="N190" s="3" t="s">
        <v>33</v>
      </c>
      <c r="O190" s="3" t="s">
        <v>33</v>
      </c>
      <c r="P190" s="3" t="s">
        <v>34</v>
      </c>
      <c r="Q190" s="3">
        <v>40</v>
      </c>
      <c r="R190" s="3" t="s">
        <v>33</v>
      </c>
      <c r="S190" s="3" t="s">
        <v>183</v>
      </c>
      <c r="T190" s="3" t="s">
        <v>33</v>
      </c>
      <c r="U190" s="4"/>
      <c r="V190" s="4"/>
      <c r="W190" s="4"/>
      <c r="X190" s="4"/>
      <c r="Y190" s="3">
        <v>5</v>
      </c>
      <c r="Z190" s="3">
        <v>3</v>
      </c>
      <c r="AA190" s="3">
        <v>3</v>
      </c>
      <c r="AB190" s="3">
        <v>3</v>
      </c>
      <c r="AC190" s="4"/>
      <c r="AD190" s="11" t="s">
        <v>841</v>
      </c>
    </row>
    <row r="191" spans="1:30" ht="16" customHeight="1" x14ac:dyDescent="0.35">
      <c r="A191" s="6">
        <v>384</v>
      </c>
      <c r="B191" s="8">
        <v>45510</v>
      </c>
      <c r="C191" s="8" t="s">
        <v>842</v>
      </c>
      <c r="D191" s="8">
        <v>45510</v>
      </c>
      <c r="E191" s="19">
        <v>0.65168981481481481</v>
      </c>
      <c r="F191" s="3" t="s">
        <v>30</v>
      </c>
      <c r="G191" s="4"/>
      <c r="H191" s="3">
        <v>18</v>
      </c>
      <c r="I191" s="3" t="s">
        <v>30</v>
      </c>
      <c r="J191" s="3">
        <v>22</v>
      </c>
      <c r="K191" s="5">
        <f t="shared" si="2"/>
        <v>4</v>
      </c>
      <c r="L191" s="3" t="s">
        <v>30</v>
      </c>
      <c r="M191" s="4"/>
      <c r="N191" s="3" t="s">
        <v>30</v>
      </c>
      <c r="O191" s="3" t="s">
        <v>30</v>
      </c>
      <c r="P191" s="3" t="s">
        <v>34</v>
      </c>
      <c r="Q191" s="3">
        <v>40</v>
      </c>
      <c r="R191" s="3" t="s">
        <v>33</v>
      </c>
      <c r="S191" s="3" t="s">
        <v>51</v>
      </c>
      <c r="T191" s="3" t="s">
        <v>33</v>
      </c>
      <c r="U191" s="4"/>
      <c r="V191" s="4"/>
      <c r="W191" s="4"/>
      <c r="X191" s="4"/>
      <c r="Y191" s="3">
        <v>4</v>
      </c>
      <c r="Z191" s="3">
        <v>3</v>
      </c>
      <c r="AA191" s="3">
        <v>4</v>
      </c>
      <c r="AB191" s="3">
        <v>3</v>
      </c>
      <c r="AC191" s="3" t="s">
        <v>843</v>
      </c>
      <c r="AD191" s="11" t="s">
        <v>533</v>
      </c>
    </row>
    <row r="192" spans="1:30" ht="16" customHeight="1" x14ac:dyDescent="0.35">
      <c r="A192" s="6">
        <v>381</v>
      </c>
      <c r="B192" s="8">
        <v>45510</v>
      </c>
      <c r="C192" s="8" t="s">
        <v>844</v>
      </c>
      <c r="D192" s="8">
        <v>45510</v>
      </c>
      <c r="E192" s="19">
        <v>0.65179398148148149</v>
      </c>
      <c r="F192" s="3" t="s">
        <v>30</v>
      </c>
      <c r="G192" s="4"/>
      <c r="H192" s="3">
        <v>21.5</v>
      </c>
      <c r="I192" s="3" t="s">
        <v>30</v>
      </c>
      <c r="J192" s="3">
        <v>25</v>
      </c>
      <c r="K192" s="5">
        <f t="shared" si="2"/>
        <v>3.5</v>
      </c>
      <c r="L192" s="3" t="s">
        <v>30</v>
      </c>
      <c r="M192" s="4"/>
      <c r="N192" s="3" t="s">
        <v>30</v>
      </c>
      <c r="O192" s="3" t="s">
        <v>30</v>
      </c>
      <c r="P192" s="3" t="s">
        <v>34</v>
      </c>
      <c r="Q192" s="3">
        <v>40</v>
      </c>
      <c r="R192" s="3" t="s">
        <v>33</v>
      </c>
      <c r="S192" s="3" t="s">
        <v>1051</v>
      </c>
      <c r="T192" s="3" t="s">
        <v>33</v>
      </c>
      <c r="U192" s="4"/>
      <c r="V192" s="4"/>
      <c r="W192" s="4"/>
      <c r="X192" s="4"/>
      <c r="Y192" s="3">
        <v>5</v>
      </c>
      <c r="Z192" s="3">
        <v>5</v>
      </c>
      <c r="AA192" s="3">
        <v>5</v>
      </c>
      <c r="AB192" s="3">
        <v>4</v>
      </c>
      <c r="AC192" s="4"/>
      <c r="AD192" s="11" t="s">
        <v>159</v>
      </c>
    </row>
    <row r="193" spans="1:30" ht="16" customHeight="1" x14ac:dyDescent="0.35">
      <c r="A193" s="6">
        <v>374</v>
      </c>
      <c r="B193" s="8">
        <v>45510</v>
      </c>
      <c r="C193" s="8" t="s">
        <v>847</v>
      </c>
      <c r="D193" s="8">
        <v>45510</v>
      </c>
      <c r="E193" s="19">
        <v>0.65208333333333335</v>
      </c>
      <c r="F193" s="3" t="s">
        <v>30</v>
      </c>
      <c r="G193" s="4"/>
      <c r="H193" s="3">
        <v>26</v>
      </c>
      <c r="I193" s="3" t="s">
        <v>30</v>
      </c>
      <c r="J193" s="3">
        <v>28</v>
      </c>
      <c r="K193" s="5">
        <f t="shared" si="2"/>
        <v>2</v>
      </c>
      <c r="L193" s="3" t="s">
        <v>30</v>
      </c>
      <c r="M193" s="4"/>
      <c r="N193" s="3" t="s">
        <v>33</v>
      </c>
      <c r="O193" s="3" t="s">
        <v>33</v>
      </c>
      <c r="P193" s="3" t="s">
        <v>44</v>
      </c>
      <c r="Q193" s="3">
        <v>25</v>
      </c>
      <c r="R193" s="3" t="s">
        <v>30</v>
      </c>
      <c r="S193" s="3" t="s">
        <v>183</v>
      </c>
      <c r="T193" s="3" t="s">
        <v>33</v>
      </c>
      <c r="U193" s="4"/>
      <c r="V193" s="4"/>
      <c r="W193" s="4"/>
      <c r="X193" s="4"/>
      <c r="Y193" s="3">
        <v>4</v>
      </c>
      <c r="Z193" s="3">
        <v>3</v>
      </c>
      <c r="AA193" s="3">
        <v>3</v>
      </c>
      <c r="AB193" s="3">
        <v>3</v>
      </c>
      <c r="AC193" s="4"/>
      <c r="AD193" s="11" t="s">
        <v>848</v>
      </c>
    </row>
    <row r="194" spans="1:30" ht="16" customHeight="1" x14ac:dyDescent="0.35">
      <c r="A194" s="6">
        <v>373</v>
      </c>
      <c r="B194" s="8">
        <v>45510</v>
      </c>
      <c r="C194" s="8" t="s">
        <v>849</v>
      </c>
      <c r="D194" s="8">
        <v>45510</v>
      </c>
      <c r="E194" s="19">
        <v>0.65224537037037034</v>
      </c>
      <c r="F194" s="3" t="s">
        <v>30</v>
      </c>
      <c r="G194" s="4"/>
      <c r="H194" s="3">
        <v>25</v>
      </c>
      <c r="I194" s="3" t="s">
        <v>30</v>
      </c>
      <c r="J194" s="3">
        <v>35</v>
      </c>
      <c r="K194" s="5">
        <f t="shared" ref="K194:K257" si="3">J194-H194</f>
        <v>10</v>
      </c>
      <c r="L194" s="3" t="s">
        <v>30</v>
      </c>
      <c r="M194" s="4"/>
      <c r="N194" s="3" t="s">
        <v>30</v>
      </c>
      <c r="O194" s="3" t="s">
        <v>30</v>
      </c>
      <c r="P194" s="3" t="s">
        <v>34</v>
      </c>
      <c r="Q194" s="3">
        <v>35</v>
      </c>
      <c r="R194" s="3" t="s">
        <v>33</v>
      </c>
      <c r="S194" s="3" t="s">
        <v>124</v>
      </c>
      <c r="T194" s="3" t="s">
        <v>33</v>
      </c>
      <c r="U194" s="4"/>
      <c r="V194" s="4"/>
      <c r="W194" s="4"/>
      <c r="X194" s="4"/>
      <c r="Y194" s="3">
        <v>4</v>
      </c>
      <c r="Z194" s="3">
        <v>4</v>
      </c>
      <c r="AA194" s="3">
        <v>4</v>
      </c>
      <c r="AB194" s="3">
        <v>4</v>
      </c>
      <c r="AC194" s="3" t="s">
        <v>850</v>
      </c>
      <c r="AD194" s="11" t="s">
        <v>257</v>
      </c>
    </row>
    <row r="195" spans="1:30" ht="16" customHeight="1" x14ac:dyDescent="0.35">
      <c r="A195" s="6">
        <v>369</v>
      </c>
      <c r="B195" s="8">
        <v>45510</v>
      </c>
      <c r="C195" s="8" t="s">
        <v>851</v>
      </c>
      <c r="D195" s="8">
        <v>45510</v>
      </c>
      <c r="E195" s="19">
        <v>0.65241898148148147</v>
      </c>
      <c r="F195" s="3" t="s">
        <v>30</v>
      </c>
      <c r="G195" s="4"/>
      <c r="H195" s="3">
        <v>19</v>
      </c>
      <c r="I195" s="3" t="s">
        <v>30</v>
      </c>
      <c r="J195" s="3">
        <v>19</v>
      </c>
      <c r="K195" s="5">
        <f t="shared" si="3"/>
        <v>0</v>
      </c>
      <c r="L195" s="3" t="s">
        <v>30</v>
      </c>
      <c r="M195" s="4"/>
      <c r="N195" s="3" t="s">
        <v>33</v>
      </c>
      <c r="O195" s="3" t="s">
        <v>33</v>
      </c>
      <c r="P195" s="3" t="s">
        <v>34</v>
      </c>
      <c r="Q195" s="3">
        <v>40</v>
      </c>
      <c r="R195" s="3" t="s">
        <v>33</v>
      </c>
      <c r="S195" s="3" t="s">
        <v>252</v>
      </c>
      <c r="T195" s="3" t="s">
        <v>33</v>
      </c>
      <c r="U195" s="4"/>
      <c r="V195" s="4"/>
      <c r="W195" s="4"/>
      <c r="X195" s="4"/>
      <c r="Y195" s="3">
        <v>5</v>
      </c>
      <c r="Z195" s="3">
        <v>5</v>
      </c>
      <c r="AA195" s="3">
        <v>5</v>
      </c>
      <c r="AB195" s="3">
        <v>5</v>
      </c>
      <c r="AC195" s="4"/>
      <c r="AD195" s="11" t="s">
        <v>852</v>
      </c>
    </row>
    <row r="196" spans="1:30" ht="16" customHeight="1" x14ac:dyDescent="0.35">
      <c r="A196" s="6">
        <v>368</v>
      </c>
      <c r="B196" s="8">
        <v>45510</v>
      </c>
      <c r="C196" s="8" t="s">
        <v>853</v>
      </c>
      <c r="D196" s="8">
        <v>45510</v>
      </c>
      <c r="E196" s="19">
        <v>0.65247685185185189</v>
      </c>
      <c r="F196" s="3" t="s">
        <v>30</v>
      </c>
      <c r="G196" s="4"/>
      <c r="H196" s="3">
        <v>23.5</v>
      </c>
      <c r="I196" s="3" t="s">
        <v>30</v>
      </c>
      <c r="J196" s="3">
        <v>25</v>
      </c>
      <c r="K196" s="5">
        <f t="shared" si="3"/>
        <v>1.5</v>
      </c>
      <c r="L196" s="3" t="s">
        <v>30</v>
      </c>
      <c r="M196" s="4"/>
      <c r="N196" s="3" t="s">
        <v>33</v>
      </c>
      <c r="O196" s="3" t="s">
        <v>33</v>
      </c>
      <c r="P196" s="3" t="s">
        <v>34</v>
      </c>
      <c r="Q196" s="3">
        <v>40</v>
      </c>
      <c r="R196" s="3" t="s">
        <v>30</v>
      </c>
      <c r="S196" s="3" t="s">
        <v>124</v>
      </c>
      <c r="T196" s="3" t="s">
        <v>33</v>
      </c>
      <c r="U196" s="4"/>
      <c r="V196" s="4"/>
      <c r="W196" s="4"/>
      <c r="X196" s="4"/>
      <c r="Y196" s="3">
        <v>5</v>
      </c>
      <c r="Z196" s="3">
        <v>5</v>
      </c>
      <c r="AA196" s="3">
        <v>5</v>
      </c>
      <c r="AB196" s="3">
        <v>5</v>
      </c>
      <c r="AC196" s="3" t="s">
        <v>855</v>
      </c>
      <c r="AD196" s="11" t="s">
        <v>856</v>
      </c>
    </row>
    <row r="197" spans="1:30" ht="16" customHeight="1" x14ac:dyDescent="0.35">
      <c r="A197" s="6">
        <v>366</v>
      </c>
      <c r="B197" s="8">
        <v>45510</v>
      </c>
      <c r="C197" s="8" t="s">
        <v>857</v>
      </c>
      <c r="D197" s="8">
        <v>45510</v>
      </c>
      <c r="E197" s="19">
        <v>0.65340277777777778</v>
      </c>
      <c r="F197" s="3" t="s">
        <v>30</v>
      </c>
      <c r="G197" s="4"/>
      <c r="H197" s="3">
        <v>25</v>
      </c>
      <c r="I197" s="3" t="s">
        <v>30</v>
      </c>
      <c r="J197" s="3">
        <v>30</v>
      </c>
      <c r="K197" s="5">
        <f t="shared" si="3"/>
        <v>5</v>
      </c>
      <c r="L197" s="3" t="s">
        <v>30</v>
      </c>
      <c r="M197" s="4"/>
      <c r="N197" s="3" t="s">
        <v>33</v>
      </c>
      <c r="O197" s="3" t="s">
        <v>33</v>
      </c>
      <c r="P197" s="3" t="s">
        <v>34</v>
      </c>
      <c r="Q197" s="3">
        <v>40</v>
      </c>
      <c r="R197" s="3" t="s">
        <v>30</v>
      </c>
      <c r="S197" s="3" t="s">
        <v>252</v>
      </c>
      <c r="T197" s="3" t="s">
        <v>30</v>
      </c>
      <c r="U197" s="3" t="s">
        <v>837</v>
      </c>
      <c r="V197" s="3" t="s">
        <v>858</v>
      </c>
      <c r="W197" s="4"/>
      <c r="X197" s="4"/>
      <c r="Y197" s="3">
        <v>4</v>
      </c>
      <c r="Z197" s="3">
        <v>4</v>
      </c>
      <c r="AA197" s="3">
        <v>5</v>
      </c>
      <c r="AB197" s="3">
        <v>5</v>
      </c>
      <c r="AC197" s="4"/>
      <c r="AD197" s="11" t="s">
        <v>859</v>
      </c>
    </row>
    <row r="198" spans="1:30" ht="16" customHeight="1" x14ac:dyDescent="0.35">
      <c r="A198" s="6">
        <v>365</v>
      </c>
      <c r="B198" s="8">
        <v>45510</v>
      </c>
      <c r="C198" s="8" t="s">
        <v>860</v>
      </c>
      <c r="D198" s="8">
        <v>45510</v>
      </c>
      <c r="E198" s="19">
        <v>0.65396990740740735</v>
      </c>
      <c r="F198" s="3" t="s">
        <v>30</v>
      </c>
      <c r="G198" s="4"/>
      <c r="H198" s="3">
        <v>24</v>
      </c>
      <c r="I198" s="3" t="s">
        <v>33</v>
      </c>
      <c r="J198" s="4"/>
      <c r="K198" s="5">
        <f t="shared" si="3"/>
        <v>-24</v>
      </c>
      <c r="L198" s="4"/>
      <c r="M198" s="4"/>
      <c r="N198" s="4"/>
      <c r="O198" s="4"/>
      <c r="P198" s="4"/>
      <c r="Q198" s="4"/>
      <c r="R198" s="3" t="s">
        <v>30</v>
      </c>
      <c r="S198" s="3" t="s">
        <v>130</v>
      </c>
      <c r="T198" s="3" t="s">
        <v>30</v>
      </c>
      <c r="U198" s="3" t="s">
        <v>52</v>
      </c>
      <c r="V198" s="3" t="s">
        <v>861</v>
      </c>
      <c r="W198" s="3" t="s">
        <v>862</v>
      </c>
      <c r="X198" s="4"/>
      <c r="Y198" s="3">
        <v>3</v>
      </c>
      <c r="Z198" s="3">
        <v>3</v>
      </c>
      <c r="AA198" s="3">
        <v>5</v>
      </c>
      <c r="AB198" s="3">
        <v>4</v>
      </c>
      <c r="AC198" s="3" t="s">
        <v>863</v>
      </c>
      <c r="AD198" s="11" t="s">
        <v>864</v>
      </c>
    </row>
    <row r="199" spans="1:30" ht="16" customHeight="1" x14ac:dyDescent="0.35">
      <c r="A199" s="6">
        <v>363</v>
      </c>
      <c r="B199" s="8">
        <v>45510</v>
      </c>
      <c r="C199" s="8" t="s">
        <v>865</v>
      </c>
      <c r="D199" s="8">
        <v>45510</v>
      </c>
      <c r="E199" s="19">
        <v>0.6558680555555555</v>
      </c>
      <c r="F199" s="3" t="s">
        <v>33</v>
      </c>
      <c r="G199" s="3">
        <v>0</v>
      </c>
      <c r="H199" s="4"/>
      <c r="I199" s="3" t="s">
        <v>30</v>
      </c>
      <c r="J199" s="3">
        <v>50</v>
      </c>
      <c r="K199" s="5">
        <f t="shared" si="3"/>
        <v>50</v>
      </c>
      <c r="L199" s="3" t="s">
        <v>30</v>
      </c>
      <c r="M199" s="4"/>
      <c r="N199" s="3" t="s">
        <v>33</v>
      </c>
      <c r="O199" s="3" t="s">
        <v>30</v>
      </c>
      <c r="P199" s="3" t="s">
        <v>44</v>
      </c>
      <c r="Q199" s="3">
        <v>20</v>
      </c>
      <c r="R199" s="3" t="s">
        <v>33</v>
      </c>
      <c r="S199" s="3" t="s">
        <v>1052</v>
      </c>
      <c r="T199" s="3" t="s">
        <v>30</v>
      </c>
      <c r="U199" s="3" t="s">
        <v>95</v>
      </c>
      <c r="V199" s="3" t="s">
        <v>53</v>
      </c>
      <c r="W199" s="3" t="s">
        <v>867</v>
      </c>
      <c r="X199" s="4"/>
      <c r="Y199" s="3">
        <v>5</v>
      </c>
      <c r="Z199" s="3">
        <v>5</v>
      </c>
      <c r="AA199" s="3">
        <v>5</v>
      </c>
      <c r="AB199" s="3">
        <v>5</v>
      </c>
      <c r="AC199" s="4"/>
      <c r="AD199" s="11" t="s">
        <v>769</v>
      </c>
    </row>
    <row r="200" spans="1:30" ht="16" customHeight="1" x14ac:dyDescent="0.35">
      <c r="A200" s="6">
        <v>358</v>
      </c>
      <c r="B200" s="8">
        <v>45510</v>
      </c>
      <c r="C200" s="8" t="s">
        <v>868</v>
      </c>
      <c r="D200" s="8">
        <v>45510</v>
      </c>
      <c r="E200" s="19">
        <v>0.65909722222222222</v>
      </c>
      <c r="F200" s="3" t="s">
        <v>30</v>
      </c>
      <c r="G200" s="4"/>
      <c r="H200" s="3">
        <v>25</v>
      </c>
      <c r="I200" s="3" t="s">
        <v>30</v>
      </c>
      <c r="J200" s="3">
        <v>23.5</v>
      </c>
      <c r="K200" s="5">
        <f t="shared" si="3"/>
        <v>-1.5</v>
      </c>
      <c r="L200" s="3" t="s">
        <v>30</v>
      </c>
      <c r="M200" s="4"/>
      <c r="N200" s="3" t="s">
        <v>33</v>
      </c>
      <c r="O200" s="3" t="s">
        <v>30</v>
      </c>
      <c r="P200" s="3" t="s">
        <v>34</v>
      </c>
      <c r="Q200" s="3">
        <v>40</v>
      </c>
      <c r="R200" s="3" t="s">
        <v>30</v>
      </c>
      <c r="S200" s="3" t="s">
        <v>267</v>
      </c>
      <c r="T200" s="3" t="s">
        <v>30</v>
      </c>
      <c r="U200" s="3" t="s">
        <v>95</v>
      </c>
      <c r="V200" s="3" t="s">
        <v>869</v>
      </c>
      <c r="W200" s="4"/>
      <c r="X200" s="4"/>
      <c r="Y200" s="3">
        <v>5</v>
      </c>
      <c r="Z200" s="3">
        <v>5</v>
      </c>
      <c r="AA200" s="3">
        <v>5</v>
      </c>
      <c r="AB200" s="3">
        <v>4</v>
      </c>
      <c r="AC200" s="4"/>
      <c r="AD200" s="11" t="s">
        <v>870</v>
      </c>
    </row>
    <row r="201" spans="1:30" ht="16" customHeight="1" x14ac:dyDescent="0.35">
      <c r="A201" s="6">
        <v>356</v>
      </c>
      <c r="B201" s="8">
        <v>45510</v>
      </c>
      <c r="C201" s="8" t="s">
        <v>871</v>
      </c>
      <c r="D201" s="8">
        <v>45510</v>
      </c>
      <c r="E201" s="19">
        <v>0.66107638888888887</v>
      </c>
      <c r="F201" s="3" t="s">
        <v>30</v>
      </c>
      <c r="G201" s="4"/>
      <c r="H201" s="7">
        <v>10.119999999999999</v>
      </c>
      <c r="I201" s="3" t="s">
        <v>30</v>
      </c>
      <c r="J201" s="3">
        <v>23</v>
      </c>
      <c r="K201" s="5">
        <f t="shared" si="3"/>
        <v>12.88</v>
      </c>
      <c r="L201" s="3" t="s">
        <v>30</v>
      </c>
      <c r="M201" s="4"/>
      <c r="N201" s="3" t="s">
        <v>33</v>
      </c>
      <c r="O201" s="3" t="s">
        <v>33</v>
      </c>
      <c r="P201" s="3" t="s">
        <v>44</v>
      </c>
      <c r="Q201" s="3">
        <v>25</v>
      </c>
      <c r="R201" s="3" t="s">
        <v>33</v>
      </c>
      <c r="S201" s="3" t="s">
        <v>124</v>
      </c>
      <c r="T201" s="3" t="s">
        <v>33</v>
      </c>
      <c r="U201" s="4"/>
      <c r="V201" s="4"/>
      <c r="W201" s="4"/>
      <c r="X201" s="4"/>
      <c r="Y201" s="3">
        <v>5</v>
      </c>
      <c r="Z201" s="3">
        <v>4</v>
      </c>
      <c r="AA201" s="3">
        <v>5</v>
      </c>
      <c r="AB201" s="3">
        <v>5</v>
      </c>
      <c r="AC201" s="4"/>
      <c r="AD201" s="11" t="s">
        <v>873</v>
      </c>
    </row>
    <row r="202" spans="1:30" ht="16" customHeight="1" x14ac:dyDescent="0.35">
      <c r="A202" s="6">
        <v>354</v>
      </c>
      <c r="B202" s="8">
        <v>45510</v>
      </c>
      <c r="C202" s="8" t="s">
        <v>874</v>
      </c>
      <c r="D202" s="8">
        <v>45510</v>
      </c>
      <c r="E202" s="19">
        <v>0.66212962962962962</v>
      </c>
      <c r="F202" s="3" t="s">
        <v>30</v>
      </c>
      <c r="G202" s="4"/>
      <c r="H202" s="3">
        <v>19</v>
      </c>
      <c r="I202" s="3" t="s">
        <v>30</v>
      </c>
      <c r="J202" s="3">
        <v>18</v>
      </c>
      <c r="K202" s="5">
        <f t="shared" si="3"/>
        <v>-1</v>
      </c>
      <c r="L202" s="3" t="s">
        <v>30</v>
      </c>
      <c r="M202" s="4"/>
      <c r="N202" s="3" t="s">
        <v>33</v>
      </c>
      <c r="O202" s="3" t="s">
        <v>30</v>
      </c>
      <c r="P202" s="3" t="s">
        <v>34</v>
      </c>
      <c r="Q202" s="3">
        <v>40</v>
      </c>
      <c r="R202" s="3" t="s">
        <v>33</v>
      </c>
      <c r="S202" s="3" t="s">
        <v>53</v>
      </c>
      <c r="T202" s="3" t="s">
        <v>33</v>
      </c>
      <c r="U202" s="4"/>
      <c r="V202" s="4"/>
      <c r="W202" s="4"/>
      <c r="X202" s="4"/>
      <c r="Y202" s="3">
        <v>1</v>
      </c>
      <c r="Z202" s="3">
        <v>1</v>
      </c>
      <c r="AA202" s="3">
        <v>1</v>
      </c>
      <c r="AB202" s="3">
        <v>1</v>
      </c>
      <c r="AC202" s="3" t="s">
        <v>875</v>
      </c>
      <c r="AD202" s="11" t="s">
        <v>876</v>
      </c>
    </row>
    <row r="203" spans="1:30" ht="16" customHeight="1" x14ac:dyDescent="0.35">
      <c r="A203" s="6">
        <v>353</v>
      </c>
      <c r="B203" s="8">
        <v>45510</v>
      </c>
      <c r="C203" s="8" t="s">
        <v>877</v>
      </c>
      <c r="D203" s="8">
        <v>45510</v>
      </c>
      <c r="E203" s="19">
        <v>0.66402777777777777</v>
      </c>
      <c r="F203" s="3" t="s">
        <v>33</v>
      </c>
      <c r="G203" s="3">
        <v>3</v>
      </c>
      <c r="H203" s="4"/>
      <c r="I203" s="3" t="s">
        <v>33</v>
      </c>
      <c r="J203" s="4"/>
      <c r="K203" s="5">
        <f t="shared" si="3"/>
        <v>0</v>
      </c>
      <c r="L203" s="4"/>
      <c r="M203" s="4"/>
      <c r="N203" s="4"/>
      <c r="O203" s="4"/>
      <c r="P203" s="4"/>
      <c r="Q203" s="4"/>
      <c r="R203" s="3" t="s">
        <v>30</v>
      </c>
      <c r="S203" s="3" t="s">
        <v>1033</v>
      </c>
      <c r="T203" s="3" t="s">
        <v>33</v>
      </c>
      <c r="U203" s="4"/>
      <c r="V203" s="4"/>
      <c r="W203" s="4"/>
      <c r="X203" s="4"/>
      <c r="Y203" s="3">
        <v>5</v>
      </c>
      <c r="Z203" s="3">
        <v>5</v>
      </c>
      <c r="AA203" s="3">
        <v>4</v>
      </c>
      <c r="AB203" s="3">
        <v>4</v>
      </c>
      <c r="AC203" s="4"/>
      <c r="AD203" s="11" t="s">
        <v>879</v>
      </c>
    </row>
    <row r="204" spans="1:30" ht="16" customHeight="1" x14ac:dyDescent="0.35">
      <c r="A204" s="6">
        <v>351</v>
      </c>
      <c r="B204" s="8">
        <v>45510</v>
      </c>
      <c r="C204" s="8" t="s">
        <v>880</v>
      </c>
      <c r="D204" s="8">
        <v>45510</v>
      </c>
      <c r="E204" s="19">
        <v>0.66673611111111108</v>
      </c>
      <c r="F204" s="3" t="s">
        <v>30</v>
      </c>
      <c r="G204" s="4"/>
      <c r="H204" s="3">
        <v>67500</v>
      </c>
      <c r="I204" s="3" t="s">
        <v>33</v>
      </c>
      <c r="J204" s="4"/>
      <c r="K204" s="5">
        <f t="shared" si="3"/>
        <v>-67500</v>
      </c>
      <c r="L204" s="4"/>
      <c r="M204" s="4"/>
      <c r="N204" s="4"/>
      <c r="O204" s="4"/>
      <c r="P204" s="4"/>
      <c r="Q204" s="4"/>
      <c r="R204" s="3" t="s">
        <v>30</v>
      </c>
      <c r="S204" s="3" t="s">
        <v>124</v>
      </c>
      <c r="T204" s="3" t="s">
        <v>30</v>
      </c>
      <c r="U204" s="3" t="s">
        <v>95</v>
      </c>
      <c r="V204" s="3" t="s">
        <v>882</v>
      </c>
      <c r="W204" s="4"/>
      <c r="X204" s="4"/>
      <c r="Y204" s="3">
        <v>4</v>
      </c>
      <c r="Z204" s="3">
        <v>4</v>
      </c>
      <c r="AA204" s="3">
        <v>5</v>
      </c>
      <c r="AB204" s="3">
        <v>3</v>
      </c>
      <c r="AC204" s="3" t="s">
        <v>883</v>
      </c>
      <c r="AD204" s="11" t="s">
        <v>864</v>
      </c>
    </row>
    <row r="205" spans="1:30" ht="16" customHeight="1" x14ac:dyDescent="0.35">
      <c r="A205" s="6">
        <v>347</v>
      </c>
      <c r="B205" s="8">
        <v>45510</v>
      </c>
      <c r="C205" s="8" t="s">
        <v>884</v>
      </c>
      <c r="D205" s="8">
        <v>45510</v>
      </c>
      <c r="E205" s="19">
        <v>0.66697916666666668</v>
      </c>
      <c r="F205" s="3" t="s">
        <v>30</v>
      </c>
      <c r="G205" s="4"/>
      <c r="H205" s="3">
        <v>20</v>
      </c>
      <c r="I205" s="3" t="s">
        <v>30</v>
      </c>
      <c r="J205" s="3">
        <v>20</v>
      </c>
      <c r="K205" s="5">
        <f t="shared" si="3"/>
        <v>0</v>
      </c>
      <c r="L205" s="3" t="s">
        <v>30</v>
      </c>
      <c r="M205" s="4"/>
      <c r="N205" s="3" t="s">
        <v>30</v>
      </c>
      <c r="O205" s="3" t="s">
        <v>30</v>
      </c>
      <c r="P205" s="3" t="s">
        <v>34</v>
      </c>
      <c r="Q205" s="3">
        <v>40</v>
      </c>
      <c r="R205" s="3" t="s">
        <v>33</v>
      </c>
      <c r="S205" s="3" t="s">
        <v>46</v>
      </c>
      <c r="T205" s="3" t="s">
        <v>33</v>
      </c>
      <c r="U205" s="4"/>
      <c r="V205" s="4"/>
      <c r="W205" s="4"/>
      <c r="X205" s="4"/>
      <c r="Y205" s="3">
        <v>5</v>
      </c>
      <c r="Z205" s="3">
        <v>5</v>
      </c>
      <c r="AA205" s="3">
        <v>5</v>
      </c>
      <c r="AB205" s="3">
        <v>5</v>
      </c>
      <c r="AC205" s="3" t="s">
        <v>197</v>
      </c>
      <c r="AD205" s="11" t="s">
        <v>885</v>
      </c>
    </row>
    <row r="206" spans="1:30" ht="16" customHeight="1" x14ac:dyDescent="0.35">
      <c r="A206" s="6">
        <v>343</v>
      </c>
      <c r="B206" s="8">
        <v>45510</v>
      </c>
      <c r="C206" s="8" t="s">
        <v>886</v>
      </c>
      <c r="D206" s="8">
        <v>45510</v>
      </c>
      <c r="E206" s="19">
        <v>0.67001157407407408</v>
      </c>
      <c r="F206" s="3" t="s">
        <v>33</v>
      </c>
      <c r="G206" s="3">
        <v>10</v>
      </c>
      <c r="H206" s="4"/>
      <c r="I206" s="3" t="s">
        <v>33</v>
      </c>
      <c r="J206" s="4"/>
      <c r="K206" s="5">
        <f t="shared" si="3"/>
        <v>0</v>
      </c>
      <c r="L206" s="4"/>
      <c r="M206" s="4"/>
      <c r="N206" s="4"/>
      <c r="O206" s="4"/>
      <c r="P206" s="4"/>
      <c r="Q206" s="4"/>
      <c r="R206" s="3" t="s">
        <v>33</v>
      </c>
      <c r="S206" s="3" t="s">
        <v>60</v>
      </c>
      <c r="T206" s="3" t="s">
        <v>30</v>
      </c>
      <c r="U206" s="3" t="s">
        <v>887</v>
      </c>
      <c r="V206" s="3" t="s">
        <v>888</v>
      </c>
      <c r="W206" s="3" t="s">
        <v>889</v>
      </c>
      <c r="X206" s="4"/>
      <c r="Y206" s="3">
        <v>5</v>
      </c>
      <c r="Z206" s="3">
        <v>5</v>
      </c>
      <c r="AA206" s="3">
        <v>5</v>
      </c>
      <c r="AB206" s="3">
        <v>3</v>
      </c>
      <c r="AC206" s="3" t="s">
        <v>890</v>
      </c>
      <c r="AD206" s="11" t="s">
        <v>304</v>
      </c>
    </row>
    <row r="207" spans="1:30" ht="16" customHeight="1" x14ac:dyDescent="0.35">
      <c r="A207" s="6">
        <v>340</v>
      </c>
      <c r="B207" s="8">
        <v>45510</v>
      </c>
      <c r="C207" s="8" t="s">
        <v>891</v>
      </c>
      <c r="D207" s="8">
        <v>45510</v>
      </c>
      <c r="E207" s="19">
        <v>0.67100694444444453</v>
      </c>
      <c r="F207" s="3" t="s">
        <v>30</v>
      </c>
      <c r="G207" s="4"/>
      <c r="H207" s="3">
        <v>10</v>
      </c>
      <c r="I207" s="3" t="s">
        <v>33</v>
      </c>
      <c r="J207" s="4"/>
      <c r="K207" s="5">
        <f t="shared" si="3"/>
        <v>-10</v>
      </c>
      <c r="L207" s="4"/>
      <c r="M207" s="4"/>
      <c r="N207" s="4"/>
      <c r="O207" s="4"/>
      <c r="P207" s="4"/>
      <c r="Q207" s="4"/>
      <c r="R207" s="3" t="s">
        <v>30</v>
      </c>
      <c r="S207" s="3" t="s">
        <v>267</v>
      </c>
      <c r="T207" s="3" t="s">
        <v>33</v>
      </c>
      <c r="U207" s="4"/>
      <c r="V207" s="4"/>
      <c r="W207" s="4"/>
      <c r="X207" s="4"/>
      <c r="Y207" s="3">
        <v>5</v>
      </c>
      <c r="Z207" s="3">
        <v>4</v>
      </c>
      <c r="AA207" s="3">
        <v>5</v>
      </c>
      <c r="AB207" s="3">
        <v>4</v>
      </c>
      <c r="AC207" s="4"/>
      <c r="AD207" s="11" t="s">
        <v>892</v>
      </c>
    </row>
    <row r="208" spans="1:30" ht="16" customHeight="1" x14ac:dyDescent="0.35">
      <c r="A208" s="6">
        <v>335</v>
      </c>
      <c r="B208" s="8">
        <v>45510</v>
      </c>
      <c r="C208" s="8" t="s">
        <v>893</v>
      </c>
      <c r="D208" s="8">
        <v>45510</v>
      </c>
      <c r="E208" s="19">
        <v>0.67224537037037047</v>
      </c>
      <c r="F208" s="3" t="s">
        <v>30</v>
      </c>
      <c r="G208" s="4"/>
      <c r="H208" s="3">
        <v>36.54</v>
      </c>
      <c r="I208" s="3" t="s">
        <v>30</v>
      </c>
      <c r="J208" s="3">
        <v>38.46</v>
      </c>
      <c r="K208" s="5">
        <f t="shared" si="3"/>
        <v>1.9200000000000017</v>
      </c>
      <c r="L208" s="3" t="s">
        <v>30</v>
      </c>
      <c r="M208" s="4"/>
      <c r="N208" s="3" t="s">
        <v>33</v>
      </c>
      <c r="O208" s="3" t="s">
        <v>33</v>
      </c>
      <c r="P208" s="3" t="s">
        <v>34</v>
      </c>
      <c r="Q208" s="3">
        <v>40</v>
      </c>
      <c r="R208" s="3" t="s">
        <v>33</v>
      </c>
      <c r="S208" s="3" t="s">
        <v>124</v>
      </c>
      <c r="T208" s="3" t="s">
        <v>30</v>
      </c>
      <c r="U208" s="3" t="s">
        <v>95</v>
      </c>
      <c r="V208" s="3" t="s">
        <v>325</v>
      </c>
      <c r="W208" s="3" t="s">
        <v>895</v>
      </c>
      <c r="X208" s="4"/>
      <c r="Y208" s="3">
        <v>4</v>
      </c>
      <c r="Z208" s="3">
        <v>4</v>
      </c>
      <c r="AA208" s="3">
        <v>4</v>
      </c>
      <c r="AB208" s="3">
        <v>4</v>
      </c>
      <c r="AC208" s="3" t="s">
        <v>896</v>
      </c>
      <c r="AD208" s="12"/>
    </row>
    <row r="209" spans="1:30" ht="16" customHeight="1" x14ac:dyDescent="0.35">
      <c r="A209" s="6">
        <v>334</v>
      </c>
      <c r="B209" s="8">
        <v>45510</v>
      </c>
      <c r="C209" s="8" t="s">
        <v>897</v>
      </c>
      <c r="D209" s="8">
        <v>45510</v>
      </c>
      <c r="E209" s="19">
        <v>0.67475694444444445</v>
      </c>
      <c r="F209" s="3" t="s">
        <v>30</v>
      </c>
      <c r="G209" s="4"/>
      <c r="H209" s="3">
        <v>38</v>
      </c>
      <c r="I209" s="3" t="s">
        <v>30</v>
      </c>
      <c r="J209" s="3">
        <v>50</v>
      </c>
      <c r="K209" s="5">
        <f t="shared" si="3"/>
        <v>12</v>
      </c>
      <c r="L209" s="3" t="s">
        <v>30</v>
      </c>
      <c r="M209" s="4"/>
      <c r="N209" s="3" t="s">
        <v>30</v>
      </c>
      <c r="O209" s="3" t="s">
        <v>30</v>
      </c>
      <c r="P209" s="3" t="s">
        <v>34</v>
      </c>
      <c r="Q209" s="4"/>
      <c r="R209" s="3" t="s">
        <v>33</v>
      </c>
      <c r="S209" s="3" t="s">
        <v>107</v>
      </c>
      <c r="T209" s="3" t="s">
        <v>33</v>
      </c>
      <c r="U209" s="4"/>
      <c r="V209" s="4"/>
      <c r="W209" s="4"/>
      <c r="X209" s="4"/>
      <c r="Y209" s="3">
        <v>5</v>
      </c>
      <c r="Z209" s="3">
        <v>5</v>
      </c>
      <c r="AA209" s="3">
        <v>4</v>
      </c>
      <c r="AB209" s="3">
        <v>4</v>
      </c>
      <c r="AC209" s="4"/>
      <c r="AD209" s="11" t="s">
        <v>701</v>
      </c>
    </row>
    <row r="210" spans="1:30" ht="16" customHeight="1" x14ac:dyDescent="0.35">
      <c r="A210" s="6">
        <v>331</v>
      </c>
      <c r="B210" s="8">
        <v>45510</v>
      </c>
      <c r="C210" s="8" t="s">
        <v>898</v>
      </c>
      <c r="D210" s="8">
        <v>45510</v>
      </c>
      <c r="E210" s="19">
        <v>0.67487268518518517</v>
      </c>
      <c r="F210" s="3" t="s">
        <v>33</v>
      </c>
      <c r="G210" s="3">
        <v>12</v>
      </c>
      <c r="H210" s="4"/>
      <c r="I210" s="3" t="s">
        <v>30</v>
      </c>
      <c r="J210" s="3">
        <v>17</v>
      </c>
      <c r="K210" s="5">
        <f t="shared" si="3"/>
        <v>17</v>
      </c>
      <c r="L210" s="3" t="s">
        <v>30</v>
      </c>
      <c r="M210" s="4"/>
      <c r="N210" s="3" t="s">
        <v>33</v>
      </c>
      <c r="O210" s="3" t="s">
        <v>30</v>
      </c>
      <c r="P210" s="3" t="s">
        <v>44</v>
      </c>
      <c r="Q210" s="3">
        <v>25</v>
      </c>
      <c r="R210" s="3" t="s">
        <v>30</v>
      </c>
      <c r="S210" s="3" t="s">
        <v>267</v>
      </c>
      <c r="T210" s="3" t="s">
        <v>30</v>
      </c>
      <c r="U210" s="3" t="s">
        <v>191</v>
      </c>
      <c r="V210" s="3" t="s">
        <v>899</v>
      </c>
      <c r="W210" s="3" t="s">
        <v>53</v>
      </c>
      <c r="X210" s="4"/>
      <c r="Y210" s="3">
        <v>5</v>
      </c>
      <c r="Z210" s="3">
        <v>3</v>
      </c>
      <c r="AA210" s="3">
        <v>4</v>
      </c>
      <c r="AB210" s="3">
        <v>3</v>
      </c>
      <c r="AC210" s="4"/>
      <c r="AD210" s="11" t="s">
        <v>500</v>
      </c>
    </row>
    <row r="211" spans="1:30" ht="16" customHeight="1" x14ac:dyDescent="0.35">
      <c r="A211" s="6">
        <v>327</v>
      </c>
      <c r="B211" s="8">
        <v>45510</v>
      </c>
      <c r="C211" s="8" t="s">
        <v>900</v>
      </c>
      <c r="D211" s="8">
        <v>45510</v>
      </c>
      <c r="E211" s="19">
        <v>0.67898148148148152</v>
      </c>
      <c r="F211" s="3" t="s">
        <v>30</v>
      </c>
      <c r="G211" s="4"/>
      <c r="H211" s="3">
        <v>20</v>
      </c>
      <c r="I211" s="3" t="s">
        <v>30</v>
      </c>
      <c r="J211" s="3">
        <v>21</v>
      </c>
      <c r="K211" s="5">
        <f t="shared" si="3"/>
        <v>1</v>
      </c>
      <c r="L211" s="3" t="s">
        <v>30</v>
      </c>
      <c r="M211" s="4"/>
      <c r="N211" s="3" t="s">
        <v>33</v>
      </c>
      <c r="O211" s="3" t="s">
        <v>33</v>
      </c>
      <c r="P211" s="3" t="s">
        <v>34</v>
      </c>
      <c r="Q211" s="3">
        <v>40</v>
      </c>
      <c r="R211" s="3" t="s">
        <v>33</v>
      </c>
      <c r="S211" s="3" t="s">
        <v>1053</v>
      </c>
      <c r="T211" s="3" t="s">
        <v>33</v>
      </c>
      <c r="U211" s="4"/>
      <c r="V211" s="4"/>
      <c r="W211" s="4"/>
      <c r="X211" s="4"/>
      <c r="Y211" s="3">
        <v>3</v>
      </c>
      <c r="Z211" s="3">
        <v>3</v>
      </c>
      <c r="AA211" s="3">
        <v>3</v>
      </c>
      <c r="AB211" s="3">
        <v>2</v>
      </c>
      <c r="AC211" s="3" t="s">
        <v>902</v>
      </c>
      <c r="AD211" s="11" t="s">
        <v>903</v>
      </c>
    </row>
    <row r="212" spans="1:30" ht="16" customHeight="1" x14ac:dyDescent="0.35">
      <c r="A212" s="6">
        <v>324</v>
      </c>
      <c r="B212" s="8">
        <v>45510</v>
      </c>
      <c r="C212" s="8" t="s">
        <v>904</v>
      </c>
      <c r="D212" s="8">
        <v>45510</v>
      </c>
      <c r="E212" s="19">
        <v>0.68377314814814805</v>
      </c>
      <c r="F212" s="3" t="s">
        <v>30</v>
      </c>
      <c r="G212" s="4"/>
      <c r="H212" s="3">
        <v>28</v>
      </c>
      <c r="I212" s="3" t="s">
        <v>30</v>
      </c>
      <c r="J212" s="3">
        <v>30</v>
      </c>
      <c r="K212" s="5">
        <f t="shared" si="3"/>
        <v>2</v>
      </c>
      <c r="L212" s="3" t="s">
        <v>30</v>
      </c>
      <c r="M212" s="4"/>
      <c r="N212" s="3" t="s">
        <v>33</v>
      </c>
      <c r="O212" s="3" t="s">
        <v>30</v>
      </c>
      <c r="P212" s="3" t="s">
        <v>34</v>
      </c>
      <c r="Q212" s="3">
        <v>40</v>
      </c>
      <c r="R212" s="3" t="s">
        <v>30</v>
      </c>
      <c r="S212" s="3" t="s">
        <v>124</v>
      </c>
      <c r="T212" s="3" t="s">
        <v>33</v>
      </c>
      <c r="U212" s="4"/>
      <c r="V212" s="4"/>
      <c r="W212" s="4"/>
      <c r="X212" s="4"/>
      <c r="Y212" s="3">
        <v>3</v>
      </c>
      <c r="Z212" s="3">
        <v>4</v>
      </c>
      <c r="AA212" s="3">
        <v>3</v>
      </c>
      <c r="AB212" s="3">
        <v>3</v>
      </c>
      <c r="AC212" s="4"/>
      <c r="AD212" s="11" t="s">
        <v>905</v>
      </c>
    </row>
    <row r="213" spans="1:30" ht="16" customHeight="1" x14ac:dyDescent="0.35">
      <c r="A213" s="6">
        <v>265</v>
      </c>
      <c r="B213" s="8">
        <v>45510</v>
      </c>
      <c r="C213" s="8" t="s">
        <v>906</v>
      </c>
      <c r="D213" s="8">
        <v>45510</v>
      </c>
      <c r="E213" s="19">
        <v>0.69174768518518526</v>
      </c>
      <c r="F213" s="3" t="s">
        <v>30</v>
      </c>
      <c r="G213" s="4"/>
      <c r="H213" s="3">
        <v>28</v>
      </c>
      <c r="I213" s="3" t="s">
        <v>30</v>
      </c>
      <c r="J213" s="3">
        <v>30</v>
      </c>
      <c r="K213" s="5">
        <f t="shared" si="3"/>
        <v>2</v>
      </c>
      <c r="L213" s="3" t="s">
        <v>30</v>
      </c>
      <c r="M213" s="4"/>
      <c r="N213" s="3" t="s">
        <v>33</v>
      </c>
      <c r="O213" s="3" t="s">
        <v>33</v>
      </c>
      <c r="P213" s="3" t="s">
        <v>34</v>
      </c>
      <c r="Q213" s="3">
        <v>40</v>
      </c>
      <c r="R213" s="3" t="s">
        <v>30</v>
      </c>
      <c r="S213" s="3" t="s">
        <v>130</v>
      </c>
      <c r="T213" s="3" t="s">
        <v>30</v>
      </c>
      <c r="U213" s="3" t="s">
        <v>151</v>
      </c>
      <c r="V213" s="3" t="s">
        <v>907</v>
      </c>
      <c r="W213" s="3" t="s">
        <v>908</v>
      </c>
      <c r="X213" s="4"/>
      <c r="Y213" s="3">
        <v>5</v>
      </c>
      <c r="Z213" s="3">
        <v>4</v>
      </c>
      <c r="AA213" s="3">
        <v>5</v>
      </c>
      <c r="AB213" s="3">
        <v>4</v>
      </c>
      <c r="AC213" s="4"/>
      <c r="AD213" s="11" t="s">
        <v>909</v>
      </c>
    </row>
    <row r="214" spans="1:30" ht="16" customHeight="1" x14ac:dyDescent="0.35">
      <c r="A214" s="6">
        <v>264</v>
      </c>
      <c r="B214" s="8">
        <v>45510</v>
      </c>
      <c r="C214" s="8" t="s">
        <v>910</v>
      </c>
      <c r="D214" s="8">
        <v>45510</v>
      </c>
      <c r="E214" s="19">
        <v>0.70502314814814815</v>
      </c>
      <c r="F214" s="3" t="s">
        <v>30</v>
      </c>
      <c r="G214" s="4"/>
      <c r="H214" s="3">
        <v>31</v>
      </c>
      <c r="I214" s="3" t="s">
        <v>33</v>
      </c>
      <c r="J214" s="4"/>
      <c r="K214" s="5">
        <f t="shared" si="3"/>
        <v>-31</v>
      </c>
      <c r="L214" s="4"/>
      <c r="M214" s="4"/>
      <c r="N214" s="4"/>
      <c r="O214" s="4"/>
      <c r="P214" s="4"/>
      <c r="Q214" s="4"/>
      <c r="R214" s="3" t="s">
        <v>33</v>
      </c>
      <c r="S214" s="3" t="s">
        <v>267</v>
      </c>
      <c r="T214" s="3" t="s">
        <v>30</v>
      </c>
      <c r="U214" s="3" t="s">
        <v>602</v>
      </c>
      <c r="V214" s="3" t="s">
        <v>118</v>
      </c>
      <c r="W214" s="3" t="s">
        <v>911</v>
      </c>
      <c r="X214" s="4"/>
      <c r="Y214" s="3">
        <v>4</v>
      </c>
      <c r="Z214" s="3">
        <v>4</v>
      </c>
      <c r="AA214" s="3">
        <v>4</v>
      </c>
      <c r="AB214" s="3">
        <v>3</v>
      </c>
      <c r="AC214" s="3" t="s">
        <v>912</v>
      </c>
      <c r="AD214" s="11" t="s">
        <v>913</v>
      </c>
    </row>
    <row r="215" spans="1:30" ht="16" customHeight="1" x14ac:dyDescent="0.35">
      <c r="A215" s="6">
        <v>262</v>
      </c>
      <c r="B215" s="8">
        <v>45510</v>
      </c>
      <c r="C215" s="8" t="s">
        <v>914</v>
      </c>
      <c r="D215" s="8">
        <v>45510</v>
      </c>
      <c r="E215" s="19">
        <v>0.71756944444444448</v>
      </c>
      <c r="F215" s="3" t="s">
        <v>30</v>
      </c>
      <c r="G215" s="4"/>
      <c r="H215" s="3">
        <v>60000</v>
      </c>
      <c r="I215" s="3" t="s">
        <v>30</v>
      </c>
      <c r="J215" s="3">
        <v>55000</v>
      </c>
      <c r="K215" s="5">
        <f t="shared" si="3"/>
        <v>-5000</v>
      </c>
      <c r="L215" s="3" t="s">
        <v>30</v>
      </c>
      <c r="M215" s="4"/>
      <c r="N215" s="3" t="s">
        <v>33</v>
      </c>
      <c r="O215" s="3" t="s">
        <v>30</v>
      </c>
      <c r="P215" s="3" t="s">
        <v>34</v>
      </c>
      <c r="Q215" s="3">
        <v>40</v>
      </c>
      <c r="R215" s="3" t="s">
        <v>30</v>
      </c>
      <c r="S215" s="3" t="s">
        <v>1054</v>
      </c>
      <c r="T215" s="3" t="s">
        <v>30</v>
      </c>
      <c r="U215" s="3" t="s">
        <v>454</v>
      </c>
      <c r="V215" s="3" t="s">
        <v>597</v>
      </c>
      <c r="W215" s="3" t="s">
        <v>454</v>
      </c>
      <c r="X215" s="4"/>
      <c r="Y215" s="3">
        <v>3</v>
      </c>
      <c r="Z215" s="3">
        <v>3</v>
      </c>
      <c r="AA215" s="3">
        <v>4</v>
      </c>
      <c r="AB215" s="3">
        <v>3</v>
      </c>
      <c r="AC215" s="4"/>
      <c r="AD215" s="11" t="s">
        <v>773</v>
      </c>
    </row>
    <row r="216" spans="1:30" ht="16" customHeight="1" x14ac:dyDescent="0.35">
      <c r="A216" s="6">
        <v>261</v>
      </c>
      <c r="B216" s="8">
        <v>45510</v>
      </c>
      <c r="C216" s="8" t="s">
        <v>918</v>
      </c>
      <c r="D216" s="8">
        <v>45510</v>
      </c>
      <c r="E216" s="19">
        <v>0.72159722222222233</v>
      </c>
      <c r="F216" s="3" t="s">
        <v>33</v>
      </c>
      <c r="G216" s="3">
        <v>10</v>
      </c>
      <c r="H216" s="4"/>
      <c r="I216" s="3" t="s">
        <v>33</v>
      </c>
      <c r="J216" s="4"/>
      <c r="K216" s="5">
        <f t="shared" si="3"/>
        <v>0</v>
      </c>
      <c r="L216" s="4"/>
      <c r="M216" s="4"/>
      <c r="N216" s="4"/>
      <c r="O216" s="4"/>
      <c r="P216" s="4"/>
      <c r="Q216" s="4"/>
      <c r="R216" s="3" t="s">
        <v>33</v>
      </c>
      <c r="S216" s="3" t="s">
        <v>267</v>
      </c>
      <c r="T216" s="3" t="s">
        <v>33</v>
      </c>
      <c r="U216" s="4"/>
      <c r="V216" s="4"/>
      <c r="W216" s="4"/>
      <c r="X216" s="4"/>
      <c r="Y216" s="3">
        <v>4</v>
      </c>
      <c r="Z216" s="3">
        <v>5</v>
      </c>
      <c r="AA216" s="3">
        <v>5</v>
      </c>
      <c r="AB216" s="3">
        <v>4</v>
      </c>
      <c r="AC216" s="3" t="s">
        <v>919</v>
      </c>
      <c r="AD216" s="11" t="s">
        <v>920</v>
      </c>
    </row>
    <row r="217" spans="1:30" ht="16" customHeight="1" x14ac:dyDescent="0.35">
      <c r="A217" s="6">
        <v>250</v>
      </c>
      <c r="B217" s="8">
        <v>45510</v>
      </c>
      <c r="C217" s="8" t="s">
        <v>921</v>
      </c>
      <c r="D217" s="8">
        <v>45510</v>
      </c>
      <c r="E217" s="19">
        <v>0.73366898148148152</v>
      </c>
      <c r="F217" s="3" t="s">
        <v>33</v>
      </c>
      <c r="G217" s="3">
        <v>23</v>
      </c>
      <c r="H217" s="4"/>
      <c r="I217" s="3" t="s">
        <v>33</v>
      </c>
      <c r="J217" s="4"/>
      <c r="K217" s="5">
        <f t="shared" si="3"/>
        <v>0</v>
      </c>
      <c r="L217" s="4"/>
      <c r="M217" s="4"/>
      <c r="N217" s="4"/>
      <c r="O217" s="4"/>
      <c r="P217" s="4"/>
      <c r="Q217" s="4"/>
      <c r="R217" s="3" t="s">
        <v>30</v>
      </c>
      <c r="S217" s="3" t="s">
        <v>107</v>
      </c>
      <c r="T217" s="3" t="s">
        <v>30</v>
      </c>
      <c r="U217" s="3" t="s">
        <v>287</v>
      </c>
      <c r="V217" s="3" t="s">
        <v>922</v>
      </c>
      <c r="W217" s="3" t="s">
        <v>923</v>
      </c>
      <c r="X217" s="4"/>
      <c r="Y217" s="3">
        <v>4</v>
      </c>
      <c r="Z217" s="3">
        <v>4</v>
      </c>
      <c r="AA217" s="3">
        <v>4</v>
      </c>
      <c r="AB217" s="3">
        <v>3</v>
      </c>
      <c r="AC217" s="4"/>
      <c r="AD217" s="11" t="s">
        <v>924</v>
      </c>
    </row>
    <row r="218" spans="1:30" ht="16" customHeight="1" x14ac:dyDescent="0.35">
      <c r="A218" s="6">
        <v>249</v>
      </c>
      <c r="B218" s="8">
        <v>45510</v>
      </c>
      <c r="C218" s="8" t="s">
        <v>925</v>
      </c>
      <c r="D218" s="8">
        <v>45510</v>
      </c>
      <c r="E218" s="19">
        <v>0.79931712962962964</v>
      </c>
      <c r="F218" s="3" t="s">
        <v>30</v>
      </c>
      <c r="G218" s="4"/>
      <c r="H218" s="3">
        <v>13.25</v>
      </c>
      <c r="I218" s="3" t="s">
        <v>30</v>
      </c>
      <c r="J218" s="3">
        <v>16.75</v>
      </c>
      <c r="K218" s="5">
        <f t="shared" si="3"/>
        <v>3.5</v>
      </c>
      <c r="L218" s="3" t="s">
        <v>30</v>
      </c>
      <c r="M218" s="4"/>
      <c r="N218" s="3" t="s">
        <v>30</v>
      </c>
      <c r="O218" s="3" t="s">
        <v>30</v>
      </c>
      <c r="P218" s="3" t="s">
        <v>34</v>
      </c>
      <c r="Q218" s="3">
        <v>40</v>
      </c>
      <c r="R218" s="3" t="s">
        <v>30</v>
      </c>
      <c r="S218" s="3" t="s">
        <v>183</v>
      </c>
      <c r="T218" s="3" t="s">
        <v>33</v>
      </c>
      <c r="U218" s="4"/>
      <c r="V218" s="4"/>
      <c r="W218" s="4"/>
      <c r="X218" s="4"/>
      <c r="Y218" s="3">
        <v>4</v>
      </c>
      <c r="Z218" s="3">
        <v>5</v>
      </c>
      <c r="AA218" s="3">
        <v>5</v>
      </c>
      <c r="AB218" s="3">
        <v>3</v>
      </c>
      <c r="AC218" s="4"/>
      <c r="AD218" s="11" t="s">
        <v>928</v>
      </c>
    </row>
    <row r="219" spans="1:30" ht="16" customHeight="1" x14ac:dyDescent="0.35">
      <c r="A219" s="6">
        <v>248</v>
      </c>
      <c r="B219" s="8">
        <v>45510</v>
      </c>
      <c r="C219" s="8" t="s">
        <v>929</v>
      </c>
      <c r="D219" s="8">
        <v>45510</v>
      </c>
      <c r="E219" s="19">
        <v>0.8002893518518519</v>
      </c>
      <c r="F219" s="3" t="s">
        <v>33</v>
      </c>
      <c r="G219" s="3">
        <v>2</v>
      </c>
      <c r="H219" s="4"/>
      <c r="I219" s="3" t="s">
        <v>30</v>
      </c>
      <c r="J219" s="3">
        <v>15</v>
      </c>
      <c r="K219" s="5">
        <f t="shared" si="3"/>
        <v>15</v>
      </c>
      <c r="L219" s="3" t="s">
        <v>30</v>
      </c>
      <c r="M219" s="4"/>
      <c r="N219" s="3" t="s">
        <v>33</v>
      </c>
      <c r="O219" s="3" t="s">
        <v>30</v>
      </c>
      <c r="P219" s="3" t="s">
        <v>44</v>
      </c>
      <c r="Q219" s="3">
        <v>5</v>
      </c>
      <c r="R219" s="3" t="s">
        <v>33</v>
      </c>
      <c r="S219" s="3" t="s">
        <v>46</v>
      </c>
      <c r="T219" s="3" t="s">
        <v>33</v>
      </c>
      <c r="U219" s="4"/>
      <c r="V219" s="4"/>
      <c r="W219" s="4"/>
      <c r="X219" s="4"/>
      <c r="Y219" s="3">
        <v>5</v>
      </c>
      <c r="Z219" s="3">
        <v>5</v>
      </c>
      <c r="AA219" s="3">
        <v>5</v>
      </c>
      <c r="AB219" s="3">
        <v>5</v>
      </c>
      <c r="AC219" s="3" t="s">
        <v>930</v>
      </c>
      <c r="AD219" s="11" t="s">
        <v>494</v>
      </c>
    </row>
    <row r="220" spans="1:30" ht="16" customHeight="1" x14ac:dyDescent="0.35">
      <c r="A220" s="6">
        <v>247</v>
      </c>
      <c r="B220" s="8">
        <v>45510</v>
      </c>
      <c r="C220" s="8" t="s">
        <v>931</v>
      </c>
      <c r="D220" s="8">
        <v>45510</v>
      </c>
      <c r="E220" s="19">
        <v>0.81046296296296294</v>
      </c>
      <c r="F220" s="3" t="s">
        <v>33</v>
      </c>
      <c r="G220" s="3">
        <v>13</v>
      </c>
      <c r="H220" s="4"/>
      <c r="I220" s="3" t="s">
        <v>30</v>
      </c>
      <c r="J220" s="3">
        <v>15</v>
      </c>
      <c r="K220" s="5">
        <f t="shared" si="3"/>
        <v>15</v>
      </c>
      <c r="L220" s="3" t="s">
        <v>30</v>
      </c>
      <c r="M220" s="4"/>
      <c r="N220" s="3" t="s">
        <v>33</v>
      </c>
      <c r="O220" s="3" t="s">
        <v>30</v>
      </c>
      <c r="P220" s="3" t="s">
        <v>44</v>
      </c>
      <c r="Q220" s="3">
        <v>15</v>
      </c>
      <c r="R220" s="3" t="s">
        <v>33</v>
      </c>
      <c r="S220" s="3" t="s">
        <v>124</v>
      </c>
      <c r="T220" s="3" t="s">
        <v>33</v>
      </c>
      <c r="U220" s="4"/>
      <c r="V220" s="4"/>
      <c r="W220" s="4"/>
      <c r="X220" s="4"/>
      <c r="Y220" s="3">
        <v>5</v>
      </c>
      <c r="Z220" s="3">
        <v>5</v>
      </c>
      <c r="AA220" s="3">
        <v>5</v>
      </c>
      <c r="AB220" s="3">
        <v>5</v>
      </c>
      <c r="AC220" s="4"/>
      <c r="AD220" s="11" t="s">
        <v>932</v>
      </c>
    </row>
    <row r="221" spans="1:30" ht="16" customHeight="1" x14ac:dyDescent="0.35">
      <c r="A221" s="6">
        <v>245</v>
      </c>
      <c r="B221" s="8">
        <v>45510</v>
      </c>
      <c r="C221" s="8" t="s">
        <v>933</v>
      </c>
      <c r="D221" s="8">
        <v>45510</v>
      </c>
      <c r="E221" s="19">
        <v>0.83347222222222228</v>
      </c>
      <c r="F221" s="3" t="s">
        <v>33</v>
      </c>
      <c r="G221" s="3">
        <v>12</v>
      </c>
      <c r="H221" s="4"/>
      <c r="I221" s="3" t="s">
        <v>30</v>
      </c>
      <c r="J221" s="3">
        <v>25</v>
      </c>
      <c r="K221" s="5">
        <f t="shared" si="3"/>
        <v>25</v>
      </c>
      <c r="L221" s="3" t="s">
        <v>30</v>
      </c>
      <c r="M221" s="4"/>
      <c r="N221" s="3" t="s">
        <v>33</v>
      </c>
      <c r="O221" s="3" t="s">
        <v>30</v>
      </c>
      <c r="P221" s="3" t="s">
        <v>34</v>
      </c>
      <c r="Q221" s="3">
        <v>40</v>
      </c>
      <c r="R221" s="3" t="s">
        <v>33</v>
      </c>
      <c r="S221" s="3" t="s">
        <v>267</v>
      </c>
      <c r="T221" s="3" t="s">
        <v>33</v>
      </c>
      <c r="U221" s="4"/>
      <c r="V221" s="4"/>
      <c r="W221" s="4"/>
      <c r="X221" s="4"/>
      <c r="Y221" s="3">
        <v>5</v>
      </c>
      <c r="Z221" s="3">
        <v>5</v>
      </c>
      <c r="AA221" s="3">
        <v>5</v>
      </c>
      <c r="AB221" s="3">
        <v>5</v>
      </c>
      <c r="AC221" s="4"/>
      <c r="AD221" s="11" t="s">
        <v>934</v>
      </c>
    </row>
    <row r="222" spans="1:30" ht="16" customHeight="1" x14ac:dyDescent="0.35">
      <c r="A222" s="6">
        <v>244</v>
      </c>
      <c r="B222" s="8">
        <v>45510</v>
      </c>
      <c r="C222" s="8" t="s">
        <v>935</v>
      </c>
      <c r="D222" s="8">
        <v>45510</v>
      </c>
      <c r="E222" s="19">
        <v>0.86064814814814816</v>
      </c>
      <c r="F222" s="3" t="s">
        <v>30</v>
      </c>
      <c r="G222" s="4"/>
      <c r="H222" s="3">
        <v>16.5</v>
      </c>
      <c r="I222" s="3" t="s">
        <v>30</v>
      </c>
      <c r="J222" s="3">
        <v>17.329999999999998</v>
      </c>
      <c r="K222" s="5">
        <f t="shared" si="3"/>
        <v>0.82999999999999829</v>
      </c>
      <c r="L222" s="3" t="s">
        <v>30</v>
      </c>
      <c r="M222" s="4"/>
      <c r="N222" s="3" t="s">
        <v>33</v>
      </c>
      <c r="O222" s="3" t="s">
        <v>33</v>
      </c>
      <c r="P222" s="3" t="s">
        <v>34</v>
      </c>
      <c r="Q222" s="3">
        <v>40</v>
      </c>
      <c r="R222" s="3" t="s">
        <v>33</v>
      </c>
      <c r="S222" s="3" t="s">
        <v>60</v>
      </c>
      <c r="T222" s="3" t="s">
        <v>30</v>
      </c>
      <c r="U222" s="3" t="s">
        <v>938</v>
      </c>
      <c r="V222" s="3" t="s">
        <v>939</v>
      </c>
      <c r="W222" s="3" t="s">
        <v>940</v>
      </c>
      <c r="X222" s="4"/>
      <c r="Y222" s="3">
        <v>4</v>
      </c>
      <c r="Z222" s="3">
        <v>4</v>
      </c>
      <c r="AA222" s="3">
        <v>5</v>
      </c>
      <c r="AB222" s="3">
        <v>5</v>
      </c>
      <c r="AC222" s="4"/>
      <c r="AD222" s="11" t="s">
        <v>941</v>
      </c>
    </row>
    <row r="223" spans="1:30" ht="16" customHeight="1" x14ac:dyDescent="0.35">
      <c r="A223" s="6">
        <v>240</v>
      </c>
      <c r="B223" s="8">
        <v>45510</v>
      </c>
      <c r="C223" s="8" t="s">
        <v>942</v>
      </c>
      <c r="D223" s="8">
        <v>45510</v>
      </c>
      <c r="E223" s="19">
        <v>0.87219907407407404</v>
      </c>
      <c r="F223" s="3" t="s">
        <v>30</v>
      </c>
      <c r="G223" s="4"/>
      <c r="H223" s="3">
        <v>25</v>
      </c>
      <c r="I223" s="3" t="s">
        <v>30</v>
      </c>
      <c r="J223" s="3">
        <v>22.5</v>
      </c>
      <c r="K223" s="5">
        <f t="shared" si="3"/>
        <v>-2.5</v>
      </c>
      <c r="L223" s="3" t="s">
        <v>30</v>
      </c>
      <c r="M223" s="4"/>
      <c r="N223" s="3" t="s">
        <v>33</v>
      </c>
      <c r="O223" s="3" t="s">
        <v>30</v>
      </c>
      <c r="P223" s="3" t="s">
        <v>34</v>
      </c>
      <c r="Q223" s="3">
        <v>40</v>
      </c>
      <c r="R223" s="3" t="s">
        <v>33</v>
      </c>
      <c r="S223" s="3" t="s">
        <v>1034</v>
      </c>
      <c r="T223" s="3" t="s">
        <v>33</v>
      </c>
      <c r="U223" s="4"/>
      <c r="V223" s="4"/>
      <c r="W223" s="4"/>
      <c r="X223" s="4"/>
      <c r="Y223" s="3">
        <v>4</v>
      </c>
      <c r="Z223" s="3">
        <v>5</v>
      </c>
      <c r="AA223" s="3">
        <v>3</v>
      </c>
      <c r="AB223" s="3">
        <v>4</v>
      </c>
      <c r="AC223" s="4"/>
      <c r="AD223" s="11" t="s">
        <v>945</v>
      </c>
    </row>
    <row r="224" spans="1:30" ht="16" customHeight="1" x14ac:dyDescent="0.35">
      <c r="A224" s="6">
        <v>160</v>
      </c>
      <c r="B224" s="8">
        <v>45510</v>
      </c>
      <c r="C224" s="8" t="s">
        <v>946</v>
      </c>
      <c r="D224" s="8">
        <v>45510</v>
      </c>
      <c r="E224" s="19">
        <v>0.88157407407407407</v>
      </c>
      <c r="F224" s="3" t="s">
        <v>33</v>
      </c>
      <c r="G224" s="3">
        <v>1</v>
      </c>
      <c r="H224" s="4"/>
      <c r="I224" s="3" t="s">
        <v>33</v>
      </c>
      <c r="J224" s="4"/>
      <c r="K224" s="5">
        <f t="shared" si="3"/>
        <v>0</v>
      </c>
      <c r="L224" s="4"/>
      <c r="M224" s="4"/>
      <c r="N224" s="4"/>
      <c r="O224" s="4"/>
      <c r="P224" s="4"/>
      <c r="Q224" s="4"/>
      <c r="R224" s="3" t="s">
        <v>30</v>
      </c>
      <c r="S224" s="3" t="s">
        <v>46</v>
      </c>
      <c r="T224" s="3" t="s">
        <v>30</v>
      </c>
      <c r="U224" s="3" t="s">
        <v>95</v>
      </c>
      <c r="V224" s="3" t="s">
        <v>947</v>
      </c>
      <c r="W224" s="4"/>
      <c r="X224" s="4"/>
      <c r="Y224" s="3">
        <v>5</v>
      </c>
      <c r="Z224" s="3">
        <v>5</v>
      </c>
      <c r="AA224" s="3">
        <v>5</v>
      </c>
      <c r="AB224" s="3">
        <v>5</v>
      </c>
      <c r="AC224" s="4"/>
      <c r="AD224" s="11" t="s">
        <v>262</v>
      </c>
    </row>
    <row r="225" spans="1:30" ht="16" customHeight="1" x14ac:dyDescent="0.35">
      <c r="A225" s="6">
        <v>159</v>
      </c>
      <c r="B225" s="8">
        <v>45510</v>
      </c>
      <c r="C225" s="8" t="s">
        <v>948</v>
      </c>
      <c r="D225" s="8">
        <v>45510</v>
      </c>
      <c r="E225" s="19">
        <v>0.8987384259259259</v>
      </c>
      <c r="F225" s="3" t="s">
        <v>33</v>
      </c>
      <c r="G225" s="3">
        <v>2</v>
      </c>
      <c r="H225" s="4"/>
      <c r="I225" s="3" t="s">
        <v>30</v>
      </c>
      <c r="J225" s="3">
        <v>27.4</v>
      </c>
      <c r="K225" s="5">
        <f t="shared" si="3"/>
        <v>27.4</v>
      </c>
      <c r="L225" s="3" t="s">
        <v>30</v>
      </c>
      <c r="M225" s="4"/>
      <c r="N225" s="3" t="s">
        <v>30</v>
      </c>
      <c r="O225" s="3" t="s">
        <v>30</v>
      </c>
      <c r="P225" s="3" t="s">
        <v>34</v>
      </c>
      <c r="Q225" s="3" t="s">
        <v>74</v>
      </c>
      <c r="R225" s="3" t="s">
        <v>30</v>
      </c>
      <c r="S225" s="3" t="s">
        <v>130</v>
      </c>
      <c r="T225" s="3" t="s">
        <v>30</v>
      </c>
      <c r="U225" s="3" t="s">
        <v>95</v>
      </c>
      <c r="V225" s="3" t="s">
        <v>950</v>
      </c>
      <c r="W225" s="3" t="s">
        <v>53</v>
      </c>
      <c r="X225" s="4"/>
      <c r="Y225" s="3">
        <v>3</v>
      </c>
      <c r="Z225" s="3">
        <v>3</v>
      </c>
      <c r="AA225" s="3">
        <v>3</v>
      </c>
      <c r="AB225" s="3">
        <v>3</v>
      </c>
      <c r="AC225" s="4"/>
      <c r="AD225" s="11" t="s">
        <v>951</v>
      </c>
    </row>
    <row r="226" spans="1:30" ht="16" customHeight="1" x14ac:dyDescent="0.35">
      <c r="A226" s="6">
        <v>157</v>
      </c>
      <c r="B226" s="8">
        <v>45510</v>
      </c>
      <c r="C226" s="8" t="s">
        <v>952</v>
      </c>
      <c r="D226" s="8">
        <v>45510</v>
      </c>
      <c r="E226" s="19">
        <v>0.89930555555555547</v>
      </c>
      <c r="F226" s="3" t="s">
        <v>30</v>
      </c>
      <c r="G226" s="4"/>
      <c r="H226" s="3">
        <v>30</v>
      </c>
      <c r="I226" s="3" t="s">
        <v>30</v>
      </c>
      <c r="J226" s="3">
        <v>31</v>
      </c>
      <c r="K226" s="5">
        <f t="shared" si="3"/>
        <v>1</v>
      </c>
      <c r="L226" s="3" t="s">
        <v>30</v>
      </c>
      <c r="M226" s="4"/>
      <c r="N226" s="3" t="s">
        <v>33</v>
      </c>
      <c r="O226" s="3" t="s">
        <v>33</v>
      </c>
      <c r="P226" s="3" t="s">
        <v>34</v>
      </c>
      <c r="Q226" s="3" t="s">
        <v>74</v>
      </c>
      <c r="R226" s="3" t="s">
        <v>30</v>
      </c>
      <c r="S226" s="3" t="s">
        <v>107</v>
      </c>
      <c r="T226" s="3" t="s">
        <v>30</v>
      </c>
      <c r="U226" s="3" t="s">
        <v>953</v>
      </c>
      <c r="V226" s="3" t="s">
        <v>597</v>
      </c>
      <c r="W226" s="3" t="s">
        <v>954</v>
      </c>
      <c r="X226" s="4"/>
      <c r="Y226" s="3">
        <v>4</v>
      </c>
      <c r="Z226" s="3">
        <v>4</v>
      </c>
      <c r="AA226" s="3">
        <v>4</v>
      </c>
      <c r="AB226" s="3">
        <v>3</v>
      </c>
      <c r="AC226" s="4"/>
      <c r="AD226" s="11" t="s">
        <v>955</v>
      </c>
    </row>
    <row r="227" spans="1:30" ht="16" customHeight="1" x14ac:dyDescent="0.35">
      <c r="A227" s="6">
        <v>155</v>
      </c>
      <c r="B227" s="8">
        <v>45510</v>
      </c>
      <c r="C227" s="8" t="s">
        <v>956</v>
      </c>
      <c r="D227" s="8">
        <v>45510</v>
      </c>
      <c r="E227" s="19">
        <v>0.97680555555555559</v>
      </c>
      <c r="F227" s="3" t="s">
        <v>30</v>
      </c>
      <c r="G227" s="4"/>
      <c r="H227" s="3">
        <v>23</v>
      </c>
      <c r="I227" s="3" t="s">
        <v>30</v>
      </c>
      <c r="J227" s="3">
        <v>52</v>
      </c>
      <c r="K227" s="5">
        <f t="shared" si="3"/>
        <v>29</v>
      </c>
      <c r="L227" s="3" t="s">
        <v>30</v>
      </c>
      <c r="M227" s="4"/>
      <c r="N227" s="3" t="s">
        <v>30</v>
      </c>
      <c r="O227" s="3" t="s">
        <v>33</v>
      </c>
      <c r="P227" s="3" t="s">
        <v>34</v>
      </c>
      <c r="Q227" s="3" t="s">
        <v>74</v>
      </c>
      <c r="R227" s="3" t="s">
        <v>33</v>
      </c>
      <c r="S227" s="3" t="s">
        <v>130</v>
      </c>
      <c r="T227" s="3" t="s">
        <v>33</v>
      </c>
      <c r="U227" s="4"/>
      <c r="V227" s="4"/>
      <c r="W227" s="4"/>
      <c r="X227" s="4"/>
      <c r="Y227" s="3">
        <v>5</v>
      </c>
      <c r="Z227" s="3">
        <v>4</v>
      </c>
      <c r="AA227" s="3">
        <v>4</v>
      </c>
      <c r="AB227" s="3">
        <v>3</v>
      </c>
      <c r="AC227" s="3" t="s">
        <v>957</v>
      </c>
      <c r="AD227" s="11" t="s">
        <v>958</v>
      </c>
    </row>
    <row r="228" spans="1:30" ht="16" customHeight="1" x14ac:dyDescent="0.35">
      <c r="A228" s="6">
        <v>150</v>
      </c>
      <c r="B228" s="8">
        <v>45511</v>
      </c>
      <c r="C228" s="8" t="s">
        <v>959</v>
      </c>
      <c r="D228" s="8">
        <v>45511</v>
      </c>
      <c r="E228" s="19">
        <v>0.1375925925925926</v>
      </c>
      <c r="F228" s="3" t="s">
        <v>33</v>
      </c>
      <c r="G228" s="3">
        <v>6</v>
      </c>
      <c r="H228" s="4"/>
      <c r="I228" s="3" t="s">
        <v>33</v>
      </c>
      <c r="J228" s="4"/>
      <c r="K228" s="5">
        <f t="shared" si="3"/>
        <v>0</v>
      </c>
      <c r="L228" s="4"/>
      <c r="M228" s="4"/>
      <c r="N228" s="4"/>
      <c r="O228" s="4"/>
      <c r="P228" s="4"/>
      <c r="Q228" s="4"/>
      <c r="R228" s="3" t="s">
        <v>33</v>
      </c>
      <c r="S228" s="3" t="s">
        <v>60</v>
      </c>
      <c r="T228" s="3" t="s">
        <v>30</v>
      </c>
      <c r="U228" s="3" t="s">
        <v>95</v>
      </c>
      <c r="V228" s="3" t="s">
        <v>532</v>
      </c>
      <c r="W228" s="4"/>
      <c r="X228" s="4"/>
      <c r="Y228" s="3">
        <v>3</v>
      </c>
      <c r="Z228" s="3">
        <v>3</v>
      </c>
      <c r="AA228" s="3">
        <v>3</v>
      </c>
      <c r="AB228" s="3">
        <v>3</v>
      </c>
      <c r="AC228" s="4"/>
      <c r="AD228" s="11" t="s">
        <v>207</v>
      </c>
    </row>
    <row r="229" spans="1:30" ht="16" customHeight="1" x14ac:dyDescent="0.35">
      <c r="A229" s="6">
        <v>149</v>
      </c>
      <c r="B229" s="8">
        <v>45511</v>
      </c>
      <c r="C229" s="8" t="s">
        <v>961</v>
      </c>
      <c r="D229" s="8">
        <v>45511</v>
      </c>
      <c r="E229" s="19">
        <v>0.30944444444444447</v>
      </c>
      <c r="F229" s="3" t="s">
        <v>33</v>
      </c>
      <c r="G229" s="3">
        <v>12</v>
      </c>
      <c r="H229" s="4"/>
      <c r="I229" s="3" t="s">
        <v>30</v>
      </c>
      <c r="J229" s="3">
        <v>25</v>
      </c>
      <c r="K229" s="5">
        <f t="shared" si="3"/>
        <v>25</v>
      </c>
      <c r="L229" s="3" t="s">
        <v>30</v>
      </c>
      <c r="M229" s="4"/>
      <c r="N229" s="3" t="s">
        <v>33</v>
      </c>
      <c r="O229" s="3" t="s">
        <v>30</v>
      </c>
      <c r="P229" s="3" t="s">
        <v>44</v>
      </c>
      <c r="Q229" s="3">
        <v>5</v>
      </c>
      <c r="R229" s="3" t="s">
        <v>33</v>
      </c>
      <c r="S229" s="3" t="s">
        <v>124</v>
      </c>
      <c r="T229" s="3" t="s">
        <v>33</v>
      </c>
      <c r="U229" s="4"/>
      <c r="V229" s="4"/>
      <c r="W229" s="4"/>
      <c r="X229" s="4"/>
      <c r="Y229" s="3">
        <v>5</v>
      </c>
      <c r="Z229" s="3">
        <v>5</v>
      </c>
      <c r="AA229" s="3">
        <v>5</v>
      </c>
      <c r="AB229" s="3">
        <v>5</v>
      </c>
      <c r="AC229" s="3" t="s">
        <v>962</v>
      </c>
      <c r="AD229" s="11" t="s">
        <v>963</v>
      </c>
    </row>
    <row r="230" spans="1:30" ht="16" customHeight="1" x14ac:dyDescent="0.35">
      <c r="A230" s="6">
        <v>148</v>
      </c>
      <c r="B230" s="8">
        <v>45511</v>
      </c>
      <c r="C230" s="8" t="s">
        <v>964</v>
      </c>
      <c r="D230" s="8">
        <v>45511</v>
      </c>
      <c r="E230" s="19">
        <v>0.53019675925925924</v>
      </c>
      <c r="F230" s="3" t="s">
        <v>30</v>
      </c>
      <c r="G230" s="4"/>
      <c r="H230" s="3">
        <v>13</v>
      </c>
      <c r="I230" s="3" t="s">
        <v>30</v>
      </c>
      <c r="J230" s="3">
        <v>22</v>
      </c>
      <c r="K230" s="5">
        <f t="shared" si="3"/>
        <v>9</v>
      </c>
      <c r="L230" s="3" t="s">
        <v>30</v>
      </c>
      <c r="M230" s="4"/>
      <c r="N230" s="3" t="s">
        <v>30</v>
      </c>
      <c r="O230" s="3" t="s">
        <v>30</v>
      </c>
      <c r="P230" s="3" t="s">
        <v>34</v>
      </c>
      <c r="Q230" s="3">
        <v>40</v>
      </c>
      <c r="R230" s="3" t="s">
        <v>33</v>
      </c>
      <c r="S230" s="3" t="s">
        <v>46</v>
      </c>
      <c r="T230" s="3" t="s">
        <v>33</v>
      </c>
      <c r="U230" s="4"/>
      <c r="V230" s="4"/>
      <c r="W230" s="4"/>
      <c r="X230" s="4"/>
      <c r="Y230" s="3">
        <v>5</v>
      </c>
      <c r="Z230" s="3">
        <v>5</v>
      </c>
      <c r="AA230" s="3">
        <v>5</v>
      </c>
      <c r="AB230" s="3">
        <v>5</v>
      </c>
      <c r="AC230" s="3" t="s">
        <v>965</v>
      </c>
      <c r="AD230" s="11" t="s">
        <v>966</v>
      </c>
    </row>
    <row r="231" spans="1:30" ht="16" customHeight="1" x14ac:dyDescent="0.35">
      <c r="A231" s="6">
        <v>147</v>
      </c>
      <c r="B231" s="8">
        <v>45511</v>
      </c>
      <c r="C231" s="8" t="s">
        <v>967</v>
      </c>
      <c r="D231" s="8">
        <v>45511</v>
      </c>
      <c r="E231" s="19">
        <v>0.70584490740740735</v>
      </c>
      <c r="F231" s="3" t="s">
        <v>33</v>
      </c>
      <c r="G231" s="3">
        <v>20</v>
      </c>
      <c r="H231" s="4"/>
      <c r="I231" s="3" t="s">
        <v>33</v>
      </c>
      <c r="J231" s="4"/>
      <c r="K231" s="5">
        <f t="shared" si="3"/>
        <v>0</v>
      </c>
      <c r="L231" s="4"/>
      <c r="M231" s="4"/>
      <c r="N231" s="4"/>
      <c r="O231" s="4"/>
      <c r="P231" s="4"/>
      <c r="Q231" s="4"/>
      <c r="R231" s="3" t="s">
        <v>30</v>
      </c>
      <c r="S231" s="3" t="s">
        <v>46</v>
      </c>
      <c r="T231" s="3" t="s">
        <v>33</v>
      </c>
      <c r="U231" s="4"/>
      <c r="V231" s="4"/>
      <c r="W231" s="4"/>
      <c r="X231" s="4"/>
      <c r="Y231" s="3">
        <v>4</v>
      </c>
      <c r="Z231" s="3">
        <v>3</v>
      </c>
      <c r="AA231" s="3">
        <v>4</v>
      </c>
      <c r="AB231" s="3">
        <v>3</v>
      </c>
      <c r="AC231" s="4"/>
      <c r="AD231" s="11" t="s">
        <v>968</v>
      </c>
    </row>
    <row r="232" spans="1:30" ht="16" customHeight="1" x14ac:dyDescent="0.35">
      <c r="A232" s="6">
        <v>142</v>
      </c>
      <c r="B232" s="8">
        <v>45511</v>
      </c>
      <c r="C232" s="8" t="s">
        <v>969</v>
      </c>
      <c r="D232" s="8">
        <v>45511</v>
      </c>
      <c r="E232" s="19">
        <v>0.90913194444444445</v>
      </c>
      <c r="F232" s="3" t="s">
        <v>30</v>
      </c>
      <c r="G232" s="4"/>
      <c r="H232" s="3">
        <v>21</v>
      </c>
      <c r="I232" s="3" t="s">
        <v>33</v>
      </c>
      <c r="J232" s="4"/>
      <c r="K232" s="5">
        <f t="shared" si="3"/>
        <v>-21</v>
      </c>
      <c r="L232" s="4"/>
      <c r="M232" s="4"/>
      <c r="N232" s="4"/>
      <c r="O232" s="4"/>
      <c r="P232" s="4"/>
      <c r="Q232" s="4"/>
      <c r="R232" s="3" t="s">
        <v>30</v>
      </c>
      <c r="S232" s="3" t="s">
        <v>143</v>
      </c>
      <c r="T232" s="3" t="s">
        <v>30</v>
      </c>
      <c r="U232" s="3" t="s">
        <v>970</v>
      </c>
      <c r="V232" s="3" t="s">
        <v>971</v>
      </c>
      <c r="W232" s="3" t="s">
        <v>972</v>
      </c>
      <c r="X232" s="4"/>
      <c r="Y232" s="3">
        <v>5</v>
      </c>
      <c r="Z232" s="3">
        <v>5</v>
      </c>
      <c r="AA232" s="3">
        <v>5</v>
      </c>
      <c r="AB232" s="3">
        <v>5</v>
      </c>
      <c r="AC232" s="3" t="s">
        <v>973</v>
      </c>
      <c r="AD232" s="11" t="s">
        <v>974</v>
      </c>
    </row>
    <row r="233" spans="1:30" ht="16" customHeight="1" x14ac:dyDescent="0.35">
      <c r="A233" s="6">
        <v>101</v>
      </c>
      <c r="B233" s="8">
        <v>45512</v>
      </c>
      <c r="C233" s="8" t="s">
        <v>975</v>
      </c>
      <c r="D233" s="8">
        <v>45512</v>
      </c>
      <c r="E233" s="19">
        <v>2.9629629629629628E-3</v>
      </c>
      <c r="F233" s="3" t="s">
        <v>33</v>
      </c>
      <c r="G233" s="3">
        <v>16</v>
      </c>
      <c r="H233" s="4"/>
      <c r="I233" s="3" t="s">
        <v>33</v>
      </c>
      <c r="J233" s="4"/>
      <c r="K233" s="5">
        <f t="shared" si="3"/>
        <v>0</v>
      </c>
      <c r="L233" s="4"/>
      <c r="M233" s="4"/>
      <c r="N233" s="4"/>
      <c r="O233" s="4"/>
      <c r="P233" s="4"/>
      <c r="Q233" s="4"/>
      <c r="R233" s="3" t="s">
        <v>30</v>
      </c>
      <c r="S233" s="3" t="s">
        <v>252</v>
      </c>
      <c r="T233" s="3" t="s">
        <v>33</v>
      </c>
      <c r="U233" s="4"/>
      <c r="V233" s="4"/>
      <c r="W233" s="4"/>
      <c r="X233" s="4"/>
      <c r="Y233" s="3">
        <v>3</v>
      </c>
      <c r="Z233" s="3">
        <v>4</v>
      </c>
      <c r="AA233" s="3">
        <v>4</v>
      </c>
      <c r="AB233" s="3">
        <v>2</v>
      </c>
      <c r="AC233" s="4"/>
      <c r="AD233" s="11" t="s">
        <v>976</v>
      </c>
    </row>
    <row r="234" spans="1:30" ht="16" customHeight="1" x14ac:dyDescent="0.35">
      <c r="A234" s="6">
        <v>98</v>
      </c>
      <c r="B234" s="8">
        <v>45512</v>
      </c>
      <c r="C234" s="8" t="s">
        <v>977</v>
      </c>
      <c r="D234" s="8">
        <v>45512</v>
      </c>
      <c r="E234" s="19">
        <v>0.51559027777777777</v>
      </c>
      <c r="F234" s="3" t="s">
        <v>30</v>
      </c>
      <c r="G234" s="4"/>
      <c r="H234" s="3">
        <v>26.73</v>
      </c>
      <c r="I234" s="3" t="s">
        <v>30</v>
      </c>
      <c r="J234" s="3">
        <v>30.77</v>
      </c>
      <c r="K234" s="5">
        <f t="shared" si="3"/>
        <v>4.0399999999999991</v>
      </c>
      <c r="L234" s="3" t="s">
        <v>30</v>
      </c>
      <c r="M234" s="4"/>
      <c r="N234" s="3" t="s">
        <v>33</v>
      </c>
      <c r="O234" s="3" t="s">
        <v>30</v>
      </c>
      <c r="P234" s="3" t="s">
        <v>34</v>
      </c>
      <c r="Q234" s="3">
        <v>40</v>
      </c>
      <c r="R234" s="3" t="s">
        <v>30</v>
      </c>
      <c r="S234" s="3" t="s">
        <v>60</v>
      </c>
      <c r="T234" s="3" t="s">
        <v>30</v>
      </c>
      <c r="U234" s="3" t="s">
        <v>151</v>
      </c>
      <c r="V234" s="3" t="s">
        <v>151</v>
      </c>
      <c r="W234" s="4"/>
      <c r="X234" s="4"/>
      <c r="Y234" s="3">
        <v>4</v>
      </c>
      <c r="Z234" s="3">
        <v>5</v>
      </c>
      <c r="AA234" s="3">
        <v>4</v>
      </c>
      <c r="AB234" s="3">
        <v>4</v>
      </c>
      <c r="AC234" s="4"/>
      <c r="AD234" s="11" t="s">
        <v>760</v>
      </c>
    </row>
    <row r="235" spans="1:30" ht="16" customHeight="1" x14ac:dyDescent="0.35">
      <c r="A235" s="6">
        <v>95</v>
      </c>
      <c r="B235" s="8">
        <v>45512</v>
      </c>
      <c r="C235" s="8" t="s">
        <v>980</v>
      </c>
      <c r="D235" s="8">
        <v>45512</v>
      </c>
      <c r="E235" s="19">
        <v>0.62875000000000003</v>
      </c>
      <c r="F235" s="3" t="s">
        <v>33</v>
      </c>
      <c r="G235" s="3">
        <v>1</v>
      </c>
      <c r="H235" s="4"/>
      <c r="I235" s="3" t="s">
        <v>30</v>
      </c>
      <c r="J235" s="3">
        <v>12</v>
      </c>
      <c r="K235" s="5">
        <f t="shared" si="3"/>
        <v>12</v>
      </c>
      <c r="L235" s="3" t="s">
        <v>30</v>
      </c>
      <c r="M235" s="4"/>
      <c r="N235" s="3" t="s">
        <v>33</v>
      </c>
      <c r="O235" s="3" t="s">
        <v>30</v>
      </c>
      <c r="P235" s="3" t="s">
        <v>44</v>
      </c>
      <c r="Q235" s="3">
        <v>30</v>
      </c>
      <c r="R235" s="3" t="s">
        <v>33</v>
      </c>
      <c r="S235" s="3" t="s">
        <v>124</v>
      </c>
      <c r="T235" s="3" t="s">
        <v>30</v>
      </c>
      <c r="U235" s="3" t="s">
        <v>95</v>
      </c>
      <c r="V235" s="3" t="s">
        <v>981</v>
      </c>
      <c r="W235" s="3" t="s">
        <v>982</v>
      </c>
      <c r="X235" s="4"/>
      <c r="Y235" s="3">
        <v>4</v>
      </c>
      <c r="Z235" s="3">
        <v>4</v>
      </c>
      <c r="AA235" s="3">
        <v>4</v>
      </c>
      <c r="AB235" s="3">
        <v>4</v>
      </c>
      <c r="AC235" s="4"/>
      <c r="AD235" s="11" t="s">
        <v>983</v>
      </c>
    </row>
    <row r="236" spans="1:30" ht="16" customHeight="1" x14ac:dyDescent="0.35">
      <c r="A236" s="6">
        <v>94</v>
      </c>
      <c r="B236" s="8">
        <v>45512</v>
      </c>
      <c r="C236" s="8" t="s">
        <v>984</v>
      </c>
      <c r="D236" s="8">
        <v>45512</v>
      </c>
      <c r="E236" s="19">
        <v>0.71237268518518515</v>
      </c>
      <c r="F236" s="3" t="s">
        <v>33</v>
      </c>
      <c r="G236" s="3">
        <v>15</v>
      </c>
      <c r="H236" s="4"/>
      <c r="I236" s="3" t="s">
        <v>33</v>
      </c>
      <c r="J236" s="4"/>
      <c r="K236" s="5">
        <f t="shared" si="3"/>
        <v>0</v>
      </c>
      <c r="L236" s="4"/>
      <c r="M236" s="4"/>
      <c r="N236" s="4"/>
      <c r="O236" s="4"/>
      <c r="P236" s="4"/>
      <c r="Q236" s="4"/>
      <c r="R236" s="3" t="s">
        <v>30</v>
      </c>
      <c r="S236" s="3" t="s">
        <v>60</v>
      </c>
      <c r="T236" s="3" t="s">
        <v>30</v>
      </c>
      <c r="U236" s="3" t="s">
        <v>191</v>
      </c>
      <c r="V236" s="3" t="s">
        <v>53</v>
      </c>
      <c r="W236" s="3" t="s">
        <v>191</v>
      </c>
      <c r="X236" s="4"/>
      <c r="Y236" s="3">
        <v>4</v>
      </c>
      <c r="Z236" s="3">
        <v>3</v>
      </c>
      <c r="AA236" s="3">
        <v>5</v>
      </c>
      <c r="AB236" s="3">
        <v>3</v>
      </c>
      <c r="AC236" s="4"/>
      <c r="AD236" s="11" t="s">
        <v>985</v>
      </c>
    </row>
    <row r="237" spans="1:30" ht="16" customHeight="1" x14ac:dyDescent="0.35">
      <c r="A237" s="6">
        <v>93</v>
      </c>
      <c r="B237" s="8">
        <v>45512</v>
      </c>
      <c r="C237" s="8" t="s">
        <v>986</v>
      </c>
      <c r="D237" s="8">
        <v>45512</v>
      </c>
      <c r="E237" s="19">
        <v>0.72758101851851853</v>
      </c>
      <c r="F237" s="3" t="s">
        <v>30</v>
      </c>
      <c r="G237" s="4"/>
      <c r="H237" s="3">
        <v>23</v>
      </c>
      <c r="I237" s="3" t="s">
        <v>30</v>
      </c>
      <c r="J237" s="3">
        <v>24.82</v>
      </c>
      <c r="K237" s="5">
        <f t="shared" si="3"/>
        <v>1.8200000000000003</v>
      </c>
      <c r="L237" s="3" t="s">
        <v>30</v>
      </c>
      <c r="M237" s="4"/>
      <c r="N237" s="3" t="s">
        <v>33</v>
      </c>
      <c r="O237" s="3" t="s">
        <v>33</v>
      </c>
      <c r="P237" s="3" t="s">
        <v>34</v>
      </c>
      <c r="Q237" s="3">
        <v>40</v>
      </c>
      <c r="R237" s="3" t="s">
        <v>33</v>
      </c>
      <c r="S237" s="3" t="s">
        <v>1055</v>
      </c>
      <c r="T237" s="3" t="s">
        <v>33</v>
      </c>
      <c r="U237" s="4"/>
      <c r="V237" s="4"/>
      <c r="W237" s="4"/>
      <c r="X237" s="4"/>
      <c r="Y237" s="3">
        <v>5</v>
      </c>
      <c r="Z237" s="3">
        <v>4</v>
      </c>
      <c r="AA237" s="3">
        <v>5</v>
      </c>
      <c r="AB237" s="3">
        <v>4</v>
      </c>
      <c r="AC237" s="3" t="s">
        <v>989</v>
      </c>
      <c r="AD237" s="11" t="s">
        <v>990</v>
      </c>
    </row>
    <row r="238" spans="1:30" ht="16" customHeight="1" x14ac:dyDescent="0.35">
      <c r="A238" s="6">
        <v>90</v>
      </c>
      <c r="B238" s="8">
        <v>45512</v>
      </c>
      <c r="C238" s="8" t="s">
        <v>991</v>
      </c>
      <c r="D238" s="8">
        <v>45512</v>
      </c>
      <c r="E238" s="19">
        <v>0.90390046296296289</v>
      </c>
      <c r="F238" s="3" t="s">
        <v>33</v>
      </c>
      <c r="G238" s="3">
        <v>1</v>
      </c>
      <c r="H238" s="4"/>
      <c r="I238" s="3" t="s">
        <v>33</v>
      </c>
      <c r="J238" s="4"/>
      <c r="K238" s="5">
        <f t="shared" si="3"/>
        <v>0</v>
      </c>
      <c r="L238" s="4"/>
      <c r="M238" s="4"/>
      <c r="N238" s="4"/>
      <c r="O238" s="4"/>
      <c r="P238" s="4"/>
      <c r="Q238" s="4"/>
      <c r="R238" s="3" t="s">
        <v>30</v>
      </c>
      <c r="S238" s="3" t="s">
        <v>46</v>
      </c>
      <c r="T238" s="3" t="s">
        <v>33</v>
      </c>
      <c r="U238" s="4"/>
      <c r="V238" s="4"/>
      <c r="W238" s="4"/>
      <c r="X238" s="4"/>
      <c r="Y238" s="3">
        <v>4</v>
      </c>
      <c r="Z238" s="3">
        <v>4</v>
      </c>
      <c r="AA238" s="3">
        <v>4</v>
      </c>
      <c r="AB238" s="3">
        <v>4</v>
      </c>
      <c r="AC238" s="4"/>
      <c r="AD238" s="11" t="s">
        <v>692</v>
      </c>
    </row>
    <row r="239" spans="1:30" ht="16" customHeight="1" x14ac:dyDescent="0.35">
      <c r="A239" s="6">
        <v>81</v>
      </c>
      <c r="B239" s="8">
        <v>45513</v>
      </c>
      <c r="C239" s="8" t="s">
        <v>992</v>
      </c>
      <c r="D239" s="8">
        <v>45513</v>
      </c>
      <c r="E239" s="19">
        <v>0.34997685185185184</v>
      </c>
      <c r="F239" s="3" t="s">
        <v>30</v>
      </c>
      <c r="G239" s="4"/>
      <c r="H239" s="3">
        <v>27</v>
      </c>
      <c r="I239" s="3" t="s">
        <v>30</v>
      </c>
      <c r="J239" s="3">
        <v>28</v>
      </c>
      <c r="K239" s="5">
        <f t="shared" si="3"/>
        <v>1</v>
      </c>
      <c r="L239" s="3" t="s">
        <v>30</v>
      </c>
      <c r="M239" s="4"/>
      <c r="N239" s="3" t="s">
        <v>33</v>
      </c>
      <c r="O239" s="3" t="s">
        <v>33</v>
      </c>
      <c r="P239" s="3" t="s">
        <v>34</v>
      </c>
      <c r="Q239" s="3">
        <v>20</v>
      </c>
      <c r="R239" s="3" t="s">
        <v>30</v>
      </c>
      <c r="S239" s="3" t="s">
        <v>124</v>
      </c>
      <c r="T239" s="3" t="s">
        <v>30</v>
      </c>
      <c r="U239" s="3" t="s">
        <v>993</v>
      </c>
      <c r="V239" s="3" t="s">
        <v>994</v>
      </c>
      <c r="W239" s="4"/>
      <c r="X239" s="4"/>
      <c r="Y239" s="3">
        <v>4</v>
      </c>
      <c r="Z239" s="3">
        <v>4</v>
      </c>
      <c r="AA239" s="3">
        <v>4</v>
      </c>
      <c r="AB239" s="3">
        <v>4</v>
      </c>
      <c r="AC239" s="4"/>
      <c r="AD239" s="11" t="s">
        <v>995</v>
      </c>
    </row>
    <row r="240" spans="1:30" ht="16" customHeight="1" x14ac:dyDescent="0.35">
      <c r="A240" s="6">
        <v>80</v>
      </c>
      <c r="B240" s="8">
        <v>45516</v>
      </c>
      <c r="C240" s="8" t="s">
        <v>996</v>
      </c>
      <c r="D240" s="8">
        <v>45516</v>
      </c>
      <c r="E240" s="19">
        <v>0.65172453703703703</v>
      </c>
      <c r="F240" s="3" t="s">
        <v>30</v>
      </c>
      <c r="G240" s="4"/>
      <c r="H240" s="4"/>
      <c r="I240" s="3" t="s">
        <v>30</v>
      </c>
      <c r="J240" s="4"/>
      <c r="K240" s="4"/>
      <c r="L240" s="3" t="s">
        <v>30</v>
      </c>
      <c r="M240" s="4"/>
      <c r="N240" s="3" t="s">
        <v>33</v>
      </c>
      <c r="O240" s="3" t="s">
        <v>33</v>
      </c>
      <c r="P240" s="3" t="s">
        <v>34</v>
      </c>
      <c r="Q240" s="3" t="s">
        <v>74</v>
      </c>
      <c r="R240" s="3" t="s">
        <v>33</v>
      </c>
      <c r="S240" s="3" t="s">
        <v>46</v>
      </c>
      <c r="T240" s="3" t="s">
        <v>30</v>
      </c>
      <c r="U240" s="3" t="s">
        <v>151</v>
      </c>
      <c r="V240" s="3" t="s">
        <v>118</v>
      </c>
      <c r="W240" s="4"/>
      <c r="X240" s="4"/>
      <c r="Y240" s="3">
        <v>5</v>
      </c>
      <c r="Z240" s="3">
        <v>4</v>
      </c>
      <c r="AA240" s="3">
        <v>5</v>
      </c>
      <c r="AB240" s="3">
        <v>4</v>
      </c>
      <c r="AC240" s="3" t="s">
        <v>997</v>
      </c>
      <c r="AD240" s="11" t="s">
        <v>998</v>
      </c>
    </row>
    <row r="241" spans="1:30" ht="16" customHeight="1" x14ac:dyDescent="0.35">
      <c r="A241" s="6">
        <v>79</v>
      </c>
      <c r="B241" s="8">
        <v>45516</v>
      </c>
      <c r="C241" s="8" t="s">
        <v>999</v>
      </c>
      <c r="D241" s="8">
        <v>45516</v>
      </c>
      <c r="E241" s="19">
        <v>0.65489583333333334</v>
      </c>
      <c r="F241" s="3" t="s">
        <v>33</v>
      </c>
      <c r="G241" s="3">
        <v>10</v>
      </c>
      <c r="H241" s="4"/>
      <c r="I241" s="3" t="s">
        <v>30</v>
      </c>
      <c r="J241" s="3">
        <v>28.85</v>
      </c>
      <c r="K241" s="5">
        <f>J241-H241</f>
        <v>28.85</v>
      </c>
      <c r="L241" s="3" t="s">
        <v>30</v>
      </c>
      <c r="M241" s="4"/>
      <c r="N241" s="3" t="s">
        <v>33</v>
      </c>
      <c r="O241" s="3" t="s">
        <v>33</v>
      </c>
      <c r="P241" s="3" t="s">
        <v>34</v>
      </c>
      <c r="Q241" s="3">
        <v>40</v>
      </c>
      <c r="R241" s="3" t="s">
        <v>30</v>
      </c>
      <c r="S241" s="3" t="s">
        <v>107</v>
      </c>
      <c r="T241" s="3" t="s">
        <v>30</v>
      </c>
      <c r="U241" s="3" t="s">
        <v>1000</v>
      </c>
      <c r="V241" s="3" t="s">
        <v>441</v>
      </c>
      <c r="W241" s="3" t="s">
        <v>1001</v>
      </c>
      <c r="X241" s="4"/>
      <c r="Y241" s="3">
        <v>5</v>
      </c>
      <c r="Z241" s="3">
        <v>5</v>
      </c>
      <c r="AA241" s="3">
        <v>5</v>
      </c>
      <c r="AB241" s="3">
        <v>5</v>
      </c>
      <c r="AC241" s="3" t="s">
        <v>1002</v>
      </c>
      <c r="AD241" s="11" t="s">
        <v>1003</v>
      </c>
    </row>
    <row r="242" spans="1:30" ht="16" customHeight="1" x14ac:dyDescent="0.35">
      <c r="A242" s="6">
        <v>76</v>
      </c>
      <c r="B242" s="8">
        <v>45516</v>
      </c>
      <c r="C242" s="8" t="s">
        <v>1004</v>
      </c>
      <c r="D242" s="8">
        <v>45516</v>
      </c>
      <c r="E242" s="19">
        <v>0.71791666666666665</v>
      </c>
      <c r="F242" s="3" t="s">
        <v>30</v>
      </c>
      <c r="G242" s="4"/>
      <c r="H242" s="3">
        <v>25</v>
      </c>
      <c r="I242" s="3" t="s">
        <v>30</v>
      </c>
      <c r="J242" s="3">
        <v>27</v>
      </c>
      <c r="K242" s="5">
        <f>J242-H242</f>
        <v>2</v>
      </c>
      <c r="L242" s="3" t="s">
        <v>30</v>
      </c>
      <c r="M242" s="4"/>
      <c r="N242" s="3" t="s">
        <v>33</v>
      </c>
      <c r="O242" s="3" t="s">
        <v>30</v>
      </c>
      <c r="P242" s="3" t="s">
        <v>34</v>
      </c>
      <c r="Q242" s="3">
        <v>40</v>
      </c>
      <c r="R242" s="3" t="s">
        <v>33</v>
      </c>
      <c r="S242" s="3" t="s">
        <v>124</v>
      </c>
      <c r="T242" s="3" t="s">
        <v>33</v>
      </c>
      <c r="U242" s="4"/>
      <c r="V242" s="4"/>
      <c r="W242" s="4"/>
      <c r="X242" s="4"/>
      <c r="Y242" s="3">
        <v>4</v>
      </c>
      <c r="Z242" s="3">
        <v>4</v>
      </c>
      <c r="AA242" s="3">
        <v>4</v>
      </c>
      <c r="AB242" s="3">
        <v>4</v>
      </c>
      <c r="AC242" s="4"/>
      <c r="AD242" s="11" t="s">
        <v>1005</v>
      </c>
    </row>
    <row r="243" spans="1:30" ht="16" customHeight="1" x14ac:dyDescent="0.35">
      <c r="A243" s="6">
        <v>75</v>
      </c>
      <c r="B243" s="8">
        <v>45517</v>
      </c>
      <c r="C243" s="8" t="s">
        <v>1006</v>
      </c>
      <c r="D243" s="8">
        <v>45517</v>
      </c>
      <c r="E243" s="19">
        <v>0.60040509259259256</v>
      </c>
      <c r="F243" s="3" t="s">
        <v>30</v>
      </c>
      <c r="G243" s="4"/>
      <c r="H243" s="3">
        <v>20</v>
      </c>
      <c r="I243" s="3" t="s">
        <v>30</v>
      </c>
      <c r="J243" s="3">
        <v>21</v>
      </c>
      <c r="K243" s="5">
        <f>J243-H243</f>
        <v>1</v>
      </c>
      <c r="L243" s="3" t="s">
        <v>30</v>
      </c>
      <c r="M243" s="4"/>
      <c r="N243" s="3" t="s">
        <v>33</v>
      </c>
      <c r="O243" s="3" t="s">
        <v>30</v>
      </c>
      <c r="P243" s="3" t="s">
        <v>34</v>
      </c>
      <c r="Q243" s="3">
        <v>40</v>
      </c>
      <c r="R243" s="3" t="s">
        <v>33</v>
      </c>
      <c r="S243" s="3" t="s">
        <v>252</v>
      </c>
      <c r="T243" s="3" t="s">
        <v>33</v>
      </c>
      <c r="U243" s="4"/>
      <c r="V243" s="4"/>
      <c r="W243" s="4"/>
      <c r="X243" s="4"/>
      <c r="Y243" s="3">
        <v>4</v>
      </c>
      <c r="Z243" s="3">
        <v>5</v>
      </c>
      <c r="AA243" s="3">
        <v>5</v>
      </c>
      <c r="AB243" s="3">
        <v>5</v>
      </c>
      <c r="AC243" s="3" t="s">
        <v>1007</v>
      </c>
      <c r="AD243" s="11" t="s">
        <v>870</v>
      </c>
    </row>
    <row r="244" spans="1:30" ht="16" customHeight="1" x14ac:dyDescent="0.35">
      <c r="A244" s="2">
        <v>16</v>
      </c>
      <c r="B244" s="8">
        <v>45517</v>
      </c>
      <c r="C244" s="8" t="s">
        <v>1008</v>
      </c>
      <c r="D244" s="8">
        <v>45517</v>
      </c>
      <c r="E244" s="19">
        <v>0.7739583333333333</v>
      </c>
      <c r="F244" s="3" t="s">
        <v>30</v>
      </c>
      <c r="G244" s="4"/>
      <c r="H244" s="3">
        <v>17</v>
      </c>
      <c r="I244" s="3" t="s">
        <v>30</v>
      </c>
      <c r="J244" s="3">
        <v>54</v>
      </c>
      <c r="K244" s="5">
        <f>J244-H244</f>
        <v>37</v>
      </c>
      <c r="L244" s="3" t="s">
        <v>30</v>
      </c>
      <c r="M244" s="4"/>
      <c r="N244" s="3" t="s">
        <v>33</v>
      </c>
      <c r="O244" s="3" t="s">
        <v>30</v>
      </c>
      <c r="P244" s="3" t="s">
        <v>44</v>
      </c>
      <c r="Q244" s="3">
        <v>15</v>
      </c>
      <c r="R244" s="3" t="s">
        <v>30</v>
      </c>
      <c r="S244" s="3" t="s">
        <v>1024</v>
      </c>
      <c r="T244" s="3" t="s">
        <v>30</v>
      </c>
      <c r="U244" s="4"/>
      <c r="V244" s="3" t="s">
        <v>1011</v>
      </c>
      <c r="W244" s="3" t="s">
        <v>53</v>
      </c>
      <c r="X244" s="4"/>
      <c r="Y244" s="3">
        <v>5</v>
      </c>
      <c r="Z244" s="3">
        <v>5</v>
      </c>
      <c r="AA244" s="3">
        <v>5</v>
      </c>
      <c r="AB244" s="3">
        <v>4</v>
      </c>
      <c r="AC244" s="3" t="s">
        <v>1012</v>
      </c>
      <c r="AD244" s="11" t="s">
        <v>1013</v>
      </c>
    </row>
    <row r="245" spans="1:30" ht="15.5" hidden="1" x14ac:dyDescent="0.35">
      <c r="A245" s="6"/>
      <c r="B245" s="9">
        <v>0</v>
      </c>
      <c r="C245" s="9"/>
      <c r="D245" s="9"/>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12"/>
    </row>
    <row r="246" spans="1:30" ht="12.5" hidden="1" x14ac:dyDescent="0.25">
      <c r="B246"/>
      <c r="C246"/>
      <c r="D246"/>
      <c r="AD246"/>
    </row>
    <row r="247" spans="1:30" ht="12.5" hidden="1" x14ac:dyDescent="0.25">
      <c r="B247"/>
      <c r="C247"/>
      <c r="D247"/>
      <c r="AD247"/>
    </row>
    <row r="248" spans="1:30" ht="12.5" hidden="1" x14ac:dyDescent="0.25">
      <c r="B248"/>
      <c r="C248"/>
      <c r="D248"/>
      <c r="AD248"/>
    </row>
    <row r="249" spans="1:30" ht="12.5" hidden="1" x14ac:dyDescent="0.25">
      <c r="B249"/>
      <c r="C249"/>
      <c r="D249"/>
      <c r="AD249"/>
    </row>
    <row r="250" spans="1:30" ht="12.5" hidden="1" x14ac:dyDescent="0.25">
      <c r="B250"/>
      <c r="C250"/>
      <c r="D250"/>
      <c r="AD250"/>
    </row>
    <row r="251" spans="1:30" ht="12.5" hidden="1" x14ac:dyDescent="0.25">
      <c r="B251"/>
      <c r="C251"/>
      <c r="D251"/>
      <c r="AD251"/>
    </row>
    <row r="252" spans="1:30" ht="12.5" hidden="1" x14ac:dyDescent="0.25">
      <c r="B252"/>
      <c r="C252"/>
      <c r="D252"/>
      <c r="AD252"/>
    </row>
    <row r="253" spans="1:30" ht="12.5" hidden="1" x14ac:dyDescent="0.25">
      <c r="B253"/>
      <c r="C253"/>
      <c r="D253"/>
      <c r="AD253"/>
    </row>
    <row r="254" spans="1:30" ht="12.5" hidden="1" x14ac:dyDescent="0.25">
      <c r="B254"/>
      <c r="C254"/>
      <c r="D254"/>
      <c r="AD254"/>
    </row>
    <row r="255" spans="1:30" ht="12.5" hidden="1" x14ac:dyDescent="0.25">
      <c r="B255"/>
      <c r="C255"/>
      <c r="D255"/>
      <c r="AD255"/>
    </row>
    <row r="256" spans="1:30" ht="12.5" hidden="1" x14ac:dyDescent="0.25">
      <c r="B256"/>
      <c r="C256"/>
      <c r="D256"/>
      <c r="AD256"/>
    </row>
    <row r="257" customFormat="1" ht="12.5" hidden="1" x14ac:dyDescent="0.25"/>
    <row r="258" customFormat="1" ht="12.5" hidden="1" x14ac:dyDescent="0.25"/>
    <row r="259" customFormat="1" ht="12.5" hidden="1" x14ac:dyDescent="0.25"/>
    <row r="260" customFormat="1" ht="12.5" hidden="1" x14ac:dyDescent="0.25"/>
    <row r="261" customFormat="1" ht="12.5" hidden="1" x14ac:dyDescent="0.25"/>
    <row r="262" customFormat="1" ht="12.5" hidden="1" x14ac:dyDescent="0.25"/>
    <row r="263" customFormat="1" ht="12.5" hidden="1" x14ac:dyDescent="0.25"/>
    <row r="264" customFormat="1" ht="12.5" hidden="1" x14ac:dyDescent="0.25"/>
    <row r="265" customFormat="1" ht="12.5" hidden="1" x14ac:dyDescent="0.25"/>
    <row r="266" customFormat="1" ht="12.5" hidden="1" x14ac:dyDescent="0.25"/>
    <row r="267" customFormat="1" ht="12.5" hidden="1" x14ac:dyDescent="0.25"/>
    <row r="268" customFormat="1" ht="12.5" hidden="1" x14ac:dyDescent="0.25"/>
    <row r="269" customFormat="1" ht="12.5" hidden="1" x14ac:dyDescent="0.25"/>
    <row r="270" customFormat="1" ht="12.5" hidden="1" x14ac:dyDescent="0.25"/>
    <row r="271" customFormat="1" ht="12.5" hidden="1" x14ac:dyDescent="0.25"/>
    <row r="272" customFormat="1" ht="12.5" hidden="1" x14ac:dyDescent="0.25"/>
    <row r="273" customFormat="1" ht="12.5" hidden="1" x14ac:dyDescent="0.25"/>
    <row r="274" customFormat="1" ht="12.5" hidden="1" x14ac:dyDescent="0.25"/>
    <row r="275" customFormat="1" ht="12.5" hidden="1" x14ac:dyDescent="0.25"/>
    <row r="276" customFormat="1" ht="12.5" hidden="1" x14ac:dyDescent="0.25"/>
    <row r="277" customFormat="1" ht="12.5" hidden="1" x14ac:dyDescent="0.25"/>
    <row r="278" customFormat="1" ht="12.5" hidden="1" x14ac:dyDescent="0.25"/>
    <row r="279" customFormat="1" ht="12.5" hidden="1" x14ac:dyDescent="0.25"/>
    <row r="280" customFormat="1" ht="12.5" hidden="1" x14ac:dyDescent="0.25"/>
    <row r="281" customFormat="1" ht="12.5" hidden="1" x14ac:dyDescent="0.25"/>
    <row r="282" customFormat="1" ht="12.5" hidden="1" x14ac:dyDescent="0.25"/>
    <row r="283" customFormat="1" ht="12.5" hidden="1" x14ac:dyDescent="0.25"/>
    <row r="284" customFormat="1" ht="12.5" hidden="1" x14ac:dyDescent="0.25"/>
    <row r="285" customFormat="1" ht="12.5" hidden="1" x14ac:dyDescent="0.25"/>
    <row r="286" customFormat="1" ht="12.5" hidden="1" x14ac:dyDescent="0.25"/>
    <row r="287" customFormat="1" ht="12.5" hidden="1" x14ac:dyDescent="0.25"/>
    <row r="288" customFormat="1" ht="12.5" hidden="1" x14ac:dyDescent="0.25"/>
    <row r="289" customFormat="1" ht="12.5" hidden="1" x14ac:dyDescent="0.25"/>
    <row r="290" customFormat="1" ht="12.5" hidden="1" x14ac:dyDescent="0.25"/>
    <row r="291" customFormat="1" ht="12.5" hidden="1" x14ac:dyDescent="0.25"/>
    <row r="292" customFormat="1" ht="12.5" hidden="1" x14ac:dyDescent="0.25"/>
    <row r="293" customFormat="1" ht="12.5" hidden="1" x14ac:dyDescent="0.25"/>
    <row r="294" customFormat="1" ht="12.5" hidden="1" x14ac:dyDescent="0.25"/>
    <row r="295" customFormat="1" ht="12.5" hidden="1" x14ac:dyDescent="0.25"/>
    <row r="296" customFormat="1" ht="12.5" hidden="1" x14ac:dyDescent="0.25"/>
    <row r="297" customFormat="1" ht="12.5" hidden="1" x14ac:dyDescent="0.25"/>
    <row r="298" customFormat="1" ht="12.5" hidden="1" x14ac:dyDescent="0.25"/>
    <row r="299" customFormat="1" ht="12.5" hidden="1" x14ac:dyDescent="0.25"/>
    <row r="300" customFormat="1" ht="12.5" hidden="1" x14ac:dyDescent="0.25"/>
    <row r="301" customFormat="1" ht="12.5" hidden="1" x14ac:dyDescent="0.25"/>
    <row r="302" customFormat="1" ht="12.5" hidden="1" x14ac:dyDescent="0.25"/>
    <row r="303" customFormat="1" ht="12.5" hidden="1" x14ac:dyDescent="0.25"/>
    <row r="304" customFormat="1" ht="12.5" hidden="1" x14ac:dyDescent="0.25"/>
    <row r="305" customFormat="1" ht="12.5" hidden="1" x14ac:dyDescent="0.25"/>
    <row r="306" customFormat="1" ht="12.5" hidden="1" x14ac:dyDescent="0.25"/>
    <row r="307" customFormat="1" ht="12.5" hidden="1" x14ac:dyDescent="0.25"/>
    <row r="308" customFormat="1" ht="12.5" hidden="1" x14ac:dyDescent="0.25"/>
    <row r="309" customFormat="1" ht="12.5" hidden="1" x14ac:dyDescent="0.25"/>
    <row r="310" customFormat="1" ht="12.5" hidden="1" x14ac:dyDescent="0.25"/>
    <row r="311" customFormat="1" ht="12.5" hidden="1" x14ac:dyDescent="0.25"/>
    <row r="312" customFormat="1" ht="12.5" hidden="1" x14ac:dyDescent="0.25"/>
    <row r="313" customFormat="1" ht="12.5" hidden="1" x14ac:dyDescent="0.25"/>
    <row r="314" customFormat="1" ht="12.5" hidden="1" x14ac:dyDescent="0.25"/>
    <row r="315" customFormat="1" ht="12.5" hidden="1" x14ac:dyDescent="0.25"/>
    <row r="316" customFormat="1" ht="12.5" hidden="1" x14ac:dyDescent="0.25"/>
    <row r="317" customFormat="1" ht="12.5" hidden="1" x14ac:dyDescent="0.25"/>
    <row r="318" customFormat="1" ht="12.5" hidden="1" x14ac:dyDescent="0.25"/>
    <row r="319" customFormat="1" ht="12.5" hidden="1" x14ac:dyDescent="0.25"/>
    <row r="320" customFormat="1" ht="12.5" hidden="1" x14ac:dyDescent="0.25"/>
    <row r="321" customFormat="1" ht="12.5" hidden="1" x14ac:dyDescent="0.25"/>
    <row r="322" customFormat="1" ht="12.5" hidden="1" x14ac:dyDescent="0.25"/>
    <row r="323" customFormat="1" ht="12.5" hidden="1" x14ac:dyDescent="0.25"/>
    <row r="324" customFormat="1" ht="12.5" hidden="1" x14ac:dyDescent="0.25"/>
    <row r="325" customFormat="1" ht="12.5" hidden="1" x14ac:dyDescent="0.25"/>
    <row r="326" customFormat="1" ht="12.5" hidden="1" x14ac:dyDescent="0.25"/>
    <row r="327" customFormat="1" ht="12.5" hidden="1" x14ac:dyDescent="0.25"/>
    <row r="328" customFormat="1" ht="12.5" hidden="1" x14ac:dyDescent="0.25"/>
    <row r="329" customFormat="1" ht="12.5" hidden="1" x14ac:dyDescent="0.25"/>
    <row r="330" customFormat="1" ht="12.5" hidden="1" x14ac:dyDescent="0.25"/>
    <row r="331" customFormat="1" ht="12.5" hidden="1" x14ac:dyDescent="0.25"/>
    <row r="332" customFormat="1" ht="12.5" hidden="1" x14ac:dyDescent="0.25"/>
    <row r="333" customFormat="1" ht="12.5" hidden="1" x14ac:dyDescent="0.25"/>
    <row r="334" customFormat="1" ht="12.5" hidden="1" x14ac:dyDescent="0.25"/>
    <row r="335" customFormat="1" ht="12.5" hidden="1" x14ac:dyDescent="0.25"/>
    <row r="336" customFormat="1" ht="12.5" hidden="1" x14ac:dyDescent="0.25"/>
    <row r="337" customFormat="1" ht="12.5" hidden="1" x14ac:dyDescent="0.25"/>
    <row r="338" customFormat="1" ht="12.5" hidden="1" x14ac:dyDescent="0.25"/>
    <row r="339" customFormat="1" ht="12.5" hidden="1" x14ac:dyDescent="0.25"/>
    <row r="340" customFormat="1" ht="12.5" hidden="1" x14ac:dyDescent="0.25"/>
    <row r="341" customFormat="1" ht="12.5" hidden="1" x14ac:dyDescent="0.25"/>
    <row r="342" customFormat="1" ht="12.5" hidden="1" x14ac:dyDescent="0.25"/>
    <row r="343" customFormat="1" ht="12.5" hidden="1" x14ac:dyDescent="0.25"/>
    <row r="344" customFormat="1" ht="12.5" hidden="1" x14ac:dyDescent="0.25"/>
    <row r="345" customFormat="1" ht="12.5" hidden="1" x14ac:dyDescent="0.25"/>
    <row r="346" customFormat="1" ht="12.5" hidden="1" x14ac:dyDescent="0.25"/>
    <row r="347" customFormat="1" ht="12.5" hidden="1" x14ac:dyDescent="0.25"/>
    <row r="348" customFormat="1" ht="12.5" hidden="1" x14ac:dyDescent="0.25"/>
    <row r="349" customFormat="1" ht="12.5" hidden="1" x14ac:dyDescent="0.25"/>
    <row r="350" customFormat="1" ht="12.5" hidden="1" x14ac:dyDescent="0.25"/>
    <row r="351" customFormat="1" ht="12.5" hidden="1" x14ac:dyDescent="0.25"/>
    <row r="352" customFormat="1" ht="12.5" hidden="1" x14ac:dyDescent="0.25"/>
    <row r="353" customFormat="1" ht="12.5" hidden="1" x14ac:dyDescent="0.25"/>
    <row r="354" customFormat="1" ht="12.5" hidden="1" x14ac:dyDescent="0.25"/>
    <row r="355" customFormat="1" ht="12.5" hidden="1" x14ac:dyDescent="0.25"/>
    <row r="356" customFormat="1" ht="12.5" hidden="1" x14ac:dyDescent="0.25"/>
    <row r="357" customFormat="1" ht="12.5" hidden="1" x14ac:dyDescent="0.25"/>
    <row r="358" customFormat="1" ht="12.5" hidden="1" x14ac:dyDescent="0.25"/>
    <row r="359" customFormat="1" ht="12.5" hidden="1" x14ac:dyDescent="0.25"/>
    <row r="360" customFormat="1" ht="12.5" hidden="1" x14ac:dyDescent="0.25"/>
    <row r="361" customFormat="1" ht="12.5" hidden="1" x14ac:dyDescent="0.25"/>
    <row r="362" customFormat="1" ht="12.5" hidden="1" x14ac:dyDescent="0.25"/>
    <row r="363" customFormat="1" ht="12.5" hidden="1" x14ac:dyDescent="0.25"/>
    <row r="364" customFormat="1" ht="12.5" hidden="1" x14ac:dyDescent="0.25"/>
    <row r="365" customFormat="1" ht="12.5" hidden="1" x14ac:dyDescent="0.25"/>
    <row r="366" customFormat="1" ht="12.5" hidden="1" x14ac:dyDescent="0.25"/>
    <row r="367" customFormat="1" ht="12.5" hidden="1" x14ac:dyDescent="0.25"/>
    <row r="368" customFormat="1" ht="12.5" hidden="1" x14ac:dyDescent="0.25"/>
    <row r="369" customFormat="1" ht="12.5" hidden="1" x14ac:dyDescent="0.25"/>
    <row r="370" customFormat="1" ht="12.5" hidden="1" x14ac:dyDescent="0.25"/>
    <row r="371" customFormat="1" ht="12.5" hidden="1" x14ac:dyDescent="0.25"/>
    <row r="372" customFormat="1" ht="12.5" hidden="1" x14ac:dyDescent="0.25"/>
    <row r="373" customFormat="1" ht="12.5" hidden="1" x14ac:dyDescent="0.25"/>
    <row r="374" customFormat="1" ht="12.5" hidden="1" x14ac:dyDescent="0.25"/>
    <row r="375" customFormat="1" ht="12.5" hidden="1" x14ac:dyDescent="0.25"/>
    <row r="376" customFormat="1" ht="12.5" hidden="1" x14ac:dyDescent="0.25"/>
    <row r="377" customFormat="1" ht="12.5" hidden="1" x14ac:dyDescent="0.25"/>
    <row r="378" customFormat="1" ht="12.5" hidden="1" x14ac:dyDescent="0.25"/>
    <row r="379" customFormat="1" ht="12.5" hidden="1" x14ac:dyDescent="0.25"/>
    <row r="380" customFormat="1" ht="12.5" hidden="1" x14ac:dyDescent="0.25"/>
    <row r="381" customFormat="1" ht="12.5" hidden="1" x14ac:dyDescent="0.25"/>
    <row r="382" customFormat="1" ht="12.5" hidden="1" x14ac:dyDescent="0.25"/>
    <row r="383" customFormat="1" ht="12.5" hidden="1" x14ac:dyDescent="0.25"/>
    <row r="384" customFormat="1" ht="12.5" hidden="1" x14ac:dyDescent="0.25"/>
    <row r="385" customFormat="1" ht="12.5" hidden="1" x14ac:dyDescent="0.25"/>
    <row r="386" customFormat="1" ht="12.5" hidden="1" x14ac:dyDescent="0.25"/>
    <row r="387" customFormat="1" ht="12.5" hidden="1" x14ac:dyDescent="0.25"/>
    <row r="388" customFormat="1" ht="12.5" hidden="1" x14ac:dyDescent="0.25"/>
    <row r="389" customFormat="1" ht="12.5" hidden="1" x14ac:dyDescent="0.25"/>
    <row r="390" customFormat="1" ht="12.5" hidden="1" x14ac:dyDescent="0.25"/>
    <row r="391" customFormat="1" ht="12.5" hidden="1" x14ac:dyDescent="0.25"/>
    <row r="392" customFormat="1" ht="12.5" hidden="1" x14ac:dyDescent="0.25"/>
    <row r="393" customFormat="1" ht="12.5" hidden="1" x14ac:dyDescent="0.25"/>
    <row r="394" customFormat="1" ht="12.5" hidden="1" x14ac:dyDescent="0.25"/>
    <row r="395" customFormat="1" ht="12.5" hidden="1" x14ac:dyDescent="0.25"/>
    <row r="396" customFormat="1" ht="12.5" hidden="1" x14ac:dyDescent="0.25"/>
    <row r="397" customFormat="1" ht="12.5" hidden="1" x14ac:dyDescent="0.25"/>
    <row r="398" customFormat="1" ht="12.5" hidden="1" x14ac:dyDescent="0.25"/>
    <row r="399" customFormat="1" ht="12.5" hidden="1" x14ac:dyDescent="0.25"/>
    <row r="400" customFormat="1" ht="12.5" hidden="1" x14ac:dyDescent="0.25"/>
    <row r="401" customFormat="1" ht="12.5" hidden="1" x14ac:dyDescent="0.25"/>
    <row r="402" customFormat="1" ht="12.5" hidden="1" x14ac:dyDescent="0.25"/>
    <row r="403" customFormat="1" ht="12.5" hidden="1" x14ac:dyDescent="0.25"/>
    <row r="404" customFormat="1" ht="12.5" hidden="1" x14ac:dyDescent="0.25"/>
    <row r="405" customFormat="1" ht="12.5" hidden="1" x14ac:dyDescent="0.25"/>
    <row r="406" customFormat="1" ht="12.5" hidden="1" x14ac:dyDescent="0.25"/>
    <row r="407" customFormat="1" ht="12.5" hidden="1" x14ac:dyDescent="0.25"/>
    <row r="408" customFormat="1" ht="12.5" hidden="1" x14ac:dyDescent="0.25"/>
    <row r="409" customFormat="1" ht="12.5" hidden="1" x14ac:dyDescent="0.25"/>
    <row r="410" customFormat="1" ht="12.5" hidden="1" x14ac:dyDescent="0.25"/>
    <row r="411" customFormat="1" ht="12.5" hidden="1" x14ac:dyDescent="0.25"/>
    <row r="412" customFormat="1" ht="12.5" hidden="1" x14ac:dyDescent="0.25"/>
    <row r="413" customFormat="1" ht="12.5" hidden="1" x14ac:dyDescent="0.25"/>
    <row r="414" customFormat="1" ht="12.5" hidden="1" x14ac:dyDescent="0.25"/>
    <row r="415" customFormat="1" ht="12.5" hidden="1" x14ac:dyDescent="0.25"/>
    <row r="416" customFormat="1" ht="12.5" hidden="1" x14ac:dyDescent="0.25"/>
    <row r="417" customFormat="1" ht="12.5" hidden="1" x14ac:dyDescent="0.25"/>
    <row r="418" customFormat="1" ht="12.5" hidden="1" x14ac:dyDescent="0.25"/>
    <row r="419" customFormat="1" ht="12.5" hidden="1" x14ac:dyDescent="0.25"/>
    <row r="420" customFormat="1" ht="12.5" hidden="1" x14ac:dyDescent="0.25"/>
    <row r="421" customFormat="1" ht="12.5" hidden="1" x14ac:dyDescent="0.25"/>
    <row r="422" customFormat="1" ht="12.5" hidden="1" x14ac:dyDescent="0.25"/>
    <row r="423" customFormat="1" ht="12.5" hidden="1" x14ac:dyDescent="0.25"/>
    <row r="424" customFormat="1" ht="12.5" hidden="1" x14ac:dyDescent="0.25"/>
    <row r="425" customFormat="1" ht="12.5" hidden="1" x14ac:dyDescent="0.25"/>
    <row r="426" customFormat="1" ht="12.5" hidden="1" x14ac:dyDescent="0.25"/>
    <row r="427" customFormat="1" ht="12.5" hidden="1" x14ac:dyDescent="0.25"/>
    <row r="428" customFormat="1" ht="12.5" hidden="1" x14ac:dyDescent="0.25"/>
    <row r="429" customFormat="1" ht="12.5" hidden="1" x14ac:dyDescent="0.25"/>
    <row r="430" customFormat="1" ht="12.5" hidden="1" x14ac:dyDescent="0.25"/>
    <row r="431" customFormat="1" ht="12.5" hidden="1" x14ac:dyDescent="0.25"/>
    <row r="432" customFormat="1" ht="12.5" hidden="1" x14ac:dyDescent="0.25"/>
    <row r="433" customFormat="1" ht="12.5" hidden="1" x14ac:dyDescent="0.25"/>
    <row r="434" customFormat="1" ht="12.5" hidden="1" x14ac:dyDescent="0.25"/>
    <row r="435" customFormat="1" ht="12.5" hidden="1" x14ac:dyDescent="0.25"/>
    <row r="436" customFormat="1" ht="12.5" hidden="1" x14ac:dyDescent="0.25"/>
    <row r="437" customFormat="1" ht="12.5" hidden="1" x14ac:dyDescent="0.25"/>
    <row r="438" customFormat="1" ht="12.5" hidden="1" x14ac:dyDescent="0.25"/>
    <row r="439" customFormat="1" ht="12.5" hidden="1" x14ac:dyDescent="0.25"/>
    <row r="440" customFormat="1" ht="12.5" hidden="1" x14ac:dyDescent="0.25"/>
    <row r="441" customFormat="1" ht="12.5" hidden="1" x14ac:dyDescent="0.25"/>
    <row r="442" customFormat="1" ht="12.5" hidden="1" x14ac:dyDescent="0.25"/>
    <row r="443" customFormat="1" ht="12.5" hidden="1" x14ac:dyDescent="0.25"/>
    <row r="444" customFormat="1" ht="12.5" hidden="1" x14ac:dyDescent="0.25"/>
    <row r="445" customFormat="1" ht="12.5" hidden="1" x14ac:dyDescent="0.25"/>
    <row r="446" customFormat="1" ht="12.5" hidden="1" x14ac:dyDescent="0.25"/>
    <row r="447" customFormat="1" ht="12.5" hidden="1" x14ac:dyDescent="0.25"/>
    <row r="448" customFormat="1" ht="12.5" hidden="1" x14ac:dyDescent="0.25"/>
    <row r="449" customFormat="1" ht="12.5" hidden="1" x14ac:dyDescent="0.25"/>
    <row r="450" customFormat="1" ht="12.5" hidden="1" x14ac:dyDescent="0.25"/>
    <row r="451" customFormat="1" ht="12.5" hidden="1" x14ac:dyDescent="0.25"/>
    <row r="452" customFormat="1" ht="12.5" hidden="1" x14ac:dyDescent="0.25"/>
    <row r="453" customFormat="1" ht="12.5" hidden="1" x14ac:dyDescent="0.25"/>
    <row r="454" customFormat="1" ht="12.5" hidden="1" x14ac:dyDescent="0.25"/>
    <row r="455" customFormat="1" ht="12.5" hidden="1" x14ac:dyDescent="0.25"/>
    <row r="456" customFormat="1" ht="12.5" hidden="1" x14ac:dyDescent="0.25"/>
    <row r="457" customFormat="1" ht="12.5" hidden="1" x14ac:dyDescent="0.25"/>
    <row r="458" customFormat="1" ht="12.5" hidden="1" x14ac:dyDescent="0.25"/>
    <row r="459" customFormat="1" ht="12.5" hidden="1" x14ac:dyDescent="0.25"/>
    <row r="460" customFormat="1" ht="12.5" hidden="1" x14ac:dyDescent="0.25"/>
    <row r="461" customFormat="1" ht="12.5" hidden="1" x14ac:dyDescent="0.25"/>
    <row r="462" customFormat="1" ht="12.5" hidden="1" x14ac:dyDescent="0.25"/>
    <row r="463" customFormat="1" ht="12.5" hidden="1" x14ac:dyDescent="0.25"/>
    <row r="464" customFormat="1" ht="12.5" hidden="1" x14ac:dyDescent="0.25"/>
    <row r="465" customFormat="1" ht="12.5" hidden="1" x14ac:dyDescent="0.25"/>
    <row r="466" customFormat="1" ht="12.5" hidden="1" x14ac:dyDescent="0.25"/>
    <row r="467" customFormat="1" ht="12.5" hidden="1" x14ac:dyDescent="0.25"/>
    <row r="468" customFormat="1" ht="12.5" hidden="1" x14ac:dyDescent="0.25"/>
    <row r="469" customFormat="1" ht="12.5" hidden="1" x14ac:dyDescent="0.25"/>
    <row r="470" customFormat="1" ht="12.5" hidden="1" x14ac:dyDescent="0.25"/>
    <row r="471" customFormat="1" ht="12.5" hidden="1" x14ac:dyDescent="0.25"/>
    <row r="472" customFormat="1" ht="12.5" hidden="1" x14ac:dyDescent="0.25"/>
    <row r="473" customFormat="1" ht="12.5" hidden="1" x14ac:dyDescent="0.25"/>
    <row r="474" customFormat="1" ht="12.5" hidden="1" x14ac:dyDescent="0.25"/>
    <row r="475" customFormat="1" ht="12.5" hidden="1" x14ac:dyDescent="0.25"/>
    <row r="476" customFormat="1" ht="12.5" hidden="1" x14ac:dyDescent="0.25"/>
    <row r="477" customFormat="1" ht="12.5" hidden="1" x14ac:dyDescent="0.25"/>
    <row r="478" customFormat="1" ht="12.5" hidden="1" x14ac:dyDescent="0.25"/>
    <row r="479" customFormat="1" ht="12.5" hidden="1" x14ac:dyDescent="0.25"/>
    <row r="480" customFormat="1" ht="12.5" hidden="1" x14ac:dyDescent="0.25"/>
    <row r="481" customFormat="1" ht="12.5" hidden="1" x14ac:dyDescent="0.25"/>
    <row r="482" customFormat="1" ht="12.5" hidden="1" x14ac:dyDescent="0.25"/>
    <row r="483" customFormat="1" ht="12.5" hidden="1" x14ac:dyDescent="0.25"/>
    <row r="484" customFormat="1" ht="12.5" hidden="1" x14ac:dyDescent="0.25"/>
    <row r="485" customFormat="1" ht="12.5" hidden="1" x14ac:dyDescent="0.25"/>
    <row r="486" customFormat="1" ht="12.5" hidden="1" x14ac:dyDescent="0.25"/>
    <row r="487" customFormat="1" ht="12.5" hidden="1" x14ac:dyDescent="0.25"/>
    <row r="488" customFormat="1" ht="12.5" hidden="1" x14ac:dyDescent="0.25"/>
    <row r="489" customFormat="1" ht="12.5" hidden="1" x14ac:dyDescent="0.25"/>
    <row r="490" customFormat="1" ht="12.5" hidden="1" x14ac:dyDescent="0.25"/>
    <row r="491" customFormat="1" ht="12.5" hidden="1" x14ac:dyDescent="0.25"/>
    <row r="492" customFormat="1" ht="12.5" hidden="1" x14ac:dyDescent="0.25"/>
    <row r="493" customFormat="1" ht="12.5" hidden="1" x14ac:dyDescent="0.25"/>
    <row r="494" customFormat="1" ht="12.5" hidden="1" x14ac:dyDescent="0.25"/>
    <row r="495" customFormat="1" ht="12.5" hidden="1" x14ac:dyDescent="0.25"/>
    <row r="496" customFormat="1" ht="12.5" hidden="1" x14ac:dyDescent="0.25"/>
    <row r="497" customFormat="1" ht="12.5" hidden="1" x14ac:dyDescent="0.25"/>
    <row r="498" customFormat="1" ht="12.5" hidden="1" x14ac:dyDescent="0.25"/>
    <row r="499" customFormat="1" ht="12.5" hidden="1" x14ac:dyDescent="0.25"/>
    <row r="500" customFormat="1" ht="12.5" hidden="1" x14ac:dyDescent="0.25"/>
    <row r="501" customFormat="1" ht="12.5" hidden="1" x14ac:dyDescent="0.25"/>
    <row r="502" customFormat="1" ht="12.5" hidden="1" x14ac:dyDescent="0.25"/>
    <row r="503" customFormat="1" ht="12.5" hidden="1" x14ac:dyDescent="0.25"/>
    <row r="504" customFormat="1" ht="12.5" hidden="1" x14ac:dyDescent="0.25"/>
    <row r="505" customFormat="1" ht="12.5" hidden="1" x14ac:dyDescent="0.25"/>
    <row r="506" customFormat="1" ht="12.5" hidden="1" x14ac:dyDescent="0.25"/>
    <row r="507" customFormat="1" ht="12.5" hidden="1" x14ac:dyDescent="0.25"/>
    <row r="508" customFormat="1" ht="12.5" hidden="1" x14ac:dyDescent="0.25"/>
    <row r="509" customFormat="1" ht="12.5" hidden="1" x14ac:dyDescent="0.25"/>
    <row r="510" customFormat="1" ht="12.5" hidden="1" x14ac:dyDescent="0.25"/>
    <row r="511" customFormat="1" ht="12.5" hidden="1" x14ac:dyDescent="0.25"/>
    <row r="512" customFormat="1" ht="12.5" hidden="1" x14ac:dyDescent="0.25"/>
    <row r="513" customFormat="1" ht="12.5" hidden="1" x14ac:dyDescent="0.25"/>
    <row r="514" customFormat="1" ht="12.5" hidden="1" x14ac:dyDescent="0.25"/>
    <row r="515" customFormat="1" ht="12.5" hidden="1" x14ac:dyDescent="0.25"/>
    <row r="516" customFormat="1" ht="12.5" hidden="1" x14ac:dyDescent="0.25"/>
    <row r="517" customFormat="1" ht="12.5" hidden="1" x14ac:dyDescent="0.25"/>
    <row r="518" customFormat="1" ht="12.5" hidden="1" x14ac:dyDescent="0.25"/>
    <row r="519" customFormat="1" ht="12.5" hidden="1" x14ac:dyDescent="0.25"/>
    <row r="520" customFormat="1" ht="12.5" hidden="1" x14ac:dyDescent="0.25"/>
    <row r="521" customFormat="1" ht="12.5" hidden="1" x14ac:dyDescent="0.25"/>
    <row r="522" customFormat="1" ht="12.5" hidden="1" x14ac:dyDescent="0.25"/>
    <row r="523" customFormat="1" ht="12.5" hidden="1" x14ac:dyDescent="0.25"/>
    <row r="524" customFormat="1" ht="12.5" hidden="1" x14ac:dyDescent="0.25"/>
    <row r="525" customFormat="1" ht="12.5" hidden="1" x14ac:dyDescent="0.25"/>
    <row r="526" customFormat="1" ht="12.5" hidden="1" x14ac:dyDescent="0.25"/>
    <row r="527" customFormat="1" ht="12.5" hidden="1" x14ac:dyDescent="0.25"/>
    <row r="528" customFormat="1" ht="12.5" hidden="1" x14ac:dyDescent="0.25"/>
    <row r="529" customFormat="1" ht="12.5" hidden="1" x14ac:dyDescent="0.25"/>
    <row r="530" customFormat="1" ht="12.5" hidden="1" x14ac:dyDescent="0.25"/>
    <row r="531" customFormat="1" ht="12.5" hidden="1" x14ac:dyDescent="0.25"/>
    <row r="532" customFormat="1" ht="12.5" hidden="1" x14ac:dyDescent="0.25"/>
    <row r="533" customFormat="1" ht="12.5" hidden="1" x14ac:dyDescent="0.25"/>
    <row r="534" customFormat="1" ht="12.5" hidden="1" x14ac:dyDescent="0.25"/>
    <row r="535" customFormat="1" ht="12.5" hidden="1" x14ac:dyDescent="0.25"/>
    <row r="536" customFormat="1" ht="12.5" hidden="1" x14ac:dyDescent="0.25"/>
    <row r="537" customFormat="1" ht="12.5" hidden="1" x14ac:dyDescent="0.25"/>
    <row r="538" customFormat="1" ht="12.5" hidden="1" x14ac:dyDescent="0.25"/>
    <row r="539" customFormat="1" ht="12.5" hidden="1" x14ac:dyDescent="0.25"/>
    <row r="540" customFormat="1" ht="12.5" hidden="1" x14ac:dyDescent="0.25"/>
    <row r="541" customFormat="1" ht="12.5" hidden="1" x14ac:dyDescent="0.25"/>
    <row r="542" customFormat="1" ht="12.5" hidden="1" x14ac:dyDescent="0.25"/>
    <row r="543" customFormat="1" ht="12.5" hidden="1" x14ac:dyDescent="0.25"/>
    <row r="544" customFormat="1" ht="12.5" hidden="1" x14ac:dyDescent="0.25"/>
    <row r="545" customFormat="1" ht="12.5" hidden="1" x14ac:dyDescent="0.25"/>
    <row r="546" customFormat="1" ht="12.5" hidden="1" x14ac:dyDescent="0.25"/>
    <row r="547" customFormat="1" ht="12.5" hidden="1" x14ac:dyDescent="0.25"/>
    <row r="548" customFormat="1" ht="12.5" hidden="1" x14ac:dyDescent="0.25"/>
    <row r="549" customFormat="1" ht="12.5" hidden="1" x14ac:dyDescent="0.25"/>
    <row r="550" customFormat="1" ht="12.5" hidden="1" x14ac:dyDescent="0.25"/>
    <row r="551" customFormat="1" ht="12.5" hidden="1" x14ac:dyDescent="0.25"/>
    <row r="552" customFormat="1" ht="12.5" hidden="1" x14ac:dyDescent="0.25"/>
    <row r="553" customFormat="1" ht="12.5" hidden="1" x14ac:dyDescent="0.25"/>
    <row r="554" customFormat="1" ht="12.5" hidden="1" x14ac:dyDescent="0.25"/>
    <row r="555" customFormat="1" ht="12.5" hidden="1" x14ac:dyDescent="0.25"/>
    <row r="556" customFormat="1" ht="12.5" hidden="1" x14ac:dyDescent="0.25"/>
    <row r="557" customFormat="1" ht="12.5" hidden="1" x14ac:dyDescent="0.25"/>
    <row r="558" customFormat="1" ht="12.5" hidden="1" x14ac:dyDescent="0.25"/>
    <row r="559" customFormat="1" ht="12.5" hidden="1" x14ac:dyDescent="0.25"/>
    <row r="560" customFormat="1" ht="12.5" hidden="1" x14ac:dyDescent="0.25"/>
    <row r="561" customFormat="1" ht="12.5" hidden="1" x14ac:dyDescent="0.25"/>
    <row r="562" customFormat="1" ht="12.5" hidden="1" x14ac:dyDescent="0.25"/>
    <row r="563" customFormat="1" ht="12.5" hidden="1" x14ac:dyDescent="0.25"/>
    <row r="564" customFormat="1" ht="12.5" hidden="1" x14ac:dyDescent="0.25"/>
    <row r="565" customFormat="1" ht="12.5" hidden="1" x14ac:dyDescent="0.25"/>
    <row r="566" customFormat="1" ht="12.5" hidden="1" x14ac:dyDescent="0.25"/>
    <row r="567" customFormat="1" ht="12.5" hidden="1" x14ac:dyDescent="0.25"/>
    <row r="568" customFormat="1" ht="12.5" hidden="1" x14ac:dyDescent="0.25"/>
    <row r="569" customFormat="1" ht="12.5" hidden="1" x14ac:dyDescent="0.25"/>
    <row r="570" customFormat="1" ht="12.5" hidden="1" x14ac:dyDescent="0.25"/>
    <row r="571" customFormat="1" ht="12.5" hidden="1" x14ac:dyDescent="0.25"/>
    <row r="572" customFormat="1" ht="12.5" hidden="1" x14ac:dyDescent="0.25"/>
    <row r="573" customFormat="1" ht="12.5" hidden="1" x14ac:dyDescent="0.25"/>
    <row r="574" customFormat="1" ht="12.5" hidden="1" x14ac:dyDescent="0.25"/>
    <row r="575" customFormat="1" ht="12.5" hidden="1" x14ac:dyDescent="0.25"/>
    <row r="576" customFormat="1" ht="12.5" hidden="1" x14ac:dyDescent="0.25"/>
    <row r="577" customFormat="1" ht="12.5" hidden="1" x14ac:dyDescent="0.25"/>
    <row r="578" customFormat="1" ht="12.5" hidden="1" x14ac:dyDescent="0.25"/>
    <row r="579" customFormat="1" ht="12.5" hidden="1" x14ac:dyDescent="0.25"/>
    <row r="580" customFormat="1" ht="12.5" hidden="1" x14ac:dyDescent="0.25"/>
    <row r="581" customFormat="1" ht="12.5" hidden="1" x14ac:dyDescent="0.25"/>
    <row r="582" customFormat="1" ht="12.5" hidden="1" x14ac:dyDescent="0.25"/>
    <row r="583" customFormat="1" ht="12.5" hidden="1" x14ac:dyDescent="0.25"/>
    <row r="584" customFormat="1" ht="12.5" hidden="1" x14ac:dyDescent="0.25"/>
    <row r="585" customFormat="1" ht="12.5" hidden="1" x14ac:dyDescent="0.25"/>
    <row r="586" customFormat="1" ht="12.5" hidden="1" x14ac:dyDescent="0.25"/>
    <row r="587" customFormat="1" ht="12.5" hidden="1" x14ac:dyDescent="0.25"/>
    <row r="588" customFormat="1" ht="12.5" hidden="1" x14ac:dyDescent="0.25"/>
    <row r="589" customFormat="1" ht="12.5" hidden="1" x14ac:dyDescent="0.25"/>
    <row r="590" customFormat="1" ht="12.5" hidden="1" x14ac:dyDescent="0.25"/>
    <row r="591" customFormat="1" ht="12.5" hidden="1" x14ac:dyDescent="0.25"/>
    <row r="592" customFormat="1" ht="12.5" hidden="1" x14ac:dyDescent="0.25"/>
    <row r="593" customFormat="1" ht="12.5" hidden="1" x14ac:dyDescent="0.25"/>
    <row r="594" customFormat="1" ht="12.5" hidden="1" x14ac:dyDescent="0.25"/>
    <row r="595" customFormat="1" ht="12.5" hidden="1" x14ac:dyDescent="0.25"/>
    <row r="596" customFormat="1" ht="12.5" hidden="1" x14ac:dyDescent="0.25"/>
    <row r="597" customFormat="1" ht="12.5" hidden="1" x14ac:dyDescent="0.25"/>
    <row r="598" customFormat="1" ht="12.5" hidden="1" x14ac:dyDescent="0.25"/>
    <row r="599" customFormat="1" ht="12.5" hidden="1" x14ac:dyDescent="0.25"/>
    <row r="600" customFormat="1" ht="12.5" hidden="1" x14ac:dyDescent="0.25"/>
    <row r="601" customFormat="1" ht="12.5" hidden="1" x14ac:dyDescent="0.25"/>
    <row r="602" customFormat="1" ht="12.5" hidden="1" x14ac:dyDescent="0.25"/>
    <row r="603" customFormat="1" ht="12.5" hidden="1" x14ac:dyDescent="0.25"/>
    <row r="604" customFormat="1" ht="12.5" hidden="1" x14ac:dyDescent="0.25"/>
    <row r="605" customFormat="1" ht="12.5" hidden="1" x14ac:dyDescent="0.25"/>
    <row r="606" customFormat="1" ht="12.5" hidden="1" x14ac:dyDescent="0.25"/>
    <row r="607" customFormat="1" ht="12.5" hidden="1" x14ac:dyDescent="0.25"/>
    <row r="608" customFormat="1" ht="12.5" hidden="1" x14ac:dyDescent="0.25"/>
    <row r="609" customFormat="1" ht="12.5" hidden="1" x14ac:dyDescent="0.25"/>
    <row r="610" customFormat="1" ht="12.5" hidden="1" x14ac:dyDescent="0.25"/>
    <row r="611" customFormat="1" ht="12.5" hidden="1" x14ac:dyDescent="0.25"/>
    <row r="612" customFormat="1" ht="12.5" hidden="1" x14ac:dyDescent="0.25"/>
    <row r="613" customFormat="1" ht="12.5" hidden="1" x14ac:dyDescent="0.25"/>
    <row r="614" customFormat="1" ht="12.5" hidden="1" x14ac:dyDescent="0.25"/>
    <row r="615" customFormat="1" ht="12.5" hidden="1" x14ac:dyDescent="0.25"/>
    <row r="616" customFormat="1" ht="12.5" hidden="1" x14ac:dyDescent="0.25"/>
    <row r="617" customFormat="1" ht="12.5" hidden="1" x14ac:dyDescent="0.25"/>
    <row r="618" customFormat="1" ht="12.5" hidden="1" x14ac:dyDescent="0.25"/>
    <row r="619" customFormat="1" ht="12.5" hidden="1" x14ac:dyDescent="0.25"/>
    <row r="620" customFormat="1" ht="12.5" hidden="1" x14ac:dyDescent="0.25"/>
    <row r="621" customFormat="1" ht="12.5" hidden="1" x14ac:dyDescent="0.25"/>
    <row r="622" customFormat="1" ht="12.5" hidden="1" x14ac:dyDescent="0.25"/>
    <row r="623" customFormat="1" ht="12.5" hidden="1" x14ac:dyDescent="0.25"/>
    <row r="624" customFormat="1" ht="12.5" hidden="1" x14ac:dyDescent="0.25"/>
    <row r="625" customFormat="1" ht="12.5" hidden="1" x14ac:dyDescent="0.25"/>
    <row r="626" customFormat="1" ht="12.5" hidden="1" x14ac:dyDescent="0.25"/>
    <row r="627" customFormat="1" ht="12.5" hidden="1" x14ac:dyDescent="0.25"/>
    <row r="628" customFormat="1" ht="12.5" hidden="1" x14ac:dyDescent="0.25"/>
    <row r="629" customFormat="1" ht="12.5" hidden="1" x14ac:dyDescent="0.25"/>
    <row r="630" customFormat="1" ht="12.5" hidden="1" x14ac:dyDescent="0.25"/>
    <row r="631" customFormat="1" ht="12.5" hidden="1" x14ac:dyDescent="0.25"/>
    <row r="632" customFormat="1" ht="12.5" hidden="1" x14ac:dyDescent="0.25"/>
    <row r="633" customFormat="1" ht="12.5" hidden="1" x14ac:dyDescent="0.25"/>
    <row r="634" customFormat="1" ht="12.5" hidden="1" x14ac:dyDescent="0.25"/>
    <row r="635" customFormat="1" ht="12.5" hidden="1" x14ac:dyDescent="0.25"/>
    <row r="636" customFormat="1" ht="12.5" hidden="1" x14ac:dyDescent="0.25"/>
    <row r="637" customFormat="1" ht="12.5" hidden="1" x14ac:dyDescent="0.25"/>
    <row r="638" customFormat="1" ht="12.5" hidden="1" x14ac:dyDescent="0.25"/>
    <row r="639" customFormat="1" ht="12.5" hidden="1" x14ac:dyDescent="0.25"/>
    <row r="640" customFormat="1" ht="12.5" hidden="1" x14ac:dyDescent="0.25"/>
    <row r="641" customFormat="1" ht="12.5" hidden="1" x14ac:dyDescent="0.25"/>
    <row r="642" customFormat="1" ht="12.5" hidden="1" x14ac:dyDescent="0.25"/>
    <row r="643" customFormat="1" ht="12.5" hidden="1" x14ac:dyDescent="0.25"/>
    <row r="644" customFormat="1" ht="12.5" hidden="1" x14ac:dyDescent="0.25"/>
    <row r="645" customFormat="1" ht="12.5" hidden="1" x14ac:dyDescent="0.25"/>
    <row r="646" customFormat="1" ht="12.5" hidden="1" x14ac:dyDescent="0.25"/>
    <row r="647" customFormat="1" ht="12.5" hidden="1" x14ac:dyDescent="0.25"/>
    <row r="648" customFormat="1" ht="12.5" hidden="1" x14ac:dyDescent="0.25"/>
    <row r="649" customFormat="1" ht="12.5" hidden="1" x14ac:dyDescent="0.25"/>
    <row r="650" customFormat="1" ht="12.5" hidden="1" x14ac:dyDescent="0.25"/>
    <row r="651" customFormat="1" ht="12.5" hidden="1" x14ac:dyDescent="0.25"/>
    <row r="652" customFormat="1" ht="12.5" hidden="1" x14ac:dyDescent="0.25"/>
    <row r="653" customFormat="1" ht="12.5" hidden="1" x14ac:dyDescent="0.25"/>
    <row r="654" customFormat="1" ht="12.5" hidden="1" x14ac:dyDescent="0.25"/>
    <row r="655" customFormat="1" ht="12.5" hidden="1" x14ac:dyDescent="0.25"/>
    <row r="656" customFormat="1" ht="12.5" hidden="1" x14ac:dyDescent="0.25"/>
    <row r="657" customFormat="1" ht="12.5" hidden="1" x14ac:dyDescent="0.25"/>
    <row r="658" customFormat="1" ht="12.5" hidden="1" x14ac:dyDescent="0.25"/>
    <row r="659" customFormat="1" ht="12.5" hidden="1" x14ac:dyDescent="0.25"/>
    <row r="660" customFormat="1" ht="12.5" hidden="1" x14ac:dyDescent="0.25"/>
    <row r="661" customFormat="1" ht="12.5" hidden="1" x14ac:dyDescent="0.25"/>
    <row r="662" customFormat="1" ht="12.5" hidden="1" x14ac:dyDescent="0.25"/>
    <row r="663" customFormat="1" ht="12.5" hidden="1" x14ac:dyDescent="0.25"/>
    <row r="664" customFormat="1" ht="12.5" hidden="1" x14ac:dyDescent="0.25"/>
    <row r="665" customFormat="1" ht="12.5" hidden="1" x14ac:dyDescent="0.25"/>
    <row r="666" customFormat="1" ht="12.5" hidden="1" x14ac:dyDescent="0.25"/>
    <row r="667" customFormat="1" ht="12.5" hidden="1" x14ac:dyDescent="0.25"/>
    <row r="668" customFormat="1" ht="12.5" hidden="1" x14ac:dyDescent="0.25"/>
    <row r="669" customFormat="1" ht="12.5" hidden="1" x14ac:dyDescent="0.25"/>
    <row r="670" customFormat="1" ht="12.5" hidden="1" x14ac:dyDescent="0.25"/>
    <row r="671" customFormat="1" ht="12.5" hidden="1" x14ac:dyDescent="0.25"/>
    <row r="672" customFormat="1" ht="12.5" hidden="1" x14ac:dyDescent="0.25"/>
    <row r="673" customFormat="1" ht="12.5" hidden="1" x14ac:dyDescent="0.25"/>
    <row r="674" customFormat="1" ht="12.5" hidden="1" x14ac:dyDescent="0.25"/>
    <row r="675" customFormat="1" ht="12.5" hidden="1" x14ac:dyDescent="0.25"/>
    <row r="676" customFormat="1" ht="12.5" hidden="1" x14ac:dyDescent="0.25"/>
    <row r="677" customFormat="1" ht="12.5" hidden="1" x14ac:dyDescent="0.25"/>
    <row r="678" customFormat="1" ht="12.5" hidden="1" x14ac:dyDescent="0.25"/>
    <row r="679" customFormat="1" ht="12.5" hidden="1" x14ac:dyDescent="0.25"/>
    <row r="680" customFormat="1" ht="12.5" hidden="1" x14ac:dyDescent="0.25"/>
    <row r="681" customFormat="1" ht="12.5" hidden="1" x14ac:dyDescent="0.25"/>
    <row r="682" customFormat="1" ht="12.5" hidden="1" x14ac:dyDescent="0.25"/>
    <row r="683" customFormat="1" ht="12.5" hidden="1" x14ac:dyDescent="0.25"/>
    <row r="684" customFormat="1" ht="12.5" hidden="1" x14ac:dyDescent="0.25"/>
    <row r="685" customFormat="1" ht="12.5" hidden="1" x14ac:dyDescent="0.25"/>
    <row r="686" customFormat="1" ht="12.5" hidden="1" x14ac:dyDescent="0.25"/>
    <row r="687" customFormat="1" ht="12.5" hidden="1" x14ac:dyDescent="0.25"/>
    <row r="688" customFormat="1" ht="12.5" hidden="1" x14ac:dyDescent="0.25"/>
    <row r="689" customFormat="1" ht="12.5" hidden="1" x14ac:dyDescent="0.25"/>
    <row r="690" customFormat="1" ht="12.5" hidden="1" x14ac:dyDescent="0.25"/>
    <row r="691" customFormat="1" ht="12.5" hidden="1" x14ac:dyDescent="0.25"/>
    <row r="692" customFormat="1" ht="12.5" hidden="1" x14ac:dyDescent="0.25"/>
    <row r="693" customFormat="1" ht="12.5" hidden="1" x14ac:dyDescent="0.25"/>
    <row r="694" customFormat="1" ht="12.5" hidden="1" x14ac:dyDescent="0.25"/>
    <row r="695" customFormat="1" ht="12.5" hidden="1" x14ac:dyDescent="0.25"/>
    <row r="696" customFormat="1" ht="12.5" hidden="1" x14ac:dyDescent="0.25"/>
    <row r="697" customFormat="1" ht="12.5" hidden="1" x14ac:dyDescent="0.25"/>
    <row r="698" customFormat="1" ht="12.5" hidden="1" x14ac:dyDescent="0.25"/>
    <row r="699" customFormat="1" ht="12.5" hidden="1" x14ac:dyDescent="0.25"/>
    <row r="700" customFormat="1" ht="12.5" hidden="1" x14ac:dyDescent="0.25"/>
    <row r="701" customFormat="1" ht="12.5" hidden="1" x14ac:dyDescent="0.25"/>
    <row r="702" customFormat="1" ht="12.5" hidden="1" x14ac:dyDescent="0.25"/>
    <row r="703" customFormat="1" ht="12.5" hidden="1" x14ac:dyDescent="0.25"/>
    <row r="704" customFormat="1" ht="12.5" hidden="1" x14ac:dyDescent="0.25"/>
    <row r="705" customFormat="1" ht="12.5" hidden="1" x14ac:dyDescent="0.25"/>
    <row r="706" customFormat="1" ht="12.5" hidden="1" x14ac:dyDescent="0.25"/>
    <row r="707" customFormat="1" ht="12.5" hidden="1" x14ac:dyDescent="0.25"/>
    <row r="708" customFormat="1" ht="12.5" hidden="1" x14ac:dyDescent="0.25"/>
    <row r="709" customFormat="1" ht="12.5" hidden="1" x14ac:dyDescent="0.25"/>
    <row r="710" customFormat="1" ht="12.5" hidden="1" x14ac:dyDescent="0.25"/>
    <row r="711" customFormat="1" ht="12.5" hidden="1" x14ac:dyDescent="0.25"/>
    <row r="712" customFormat="1" ht="12.5" hidden="1" x14ac:dyDescent="0.25"/>
    <row r="713" customFormat="1" ht="12.5" hidden="1" x14ac:dyDescent="0.25"/>
    <row r="714" customFormat="1" ht="12.5" hidden="1" x14ac:dyDescent="0.25"/>
    <row r="715" customFormat="1" ht="12.5" hidden="1" x14ac:dyDescent="0.25"/>
    <row r="716" customFormat="1" ht="12.5" hidden="1" x14ac:dyDescent="0.25"/>
    <row r="717" customFormat="1" ht="12.5" hidden="1" x14ac:dyDescent="0.25"/>
    <row r="718" customFormat="1" ht="12.5" hidden="1" x14ac:dyDescent="0.25"/>
    <row r="719" customFormat="1" ht="12.5" hidden="1" x14ac:dyDescent="0.25"/>
    <row r="720" customFormat="1" ht="12.5" hidden="1" x14ac:dyDescent="0.25"/>
    <row r="721" customFormat="1" ht="12.5" hidden="1" x14ac:dyDescent="0.25"/>
    <row r="722" customFormat="1" ht="12.5" hidden="1" x14ac:dyDescent="0.25"/>
    <row r="723" customFormat="1" ht="12.5" hidden="1" x14ac:dyDescent="0.25"/>
    <row r="724" customFormat="1" ht="12.5" hidden="1" x14ac:dyDescent="0.25"/>
    <row r="725" customFormat="1" ht="12.5" hidden="1" x14ac:dyDescent="0.25"/>
    <row r="726" customFormat="1" ht="12.5" hidden="1" x14ac:dyDescent="0.25"/>
    <row r="727" customFormat="1" ht="12.5" hidden="1" x14ac:dyDescent="0.25"/>
    <row r="728" customFormat="1" ht="12.5" hidden="1" x14ac:dyDescent="0.25"/>
    <row r="729" customFormat="1" ht="12.5" hidden="1" x14ac:dyDescent="0.25"/>
    <row r="730" customFormat="1" ht="12.5" hidden="1" x14ac:dyDescent="0.25"/>
    <row r="731" customFormat="1" ht="12.5" hidden="1" x14ac:dyDescent="0.25"/>
    <row r="732" customFormat="1" ht="12.5" hidden="1" x14ac:dyDescent="0.25"/>
    <row r="733" customFormat="1" ht="12.5" hidden="1" x14ac:dyDescent="0.25"/>
    <row r="734" customFormat="1" ht="12.5" hidden="1" x14ac:dyDescent="0.25"/>
    <row r="735" customFormat="1" ht="12.5" hidden="1" x14ac:dyDescent="0.25"/>
    <row r="736" customFormat="1" ht="12.5" hidden="1" x14ac:dyDescent="0.25"/>
    <row r="737" customFormat="1" ht="12.5" hidden="1" x14ac:dyDescent="0.25"/>
    <row r="738" customFormat="1" ht="12.5" hidden="1" x14ac:dyDescent="0.25"/>
    <row r="739" customFormat="1" ht="12.5" hidden="1" x14ac:dyDescent="0.25"/>
    <row r="740" customFormat="1" ht="12.5" hidden="1" x14ac:dyDescent="0.25"/>
    <row r="741" customFormat="1" ht="12.5" hidden="1" x14ac:dyDescent="0.25"/>
    <row r="742" customFormat="1" ht="12.5" hidden="1" x14ac:dyDescent="0.25"/>
    <row r="743" customFormat="1" ht="12.5" hidden="1" x14ac:dyDescent="0.25"/>
    <row r="744" customFormat="1" ht="12.5" hidden="1" x14ac:dyDescent="0.25"/>
    <row r="745" customFormat="1" ht="12.5" hidden="1" x14ac:dyDescent="0.25"/>
    <row r="746" customFormat="1" ht="12.5" hidden="1" x14ac:dyDescent="0.25"/>
    <row r="747" customFormat="1" ht="12.5" hidden="1" x14ac:dyDescent="0.25"/>
    <row r="748" customFormat="1" ht="12.5" hidden="1" x14ac:dyDescent="0.25"/>
    <row r="749" customFormat="1" ht="12.5" hidden="1" x14ac:dyDescent="0.25"/>
    <row r="750" customFormat="1" ht="12.5" hidden="1" x14ac:dyDescent="0.25"/>
    <row r="751" customFormat="1" ht="12.5" hidden="1" x14ac:dyDescent="0.25"/>
    <row r="752" customFormat="1" ht="12.5" hidden="1" x14ac:dyDescent="0.25"/>
    <row r="753" customFormat="1" ht="12.5" hidden="1" x14ac:dyDescent="0.25"/>
    <row r="754" customFormat="1" ht="12.5" hidden="1" x14ac:dyDescent="0.25"/>
    <row r="755" customFormat="1" ht="12.5" hidden="1" x14ac:dyDescent="0.25"/>
    <row r="756" customFormat="1" ht="12.5" hidden="1" x14ac:dyDescent="0.25"/>
    <row r="757" customFormat="1" ht="12.5" hidden="1" x14ac:dyDescent="0.25"/>
    <row r="758" customFormat="1" ht="12.5" hidden="1" x14ac:dyDescent="0.25"/>
    <row r="759" customFormat="1" ht="12.5" hidden="1" x14ac:dyDescent="0.25"/>
    <row r="760" customFormat="1" ht="12.5" hidden="1" x14ac:dyDescent="0.25"/>
    <row r="761" customFormat="1" ht="12.5" hidden="1" x14ac:dyDescent="0.25"/>
    <row r="762" customFormat="1" ht="12.5" hidden="1" x14ac:dyDescent="0.25"/>
    <row r="763" customFormat="1" ht="12.5" hidden="1" x14ac:dyDescent="0.25"/>
    <row r="764" customFormat="1" ht="12.5" hidden="1" x14ac:dyDescent="0.25"/>
    <row r="765" customFormat="1" ht="12.5" hidden="1" x14ac:dyDescent="0.25"/>
    <row r="766" customFormat="1" ht="12.5" hidden="1" x14ac:dyDescent="0.25"/>
    <row r="767" customFormat="1" ht="12.5" hidden="1" x14ac:dyDescent="0.25"/>
    <row r="768" customFormat="1" ht="12.5" hidden="1" x14ac:dyDescent="0.25"/>
    <row r="769" customFormat="1" ht="12.5" hidden="1" x14ac:dyDescent="0.25"/>
    <row r="770" customFormat="1" ht="12.5" hidden="1" x14ac:dyDescent="0.25"/>
    <row r="771" customFormat="1" ht="12.5" hidden="1" x14ac:dyDescent="0.25"/>
    <row r="772" customFormat="1" ht="12.5" hidden="1" x14ac:dyDescent="0.25"/>
    <row r="773" customFormat="1" ht="12.5" hidden="1" x14ac:dyDescent="0.25"/>
    <row r="774" customFormat="1" ht="12.5" hidden="1" x14ac:dyDescent="0.25"/>
    <row r="775" customFormat="1" ht="12.5" hidden="1" x14ac:dyDescent="0.25"/>
    <row r="776" customFormat="1" ht="12.5" hidden="1" x14ac:dyDescent="0.25"/>
    <row r="777" customFormat="1" ht="12.5" hidden="1" x14ac:dyDescent="0.25"/>
    <row r="778" customFormat="1" ht="12.5" hidden="1" x14ac:dyDescent="0.25"/>
    <row r="779" customFormat="1" ht="12.5" hidden="1" x14ac:dyDescent="0.25"/>
    <row r="780" customFormat="1" ht="12.5" hidden="1" x14ac:dyDescent="0.25"/>
    <row r="781" customFormat="1" ht="12.5" hidden="1" x14ac:dyDescent="0.25"/>
    <row r="782" customFormat="1" ht="12.5" hidden="1" x14ac:dyDescent="0.25"/>
    <row r="783" customFormat="1" ht="12.5" hidden="1" x14ac:dyDescent="0.25"/>
    <row r="784" customFormat="1" ht="12.5" hidden="1" x14ac:dyDescent="0.25"/>
    <row r="785" customFormat="1" ht="12.5" hidden="1" x14ac:dyDescent="0.25"/>
    <row r="786" customFormat="1" ht="12.5" hidden="1" x14ac:dyDescent="0.25"/>
    <row r="787" customFormat="1" ht="12.5" hidden="1" x14ac:dyDescent="0.25"/>
    <row r="788" customFormat="1" ht="12.5" hidden="1" x14ac:dyDescent="0.25"/>
    <row r="789" customFormat="1" ht="12.5" hidden="1" x14ac:dyDescent="0.25"/>
    <row r="790" customFormat="1" ht="12.5" hidden="1" x14ac:dyDescent="0.25"/>
    <row r="791" customFormat="1" ht="12.5" hidden="1" x14ac:dyDescent="0.25"/>
    <row r="792" customFormat="1" ht="12.5" hidden="1" x14ac:dyDescent="0.25"/>
    <row r="793" customFormat="1" ht="12.5" hidden="1" x14ac:dyDescent="0.25"/>
    <row r="794" customFormat="1" ht="12.5" hidden="1" x14ac:dyDescent="0.25"/>
    <row r="795" customFormat="1" ht="12.5" hidden="1" x14ac:dyDescent="0.25"/>
    <row r="796" customFormat="1" ht="12.5" hidden="1" x14ac:dyDescent="0.25"/>
    <row r="797" customFormat="1" ht="12.5" hidden="1" x14ac:dyDescent="0.25"/>
    <row r="798" customFormat="1" ht="12.5" hidden="1" x14ac:dyDescent="0.25"/>
    <row r="799" customFormat="1" ht="12.5" hidden="1" x14ac:dyDescent="0.25"/>
    <row r="800" customFormat="1" ht="12.5" hidden="1" x14ac:dyDescent="0.25"/>
    <row r="801" customFormat="1" ht="12.5" hidden="1" x14ac:dyDescent="0.25"/>
    <row r="802" customFormat="1" ht="12.5" hidden="1" x14ac:dyDescent="0.25"/>
    <row r="803" customFormat="1" ht="12.5" hidden="1" x14ac:dyDescent="0.25"/>
    <row r="804" customFormat="1" ht="12.5" hidden="1" x14ac:dyDescent="0.25"/>
    <row r="805" customFormat="1" ht="12.5" hidden="1" x14ac:dyDescent="0.25"/>
    <row r="806" customFormat="1" ht="12.5" hidden="1" x14ac:dyDescent="0.25"/>
    <row r="807" customFormat="1" ht="12.5" hidden="1" x14ac:dyDescent="0.25"/>
    <row r="808" customFormat="1" ht="12.5" hidden="1" x14ac:dyDescent="0.25"/>
    <row r="809" customFormat="1" ht="12.5" hidden="1" x14ac:dyDescent="0.25"/>
    <row r="810" customFormat="1" ht="12.5" hidden="1" x14ac:dyDescent="0.25"/>
    <row r="811" customFormat="1" ht="12.5" hidden="1" x14ac:dyDescent="0.25"/>
    <row r="812" customFormat="1" ht="12.5" hidden="1" x14ac:dyDescent="0.25"/>
    <row r="813" customFormat="1" ht="12.5" hidden="1" x14ac:dyDescent="0.25"/>
    <row r="814" customFormat="1" ht="12.5" hidden="1" x14ac:dyDescent="0.25"/>
    <row r="815" customFormat="1" ht="12.5" hidden="1" x14ac:dyDescent="0.25"/>
    <row r="816" customFormat="1" ht="12.5" hidden="1" x14ac:dyDescent="0.25"/>
    <row r="817" customFormat="1" ht="12.5" hidden="1" x14ac:dyDescent="0.25"/>
    <row r="818" customFormat="1" ht="12.5" hidden="1" x14ac:dyDescent="0.25"/>
    <row r="819" customFormat="1" ht="12.5" hidden="1" x14ac:dyDescent="0.25"/>
    <row r="820" customFormat="1" ht="12.5" hidden="1" x14ac:dyDescent="0.25"/>
    <row r="821" customFormat="1" ht="12.5" hidden="1" x14ac:dyDescent="0.25"/>
    <row r="822" customFormat="1" ht="12.5" hidden="1" x14ac:dyDescent="0.25"/>
    <row r="823" customFormat="1" ht="12.5" hidden="1" x14ac:dyDescent="0.25"/>
    <row r="824" customFormat="1" ht="12.5" hidden="1" x14ac:dyDescent="0.25"/>
    <row r="825" customFormat="1" ht="12.5" hidden="1" x14ac:dyDescent="0.25"/>
    <row r="826" customFormat="1" ht="12.5" hidden="1" x14ac:dyDescent="0.25"/>
    <row r="827" customFormat="1" ht="12.5" hidden="1" x14ac:dyDescent="0.25"/>
    <row r="828" customFormat="1" ht="12.5" hidden="1" x14ac:dyDescent="0.25"/>
    <row r="829" customFormat="1" ht="12.5" hidden="1" x14ac:dyDescent="0.25"/>
    <row r="830" customFormat="1" ht="12.5" hidden="1" x14ac:dyDescent="0.25"/>
    <row r="831" customFormat="1" ht="12.5" hidden="1" x14ac:dyDescent="0.25"/>
    <row r="832" customFormat="1" ht="12.5" hidden="1" x14ac:dyDescent="0.25"/>
    <row r="833" customFormat="1" ht="12.5" hidden="1" x14ac:dyDescent="0.25"/>
    <row r="834" customFormat="1" ht="12.5" hidden="1" x14ac:dyDescent="0.25"/>
    <row r="835" customFormat="1" ht="12.5" hidden="1" x14ac:dyDescent="0.25"/>
    <row r="836" customFormat="1" ht="12.5" hidden="1" x14ac:dyDescent="0.25"/>
    <row r="837" customFormat="1" ht="12.5" hidden="1" x14ac:dyDescent="0.25"/>
    <row r="838" customFormat="1" ht="12.5" hidden="1" x14ac:dyDescent="0.25"/>
    <row r="839" customFormat="1" ht="12.5" hidden="1" x14ac:dyDescent="0.25"/>
    <row r="840" customFormat="1" ht="12.5" hidden="1" x14ac:dyDescent="0.25"/>
    <row r="841" customFormat="1" ht="12.5" hidden="1" x14ac:dyDescent="0.25"/>
    <row r="842" customFormat="1" ht="12.5" hidden="1" x14ac:dyDescent="0.25"/>
    <row r="843" customFormat="1" ht="12.5" hidden="1" x14ac:dyDescent="0.25"/>
    <row r="844" customFormat="1" ht="12.5" hidden="1" x14ac:dyDescent="0.25"/>
    <row r="845" customFormat="1" ht="12.5" hidden="1" x14ac:dyDescent="0.25"/>
    <row r="846" customFormat="1" ht="12.5" hidden="1" x14ac:dyDescent="0.25"/>
    <row r="847" customFormat="1" ht="12.5" hidden="1" x14ac:dyDescent="0.25"/>
    <row r="848" customFormat="1" ht="12.5" hidden="1" x14ac:dyDescent="0.25"/>
    <row r="849" customFormat="1" ht="12.5" hidden="1" x14ac:dyDescent="0.25"/>
    <row r="850" customFormat="1" ht="12.5" hidden="1" x14ac:dyDescent="0.25"/>
    <row r="851" customFormat="1" ht="12.5" hidden="1" x14ac:dyDescent="0.25"/>
    <row r="852" customFormat="1" ht="12.5" hidden="1" x14ac:dyDescent="0.25"/>
    <row r="853" customFormat="1" ht="12.5" hidden="1" x14ac:dyDescent="0.25"/>
    <row r="854" customFormat="1" ht="12.5" hidden="1" x14ac:dyDescent="0.25"/>
    <row r="855" customFormat="1" ht="12.5" hidden="1" x14ac:dyDescent="0.25"/>
    <row r="856" customFormat="1" ht="12.5" hidden="1" x14ac:dyDescent="0.25"/>
    <row r="857" customFormat="1" ht="12.5" hidden="1" x14ac:dyDescent="0.25"/>
    <row r="858" customFormat="1" ht="12.5" hidden="1" x14ac:dyDescent="0.25"/>
    <row r="859" customFormat="1" ht="12.5" hidden="1" x14ac:dyDescent="0.25"/>
    <row r="860" customFormat="1" ht="12.5" hidden="1" x14ac:dyDescent="0.25"/>
    <row r="861" customFormat="1" ht="12.5" hidden="1" x14ac:dyDescent="0.25"/>
    <row r="862" customFormat="1" ht="12.5" hidden="1" x14ac:dyDescent="0.25"/>
    <row r="863" customFormat="1" ht="12.5" hidden="1" x14ac:dyDescent="0.25"/>
    <row r="864" customFormat="1" ht="12.5" hidden="1" x14ac:dyDescent="0.25"/>
    <row r="865" customFormat="1" ht="12.5" hidden="1" x14ac:dyDescent="0.25"/>
    <row r="866" customFormat="1" ht="12.5" hidden="1" x14ac:dyDescent="0.25"/>
    <row r="867" customFormat="1" ht="12.5" hidden="1" x14ac:dyDescent="0.25"/>
    <row r="868" customFormat="1" ht="12.5" hidden="1" x14ac:dyDescent="0.25"/>
    <row r="869" customFormat="1" ht="12.5" hidden="1" x14ac:dyDescent="0.25"/>
    <row r="870" customFormat="1" ht="12.5" hidden="1" x14ac:dyDescent="0.25"/>
    <row r="871" customFormat="1" ht="12.5" hidden="1" x14ac:dyDescent="0.25"/>
    <row r="872" customFormat="1" ht="12.5" hidden="1" x14ac:dyDescent="0.25"/>
    <row r="873" customFormat="1" ht="12.5" hidden="1" x14ac:dyDescent="0.25"/>
    <row r="874" customFormat="1" ht="12.5" hidden="1" x14ac:dyDescent="0.25"/>
    <row r="875" customFormat="1" ht="12.5" hidden="1" x14ac:dyDescent="0.25"/>
    <row r="876" customFormat="1" ht="12.5" hidden="1" x14ac:dyDescent="0.25"/>
    <row r="877" customFormat="1" ht="12.5" hidden="1" x14ac:dyDescent="0.25"/>
    <row r="878" customFormat="1" ht="12.5" hidden="1" x14ac:dyDescent="0.25"/>
    <row r="879" customFormat="1" ht="12.5" hidden="1" x14ac:dyDescent="0.25"/>
    <row r="880" customFormat="1" ht="12.5" hidden="1" x14ac:dyDescent="0.25"/>
    <row r="881" customFormat="1" ht="12.5" hidden="1" x14ac:dyDescent="0.25"/>
    <row r="882" customFormat="1" ht="12.5" hidden="1" x14ac:dyDescent="0.25"/>
    <row r="883" customFormat="1" ht="12.5" hidden="1" x14ac:dyDescent="0.25"/>
    <row r="884" customFormat="1" ht="12.5" hidden="1" x14ac:dyDescent="0.25"/>
    <row r="885" customFormat="1" ht="12.5" hidden="1" x14ac:dyDescent="0.25"/>
    <row r="886" customFormat="1" ht="12.5" hidden="1" x14ac:dyDescent="0.25"/>
    <row r="887" customFormat="1" ht="12.5" hidden="1" x14ac:dyDescent="0.25"/>
    <row r="888" customFormat="1" ht="12.5" hidden="1" x14ac:dyDescent="0.25"/>
    <row r="889" customFormat="1" ht="12.5" hidden="1" x14ac:dyDescent="0.25"/>
    <row r="890" customFormat="1" ht="12.5" hidden="1" x14ac:dyDescent="0.25"/>
    <row r="891" customFormat="1" ht="12.5" hidden="1" x14ac:dyDescent="0.25"/>
    <row r="892" customFormat="1" ht="12.5" hidden="1" x14ac:dyDescent="0.25"/>
    <row r="893" customFormat="1" ht="12.5" hidden="1" x14ac:dyDescent="0.25"/>
    <row r="894" customFormat="1" ht="12.5" hidden="1" x14ac:dyDescent="0.25"/>
    <row r="895" customFormat="1" ht="12.5" hidden="1" x14ac:dyDescent="0.25"/>
    <row r="896" customFormat="1" ht="12.5" hidden="1" x14ac:dyDescent="0.25"/>
    <row r="897" customFormat="1" ht="12.5" hidden="1" x14ac:dyDescent="0.25"/>
    <row r="898" customFormat="1" ht="12.5" hidden="1" x14ac:dyDescent="0.25"/>
    <row r="899" customFormat="1" ht="12.5" hidden="1" x14ac:dyDescent="0.25"/>
    <row r="900" customFormat="1" ht="12.5" hidden="1" x14ac:dyDescent="0.25"/>
    <row r="901" customFormat="1" ht="12.5" hidden="1" x14ac:dyDescent="0.25"/>
    <row r="902" customFormat="1" ht="12.5" hidden="1" x14ac:dyDescent="0.25"/>
    <row r="903" customFormat="1" ht="12.5" hidden="1" x14ac:dyDescent="0.25"/>
    <row r="904" customFormat="1" ht="12.5" hidden="1" x14ac:dyDescent="0.25"/>
    <row r="905" customFormat="1" ht="12.5" hidden="1" x14ac:dyDescent="0.25"/>
    <row r="906" customFormat="1" ht="12.5" hidden="1" x14ac:dyDescent="0.25"/>
    <row r="907" customFormat="1" ht="12.5" hidden="1" x14ac:dyDescent="0.25"/>
    <row r="908" customFormat="1" ht="12.5" hidden="1" x14ac:dyDescent="0.25"/>
    <row r="909" customFormat="1" ht="12.5" hidden="1" x14ac:dyDescent="0.25"/>
    <row r="910" customFormat="1" ht="12.5" hidden="1" x14ac:dyDescent="0.25"/>
    <row r="911" customFormat="1" ht="12.5" hidden="1" x14ac:dyDescent="0.25"/>
    <row r="912" customFormat="1" ht="12.5" hidden="1" x14ac:dyDescent="0.25"/>
    <row r="913" customFormat="1" ht="12.5" hidden="1" x14ac:dyDescent="0.25"/>
    <row r="914" customFormat="1" ht="12.5" hidden="1" x14ac:dyDescent="0.25"/>
    <row r="915" customFormat="1" ht="12.5" hidden="1" x14ac:dyDescent="0.25"/>
    <row r="916" customFormat="1" ht="12.5" hidden="1" x14ac:dyDescent="0.25"/>
    <row r="917" customFormat="1" ht="12.5" hidden="1" x14ac:dyDescent="0.25"/>
    <row r="918" customFormat="1" ht="12.5" hidden="1" x14ac:dyDescent="0.25"/>
    <row r="919" customFormat="1" ht="12.5" hidden="1" x14ac:dyDescent="0.25"/>
    <row r="920" customFormat="1" ht="12.5" hidden="1" x14ac:dyDescent="0.25"/>
    <row r="921" customFormat="1" ht="12.5" hidden="1" x14ac:dyDescent="0.25"/>
    <row r="922" customFormat="1" ht="12.5" hidden="1" x14ac:dyDescent="0.25"/>
    <row r="923" customFormat="1" ht="12.5" hidden="1" x14ac:dyDescent="0.25"/>
    <row r="924" customFormat="1" ht="12.5" hidden="1" x14ac:dyDescent="0.25"/>
    <row r="925" customFormat="1" ht="12.5" hidden="1" x14ac:dyDescent="0.25"/>
    <row r="926" customFormat="1" ht="12.5" hidden="1" x14ac:dyDescent="0.25"/>
    <row r="927" customFormat="1" ht="12.5" hidden="1" x14ac:dyDescent="0.25"/>
    <row r="928" customFormat="1" ht="12.5" hidden="1" x14ac:dyDescent="0.25"/>
    <row r="929" customFormat="1" ht="12.5" hidden="1" x14ac:dyDescent="0.25"/>
    <row r="930" customFormat="1" ht="12.5" hidden="1" x14ac:dyDescent="0.25"/>
    <row r="931" customFormat="1" ht="12.5" hidden="1" x14ac:dyDescent="0.25"/>
    <row r="932" customFormat="1" ht="12.5" hidden="1" x14ac:dyDescent="0.25"/>
    <row r="933" customFormat="1" ht="12.5" hidden="1" x14ac:dyDescent="0.25"/>
    <row r="934" customFormat="1" ht="12.5" hidden="1" x14ac:dyDescent="0.25"/>
    <row r="935" customFormat="1" ht="12.5" hidden="1" x14ac:dyDescent="0.25"/>
    <row r="936" customFormat="1" ht="12.5" hidden="1" x14ac:dyDescent="0.25"/>
    <row r="937" customFormat="1" ht="12.5" hidden="1" x14ac:dyDescent="0.25"/>
    <row r="938" customFormat="1" ht="12.5" hidden="1" x14ac:dyDescent="0.25"/>
    <row r="939" customFormat="1" ht="12.5" hidden="1" x14ac:dyDescent="0.25"/>
    <row r="940" customFormat="1" ht="12.5" hidden="1" x14ac:dyDescent="0.25"/>
    <row r="941" customFormat="1" ht="12.5" hidden="1" x14ac:dyDescent="0.25"/>
    <row r="942" customFormat="1" ht="12.5" hidden="1" x14ac:dyDescent="0.25"/>
    <row r="943" customFormat="1" ht="12.5" hidden="1" x14ac:dyDescent="0.25"/>
    <row r="944" customFormat="1" ht="12.5" hidden="1" x14ac:dyDescent="0.25"/>
    <row r="945" customFormat="1" ht="12.5" hidden="1" x14ac:dyDescent="0.25"/>
    <row r="946" customFormat="1" ht="12.5" hidden="1" x14ac:dyDescent="0.25"/>
    <row r="947" customFormat="1" ht="12.5" hidden="1" x14ac:dyDescent="0.25"/>
    <row r="948" customFormat="1" ht="12.5" hidden="1" x14ac:dyDescent="0.25"/>
    <row r="949" customFormat="1" ht="12.5" hidden="1" x14ac:dyDescent="0.25"/>
    <row r="950" customFormat="1" ht="12.5" hidden="1" x14ac:dyDescent="0.25"/>
    <row r="951" customFormat="1" ht="12.5" hidden="1" x14ac:dyDescent="0.25"/>
    <row r="952" customFormat="1" ht="12.5" hidden="1" x14ac:dyDescent="0.25"/>
    <row r="953" customFormat="1" ht="12.5" hidden="1" x14ac:dyDescent="0.25"/>
    <row r="954" customFormat="1" ht="12.5" hidden="1" x14ac:dyDescent="0.25"/>
    <row r="955" customFormat="1" ht="12.5" hidden="1" x14ac:dyDescent="0.25"/>
    <row r="956" customFormat="1" ht="12.5" hidden="1" x14ac:dyDescent="0.25"/>
    <row r="957" customFormat="1" ht="12.5" hidden="1" x14ac:dyDescent="0.25"/>
    <row r="958" customFormat="1" ht="12.5" hidden="1" x14ac:dyDescent="0.25"/>
    <row r="959" customFormat="1" ht="12.5" hidden="1" x14ac:dyDescent="0.25"/>
    <row r="960" customFormat="1" ht="12.5" hidden="1" x14ac:dyDescent="0.25"/>
    <row r="961" customFormat="1" ht="12.5" hidden="1" x14ac:dyDescent="0.25"/>
    <row r="962" customFormat="1" ht="12.5" hidden="1" x14ac:dyDescent="0.25"/>
    <row r="963" customFormat="1" ht="12.5" hidden="1" x14ac:dyDescent="0.25"/>
    <row r="964" customFormat="1" ht="12.5" hidden="1" x14ac:dyDescent="0.25"/>
    <row r="965" customFormat="1" ht="12.5" hidden="1" x14ac:dyDescent="0.25"/>
    <row r="966" customFormat="1" ht="12.5" hidden="1" x14ac:dyDescent="0.25"/>
    <row r="967" customFormat="1" ht="12.5" hidden="1" x14ac:dyDescent="0.25"/>
    <row r="968" customFormat="1" ht="12.5" hidden="1" x14ac:dyDescent="0.25"/>
    <row r="969" customFormat="1" ht="12.5" hidden="1" x14ac:dyDescent="0.25"/>
    <row r="970" customFormat="1" ht="12.5" hidden="1" x14ac:dyDescent="0.25"/>
    <row r="971" customFormat="1" ht="12.5" hidden="1" x14ac:dyDescent="0.25"/>
    <row r="972" customFormat="1" ht="12.5" hidden="1" x14ac:dyDescent="0.25"/>
    <row r="973" customFormat="1" ht="12.5" hidden="1" x14ac:dyDescent="0.25"/>
    <row r="974" customFormat="1" ht="12.5" hidden="1" x14ac:dyDescent="0.25"/>
    <row r="975" customFormat="1" ht="12.5" hidden="1" x14ac:dyDescent="0.25"/>
    <row r="976" customFormat="1" ht="12.5" hidden="1" x14ac:dyDescent="0.25"/>
    <row r="977" customFormat="1" ht="12.5" hidden="1" x14ac:dyDescent="0.25"/>
    <row r="978" customFormat="1" ht="12.5" hidden="1" x14ac:dyDescent="0.25"/>
    <row r="979" customFormat="1" ht="12.5" hidden="1" x14ac:dyDescent="0.25"/>
    <row r="980" customFormat="1" ht="12.5" hidden="1" x14ac:dyDescent="0.25"/>
    <row r="981" customFormat="1" ht="12.5" hidden="1" x14ac:dyDescent="0.25"/>
    <row r="982" customFormat="1" ht="12.5" hidden="1" x14ac:dyDescent="0.25"/>
    <row r="983" customFormat="1" ht="12.5" hidden="1" x14ac:dyDescent="0.25"/>
    <row r="984" customFormat="1" ht="12.5" hidden="1" x14ac:dyDescent="0.25"/>
    <row r="985" customFormat="1" ht="12.5" hidden="1" x14ac:dyDescent="0.25"/>
    <row r="986" customFormat="1" ht="12.5" hidden="1" x14ac:dyDescent="0.25"/>
    <row r="987" customFormat="1" ht="12.5" hidden="1" x14ac:dyDescent="0.25"/>
    <row r="988" customFormat="1" ht="12.5" hidden="1" x14ac:dyDescent="0.25"/>
    <row r="989" customFormat="1" ht="12.5" hidden="1" x14ac:dyDescent="0.25"/>
    <row r="990" customFormat="1" ht="12.5" hidden="1" x14ac:dyDescent="0.25"/>
    <row r="991" customFormat="1" ht="12.5" hidden="1" x14ac:dyDescent="0.25"/>
    <row r="992" customFormat="1" ht="12.5" hidden="1" x14ac:dyDescent="0.25"/>
    <row r="993" customFormat="1" ht="12.5" hidden="1" x14ac:dyDescent="0.25"/>
    <row r="994" customFormat="1" ht="12.5" hidden="1" x14ac:dyDescent="0.25"/>
    <row r="995" customFormat="1" ht="12.5" hidden="1" x14ac:dyDescent="0.25"/>
    <row r="996" customFormat="1" ht="12.5" hidden="1" x14ac:dyDescent="0.25"/>
    <row r="997" customFormat="1" ht="12.5" hidden="1" x14ac:dyDescent="0.25"/>
    <row r="998" customFormat="1" ht="12.5" hidden="1" x14ac:dyDescent="0.25"/>
    <row r="999" customFormat="1" ht="12.5" hidden="1" x14ac:dyDescent="0.25"/>
    <row r="1000" customFormat="1" ht="12.5" hidden="1" x14ac:dyDescent="0.25"/>
  </sheetData>
  <autoFilter ref="A1:AE1000" xr:uid="{00000000-0001-0000-0000-000000000000}">
    <filterColumn colId="4">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opLeftCell="M1" workbookViewId="0">
      <pane ySplit="1" topLeftCell="A184" activePane="bottomLeft" state="frozen"/>
      <selection pane="bottomLeft" activeCell="M190" sqref="M190"/>
    </sheetView>
  </sheetViews>
  <sheetFormatPr defaultColWidth="12.6328125" defaultRowHeight="15.75" customHeight="1" x14ac:dyDescent="0.25"/>
  <cols>
    <col min="1" max="1" width="12.453125" bestFit="1" customWidth="1"/>
    <col min="2" max="2" width="19.08984375" style="10" customWidth="1"/>
    <col min="3" max="3" width="11.6328125" bestFit="1" customWidth="1"/>
    <col min="4" max="4" width="14.54296875" customWidth="1"/>
    <col min="5" max="5" width="24.08984375" bestFit="1" customWidth="1"/>
    <col min="6" max="6" width="33.453125" bestFit="1" customWidth="1"/>
    <col min="7" max="7" width="25.54296875" bestFit="1" customWidth="1"/>
    <col min="8" max="8" width="13.1796875" bestFit="1" customWidth="1"/>
    <col min="9" max="9" width="14.453125" bestFit="1" customWidth="1"/>
    <col min="10" max="10" width="14.453125" style="24" bestFit="1" customWidth="1"/>
    <col min="11" max="11" width="54.08984375" bestFit="1" customWidth="1"/>
    <col min="12" max="12" width="49.90625" bestFit="1" customWidth="1"/>
    <col min="13" max="13" width="28.54296875" bestFit="1" customWidth="1"/>
    <col min="14" max="14" width="32" bestFit="1" customWidth="1"/>
    <col min="15" max="15" width="22.26953125" bestFit="1" customWidth="1"/>
    <col min="16" max="16" width="27.6328125" bestFit="1" customWidth="1"/>
    <col min="17" max="17" width="18.81640625" bestFit="1" customWidth="1"/>
    <col min="18" max="18" width="53.36328125" bestFit="1" customWidth="1"/>
    <col min="19" max="19" width="35.1796875" bestFit="1" customWidth="1"/>
    <col min="20" max="20" width="126.54296875" bestFit="1" customWidth="1"/>
    <col min="21" max="21" width="118.7265625" bestFit="1" customWidth="1"/>
    <col min="22" max="22" width="137.26953125" bestFit="1" customWidth="1"/>
    <col min="23" max="23" width="41" bestFit="1" customWidth="1"/>
    <col min="24" max="24" width="22.08984375" bestFit="1" customWidth="1"/>
    <col min="25" max="25" width="36.1796875" bestFit="1" customWidth="1"/>
    <col min="26" max="26" width="26.54296875" bestFit="1" customWidth="1"/>
    <col min="27" max="27" width="30.54296875" bestFit="1" customWidth="1"/>
    <col min="28" max="28" width="255.6328125" bestFit="1" customWidth="1"/>
    <col min="29" max="29" width="11.1796875" style="13" bestFit="1" customWidth="1"/>
  </cols>
  <sheetData>
    <row r="1" spans="1:29" ht="53.5" customHeight="1" x14ac:dyDescent="0.35">
      <c r="A1" s="14" t="s">
        <v>0</v>
      </c>
      <c r="B1" s="15" t="s">
        <v>1</v>
      </c>
      <c r="C1" s="14" t="s">
        <v>1101</v>
      </c>
      <c r="D1" s="14" t="s">
        <v>2</v>
      </c>
      <c r="E1" s="14" t="s">
        <v>3</v>
      </c>
      <c r="F1" s="14" t="s">
        <v>4</v>
      </c>
      <c r="G1" s="14" t="s">
        <v>5</v>
      </c>
      <c r="H1" s="14" t="s">
        <v>6</v>
      </c>
      <c r="I1" s="14" t="s">
        <v>7</v>
      </c>
      <c r="J1" s="21" t="s">
        <v>8</v>
      </c>
      <c r="K1" s="14" t="s">
        <v>9</v>
      </c>
      <c r="L1" s="14" t="s">
        <v>10</v>
      </c>
      <c r="M1" s="14" t="s">
        <v>11</v>
      </c>
      <c r="N1" s="14" t="s">
        <v>1114</v>
      </c>
      <c r="O1" s="14" t="s">
        <v>1113</v>
      </c>
      <c r="P1" s="14" t="s">
        <v>14</v>
      </c>
      <c r="Q1" s="14" t="s">
        <v>15</v>
      </c>
      <c r="R1" s="14" t="s">
        <v>16</v>
      </c>
      <c r="S1" s="14" t="s">
        <v>17</v>
      </c>
      <c r="T1" s="14" t="s">
        <v>18</v>
      </c>
      <c r="U1" s="14" t="s">
        <v>19</v>
      </c>
      <c r="V1" s="14" t="s">
        <v>20</v>
      </c>
      <c r="W1" s="14" t="s">
        <v>21</v>
      </c>
      <c r="X1" s="14" t="s">
        <v>22</v>
      </c>
      <c r="Y1" s="14" t="s">
        <v>23</v>
      </c>
      <c r="Z1" s="14" t="s">
        <v>24</v>
      </c>
      <c r="AA1" s="14" t="s">
        <v>25</v>
      </c>
      <c r="AB1" s="14" t="s">
        <v>26</v>
      </c>
      <c r="AC1" s="16" t="s">
        <v>27</v>
      </c>
    </row>
    <row r="2" spans="1:29" ht="16" customHeight="1" x14ac:dyDescent="0.35">
      <c r="A2" s="2">
        <v>18</v>
      </c>
      <c r="B2" s="8">
        <v>45470</v>
      </c>
      <c r="C2" s="19">
        <v>0.58800925925925929</v>
      </c>
      <c r="D2" s="19" t="s">
        <v>29</v>
      </c>
      <c r="E2" s="3" t="s">
        <v>30</v>
      </c>
      <c r="F2" s="4"/>
      <c r="G2" s="3">
        <v>33</v>
      </c>
      <c r="H2" s="3" t="s">
        <v>30</v>
      </c>
      <c r="I2" s="3">
        <v>35</v>
      </c>
      <c r="J2" s="22">
        <f t="shared" ref="J2:J65" si="0">I2-G2</f>
        <v>2</v>
      </c>
      <c r="K2" s="3" t="s">
        <v>30</v>
      </c>
      <c r="L2" s="4"/>
      <c r="M2" s="3" t="s">
        <v>33</v>
      </c>
      <c r="N2" s="3" t="s">
        <v>33</v>
      </c>
      <c r="O2" s="3" t="s">
        <v>34</v>
      </c>
      <c r="P2" s="3">
        <v>40</v>
      </c>
      <c r="Q2" s="3" t="s">
        <v>33</v>
      </c>
      <c r="R2" s="3" t="s">
        <v>1017</v>
      </c>
      <c r="S2" s="3" t="s">
        <v>33</v>
      </c>
      <c r="T2" s="4"/>
      <c r="U2" s="4"/>
      <c r="V2" s="4"/>
      <c r="W2" s="4"/>
      <c r="X2" s="3">
        <v>5</v>
      </c>
      <c r="Y2" s="3">
        <v>4</v>
      </c>
      <c r="Z2" s="3">
        <v>5</v>
      </c>
      <c r="AA2" s="3">
        <v>4</v>
      </c>
      <c r="AB2" s="3" t="s">
        <v>39</v>
      </c>
      <c r="AC2" s="11" t="s">
        <v>40</v>
      </c>
    </row>
    <row r="3" spans="1:29" ht="16" customHeight="1" x14ac:dyDescent="0.35">
      <c r="A3" s="2">
        <v>4</v>
      </c>
      <c r="B3" s="8">
        <v>45470</v>
      </c>
      <c r="C3" s="19">
        <v>0.5894328703703704</v>
      </c>
      <c r="D3" s="19" t="s">
        <v>29</v>
      </c>
      <c r="E3" s="3" t="s">
        <v>30</v>
      </c>
      <c r="F3" s="4"/>
      <c r="G3" s="3">
        <v>14</v>
      </c>
      <c r="H3" s="3" t="s">
        <v>30</v>
      </c>
      <c r="I3" s="3">
        <v>17.5</v>
      </c>
      <c r="J3" s="22">
        <f t="shared" si="0"/>
        <v>3.5</v>
      </c>
      <c r="K3" s="3" t="s">
        <v>30</v>
      </c>
      <c r="L3" s="4"/>
      <c r="M3" s="3" t="s">
        <v>30</v>
      </c>
      <c r="N3" s="3" t="s">
        <v>33</v>
      </c>
      <c r="O3" s="3" t="s">
        <v>44</v>
      </c>
      <c r="P3" s="3">
        <v>10</v>
      </c>
      <c r="Q3" s="3" t="s">
        <v>30</v>
      </c>
      <c r="R3" s="3" t="s">
        <v>46</v>
      </c>
      <c r="S3" s="3" t="s">
        <v>33</v>
      </c>
      <c r="T3" s="4"/>
      <c r="U3" s="4"/>
      <c r="V3" s="4"/>
      <c r="W3" s="4"/>
      <c r="X3" s="3">
        <v>4</v>
      </c>
      <c r="Y3" s="3">
        <v>4</v>
      </c>
      <c r="Z3" s="3">
        <v>4</v>
      </c>
      <c r="AA3" s="3">
        <v>3</v>
      </c>
      <c r="AB3" s="3" t="s">
        <v>48</v>
      </c>
      <c r="AC3" s="11" t="s">
        <v>49</v>
      </c>
    </row>
    <row r="4" spans="1:29" ht="16" customHeight="1" x14ac:dyDescent="0.35">
      <c r="A4" s="6">
        <v>72</v>
      </c>
      <c r="B4" s="8">
        <v>45470</v>
      </c>
      <c r="C4" s="19">
        <v>0.59234953703703697</v>
      </c>
      <c r="D4" s="19" t="s">
        <v>29</v>
      </c>
      <c r="E4" s="3" t="s">
        <v>33</v>
      </c>
      <c r="F4" s="3">
        <v>5</v>
      </c>
      <c r="G4" s="4"/>
      <c r="H4" s="3" t="s">
        <v>33</v>
      </c>
      <c r="I4" s="4"/>
      <c r="J4" s="22">
        <f t="shared" si="0"/>
        <v>0</v>
      </c>
      <c r="K4" s="4"/>
      <c r="L4" s="4"/>
      <c r="M4" s="4"/>
      <c r="N4" s="4" t="s">
        <v>1116</v>
      </c>
      <c r="O4" s="4" t="s">
        <v>1116</v>
      </c>
      <c r="P4" s="4"/>
      <c r="Q4" s="3" t="s">
        <v>33</v>
      </c>
      <c r="R4" s="3" t="s">
        <v>51</v>
      </c>
      <c r="S4" s="3" t="s">
        <v>30</v>
      </c>
      <c r="T4" s="3" t="s">
        <v>52</v>
      </c>
      <c r="U4" s="3" t="s">
        <v>53</v>
      </c>
      <c r="V4" s="3" t="s">
        <v>54</v>
      </c>
      <c r="W4" s="4"/>
      <c r="X4" s="3">
        <v>3</v>
      </c>
      <c r="Y4" s="3">
        <v>3</v>
      </c>
      <c r="Z4" s="3">
        <v>4</v>
      </c>
      <c r="AA4" s="3">
        <v>3</v>
      </c>
      <c r="AB4" s="3" t="s">
        <v>55</v>
      </c>
      <c r="AC4" s="11" t="s">
        <v>56</v>
      </c>
    </row>
    <row r="5" spans="1:29" ht="16" customHeight="1" x14ac:dyDescent="0.35">
      <c r="A5" s="6">
        <v>71</v>
      </c>
      <c r="B5" s="8">
        <v>45470</v>
      </c>
      <c r="C5" s="19">
        <v>0.59434027777777776</v>
      </c>
      <c r="D5" s="19" t="s">
        <v>29</v>
      </c>
      <c r="E5" s="3" t="s">
        <v>30</v>
      </c>
      <c r="F5" s="4"/>
      <c r="G5" s="3">
        <v>15</v>
      </c>
      <c r="H5" s="3" t="s">
        <v>30</v>
      </c>
      <c r="I5" s="3">
        <v>19.68</v>
      </c>
      <c r="J5" s="22">
        <f t="shared" si="0"/>
        <v>4.68</v>
      </c>
      <c r="K5" s="3" t="s">
        <v>30</v>
      </c>
      <c r="L5" s="4"/>
      <c r="M5" s="3" t="s">
        <v>30</v>
      </c>
      <c r="N5" s="3" t="s">
        <v>30</v>
      </c>
      <c r="O5" s="3" t="s">
        <v>34</v>
      </c>
      <c r="P5" s="3">
        <v>40</v>
      </c>
      <c r="Q5" s="3" t="s">
        <v>33</v>
      </c>
      <c r="R5" s="3" t="s">
        <v>60</v>
      </c>
      <c r="S5" s="3" t="s">
        <v>30</v>
      </c>
      <c r="T5" s="3" t="s">
        <v>61</v>
      </c>
      <c r="U5" s="3" t="s">
        <v>62</v>
      </c>
      <c r="V5" s="3" t="s">
        <v>63</v>
      </c>
      <c r="W5" s="4"/>
      <c r="X5" s="3">
        <v>5</v>
      </c>
      <c r="Y5" s="3">
        <v>5</v>
      </c>
      <c r="Z5" s="3">
        <v>5</v>
      </c>
      <c r="AA5" s="3">
        <v>5</v>
      </c>
      <c r="AB5" s="3" t="s">
        <v>64</v>
      </c>
      <c r="AC5" s="11" t="s">
        <v>65</v>
      </c>
    </row>
    <row r="6" spans="1:29" ht="16" customHeight="1" x14ac:dyDescent="0.35">
      <c r="A6" s="6">
        <v>68</v>
      </c>
      <c r="B6" s="8">
        <v>45470</v>
      </c>
      <c r="C6" s="19">
        <v>0.59444444444444444</v>
      </c>
      <c r="D6" s="19" t="s">
        <v>29</v>
      </c>
      <c r="E6" s="3" t="s">
        <v>33</v>
      </c>
      <c r="F6" s="3">
        <v>10</v>
      </c>
      <c r="G6" s="4"/>
      <c r="H6" s="3" t="s">
        <v>33</v>
      </c>
      <c r="I6" s="4"/>
      <c r="J6" s="22">
        <f t="shared" si="0"/>
        <v>0</v>
      </c>
      <c r="K6" s="4"/>
      <c r="L6" s="4"/>
      <c r="M6" s="4"/>
      <c r="N6" s="4" t="s">
        <v>1116</v>
      </c>
      <c r="O6" s="4" t="s">
        <v>1116</v>
      </c>
      <c r="P6" s="4"/>
      <c r="Q6" s="3" t="s">
        <v>33</v>
      </c>
      <c r="R6" s="3" t="s">
        <v>60</v>
      </c>
      <c r="S6" s="3" t="s">
        <v>30</v>
      </c>
      <c r="T6" s="3" t="s">
        <v>67</v>
      </c>
      <c r="U6" s="3" t="s">
        <v>68</v>
      </c>
      <c r="V6" s="3" t="s">
        <v>69</v>
      </c>
      <c r="W6" s="4"/>
      <c r="X6" s="3">
        <v>5</v>
      </c>
      <c r="Y6" s="3">
        <v>5</v>
      </c>
      <c r="Z6" s="3">
        <v>5</v>
      </c>
      <c r="AA6" s="3">
        <v>5</v>
      </c>
      <c r="AB6" s="4"/>
      <c r="AC6" s="11" t="s">
        <v>70</v>
      </c>
    </row>
    <row r="7" spans="1:29" ht="16" customHeight="1" x14ac:dyDescent="0.35">
      <c r="A7" s="6">
        <v>66</v>
      </c>
      <c r="B7" s="8">
        <v>45470</v>
      </c>
      <c r="C7" s="19">
        <v>0.59446759259259263</v>
      </c>
      <c r="D7" s="19" t="s">
        <v>29</v>
      </c>
      <c r="E7" s="3" t="s">
        <v>33</v>
      </c>
      <c r="F7" s="3">
        <v>0</v>
      </c>
      <c r="G7" s="4"/>
      <c r="H7" s="3" t="s">
        <v>30</v>
      </c>
      <c r="I7" s="3">
        <v>42</v>
      </c>
      <c r="J7" s="22">
        <f t="shared" si="0"/>
        <v>42</v>
      </c>
      <c r="K7" s="3" t="s">
        <v>30</v>
      </c>
      <c r="L7" s="4"/>
      <c r="M7" s="3" t="s">
        <v>30</v>
      </c>
      <c r="N7" s="3" t="s">
        <v>33</v>
      </c>
      <c r="O7" s="3" t="s">
        <v>34</v>
      </c>
      <c r="P7" s="3" t="s">
        <v>74</v>
      </c>
      <c r="Q7" s="3" t="s">
        <v>33</v>
      </c>
      <c r="R7" s="3" t="s">
        <v>1025</v>
      </c>
      <c r="S7" s="3" t="s">
        <v>33</v>
      </c>
      <c r="T7" s="4"/>
      <c r="U7" s="4"/>
      <c r="V7" s="4"/>
      <c r="W7" s="4"/>
      <c r="X7" s="3">
        <v>4</v>
      </c>
      <c r="Y7" s="3">
        <v>5</v>
      </c>
      <c r="Z7" s="3">
        <v>5</v>
      </c>
      <c r="AA7" s="3">
        <v>5</v>
      </c>
      <c r="AB7" s="4"/>
      <c r="AC7" s="11" t="s">
        <v>76</v>
      </c>
    </row>
    <row r="8" spans="1:29" ht="16" customHeight="1" x14ac:dyDescent="0.35">
      <c r="A8" s="6">
        <v>65</v>
      </c>
      <c r="B8" s="8">
        <v>45470</v>
      </c>
      <c r="C8" s="19">
        <v>0.59459490740740739</v>
      </c>
      <c r="D8" s="19" t="s">
        <v>29</v>
      </c>
      <c r="E8" s="3" t="s">
        <v>30</v>
      </c>
      <c r="F8" s="4"/>
      <c r="G8" s="3">
        <v>15</v>
      </c>
      <c r="H8" s="3" t="s">
        <v>30</v>
      </c>
      <c r="I8" s="3">
        <v>27</v>
      </c>
      <c r="J8" s="22">
        <f t="shared" si="0"/>
        <v>12</v>
      </c>
      <c r="K8" s="3" t="s">
        <v>30</v>
      </c>
      <c r="L8" s="4"/>
      <c r="M8" s="3" t="s">
        <v>30</v>
      </c>
      <c r="N8" s="3" t="s">
        <v>30</v>
      </c>
      <c r="O8" s="3" t="s">
        <v>34</v>
      </c>
      <c r="P8" s="3">
        <v>35</v>
      </c>
      <c r="Q8" s="3" t="s">
        <v>33</v>
      </c>
      <c r="R8" s="3" t="s">
        <v>1035</v>
      </c>
      <c r="S8" s="3" t="s">
        <v>33</v>
      </c>
      <c r="T8" s="4"/>
      <c r="U8" s="4"/>
      <c r="V8" s="4"/>
      <c r="W8" s="4"/>
      <c r="X8" s="3">
        <v>5</v>
      </c>
      <c r="Y8" s="3">
        <v>5</v>
      </c>
      <c r="Z8" s="3">
        <v>4</v>
      </c>
      <c r="AA8" s="3">
        <v>5</v>
      </c>
      <c r="AB8" s="3" t="s">
        <v>80</v>
      </c>
      <c r="AC8" s="11" t="s">
        <v>81</v>
      </c>
    </row>
    <row r="9" spans="1:29" ht="16" customHeight="1" x14ac:dyDescent="0.35">
      <c r="A9" s="6">
        <v>64</v>
      </c>
      <c r="B9" s="8">
        <v>45470</v>
      </c>
      <c r="C9" s="19">
        <v>0.59460648148148143</v>
      </c>
      <c r="D9" s="19" t="s">
        <v>29</v>
      </c>
      <c r="E9" s="3" t="s">
        <v>30</v>
      </c>
      <c r="F9" s="4"/>
      <c r="G9" s="3">
        <v>37.5</v>
      </c>
      <c r="H9" s="3" t="s">
        <v>30</v>
      </c>
      <c r="I9" s="3">
        <v>37.5</v>
      </c>
      <c r="J9" s="22">
        <f t="shared" si="0"/>
        <v>0</v>
      </c>
      <c r="K9" s="3" t="s">
        <v>30</v>
      </c>
      <c r="L9" s="4"/>
      <c r="M9" s="3" t="s">
        <v>33</v>
      </c>
      <c r="N9" s="3" t="s">
        <v>33</v>
      </c>
      <c r="O9" s="3" t="s">
        <v>34</v>
      </c>
      <c r="P9" s="3">
        <v>40</v>
      </c>
      <c r="Q9" s="3" t="s">
        <v>30</v>
      </c>
      <c r="R9" s="3" t="s">
        <v>1014</v>
      </c>
      <c r="S9" s="3" t="s">
        <v>33</v>
      </c>
      <c r="T9" s="4"/>
      <c r="U9" s="4"/>
      <c r="V9" s="4"/>
      <c r="W9" s="4"/>
      <c r="X9" s="3">
        <v>5</v>
      </c>
      <c r="Y9" s="3">
        <v>5</v>
      </c>
      <c r="Z9" s="3">
        <v>5</v>
      </c>
      <c r="AA9" s="3">
        <v>5</v>
      </c>
      <c r="AB9" s="4"/>
      <c r="AC9" s="11" t="s">
        <v>85</v>
      </c>
    </row>
    <row r="10" spans="1:29" ht="16" customHeight="1" x14ac:dyDescent="0.35">
      <c r="A10" s="6">
        <v>50</v>
      </c>
      <c r="B10" s="8">
        <v>45470</v>
      </c>
      <c r="C10" s="19">
        <v>0.59471064814814811</v>
      </c>
      <c r="D10" s="19" t="s">
        <v>29</v>
      </c>
      <c r="E10" s="3" t="s">
        <v>30</v>
      </c>
      <c r="F10" s="4"/>
      <c r="G10" s="3">
        <v>18</v>
      </c>
      <c r="H10" s="3" t="s">
        <v>30</v>
      </c>
      <c r="I10" s="3">
        <v>23</v>
      </c>
      <c r="J10" s="22">
        <f t="shared" si="0"/>
        <v>5</v>
      </c>
      <c r="K10" s="3" t="s">
        <v>30</v>
      </c>
      <c r="L10" s="4"/>
      <c r="M10" s="3" t="s">
        <v>30</v>
      </c>
      <c r="N10" s="3" t="s">
        <v>30</v>
      </c>
      <c r="O10" s="3" t="s">
        <v>34</v>
      </c>
      <c r="P10" s="3">
        <v>40</v>
      </c>
      <c r="Q10" s="3" t="s">
        <v>33</v>
      </c>
      <c r="R10" s="3" t="s">
        <v>91</v>
      </c>
      <c r="S10" s="3" t="s">
        <v>30</v>
      </c>
      <c r="T10" s="3" t="s">
        <v>90</v>
      </c>
      <c r="U10" s="3" t="s">
        <v>91</v>
      </c>
      <c r="V10" s="4"/>
      <c r="W10" s="4"/>
      <c r="X10" s="3">
        <v>5</v>
      </c>
      <c r="Y10" s="3">
        <v>3</v>
      </c>
      <c r="Z10" s="3">
        <v>3</v>
      </c>
      <c r="AA10" s="3">
        <v>4</v>
      </c>
      <c r="AB10" s="4"/>
      <c r="AC10" s="11" t="s">
        <v>92</v>
      </c>
    </row>
    <row r="11" spans="1:29" ht="16" customHeight="1" x14ac:dyDescent="0.35">
      <c r="A11" s="6">
        <v>49</v>
      </c>
      <c r="B11" s="8">
        <v>45470</v>
      </c>
      <c r="C11" s="19">
        <v>0.59484953703703702</v>
      </c>
      <c r="D11" s="19" t="s">
        <v>29</v>
      </c>
      <c r="E11" s="3" t="s">
        <v>33</v>
      </c>
      <c r="F11" s="3">
        <v>0</v>
      </c>
      <c r="G11" s="4"/>
      <c r="H11" s="3" t="s">
        <v>30</v>
      </c>
      <c r="I11" s="3">
        <v>36</v>
      </c>
      <c r="J11" s="22">
        <f t="shared" si="0"/>
        <v>36</v>
      </c>
      <c r="K11" s="3" t="s">
        <v>30</v>
      </c>
      <c r="L11" s="4"/>
      <c r="M11" s="3" t="s">
        <v>33</v>
      </c>
      <c r="N11" s="3" t="s">
        <v>33</v>
      </c>
      <c r="O11" s="3" t="s">
        <v>34</v>
      </c>
      <c r="P11" s="3">
        <v>35</v>
      </c>
      <c r="Q11" s="3" t="s">
        <v>33</v>
      </c>
      <c r="R11" s="3" t="s">
        <v>60</v>
      </c>
      <c r="S11" s="3" t="s">
        <v>30</v>
      </c>
      <c r="T11" s="3" t="s">
        <v>95</v>
      </c>
      <c r="U11" s="3" t="s">
        <v>96</v>
      </c>
      <c r="V11" s="4"/>
      <c r="W11" s="4"/>
      <c r="X11" s="3">
        <v>5</v>
      </c>
      <c r="Y11" s="3">
        <v>5</v>
      </c>
      <c r="Z11" s="3">
        <v>5</v>
      </c>
      <c r="AA11" s="3">
        <v>4</v>
      </c>
      <c r="AB11" s="4"/>
      <c r="AC11" s="11" t="s">
        <v>97</v>
      </c>
    </row>
    <row r="12" spans="1:29" ht="16" customHeight="1" x14ac:dyDescent="0.35">
      <c r="A12" s="6">
        <v>48</v>
      </c>
      <c r="B12" s="8">
        <v>45470</v>
      </c>
      <c r="C12" s="19">
        <v>0.59488425925925925</v>
      </c>
      <c r="D12" s="19" t="s">
        <v>29</v>
      </c>
      <c r="E12" s="3" t="s">
        <v>33</v>
      </c>
      <c r="F12" s="3">
        <v>1</v>
      </c>
      <c r="G12" s="4"/>
      <c r="H12" s="3" t="s">
        <v>33</v>
      </c>
      <c r="I12" s="4"/>
      <c r="J12" s="22">
        <f t="shared" si="0"/>
        <v>0</v>
      </c>
      <c r="K12" s="4"/>
      <c r="L12" s="4"/>
      <c r="M12" s="4"/>
      <c r="N12" s="4" t="s">
        <v>1116</v>
      </c>
      <c r="O12" s="4" t="s">
        <v>1116</v>
      </c>
      <c r="P12" s="4"/>
      <c r="Q12" s="3" t="s">
        <v>33</v>
      </c>
      <c r="R12" s="3" t="s">
        <v>1026</v>
      </c>
      <c r="S12" s="3" t="s">
        <v>30</v>
      </c>
      <c r="T12" s="3" t="s">
        <v>101</v>
      </c>
      <c r="U12" s="3" t="s">
        <v>102</v>
      </c>
      <c r="V12" s="4"/>
      <c r="W12" s="4"/>
      <c r="X12" s="3">
        <v>4</v>
      </c>
      <c r="Y12" s="3">
        <v>4</v>
      </c>
      <c r="Z12" s="3">
        <v>3</v>
      </c>
      <c r="AA12" s="3">
        <v>4</v>
      </c>
      <c r="AB12" s="3" t="s">
        <v>103</v>
      </c>
      <c r="AC12" s="11" t="s">
        <v>104</v>
      </c>
    </row>
    <row r="13" spans="1:29" ht="16" customHeight="1" x14ac:dyDescent="0.35">
      <c r="A13" s="6">
        <v>46</v>
      </c>
      <c r="B13" s="8">
        <v>45470</v>
      </c>
      <c r="C13" s="19">
        <v>0.59496527777777775</v>
      </c>
      <c r="D13" s="19" t="s">
        <v>29</v>
      </c>
      <c r="E13" s="3" t="s">
        <v>33</v>
      </c>
      <c r="F13" s="3">
        <v>32</v>
      </c>
      <c r="G13" s="4"/>
      <c r="H13" s="3" t="s">
        <v>33</v>
      </c>
      <c r="I13" s="4"/>
      <c r="J13" s="22">
        <f t="shared" si="0"/>
        <v>0</v>
      </c>
      <c r="K13" s="4"/>
      <c r="L13" s="4"/>
      <c r="M13" s="4"/>
      <c r="N13" s="4" t="s">
        <v>1116</v>
      </c>
      <c r="O13" s="4" t="s">
        <v>1116</v>
      </c>
      <c r="P13" s="4"/>
      <c r="Q13" s="3" t="s">
        <v>30</v>
      </c>
      <c r="R13" s="3" t="s">
        <v>107</v>
      </c>
      <c r="S13" s="3" t="s">
        <v>30</v>
      </c>
      <c r="T13" s="3" t="s">
        <v>108</v>
      </c>
      <c r="U13" s="3" t="s">
        <v>53</v>
      </c>
      <c r="V13" s="3" t="s">
        <v>109</v>
      </c>
      <c r="W13" s="4"/>
      <c r="X13" s="3">
        <v>5</v>
      </c>
      <c r="Y13" s="3">
        <v>5</v>
      </c>
      <c r="Z13" s="3">
        <v>5</v>
      </c>
      <c r="AA13" s="3">
        <v>5</v>
      </c>
      <c r="AB13" s="3" t="s">
        <v>110</v>
      </c>
      <c r="AC13" s="11" t="s">
        <v>111</v>
      </c>
    </row>
    <row r="14" spans="1:29" ht="16" customHeight="1" x14ac:dyDescent="0.35">
      <c r="A14" s="6">
        <v>43</v>
      </c>
      <c r="B14" s="8">
        <v>45470</v>
      </c>
      <c r="C14" s="19">
        <v>0.59502314814814816</v>
      </c>
      <c r="D14" s="19" t="s">
        <v>29</v>
      </c>
      <c r="E14" s="3" t="s">
        <v>33</v>
      </c>
      <c r="F14" s="3">
        <v>10</v>
      </c>
      <c r="G14" s="4"/>
      <c r="H14" s="3" t="s">
        <v>33</v>
      </c>
      <c r="I14" s="4"/>
      <c r="J14" s="22">
        <f t="shared" si="0"/>
        <v>0</v>
      </c>
      <c r="K14" s="4"/>
      <c r="L14" s="4"/>
      <c r="M14" s="4"/>
      <c r="N14" s="4" t="s">
        <v>1116</v>
      </c>
      <c r="O14" s="4" t="s">
        <v>1116</v>
      </c>
      <c r="P14" s="4"/>
      <c r="Q14" s="3" t="s">
        <v>33</v>
      </c>
      <c r="R14" s="3" t="s">
        <v>60</v>
      </c>
      <c r="S14" s="3" t="s">
        <v>33</v>
      </c>
      <c r="T14" s="4"/>
      <c r="U14" s="4"/>
      <c r="V14" s="4"/>
      <c r="W14" s="4"/>
      <c r="X14" s="3">
        <v>5</v>
      </c>
      <c r="Y14" s="3">
        <v>5</v>
      </c>
      <c r="Z14" s="3">
        <v>4</v>
      </c>
      <c r="AA14" s="3">
        <v>4</v>
      </c>
      <c r="AB14" s="3" t="s">
        <v>113</v>
      </c>
      <c r="AC14" s="11" t="s">
        <v>114</v>
      </c>
    </row>
    <row r="15" spans="1:29" ht="16" customHeight="1" x14ac:dyDescent="0.35">
      <c r="A15" s="6">
        <v>42</v>
      </c>
      <c r="B15" s="8">
        <v>45470</v>
      </c>
      <c r="C15" s="19">
        <v>0.59525462962962961</v>
      </c>
      <c r="D15" s="19" t="s">
        <v>29</v>
      </c>
      <c r="E15" s="3" t="s">
        <v>33</v>
      </c>
      <c r="F15" s="3">
        <v>13</v>
      </c>
      <c r="G15" s="4"/>
      <c r="H15" s="3" t="s">
        <v>30</v>
      </c>
      <c r="I15" s="3">
        <v>35</v>
      </c>
      <c r="J15" s="22">
        <f t="shared" si="0"/>
        <v>35</v>
      </c>
      <c r="K15" s="3" t="s">
        <v>30</v>
      </c>
      <c r="L15" s="4"/>
      <c r="M15" s="3" t="s">
        <v>30</v>
      </c>
      <c r="N15" s="3" t="s">
        <v>33</v>
      </c>
      <c r="O15" s="3" t="s">
        <v>34</v>
      </c>
      <c r="P15" s="3">
        <v>40</v>
      </c>
      <c r="Q15" s="3" t="s">
        <v>33</v>
      </c>
      <c r="R15" s="3" t="s">
        <v>107</v>
      </c>
      <c r="S15" s="3" t="s">
        <v>30</v>
      </c>
      <c r="T15" s="3" t="s">
        <v>117</v>
      </c>
      <c r="U15" s="3" t="s">
        <v>118</v>
      </c>
      <c r="V15" s="3" t="s">
        <v>119</v>
      </c>
      <c r="W15" s="4"/>
      <c r="X15" s="3">
        <v>3</v>
      </c>
      <c r="Y15" s="3">
        <v>5</v>
      </c>
      <c r="Z15" s="3">
        <v>4</v>
      </c>
      <c r="AA15" s="3">
        <v>4</v>
      </c>
      <c r="AB15" s="3" t="s">
        <v>120</v>
      </c>
      <c r="AC15" s="11" t="s">
        <v>121</v>
      </c>
    </row>
    <row r="16" spans="1:29" ht="16" customHeight="1" x14ac:dyDescent="0.35">
      <c r="A16" s="6">
        <v>1808</v>
      </c>
      <c r="B16" s="8">
        <v>45470</v>
      </c>
      <c r="C16" s="19">
        <v>0.59526620370370364</v>
      </c>
      <c r="D16" s="19" t="s">
        <v>29</v>
      </c>
      <c r="E16" s="3" t="s">
        <v>33</v>
      </c>
      <c r="F16" s="3">
        <v>1</v>
      </c>
      <c r="G16" s="4"/>
      <c r="H16" s="3" t="s">
        <v>30</v>
      </c>
      <c r="I16" s="3">
        <v>25</v>
      </c>
      <c r="J16" s="22">
        <f t="shared" si="0"/>
        <v>25</v>
      </c>
      <c r="K16" s="3" t="s">
        <v>30</v>
      </c>
      <c r="L16" s="4"/>
      <c r="M16" s="3" t="s">
        <v>30</v>
      </c>
      <c r="N16" s="3" t="s">
        <v>30</v>
      </c>
      <c r="O16" s="3" t="s">
        <v>44</v>
      </c>
      <c r="P16" s="3">
        <v>25</v>
      </c>
      <c r="Q16" s="3" t="s">
        <v>30</v>
      </c>
      <c r="R16" s="3" t="s">
        <v>124</v>
      </c>
      <c r="S16" s="3" t="s">
        <v>33</v>
      </c>
      <c r="T16" s="4"/>
      <c r="U16" s="4"/>
      <c r="V16" s="4"/>
      <c r="W16" s="4"/>
      <c r="X16" s="3">
        <v>5</v>
      </c>
      <c r="Y16" s="3">
        <v>4</v>
      </c>
      <c r="Z16" s="3">
        <v>5</v>
      </c>
      <c r="AA16" s="3">
        <v>4</v>
      </c>
      <c r="AB16" s="3" t="s">
        <v>125</v>
      </c>
      <c r="AC16" s="11" t="s">
        <v>126</v>
      </c>
    </row>
    <row r="17" spans="1:29" ht="16" customHeight="1" x14ac:dyDescent="0.35">
      <c r="A17" s="6">
        <v>1801</v>
      </c>
      <c r="B17" s="8">
        <v>45470</v>
      </c>
      <c r="C17" s="19">
        <v>0.59538194444444448</v>
      </c>
      <c r="D17" s="19" t="s">
        <v>29</v>
      </c>
      <c r="E17" s="3" t="s">
        <v>30</v>
      </c>
      <c r="F17" s="4"/>
      <c r="G17" s="3">
        <v>22</v>
      </c>
      <c r="H17" s="3" t="s">
        <v>30</v>
      </c>
      <c r="I17" s="3">
        <v>25.5</v>
      </c>
      <c r="J17" s="22">
        <f t="shared" si="0"/>
        <v>3.5</v>
      </c>
      <c r="K17" s="3" t="s">
        <v>30</v>
      </c>
      <c r="L17" s="4"/>
      <c r="M17" s="3" t="s">
        <v>30</v>
      </c>
      <c r="N17" s="3" t="s">
        <v>30</v>
      </c>
      <c r="O17" s="3" t="s">
        <v>34</v>
      </c>
      <c r="P17" s="3">
        <v>40</v>
      </c>
      <c r="Q17" s="3" t="s">
        <v>30</v>
      </c>
      <c r="R17" s="3" t="s">
        <v>130</v>
      </c>
      <c r="S17" s="3" t="s">
        <v>30</v>
      </c>
      <c r="T17" s="3" t="s">
        <v>131</v>
      </c>
      <c r="U17" s="3" t="s">
        <v>132</v>
      </c>
      <c r="V17" s="3" t="s">
        <v>133</v>
      </c>
      <c r="W17" s="4"/>
      <c r="X17" s="3">
        <v>4</v>
      </c>
      <c r="Y17" s="3">
        <v>4</v>
      </c>
      <c r="Z17" s="3">
        <v>5</v>
      </c>
      <c r="AA17" s="3">
        <v>4</v>
      </c>
      <c r="AB17" s="4"/>
      <c r="AC17" s="11" t="s">
        <v>134</v>
      </c>
    </row>
    <row r="18" spans="1:29" ht="16" customHeight="1" x14ac:dyDescent="0.35">
      <c r="A18" s="6">
        <v>1798</v>
      </c>
      <c r="B18" s="8">
        <v>45470</v>
      </c>
      <c r="C18" s="19">
        <v>0.59547453703703701</v>
      </c>
      <c r="D18" s="19" t="s">
        <v>29</v>
      </c>
      <c r="E18" s="3" t="s">
        <v>30</v>
      </c>
      <c r="F18" s="4"/>
      <c r="G18" s="3">
        <v>25</v>
      </c>
      <c r="H18" s="3" t="s">
        <v>30</v>
      </c>
      <c r="I18" s="3">
        <v>30</v>
      </c>
      <c r="J18" s="22">
        <f t="shared" si="0"/>
        <v>5</v>
      </c>
      <c r="K18" s="3" t="s">
        <v>30</v>
      </c>
      <c r="L18" s="4"/>
      <c r="M18" s="3" t="s">
        <v>30</v>
      </c>
      <c r="N18" s="3" t="s">
        <v>33</v>
      </c>
      <c r="O18" s="3" t="s">
        <v>34</v>
      </c>
      <c r="P18" s="3">
        <v>40</v>
      </c>
      <c r="Q18" s="3" t="s">
        <v>30</v>
      </c>
      <c r="R18" s="3" t="s">
        <v>107</v>
      </c>
      <c r="S18" s="3" t="s">
        <v>30</v>
      </c>
      <c r="T18" s="3" t="s">
        <v>67</v>
      </c>
      <c r="U18" s="3" t="s">
        <v>137</v>
      </c>
      <c r="V18" s="3" t="s">
        <v>138</v>
      </c>
      <c r="W18" s="4"/>
      <c r="X18" s="3">
        <v>4</v>
      </c>
      <c r="Y18" s="3">
        <v>4</v>
      </c>
      <c r="Z18" s="3">
        <v>4</v>
      </c>
      <c r="AA18" s="3">
        <v>3</v>
      </c>
      <c r="AB18" s="3" t="s">
        <v>139</v>
      </c>
      <c r="AC18" s="11" t="s">
        <v>140</v>
      </c>
    </row>
    <row r="19" spans="1:29" ht="16" customHeight="1" x14ac:dyDescent="0.35">
      <c r="A19" s="6">
        <v>1786</v>
      </c>
      <c r="B19" s="8">
        <v>45470</v>
      </c>
      <c r="C19" s="19">
        <v>0.59584490740740736</v>
      </c>
      <c r="D19" s="19" t="s">
        <v>142</v>
      </c>
      <c r="E19" s="3" t="s">
        <v>30</v>
      </c>
      <c r="F19" s="4"/>
      <c r="G19" s="3">
        <v>10</v>
      </c>
      <c r="H19" s="3" t="s">
        <v>30</v>
      </c>
      <c r="I19" s="3">
        <v>10</v>
      </c>
      <c r="J19" s="22">
        <f t="shared" si="0"/>
        <v>0</v>
      </c>
      <c r="K19" s="3" t="s">
        <v>30</v>
      </c>
      <c r="L19" s="4"/>
      <c r="M19" s="3" t="s">
        <v>33</v>
      </c>
      <c r="N19" s="3" t="s">
        <v>33</v>
      </c>
      <c r="O19" s="3" t="s">
        <v>44</v>
      </c>
      <c r="P19" s="3">
        <v>5</v>
      </c>
      <c r="Q19" s="3" t="s">
        <v>30</v>
      </c>
      <c r="R19" s="3" t="s">
        <v>143</v>
      </c>
      <c r="S19" s="3" t="s">
        <v>30</v>
      </c>
      <c r="T19" s="3" t="s">
        <v>144</v>
      </c>
      <c r="U19" s="3" t="s">
        <v>145</v>
      </c>
      <c r="V19" s="3" t="s">
        <v>146</v>
      </c>
      <c r="W19" s="4"/>
      <c r="X19" s="3">
        <v>5</v>
      </c>
      <c r="Y19" s="3">
        <v>5</v>
      </c>
      <c r="Z19" s="3">
        <v>3</v>
      </c>
      <c r="AA19" s="3">
        <v>4</v>
      </c>
      <c r="AB19" s="3" t="s">
        <v>147</v>
      </c>
      <c r="AC19" s="11" t="s">
        <v>148</v>
      </c>
    </row>
    <row r="20" spans="1:29" ht="16" customHeight="1" x14ac:dyDescent="0.35">
      <c r="A20" s="6">
        <v>1785</v>
      </c>
      <c r="B20" s="8">
        <v>45470</v>
      </c>
      <c r="C20" s="19">
        <v>0.59644675925925927</v>
      </c>
      <c r="D20" s="19" t="s">
        <v>29</v>
      </c>
      <c r="E20" s="3" t="s">
        <v>33</v>
      </c>
      <c r="F20" s="3">
        <v>9</v>
      </c>
      <c r="G20" s="4"/>
      <c r="H20" s="3" t="s">
        <v>30</v>
      </c>
      <c r="I20" s="3">
        <v>40</v>
      </c>
      <c r="J20" s="22">
        <f t="shared" si="0"/>
        <v>40</v>
      </c>
      <c r="K20" s="3" t="s">
        <v>30</v>
      </c>
      <c r="L20" s="4"/>
      <c r="M20" s="3" t="s">
        <v>30</v>
      </c>
      <c r="N20" s="3" t="s">
        <v>30</v>
      </c>
      <c r="O20" s="3" t="s">
        <v>44</v>
      </c>
      <c r="P20" s="3">
        <v>10</v>
      </c>
      <c r="Q20" s="3" t="s">
        <v>33</v>
      </c>
      <c r="R20" s="3" t="s">
        <v>46</v>
      </c>
      <c r="S20" s="3" t="s">
        <v>30</v>
      </c>
      <c r="T20" s="3" t="s">
        <v>151</v>
      </c>
      <c r="U20" s="3" t="s">
        <v>53</v>
      </c>
      <c r="V20" s="3" t="s">
        <v>152</v>
      </c>
      <c r="W20" s="4"/>
      <c r="X20" s="3">
        <v>4</v>
      </c>
      <c r="Y20" s="3">
        <v>4</v>
      </c>
      <c r="Z20" s="3">
        <v>5</v>
      </c>
      <c r="AA20" s="3">
        <v>4</v>
      </c>
      <c r="AB20" s="3" t="s">
        <v>153</v>
      </c>
      <c r="AC20" s="11" t="s">
        <v>154</v>
      </c>
    </row>
    <row r="21" spans="1:29" ht="16" customHeight="1" x14ac:dyDescent="0.35">
      <c r="A21" s="6">
        <v>1783</v>
      </c>
      <c r="B21" s="8">
        <v>45470</v>
      </c>
      <c r="C21" s="19">
        <v>0.59667824074074072</v>
      </c>
      <c r="D21" s="19" t="s">
        <v>29</v>
      </c>
      <c r="E21" s="3" t="s">
        <v>33</v>
      </c>
      <c r="F21" s="3">
        <v>1</v>
      </c>
      <c r="G21" s="4"/>
      <c r="H21" s="3" t="s">
        <v>30</v>
      </c>
      <c r="I21" s="3">
        <v>32</v>
      </c>
      <c r="J21" s="22">
        <f t="shared" si="0"/>
        <v>32</v>
      </c>
      <c r="K21" s="3" t="s">
        <v>30</v>
      </c>
      <c r="L21" s="4"/>
      <c r="M21" s="3" t="s">
        <v>33</v>
      </c>
      <c r="N21" s="3" t="s">
        <v>30</v>
      </c>
      <c r="O21" s="3" t="s">
        <v>34</v>
      </c>
      <c r="P21" s="3">
        <v>40</v>
      </c>
      <c r="Q21" s="3" t="s">
        <v>33</v>
      </c>
      <c r="R21" s="3" t="s">
        <v>46</v>
      </c>
      <c r="S21" s="3" t="s">
        <v>30</v>
      </c>
      <c r="T21" s="3" t="s">
        <v>156</v>
      </c>
      <c r="U21" s="3" t="s">
        <v>157</v>
      </c>
      <c r="V21" s="3" t="s">
        <v>158</v>
      </c>
      <c r="W21" s="4"/>
      <c r="X21" s="3">
        <v>5</v>
      </c>
      <c r="Y21" s="3">
        <v>5</v>
      </c>
      <c r="Z21" s="3">
        <v>5</v>
      </c>
      <c r="AA21" s="3">
        <v>5</v>
      </c>
      <c r="AB21" s="4"/>
      <c r="AC21" s="11" t="s">
        <v>159</v>
      </c>
    </row>
    <row r="22" spans="1:29" ht="16" customHeight="1" x14ac:dyDescent="0.35">
      <c r="A22" s="6">
        <v>1778</v>
      </c>
      <c r="B22" s="8">
        <v>45470</v>
      </c>
      <c r="C22" s="19">
        <v>0.59671296296296295</v>
      </c>
      <c r="D22" s="19" t="s">
        <v>29</v>
      </c>
      <c r="E22" s="3" t="s">
        <v>30</v>
      </c>
      <c r="F22" s="4"/>
      <c r="G22" s="3">
        <v>33</v>
      </c>
      <c r="H22" s="3" t="s">
        <v>30</v>
      </c>
      <c r="I22" s="3">
        <v>55</v>
      </c>
      <c r="J22" s="22">
        <f t="shared" si="0"/>
        <v>22</v>
      </c>
      <c r="K22" s="3" t="s">
        <v>30</v>
      </c>
      <c r="L22" s="4"/>
      <c r="M22" s="3" t="s">
        <v>33</v>
      </c>
      <c r="N22" s="3" t="s">
        <v>30</v>
      </c>
      <c r="O22" s="3" t="s">
        <v>34</v>
      </c>
      <c r="P22" s="3">
        <v>40</v>
      </c>
      <c r="Q22" s="3" t="s">
        <v>30</v>
      </c>
      <c r="R22" s="3" t="s">
        <v>130</v>
      </c>
      <c r="S22" s="3" t="s">
        <v>30</v>
      </c>
      <c r="T22" s="3" t="s">
        <v>162</v>
      </c>
      <c r="U22" s="3" t="s">
        <v>163</v>
      </c>
      <c r="V22" s="3" t="s">
        <v>164</v>
      </c>
      <c r="W22" s="4"/>
      <c r="X22" s="3">
        <v>1</v>
      </c>
      <c r="Y22" s="3">
        <v>1</v>
      </c>
      <c r="Z22" s="3">
        <v>1</v>
      </c>
      <c r="AA22" s="3">
        <v>1</v>
      </c>
      <c r="AB22" s="3" t="s">
        <v>165</v>
      </c>
      <c r="AC22" s="11" t="s">
        <v>166</v>
      </c>
    </row>
    <row r="23" spans="1:29" ht="16" customHeight="1" x14ac:dyDescent="0.35">
      <c r="A23" s="6">
        <v>1777</v>
      </c>
      <c r="B23" s="8">
        <v>45470</v>
      </c>
      <c r="C23" s="19">
        <v>0.59695601851851854</v>
      </c>
      <c r="D23" s="19" t="s">
        <v>29</v>
      </c>
      <c r="E23" s="3" t="s">
        <v>30</v>
      </c>
      <c r="F23" s="4"/>
      <c r="G23" s="3">
        <v>30</v>
      </c>
      <c r="H23" s="3" t="s">
        <v>30</v>
      </c>
      <c r="I23" s="3">
        <v>45</v>
      </c>
      <c r="J23" s="22">
        <f t="shared" si="0"/>
        <v>15</v>
      </c>
      <c r="K23" s="3" t="s">
        <v>30</v>
      </c>
      <c r="L23" s="4"/>
      <c r="M23" s="3" t="s">
        <v>33</v>
      </c>
      <c r="N23" s="3" t="s">
        <v>33</v>
      </c>
      <c r="O23" s="3" t="s">
        <v>34</v>
      </c>
      <c r="P23" s="3" t="s">
        <v>74</v>
      </c>
      <c r="Q23" s="3" t="s">
        <v>33</v>
      </c>
      <c r="R23" s="3" t="s">
        <v>107</v>
      </c>
      <c r="S23" s="3" t="s">
        <v>33</v>
      </c>
      <c r="T23" s="4"/>
      <c r="U23" s="4"/>
      <c r="V23" s="4"/>
      <c r="W23" s="4"/>
      <c r="X23" s="3">
        <v>5</v>
      </c>
      <c r="Y23" s="3">
        <v>5</v>
      </c>
      <c r="Z23" s="3">
        <v>5</v>
      </c>
      <c r="AA23" s="3">
        <v>5</v>
      </c>
      <c r="AB23" s="3" t="s">
        <v>169</v>
      </c>
      <c r="AC23" s="11" t="s">
        <v>170</v>
      </c>
    </row>
    <row r="24" spans="1:29" ht="16" customHeight="1" x14ac:dyDescent="0.35">
      <c r="A24" s="6">
        <v>1774</v>
      </c>
      <c r="B24" s="8">
        <v>45470</v>
      </c>
      <c r="C24" s="19">
        <v>0.59700231481481481</v>
      </c>
      <c r="D24" s="19" t="s">
        <v>29</v>
      </c>
      <c r="E24" s="3" t="s">
        <v>30</v>
      </c>
      <c r="F24" s="4"/>
      <c r="G24" s="3">
        <v>26</v>
      </c>
      <c r="H24" s="3" t="s">
        <v>30</v>
      </c>
      <c r="I24" s="3">
        <v>26</v>
      </c>
      <c r="J24" s="22">
        <f t="shared" si="0"/>
        <v>0</v>
      </c>
      <c r="K24" s="3" t="s">
        <v>30</v>
      </c>
      <c r="L24" s="4"/>
      <c r="M24" s="3" t="s">
        <v>33</v>
      </c>
      <c r="N24" s="3" t="s">
        <v>33</v>
      </c>
      <c r="O24" s="3" t="s">
        <v>34</v>
      </c>
      <c r="P24" s="3">
        <v>40</v>
      </c>
      <c r="Q24" s="3" t="s">
        <v>30</v>
      </c>
      <c r="R24" s="3" t="s">
        <v>1036</v>
      </c>
      <c r="S24" s="3" t="s">
        <v>33</v>
      </c>
      <c r="T24" s="4"/>
      <c r="U24" s="4"/>
      <c r="V24" s="4"/>
      <c r="W24" s="4"/>
      <c r="X24" s="3">
        <v>3</v>
      </c>
      <c r="Y24" s="3">
        <v>3</v>
      </c>
      <c r="Z24" s="3">
        <v>4</v>
      </c>
      <c r="AA24" s="3">
        <v>3</v>
      </c>
      <c r="AB24" s="4"/>
      <c r="AC24" s="11" t="s">
        <v>174</v>
      </c>
    </row>
    <row r="25" spans="1:29" ht="16" customHeight="1" x14ac:dyDescent="0.35">
      <c r="A25" s="6">
        <v>1771</v>
      </c>
      <c r="B25" s="8">
        <v>45470</v>
      </c>
      <c r="C25" s="19">
        <v>0.59704861111111118</v>
      </c>
      <c r="D25" s="19" t="s">
        <v>29</v>
      </c>
      <c r="E25" s="3" t="s">
        <v>30</v>
      </c>
      <c r="F25" s="4"/>
      <c r="G25" s="3">
        <v>28</v>
      </c>
      <c r="H25" s="3" t="s">
        <v>30</v>
      </c>
      <c r="I25" s="3">
        <v>35</v>
      </c>
      <c r="J25" s="22">
        <f t="shared" si="0"/>
        <v>7</v>
      </c>
      <c r="K25" s="3" t="s">
        <v>30</v>
      </c>
      <c r="L25" s="4"/>
      <c r="M25" s="3" t="s">
        <v>33</v>
      </c>
      <c r="N25" s="3" t="s">
        <v>30</v>
      </c>
      <c r="O25" s="3" t="s">
        <v>34</v>
      </c>
      <c r="P25" s="3">
        <v>40</v>
      </c>
      <c r="Q25" s="3" t="s">
        <v>33</v>
      </c>
      <c r="R25" s="3" t="s">
        <v>1027</v>
      </c>
      <c r="S25" s="3" t="s">
        <v>33</v>
      </c>
      <c r="T25" s="4"/>
      <c r="U25" s="4"/>
      <c r="V25" s="4"/>
      <c r="W25" s="4"/>
      <c r="X25" s="3">
        <v>5</v>
      </c>
      <c r="Y25" s="3">
        <v>5</v>
      </c>
      <c r="Z25" s="3">
        <v>4</v>
      </c>
      <c r="AA25" s="3">
        <v>3</v>
      </c>
      <c r="AB25" s="3" t="s">
        <v>178</v>
      </c>
      <c r="AC25" s="11" t="s">
        <v>179</v>
      </c>
    </row>
    <row r="26" spans="1:29" ht="16" customHeight="1" x14ac:dyDescent="0.35">
      <c r="A26" s="6">
        <v>1770</v>
      </c>
      <c r="B26" s="8">
        <v>45470</v>
      </c>
      <c r="C26" s="19">
        <v>0.59771990740740744</v>
      </c>
      <c r="D26" s="19" t="s">
        <v>29</v>
      </c>
      <c r="E26" s="3" t="s">
        <v>30</v>
      </c>
      <c r="F26" s="4"/>
      <c r="G26" s="3">
        <v>28.5</v>
      </c>
      <c r="H26" s="3" t="s">
        <v>30</v>
      </c>
      <c r="I26" s="3">
        <v>38.14</v>
      </c>
      <c r="J26" s="22">
        <f t="shared" si="0"/>
        <v>9.64</v>
      </c>
      <c r="K26" s="3" t="s">
        <v>30</v>
      </c>
      <c r="L26" s="4"/>
      <c r="M26" s="3" t="s">
        <v>33</v>
      </c>
      <c r="N26" s="3" t="s">
        <v>33</v>
      </c>
      <c r="O26" s="3" t="s">
        <v>34</v>
      </c>
      <c r="P26" s="3">
        <v>40</v>
      </c>
      <c r="Q26" s="3" t="s">
        <v>33</v>
      </c>
      <c r="R26" s="3" t="s">
        <v>183</v>
      </c>
      <c r="S26" s="3" t="s">
        <v>33</v>
      </c>
      <c r="T26" s="3" t="s">
        <v>95</v>
      </c>
      <c r="U26" s="4"/>
      <c r="V26" s="4"/>
      <c r="W26" s="4"/>
      <c r="X26" s="3">
        <v>3</v>
      </c>
      <c r="Y26" s="3">
        <v>2</v>
      </c>
      <c r="Z26" s="3">
        <v>4</v>
      </c>
      <c r="AA26" s="3">
        <v>3</v>
      </c>
      <c r="AB26" s="3" t="s">
        <v>185</v>
      </c>
      <c r="AC26" s="11" t="s">
        <v>186</v>
      </c>
    </row>
    <row r="27" spans="1:29" ht="16" customHeight="1" x14ac:dyDescent="0.35">
      <c r="A27" s="6">
        <v>1763</v>
      </c>
      <c r="B27" s="8">
        <v>45470</v>
      </c>
      <c r="C27" s="19">
        <v>0.5979282407407408</v>
      </c>
      <c r="D27" s="19" t="s">
        <v>29</v>
      </c>
      <c r="E27" s="3" t="s">
        <v>30</v>
      </c>
      <c r="F27" s="4"/>
      <c r="G27" s="3">
        <v>42</v>
      </c>
      <c r="H27" s="3" t="s">
        <v>30</v>
      </c>
      <c r="I27" s="3">
        <v>66</v>
      </c>
      <c r="J27" s="22">
        <f t="shared" si="0"/>
        <v>24</v>
      </c>
      <c r="K27" s="3" t="s">
        <v>30</v>
      </c>
      <c r="L27" s="4"/>
      <c r="M27" s="3" t="s">
        <v>30</v>
      </c>
      <c r="N27" s="3" t="s">
        <v>30</v>
      </c>
      <c r="O27" s="3" t="s">
        <v>34</v>
      </c>
      <c r="P27" s="3" t="s">
        <v>74</v>
      </c>
      <c r="Q27" s="3" t="s">
        <v>33</v>
      </c>
      <c r="R27" s="3" t="s">
        <v>1037</v>
      </c>
      <c r="S27" s="3" t="s">
        <v>30</v>
      </c>
      <c r="T27" s="3" t="s">
        <v>191</v>
      </c>
      <c r="U27" s="3" t="s">
        <v>192</v>
      </c>
      <c r="V27" s="4"/>
      <c r="W27" s="4"/>
      <c r="X27" s="3">
        <v>4</v>
      </c>
      <c r="Y27" s="3">
        <v>4</v>
      </c>
      <c r="Z27" s="3">
        <v>4</v>
      </c>
      <c r="AA27" s="3">
        <v>4</v>
      </c>
      <c r="AB27" s="4"/>
      <c r="AC27" s="11" t="s">
        <v>193</v>
      </c>
    </row>
    <row r="28" spans="1:29" ht="16" customHeight="1" x14ac:dyDescent="0.35">
      <c r="A28" s="6">
        <v>1762</v>
      </c>
      <c r="B28" s="8">
        <v>45470</v>
      </c>
      <c r="C28" s="19">
        <v>0.59841435185185188</v>
      </c>
      <c r="D28" s="19" t="s">
        <v>29</v>
      </c>
      <c r="E28" s="3" t="s">
        <v>33</v>
      </c>
      <c r="F28" s="3">
        <v>16</v>
      </c>
      <c r="G28" s="4"/>
      <c r="H28" s="3" t="s">
        <v>30</v>
      </c>
      <c r="I28" s="3">
        <v>28</v>
      </c>
      <c r="J28" s="22">
        <f t="shared" si="0"/>
        <v>28</v>
      </c>
      <c r="K28" s="3" t="s">
        <v>30</v>
      </c>
      <c r="L28" s="4"/>
      <c r="M28" s="3" t="s">
        <v>30</v>
      </c>
      <c r="N28" s="3" t="s">
        <v>30</v>
      </c>
      <c r="O28" s="3" t="s">
        <v>44</v>
      </c>
      <c r="P28" s="3">
        <v>25</v>
      </c>
      <c r="Q28" s="3" t="s">
        <v>33</v>
      </c>
      <c r="R28" s="3" t="s">
        <v>46</v>
      </c>
      <c r="S28" s="3" t="s">
        <v>30</v>
      </c>
      <c r="T28" s="3" t="s">
        <v>196</v>
      </c>
      <c r="U28" s="3" t="s">
        <v>197</v>
      </c>
      <c r="V28" s="3" t="s">
        <v>198</v>
      </c>
      <c r="W28" s="4"/>
      <c r="X28" s="3">
        <v>5</v>
      </c>
      <c r="Y28" s="3">
        <v>5</v>
      </c>
      <c r="Z28" s="3">
        <v>3</v>
      </c>
      <c r="AA28" s="3">
        <v>5</v>
      </c>
      <c r="AB28" s="3" t="s">
        <v>199</v>
      </c>
      <c r="AC28" s="11" t="s">
        <v>200</v>
      </c>
    </row>
    <row r="29" spans="1:29" ht="16" customHeight="1" x14ac:dyDescent="0.35">
      <c r="A29" s="6">
        <v>1760</v>
      </c>
      <c r="B29" s="8">
        <v>45470</v>
      </c>
      <c r="C29" s="19">
        <v>0.59947916666666667</v>
      </c>
      <c r="D29" s="19" t="s">
        <v>29</v>
      </c>
      <c r="E29" s="3" t="s">
        <v>33</v>
      </c>
      <c r="F29" s="3">
        <v>13</v>
      </c>
      <c r="G29" s="4"/>
      <c r="H29" s="3" t="s">
        <v>33</v>
      </c>
      <c r="I29" s="4"/>
      <c r="J29" s="22">
        <f t="shared" si="0"/>
        <v>0</v>
      </c>
      <c r="K29" s="4"/>
      <c r="L29" s="4"/>
      <c r="M29" s="4"/>
      <c r="N29" s="4" t="s">
        <v>1116</v>
      </c>
      <c r="O29" s="4" t="s">
        <v>1116</v>
      </c>
      <c r="P29" s="4"/>
      <c r="Q29" s="3" t="s">
        <v>33</v>
      </c>
      <c r="R29" s="3" t="s">
        <v>1038</v>
      </c>
      <c r="S29" s="3" t="s">
        <v>30</v>
      </c>
      <c r="T29" s="3" t="s">
        <v>95</v>
      </c>
      <c r="U29" s="3" t="s">
        <v>53</v>
      </c>
      <c r="V29" s="3" t="s">
        <v>53</v>
      </c>
      <c r="W29" s="4"/>
      <c r="X29" s="3">
        <v>4</v>
      </c>
      <c r="Y29" s="3">
        <v>4</v>
      </c>
      <c r="Z29" s="3">
        <v>4</v>
      </c>
      <c r="AA29" s="3">
        <v>4</v>
      </c>
      <c r="AB29" s="4"/>
      <c r="AC29" s="11" t="s">
        <v>203</v>
      </c>
    </row>
    <row r="30" spans="1:29" ht="16" customHeight="1" x14ac:dyDescent="0.35">
      <c r="A30" s="6">
        <v>1761</v>
      </c>
      <c r="B30" s="8">
        <v>45470</v>
      </c>
      <c r="C30" s="19">
        <v>0.59947916666666667</v>
      </c>
      <c r="D30" s="19" t="s">
        <v>29</v>
      </c>
      <c r="E30" s="3" t="s">
        <v>30</v>
      </c>
      <c r="F30" s="4"/>
      <c r="G30" s="3">
        <v>20</v>
      </c>
      <c r="H30" s="3" t="s">
        <v>30</v>
      </c>
      <c r="I30" s="3">
        <v>24</v>
      </c>
      <c r="J30" s="22">
        <f t="shared" si="0"/>
        <v>4</v>
      </c>
      <c r="K30" s="3" t="s">
        <v>30</v>
      </c>
      <c r="L30" s="4"/>
      <c r="M30" s="3" t="s">
        <v>33</v>
      </c>
      <c r="N30" s="3" t="s">
        <v>30</v>
      </c>
      <c r="O30" s="3" t="s">
        <v>44</v>
      </c>
      <c r="P30" s="3">
        <v>15</v>
      </c>
      <c r="Q30" s="3" t="s">
        <v>33</v>
      </c>
      <c r="R30" s="3" t="s">
        <v>46</v>
      </c>
      <c r="S30" s="3" t="s">
        <v>30</v>
      </c>
      <c r="T30" s="3" t="s">
        <v>95</v>
      </c>
      <c r="U30" s="3" t="s">
        <v>206</v>
      </c>
      <c r="V30" s="4"/>
      <c r="W30" s="4"/>
      <c r="X30" s="3">
        <v>5</v>
      </c>
      <c r="Y30" s="3">
        <v>5</v>
      </c>
      <c r="Z30" s="3">
        <v>4</v>
      </c>
      <c r="AA30" s="3">
        <v>3</v>
      </c>
      <c r="AB30" s="4"/>
      <c r="AC30" s="11" t="s">
        <v>207</v>
      </c>
    </row>
    <row r="31" spans="1:29" ht="16" customHeight="1" x14ac:dyDescent="0.35">
      <c r="A31" s="6">
        <v>1714</v>
      </c>
      <c r="B31" s="8">
        <v>45470</v>
      </c>
      <c r="C31" s="19">
        <v>0.60021990740740738</v>
      </c>
      <c r="D31" s="19" t="s">
        <v>29</v>
      </c>
      <c r="E31" s="3" t="s">
        <v>33</v>
      </c>
      <c r="F31" s="3">
        <v>5</v>
      </c>
      <c r="G31" s="4"/>
      <c r="H31" s="3" t="s">
        <v>33</v>
      </c>
      <c r="I31" s="4"/>
      <c r="J31" s="22">
        <f t="shared" si="0"/>
        <v>0</v>
      </c>
      <c r="K31" s="4"/>
      <c r="L31" s="4"/>
      <c r="M31" s="4"/>
      <c r="N31" s="4" t="s">
        <v>1116</v>
      </c>
      <c r="O31" s="4" t="s">
        <v>1116</v>
      </c>
      <c r="P31" s="4"/>
      <c r="Q31" s="3" t="s">
        <v>30</v>
      </c>
      <c r="R31" s="3" t="s">
        <v>51</v>
      </c>
      <c r="S31" s="3" t="s">
        <v>30</v>
      </c>
      <c r="T31" s="3" t="s">
        <v>209</v>
      </c>
      <c r="U31" s="3" t="s">
        <v>209</v>
      </c>
      <c r="V31" s="4"/>
      <c r="W31" s="4"/>
      <c r="X31" s="3">
        <v>3</v>
      </c>
      <c r="Y31" s="3">
        <v>3</v>
      </c>
      <c r="Z31" s="3">
        <v>5</v>
      </c>
      <c r="AA31" s="3">
        <v>3</v>
      </c>
      <c r="AB31" s="3" t="s">
        <v>210</v>
      </c>
      <c r="AC31" s="11" t="s">
        <v>211</v>
      </c>
    </row>
    <row r="32" spans="1:29" ht="16" customHeight="1" x14ac:dyDescent="0.35">
      <c r="A32" s="6">
        <v>1713</v>
      </c>
      <c r="B32" s="8">
        <v>45470</v>
      </c>
      <c r="C32" s="19">
        <v>0.60035879629629629</v>
      </c>
      <c r="D32" s="19" t="s">
        <v>29</v>
      </c>
      <c r="E32" s="3" t="s">
        <v>30</v>
      </c>
      <c r="F32" s="4"/>
      <c r="G32" s="3">
        <v>20</v>
      </c>
      <c r="H32" s="3" t="s">
        <v>30</v>
      </c>
      <c r="I32" s="3">
        <v>25</v>
      </c>
      <c r="J32" s="22">
        <f t="shared" si="0"/>
        <v>5</v>
      </c>
      <c r="K32" s="3" t="s">
        <v>30</v>
      </c>
      <c r="L32" s="4"/>
      <c r="M32" s="3" t="s">
        <v>33</v>
      </c>
      <c r="N32" s="3" t="s">
        <v>33</v>
      </c>
      <c r="O32" s="3" t="s">
        <v>34</v>
      </c>
      <c r="P32" s="3">
        <v>40</v>
      </c>
      <c r="Q32" s="3" t="s">
        <v>30</v>
      </c>
      <c r="R32" s="3" t="s">
        <v>130</v>
      </c>
      <c r="S32" s="3" t="s">
        <v>30</v>
      </c>
      <c r="T32" s="3" t="s">
        <v>213</v>
      </c>
      <c r="U32" s="3" t="s">
        <v>214</v>
      </c>
      <c r="V32" s="3" t="s">
        <v>215</v>
      </c>
      <c r="W32" s="4"/>
      <c r="X32" s="3">
        <v>5</v>
      </c>
      <c r="Y32" s="3">
        <v>5</v>
      </c>
      <c r="Z32" s="3">
        <v>5</v>
      </c>
      <c r="AA32" s="3">
        <v>5</v>
      </c>
      <c r="AB32" s="4"/>
      <c r="AC32" s="11" t="s">
        <v>216</v>
      </c>
    </row>
    <row r="33" spans="1:29" ht="16" customHeight="1" x14ac:dyDescent="0.35">
      <c r="A33" s="6">
        <v>1707</v>
      </c>
      <c r="B33" s="8">
        <v>45470</v>
      </c>
      <c r="C33" s="19">
        <v>0.60043981481481479</v>
      </c>
      <c r="D33" s="19" t="s">
        <v>29</v>
      </c>
      <c r="E33" s="3" t="s">
        <v>30</v>
      </c>
      <c r="F33" s="4"/>
      <c r="G33" s="3">
        <v>15</v>
      </c>
      <c r="H33" s="3" t="s">
        <v>33</v>
      </c>
      <c r="I33" s="4"/>
      <c r="J33" s="22">
        <f t="shared" si="0"/>
        <v>-15</v>
      </c>
      <c r="K33" s="4"/>
      <c r="L33" s="4"/>
      <c r="M33" s="4"/>
      <c r="N33" s="4" t="s">
        <v>1116</v>
      </c>
      <c r="O33" s="4" t="s">
        <v>1116</v>
      </c>
      <c r="P33" s="4"/>
      <c r="Q33" s="3" t="s">
        <v>30</v>
      </c>
      <c r="R33" s="3" t="s">
        <v>60</v>
      </c>
      <c r="S33" s="3" t="s">
        <v>30</v>
      </c>
      <c r="T33" s="3" t="s">
        <v>95</v>
      </c>
      <c r="U33" s="3" t="s">
        <v>218</v>
      </c>
      <c r="V33" s="4"/>
      <c r="W33" s="4"/>
      <c r="X33" s="3">
        <v>5</v>
      </c>
      <c r="Y33" s="3">
        <v>5</v>
      </c>
      <c r="Z33" s="3">
        <v>5</v>
      </c>
      <c r="AA33" s="3">
        <v>5</v>
      </c>
      <c r="AB33" s="4"/>
      <c r="AC33" s="11" t="s">
        <v>219</v>
      </c>
    </row>
    <row r="34" spans="1:29" ht="16" customHeight="1" x14ac:dyDescent="0.35">
      <c r="A34" s="6">
        <v>1687</v>
      </c>
      <c r="B34" s="8">
        <v>45470</v>
      </c>
      <c r="C34" s="19">
        <v>0.602025462962963</v>
      </c>
      <c r="D34" s="19" t="s">
        <v>29</v>
      </c>
      <c r="E34" s="3" t="s">
        <v>33</v>
      </c>
      <c r="F34" s="3">
        <v>1</v>
      </c>
      <c r="G34" s="4"/>
      <c r="H34" s="3" t="s">
        <v>33</v>
      </c>
      <c r="I34" s="4"/>
      <c r="J34" s="22">
        <f t="shared" si="0"/>
        <v>0</v>
      </c>
      <c r="K34" s="4"/>
      <c r="L34" s="4"/>
      <c r="M34" s="4"/>
      <c r="N34" s="4" t="s">
        <v>1116</v>
      </c>
      <c r="O34" s="4" t="s">
        <v>1116</v>
      </c>
      <c r="P34" s="4"/>
      <c r="Q34" s="3" t="s">
        <v>33</v>
      </c>
      <c r="R34" s="3" t="s">
        <v>143</v>
      </c>
      <c r="S34" s="3" t="s">
        <v>30</v>
      </c>
      <c r="T34" s="3" t="s">
        <v>221</v>
      </c>
      <c r="U34" s="3" t="s">
        <v>222</v>
      </c>
      <c r="V34" s="4"/>
      <c r="W34" s="4"/>
      <c r="X34" s="3">
        <v>5</v>
      </c>
      <c r="Y34" s="3">
        <v>4</v>
      </c>
      <c r="Z34" s="3">
        <v>5</v>
      </c>
      <c r="AA34" s="3">
        <v>3</v>
      </c>
      <c r="AB34" s="4"/>
      <c r="AC34" s="11" t="s">
        <v>170</v>
      </c>
    </row>
    <row r="35" spans="1:29" ht="16" customHeight="1" x14ac:dyDescent="0.35">
      <c r="A35" s="6">
        <v>1685</v>
      </c>
      <c r="B35" s="8">
        <v>45470</v>
      </c>
      <c r="C35" s="19">
        <v>0.60253472222222226</v>
      </c>
      <c r="D35" s="19" t="s">
        <v>29</v>
      </c>
      <c r="E35" s="3" t="s">
        <v>30</v>
      </c>
      <c r="F35" s="4"/>
      <c r="G35" s="3">
        <v>43.26</v>
      </c>
      <c r="H35" s="3" t="s">
        <v>30</v>
      </c>
      <c r="I35" s="3">
        <v>43.26</v>
      </c>
      <c r="J35" s="22">
        <f t="shared" si="0"/>
        <v>0</v>
      </c>
      <c r="K35" s="3" t="s">
        <v>30</v>
      </c>
      <c r="L35" s="4"/>
      <c r="M35" s="3" t="s">
        <v>33</v>
      </c>
      <c r="N35" s="3" t="s">
        <v>33</v>
      </c>
      <c r="O35" s="3" t="s">
        <v>34</v>
      </c>
      <c r="P35" s="3">
        <v>40</v>
      </c>
      <c r="Q35" s="3" t="s">
        <v>33</v>
      </c>
      <c r="R35" s="3" t="s">
        <v>107</v>
      </c>
      <c r="S35" s="3" t="s">
        <v>33</v>
      </c>
      <c r="T35" s="4"/>
      <c r="U35" s="4"/>
      <c r="V35" s="4"/>
      <c r="W35" s="4"/>
      <c r="X35" s="3">
        <v>4</v>
      </c>
      <c r="Y35" s="3">
        <v>4</v>
      </c>
      <c r="Z35" s="3">
        <v>4</v>
      </c>
      <c r="AA35" s="3">
        <v>1</v>
      </c>
      <c r="AB35" s="4"/>
      <c r="AC35" s="11" t="s">
        <v>225</v>
      </c>
    </row>
    <row r="36" spans="1:29" ht="16" customHeight="1" x14ac:dyDescent="0.35">
      <c r="A36" s="6">
        <v>1681</v>
      </c>
      <c r="B36" s="8">
        <v>45470</v>
      </c>
      <c r="C36" s="19">
        <v>0.60440972222222222</v>
      </c>
      <c r="D36" s="19" t="s">
        <v>29</v>
      </c>
      <c r="E36" s="3" t="s">
        <v>30</v>
      </c>
      <c r="F36" s="4"/>
      <c r="G36" s="3">
        <v>75</v>
      </c>
      <c r="H36" s="3" t="s">
        <v>30</v>
      </c>
      <c r="I36" s="3">
        <v>70</v>
      </c>
      <c r="J36" s="22">
        <f t="shared" si="0"/>
        <v>-5</v>
      </c>
      <c r="K36" s="3" t="s">
        <v>30</v>
      </c>
      <c r="L36" s="4"/>
      <c r="M36" s="3" t="s">
        <v>33</v>
      </c>
      <c r="N36" s="3" t="s">
        <v>30</v>
      </c>
      <c r="O36" s="3" t="s">
        <v>34</v>
      </c>
      <c r="P36" s="3">
        <v>40</v>
      </c>
      <c r="Q36" s="3" t="s">
        <v>33</v>
      </c>
      <c r="R36" s="3" t="s">
        <v>53</v>
      </c>
      <c r="S36" s="3" t="s">
        <v>33</v>
      </c>
      <c r="T36" s="4"/>
      <c r="U36" s="4"/>
      <c r="V36" s="4"/>
      <c r="W36" s="4"/>
      <c r="X36" s="3">
        <v>4</v>
      </c>
      <c r="Y36" s="3">
        <v>3</v>
      </c>
      <c r="Z36" s="3">
        <v>4</v>
      </c>
      <c r="AA36" s="3">
        <v>4</v>
      </c>
      <c r="AB36" s="3" t="s">
        <v>230</v>
      </c>
      <c r="AC36" s="11" t="s">
        <v>231</v>
      </c>
    </row>
    <row r="37" spans="1:29" ht="16" customHeight="1" x14ac:dyDescent="0.35">
      <c r="A37" s="6">
        <v>1680</v>
      </c>
      <c r="B37" s="8">
        <v>45470</v>
      </c>
      <c r="C37" s="19">
        <v>0.60449074074074072</v>
      </c>
      <c r="D37" s="19" t="s">
        <v>29</v>
      </c>
      <c r="E37" s="3" t="s">
        <v>30</v>
      </c>
      <c r="F37" s="4"/>
      <c r="G37" s="3">
        <v>20</v>
      </c>
      <c r="H37" s="3" t="s">
        <v>30</v>
      </c>
      <c r="I37" s="3">
        <v>66</v>
      </c>
      <c r="J37" s="22">
        <f t="shared" si="0"/>
        <v>46</v>
      </c>
      <c r="K37" s="3" t="s">
        <v>30</v>
      </c>
      <c r="L37" s="4"/>
      <c r="M37" s="3" t="s">
        <v>30</v>
      </c>
      <c r="N37" s="3" t="s">
        <v>30</v>
      </c>
      <c r="O37" s="3" t="s">
        <v>34</v>
      </c>
      <c r="P37" s="3">
        <v>40</v>
      </c>
      <c r="Q37" s="3" t="s">
        <v>33</v>
      </c>
      <c r="R37" s="3" t="s">
        <v>60</v>
      </c>
      <c r="S37" s="3" t="s">
        <v>30</v>
      </c>
      <c r="T37" s="3" t="s">
        <v>191</v>
      </c>
      <c r="U37" s="3" t="s">
        <v>53</v>
      </c>
      <c r="V37" s="3" t="s">
        <v>233</v>
      </c>
      <c r="W37" s="4"/>
      <c r="X37" s="3">
        <v>5</v>
      </c>
      <c r="Y37" s="3">
        <v>5</v>
      </c>
      <c r="Z37" s="3">
        <v>5</v>
      </c>
      <c r="AA37" s="3">
        <v>5</v>
      </c>
      <c r="AB37" s="3" t="s">
        <v>234</v>
      </c>
      <c r="AC37" s="11" t="s">
        <v>235</v>
      </c>
    </row>
    <row r="38" spans="1:29" ht="16" customHeight="1" x14ac:dyDescent="0.35">
      <c r="A38" s="6">
        <v>1676</v>
      </c>
      <c r="B38" s="8">
        <v>45470</v>
      </c>
      <c r="C38" s="19">
        <v>0.60487268518518522</v>
      </c>
      <c r="D38" s="19" t="s">
        <v>29</v>
      </c>
      <c r="E38" s="3" t="s">
        <v>30</v>
      </c>
      <c r="F38" s="4"/>
      <c r="G38" s="3">
        <v>18000</v>
      </c>
      <c r="H38" s="3" t="s">
        <v>30</v>
      </c>
      <c r="I38" s="3">
        <v>27000</v>
      </c>
      <c r="J38" s="25">
        <f t="shared" si="0"/>
        <v>9000</v>
      </c>
      <c r="K38" s="3" t="s">
        <v>30</v>
      </c>
      <c r="L38" s="4"/>
      <c r="M38" s="3" t="s">
        <v>33</v>
      </c>
      <c r="N38" s="3" t="s">
        <v>33</v>
      </c>
      <c r="O38" s="3" t="s">
        <v>34</v>
      </c>
      <c r="P38" s="3">
        <v>30</v>
      </c>
      <c r="Q38" s="3" t="s">
        <v>33</v>
      </c>
      <c r="R38" s="3" t="s">
        <v>143</v>
      </c>
      <c r="S38" s="3" t="s">
        <v>30</v>
      </c>
      <c r="T38" s="3" t="s">
        <v>239</v>
      </c>
      <c r="U38" s="3" t="s">
        <v>240</v>
      </c>
      <c r="V38" s="4"/>
      <c r="W38" s="4"/>
      <c r="X38" s="3">
        <v>5</v>
      </c>
      <c r="Y38" s="3">
        <v>4</v>
      </c>
      <c r="Z38" s="3">
        <v>5</v>
      </c>
      <c r="AA38" s="3">
        <v>4</v>
      </c>
      <c r="AB38" s="4"/>
      <c r="AC38" s="11" t="s">
        <v>241</v>
      </c>
    </row>
    <row r="39" spans="1:29" ht="16" customHeight="1" x14ac:dyDescent="0.35">
      <c r="A39" s="6">
        <v>1669</v>
      </c>
      <c r="B39" s="8">
        <v>45470</v>
      </c>
      <c r="C39" s="19">
        <v>0.6054166666666666</v>
      </c>
      <c r="D39" s="19" t="s">
        <v>142</v>
      </c>
      <c r="E39" s="3" t="s">
        <v>33</v>
      </c>
      <c r="F39" s="3">
        <v>10</v>
      </c>
      <c r="G39" s="4"/>
      <c r="H39" s="3" t="s">
        <v>33</v>
      </c>
      <c r="I39" s="4"/>
      <c r="J39" s="22">
        <f t="shared" si="0"/>
        <v>0</v>
      </c>
      <c r="K39" s="4"/>
      <c r="L39" s="4"/>
      <c r="M39" s="4"/>
      <c r="N39" s="4" t="s">
        <v>1116</v>
      </c>
      <c r="O39" s="4" t="s">
        <v>1116</v>
      </c>
      <c r="P39" s="4"/>
      <c r="Q39" s="3" t="s">
        <v>30</v>
      </c>
      <c r="R39" s="3" t="s">
        <v>51</v>
      </c>
      <c r="S39" s="3" t="s">
        <v>33</v>
      </c>
      <c r="T39" s="4"/>
      <c r="U39" s="4"/>
      <c r="V39" s="4"/>
      <c r="W39" s="4"/>
      <c r="X39" s="3">
        <v>5</v>
      </c>
      <c r="Y39" s="3">
        <v>5</v>
      </c>
      <c r="Z39" s="3">
        <v>4</v>
      </c>
      <c r="AA39" s="3">
        <v>4</v>
      </c>
      <c r="AB39" s="4"/>
      <c r="AC39" s="11" t="s">
        <v>243</v>
      </c>
    </row>
    <row r="40" spans="1:29" ht="16" customHeight="1" x14ac:dyDescent="0.35">
      <c r="A40" s="6">
        <v>1664</v>
      </c>
      <c r="B40" s="8">
        <v>45470</v>
      </c>
      <c r="C40" s="19">
        <v>0.60640046296296302</v>
      </c>
      <c r="D40" s="19" t="s">
        <v>29</v>
      </c>
      <c r="E40" s="3" t="s">
        <v>33</v>
      </c>
      <c r="F40" s="3">
        <v>4</v>
      </c>
      <c r="G40" s="4"/>
      <c r="H40" s="3" t="s">
        <v>33</v>
      </c>
      <c r="I40" s="4"/>
      <c r="J40" s="22">
        <f t="shared" si="0"/>
        <v>0</v>
      </c>
      <c r="K40" s="4"/>
      <c r="L40" s="4"/>
      <c r="M40" s="4"/>
      <c r="N40" s="4" t="s">
        <v>1116</v>
      </c>
      <c r="O40" s="4" t="s">
        <v>1116</v>
      </c>
      <c r="P40" s="4"/>
      <c r="Q40" s="3" t="s">
        <v>30</v>
      </c>
      <c r="R40" s="3" t="s">
        <v>1039</v>
      </c>
      <c r="S40" s="3" t="s">
        <v>30</v>
      </c>
      <c r="T40" s="3" t="s">
        <v>151</v>
      </c>
      <c r="U40" s="3" t="s">
        <v>246</v>
      </c>
      <c r="V40" s="3" t="s">
        <v>247</v>
      </c>
      <c r="W40" s="4"/>
      <c r="X40" s="3">
        <v>5</v>
      </c>
      <c r="Y40" s="3">
        <v>4</v>
      </c>
      <c r="Z40" s="3">
        <v>5</v>
      </c>
      <c r="AA40" s="3">
        <v>3</v>
      </c>
      <c r="AB40" s="3" t="s">
        <v>248</v>
      </c>
      <c r="AC40" s="11" t="s">
        <v>249</v>
      </c>
    </row>
    <row r="41" spans="1:29" ht="16" customHeight="1" x14ac:dyDescent="0.35">
      <c r="A41" s="6">
        <v>1621</v>
      </c>
      <c r="B41" s="8">
        <v>45470</v>
      </c>
      <c r="C41" s="19">
        <v>0.60667824074074073</v>
      </c>
      <c r="D41" s="19" t="s">
        <v>29</v>
      </c>
      <c r="E41" s="3" t="s">
        <v>33</v>
      </c>
      <c r="F41" s="3">
        <v>10</v>
      </c>
      <c r="G41" s="4"/>
      <c r="H41" s="3" t="s">
        <v>30</v>
      </c>
      <c r="I41" s="3">
        <v>23.49</v>
      </c>
      <c r="J41" s="22">
        <f t="shared" si="0"/>
        <v>23.49</v>
      </c>
      <c r="K41" s="3" t="s">
        <v>30</v>
      </c>
      <c r="L41" s="4"/>
      <c r="M41" s="3" t="s">
        <v>33</v>
      </c>
      <c r="N41" s="3" t="s">
        <v>30</v>
      </c>
      <c r="O41" s="3" t="s">
        <v>34</v>
      </c>
      <c r="P41" s="3">
        <v>40</v>
      </c>
      <c r="Q41" s="3" t="s">
        <v>33</v>
      </c>
      <c r="R41" s="3" t="s">
        <v>252</v>
      </c>
      <c r="S41" s="3" t="s">
        <v>33</v>
      </c>
      <c r="T41" s="4"/>
      <c r="U41" s="4"/>
      <c r="V41" s="4"/>
      <c r="W41" s="4"/>
      <c r="X41" s="3">
        <v>4</v>
      </c>
      <c r="Y41" s="3">
        <v>4</v>
      </c>
      <c r="Z41" s="3">
        <v>4</v>
      </c>
      <c r="AA41" s="3">
        <v>3</v>
      </c>
      <c r="AB41" s="4"/>
      <c r="AC41" s="11" t="s">
        <v>253</v>
      </c>
    </row>
    <row r="42" spans="1:29" ht="16" customHeight="1" x14ac:dyDescent="0.35">
      <c r="A42" s="6">
        <v>1610</v>
      </c>
      <c r="B42" s="8">
        <v>45470</v>
      </c>
      <c r="C42" s="19">
        <v>0.60715277777777776</v>
      </c>
      <c r="D42" s="19" t="s">
        <v>29</v>
      </c>
      <c r="E42" s="3" t="s">
        <v>33</v>
      </c>
      <c r="F42" s="3">
        <v>2</v>
      </c>
      <c r="G42" s="4"/>
      <c r="H42" s="3" t="s">
        <v>30</v>
      </c>
      <c r="I42" s="3">
        <v>17</v>
      </c>
      <c r="J42" s="22">
        <f t="shared" si="0"/>
        <v>17</v>
      </c>
      <c r="K42" s="3" t="s">
        <v>30</v>
      </c>
      <c r="L42" s="4"/>
      <c r="M42" s="3" t="s">
        <v>33</v>
      </c>
      <c r="N42" s="3" t="s">
        <v>33</v>
      </c>
      <c r="O42" s="3" t="s">
        <v>44</v>
      </c>
      <c r="P42" s="3">
        <v>10</v>
      </c>
      <c r="Q42" s="3" t="s">
        <v>30</v>
      </c>
      <c r="R42" s="3" t="s">
        <v>46</v>
      </c>
      <c r="S42" s="3" t="s">
        <v>33</v>
      </c>
      <c r="T42" s="4"/>
      <c r="U42" s="4"/>
      <c r="V42" s="4"/>
      <c r="W42" s="4"/>
      <c r="X42" s="3">
        <v>4</v>
      </c>
      <c r="Y42" s="3">
        <v>4</v>
      </c>
      <c r="Z42" s="3">
        <v>3</v>
      </c>
      <c r="AA42" s="3">
        <v>2</v>
      </c>
      <c r="AB42" s="3" t="s">
        <v>256</v>
      </c>
      <c r="AC42" s="11" t="s">
        <v>257</v>
      </c>
    </row>
    <row r="43" spans="1:29" ht="16" customHeight="1" x14ac:dyDescent="0.35">
      <c r="A43" s="6">
        <v>1601</v>
      </c>
      <c r="B43" s="8">
        <v>45470</v>
      </c>
      <c r="C43" s="19">
        <v>0.60833333333333328</v>
      </c>
      <c r="D43" s="19" t="s">
        <v>29</v>
      </c>
      <c r="E43" s="3" t="s">
        <v>30</v>
      </c>
      <c r="F43" s="4"/>
      <c r="G43" s="3">
        <v>19</v>
      </c>
      <c r="H43" s="3" t="s">
        <v>33</v>
      </c>
      <c r="I43" s="4"/>
      <c r="J43" s="22">
        <f t="shared" si="0"/>
        <v>-19</v>
      </c>
      <c r="K43" s="4"/>
      <c r="L43" s="4"/>
      <c r="M43" s="4"/>
      <c r="N43" s="4" t="s">
        <v>1116</v>
      </c>
      <c r="O43" s="4" t="s">
        <v>1116</v>
      </c>
      <c r="P43" s="4"/>
      <c r="Q43" s="3" t="s">
        <v>30</v>
      </c>
      <c r="R43" s="3" t="s">
        <v>60</v>
      </c>
      <c r="S43" s="3" t="s">
        <v>30</v>
      </c>
      <c r="T43" s="3" t="s">
        <v>95</v>
      </c>
      <c r="U43" s="3" t="s">
        <v>260</v>
      </c>
      <c r="V43" s="3" t="s">
        <v>261</v>
      </c>
      <c r="W43" s="4"/>
      <c r="X43" s="3">
        <v>3</v>
      </c>
      <c r="Y43" s="3">
        <v>3</v>
      </c>
      <c r="Z43" s="3">
        <v>3</v>
      </c>
      <c r="AA43" s="3">
        <v>4</v>
      </c>
      <c r="AB43" s="4"/>
      <c r="AC43" s="11" t="s">
        <v>262</v>
      </c>
    </row>
    <row r="44" spans="1:29" ht="16" customHeight="1" x14ac:dyDescent="0.35">
      <c r="A44" s="6">
        <v>1600</v>
      </c>
      <c r="B44" s="8">
        <v>45470</v>
      </c>
      <c r="C44" s="19">
        <v>0.60872685185185182</v>
      </c>
      <c r="D44" s="19" t="s">
        <v>29</v>
      </c>
      <c r="E44" s="3" t="s">
        <v>30</v>
      </c>
      <c r="F44" s="4"/>
      <c r="G44" s="3">
        <v>23</v>
      </c>
      <c r="H44" s="3" t="s">
        <v>30</v>
      </c>
      <c r="I44" s="3">
        <v>26</v>
      </c>
      <c r="J44" s="22">
        <f t="shared" si="0"/>
        <v>3</v>
      </c>
      <c r="K44" s="3" t="s">
        <v>30</v>
      </c>
      <c r="L44" s="4"/>
      <c r="M44" s="3" t="s">
        <v>33</v>
      </c>
      <c r="N44" s="3" t="s">
        <v>33</v>
      </c>
      <c r="O44" s="3" t="s">
        <v>34</v>
      </c>
      <c r="P44" s="3" t="s">
        <v>74</v>
      </c>
      <c r="Q44" s="3" t="s">
        <v>30</v>
      </c>
      <c r="R44" s="3" t="s">
        <v>124</v>
      </c>
      <c r="S44" s="3" t="s">
        <v>33</v>
      </c>
      <c r="T44" s="4"/>
      <c r="U44" s="4"/>
      <c r="V44" s="4"/>
      <c r="W44" s="4"/>
      <c r="X44" s="3">
        <v>4</v>
      </c>
      <c r="Y44" s="3">
        <v>3</v>
      </c>
      <c r="Z44" s="3">
        <v>2</v>
      </c>
      <c r="AA44" s="3">
        <v>2</v>
      </c>
      <c r="AB44" s="3" t="s">
        <v>264</v>
      </c>
      <c r="AC44" s="11" t="s">
        <v>265</v>
      </c>
    </row>
    <row r="45" spans="1:29" ht="16" customHeight="1" x14ac:dyDescent="0.35">
      <c r="A45" s="6">
        <v>1597</v>
      </c>
      <c r="B45" s="8">
        <v>45470</v>
      </c>
      <c r="C45" s="19">
        <v>0.61012731481481486</v>
      </c>
      <c r="D45" s="19" t="s">
        <v>142</v>
      </c>
      <c r="E45" s="3" t="s">
        <v>30</v>
      </c>
      <c r="F45" s="4"/>
      <c r="G45" s="3">
        <v>25</v>
      </c>
      <c r="H45" s="3" t="s">
        <v>30</v>
      </c>
      <c r="I45" s="3">
        <v>33</v>
      </c>
      <c r="J45" s="22">
        <f t="shared" si="0"/>
        <v>8</v>
      </c>
      <c r="K45" s="3" t="s">
        <v>30</v>
      </c>
      <c r="L45" s="4"/>
      <c r="M45" s="3" t="s">
        <v>33</v>
      </c>
      <c r="N45" s="3" t="s">
        <v>33</v>
      </c>
      <c r="O45" s="3" t="s">
        <v>34</v>
      </c>
      <c r="P45" s="3">
        <v>40</v>
      </c>
      <c r="Q45" s="3" t="s">
        <v>30</v>
      </c>
      <c r="R45" s="3" t="s">
        <v>267</v>
      </c>
      <c r="S45" s="3" t="s">
        <v>33</v>
      </c>
      <c r="T45" s="4"/>
      <c r="U45" s="4"/>
      <c r="V45" s="4"/>
      <c r="W45" s="4"/>
      <c r="X45" s="3">
        <v>5</v>
      </c>
      <c r="Y45" s="3">
        <v>5</v>
      </c>
      <c r="Z45" s="3">
        <v>5</v>
      </c>
      <c r="AA45" s="3">
        <v>4</v>
      </c>
      <c r="AB45" s="3" t="s">
        <v>268</v>
      </c>
      <c r="AC45" s="11" t="s">
        <v>269</v>
      </c>
    </row>
    <row r="46" spans="1:29" ht="16" customHeight="1" x14ac:dyDescent="0.35">
      <c r="A46" s="6">
        <v>1595</v>
      </c>
      <c r="B46" s="8">
        <v>45470</v>
      </c>
      <c r="C46" s="19">
        <v>0.61344907407407401</v>
      </c>
      <c r="D46" s="19" t="s">
        <v>29</v>
      </c>
      <c r="E46" s="3" t="s">
        <v>33</v>
      </c>
      <c r="F46" s="3">
        <v>19</v>
      </c>
      <c r="G46" s="4"/>
      <c r="H46" s="3" t="s">
        <v>30</v>
      </c>
      <c r="I46" s="3">
        <v>42</v>
      </c>
      <c r="J46" s="22">
        <f t="shared" si="0"/>
        <v>42</v>
      </c>
      <c r="K46" s="3" t="s">
        <v>30</v>
      </c>
      <c r="L46" s="4"/>
      <c r="M46" s="3" t="s">
        <v>30</v>
      </c>
      <c r="N46" s="3" t="s">
        <v>30</v>
      </c>
      <c r="O46" s="3" t="s">
        <v>34</v>
      </c>
      <c r="P46" s="3">
        <v>40</v>
      </c>
      <c r="Q46" s="3" t="s">
        <v>33</v>
      </c>
      <c r="R46" s="3" t="s">
        <v>130</v>
      </c>
      <c r="S46" s="3" t="s">
        <v>30</v>
      </c>
      <c r="T46" s="3" t="s">
        <v>271</v>
      </c>
      <c r="U46" s="3" t="s">
        <v>272</v>
      </c>
      <c r="V46" s="3" t="s">
        <v>273</v>
      </c>
      <c r="W46" s="4"/>
      <c r="X46" s="3">
        <v>5</v>
      </c>
      <c r="Y46" s="3">
        <v>5</v>
      </c>
      <c r="Z46" s="3">
        <v>5</v>
      </c>
      <c r="AA46" s="3">
        <v>5</v>
      </c>
      <c r="AB46" s="4"/>
      <c r="AC46" s="11" t="s">
        <v>274</v>
      </c>
    </row>
    <row r="47" spans="1:29" ht="16" customHeight="1" x14ac:dyDescent="0.35">
      <c r="A47" s="6">
        <v>1593</v>
      </c>
      <c r="B47" s="8">
        <v>45470</v>
      </c>
      <c r="C47" s="19">
        <v>0.61361111111111111</v>
      </c>
      <c r="D47" s="19" t="s">
        <v>29</v>
      </c>
      <c r="E47" s="3" t="s">
        <v>30</v>
      </c>
      <c r="F47" s="4"/>
      <c r="G47" s="3">
        <v>26</v>
      </c>
      <c r="H47" s="3" t="s">
        <v>30</v>
      </c>
      <c r="I47" s="3">
        <v>26</v>
      </c>
      <c r="J47" s="22">
        <f t="shared" si="0"/>
        <v>0</v>
      </c>
      <c r="K47" s="3" t="s">
        <v>30</v>
      </c>
      <c r="L47" s="4"/>
      <c r="M47" s="3" t="s">
        <v>33</v>
      </c>
      <c r="N47" s="3" t="s">
        <v>33</v>
      </c>
      <c r="O47" s="3" t="s">
        <v>44</v>
      </c>
      <c r="P47" s="3">
        <v>25</v>
      </c>
      <c r="Q47" s="3" t="s">
        <v>30</v>
      </c>
      <c r="R47" s="3" t="s">
        <v>267</v>
      </c>
      <c r="S47" s="3" t="s">
        <v>30</v>
      </c>
      <c r="T47" s="3" t="s">
        <v>95</v>
      </c>
      <c r="U47" s="3" t="s">
        <v>276</v>
      </c>
      <c r="V47" s="3" t="s">
        <v>53</v>
      </c>
      <c r="W47" s="4"/>
      <c r="X47" s="3">
        <v>3</v>
      </c>
      <c r="Y47" s="3">
        <v>4</v>
      </c>
      <c r="Z47" s="3">
        <v>4</v>
      </c>
      <c r="AA47" s="3">
        <v>3</v>
      </c>
      <c r="AB47" s="4"/>
      <c r="AC47" s="11" t="s">
        <v>111</v>
      </c>
    </row>
    <row r="48" spans="1:29" ht="16" customHeight="1" x14ac:dyDescent="0.35">
      <c r="A48" s="6">
        <v>1572</v>
      </c>
      <c r="B48" s="8">
        <v>45470</v>
      </c>
      <c r="C48" s="19">
        <v>0.61501157407407414</v>
      </c>
      <c r="D48" s="19" t="s">
        <v>29</v>
      </c>
      <c r="E48" s="3" t="s">
        <v>33</v>
      </c>
      <c r="F48" s="3">
        <v>0.2</v>
      </c>
      <c r="G48" s="4"/>
      <c r="H48" s="3" t="s">
        <v>30</v>
      </c>
      <c r="I48" s="3">
        <v>38.46</v>
      </c>
      <c r="J48" s="22">
        <f t="shared" si="0"/>
        <v>38.46</v>
      </c>
      <c r="K48" s="3" t="s">
        <v>30</v>
      </c>
      <c r="L48" s="4"/>
      <c r="M48" s="3" t="s">
        <v>30</v>
      </c>
      <c r="N48" s="3" t="s">
        <v>30</v>
      </c>
      <c r="O48" s="3" t="s">
        <v>34</v>
      </c>
      <c r="P48" s="3">
        <v>40</v>
      </c>
      <c r="Q48" s="3" t="s">
        <v>33</v>
      </c>
      <c r="R48" s="3" t="s">
        <v>1018</v>
      </c>
      <c r="S48" s="3" t="s">
        <v>33</v>
      </c>
      <c r="T48" s="4"/>
      <c r="U48" s="4"/>
      <c r="V48" s="4"/>
      <c r="W48" s="4"/>
      <c r="X48" s="3">
        <v>5</v>
      </c>
      <c r="Y48" s="3">
        <v>5</v>
      </c>
      <c r="Z48" s="3">
        <v>5</v>
      </c>
      <c r="AA48" s="3">
        <v>5</v>
      </c>
      <c r="AB48" s="4"/>
      <c r="AC48" s="11" t="s">
        <v>281</v>
      </c>
    </row>
    <row r="49" spans="1:29" ht="16" customHeight="1" x14ac:dyDescent="0.35">
      <c r="A49" s="6">
        <v>1558</v>
      </c>
      <c r="B49" s="8">
        <v>45470</v>
      </c>
      <c r="C49" s="19">
        <v>0.61559027777777775</v>
      </c>
      <c r="D49" s="19" t="s">
        <v>29</v>
      </c>
      <c r="E49" s="3" t="s">
        <v>33</v>
      </c>
      <c r="F49" s="3">
        <v>4</v>
      </c>
      <c r="G49" s="4"/>
      <c r="H49" s="3" t="s">
        <v>30</v>
      </c>
      <c r="I49" s="3">
        <v>13.65</v>
      </c>
      <c r="J49" s="22">
        <f t="shared" si="0"/>
        <v>13.65</v>
      </c>
      <c r="K49" s="3" t="s">
        <v>30</v>
      </c>
      <c r="L49" s="4"/>
      <c r="M49" s="3" t="s">
        <v>33</v>
      </c>
      <c r="N49" s="3" t="s">
        <v>33</v>
      </c>
      <c r="O49" s="3" t="s">
        <v>44</v>
      </c>
      <c r="P49" s="3">
        <v>20</v>
      </c>
      <c r="Q49" s="3" t="s">
        <v>33</v>
      </c>
      <c r="R49" s="3" t="s">
        <v>60</v>
      </c>
      <c r="S49" s="3" t="s">
        <v>33</v>
      </c>
      <c r="T49" s="4"/>
      <c r="U49" s="4"/>
      <c r="V49" s="4"/>
      <c r="W49" s="4"/>
      <c r="X49" s="3">
        <v>5</v>
      </c>
      <c r="Y49" s="3">
        <v>4</v>
      </c>
      <c r="Z49" s="3">
        <v>3</v>
      </c>
      <c r="AA49" s="3">
        <v>3</v>
      </c>
      <c r="AB49" s="4"/>
      <c r="AC49" s="11" t="s">
        <v>284</v>
      </c>
    </row>
    <row r="50" spans="1:29" ht="16" customHeight="1" x14ac:dyDescent="0.35">
      <c r="A50" s="6">
        <v>1546</v>
      </c>
      <c r="B50" s="8">
        <v>45470</v>
      </c>
      <c r="C50" s="19">
        <v>0.61682870370370368</v>
      </c>
      <c r="D50" s="19" t="s">
        <v>29</v>
      </c>
      <c r="E50" s="3" t="s">
        <v>33</v>
      </c>
      <c r="F50" s="3">
        <v>16</v>
      </c>
      <c r="G50" s="4"/>
      <c r="H50" s="3" t="s">
        <v>33</v>
      </c>
      <c r="I50" s="4"/>
      <c r="J50" s="22">
        <f t="shared" si="0"/>
        <v>0</v>
      </c>
      <c r="K50" s="4"/>
      <c r="L50" s="4"/>
      <c r="M50" s="4"/>
      <c r="N50" s="4" t="s">
        <v>1116</v>
      </c>
      <c r="O50" s="4" t="s">
        <v>1116</v>
      </c>
      <c r="P50" s="4"/>
      <c r="Q50" s="3" t="s">
        <v>30</v>
      </c>
      <c r="R50" s="3" t="s">
        <v>1040</v>
      </c>
      <c r="S50" s="3" t="s">
        <v>30</v>
      </c>
      <c r="T50" s="3" t="s">
        <v>287</v>
      </c>
      <c r="U50" s="3" t="s">
        <v>288</v>
      </c>
      <c r="V50" s="3" t="s">
        <v>289</v>
      </c>
      <c r="W50" s="4"/>
      <c r="X50" s="3">
        <v>4</v>
      </c>
      <c r="Y50" s="3">
        <v>3</v>
      </c>
      <c r="Z50" s="3">
        <v>4</v>
      </c>
      <c r="AA50" s="3">
        <v>4</v>
      </c>
      <c r="AB50" s="3" t="s">
        <v>290</v>
      </c>
      <c r="AC50" s="11" t="s">
        <v>114</v>
      </c>
    </row>
    <row r="51" spans="1:29" ht="16" customHeight="1" x14ac:dyDescent="0.35">
      <c r="A51" s="6">
        <v>1545</v>
      </c>
      <c r="B51" s="8">
        <v>45470</v>
      </c>
      <c r="C51" s="19">
        <v>0.61729166666666668</v>
      </c>
      <c r="D51" s="19" t="s">
        <v>29</v>
      </c>
      <c r="E51" s="3" t="s">
        <v>33</v>
      </c>
      <c r="F51" s="3">
        <v>12</v>
      </c>
      <c r="G51" s="4"/>
      <c r="H51" s="3" t="s">
        <v>30</v>
      </c>
      <c r="I51" s="3">
        <v>35</v>
      </c>
      <c r="J51" s="22">
        <f t="shared" si="0"/>
        <v>35</v>
      </c>
      <c r="K51" s="3" t="s">
        <v>30</v>
      </c>
      <c r="L51" s="4"/>
      <c r="M51" s="3" t="s">
        <v>30</v>
      </c>
      <c r="N51" s="3" t="s">
        <v>30</v>
      </c>
      <c r="O51" s="3" t="s">
        <v>34</v>
      </c>
      <c r="P51" s="3">
        <v>40</v>
      </c>
      <c r="Q51" s="3" t="s">
        <v>33</v>
      </c>
      <c r="R51" s="3" t="s">
        <v>267</v>
      </c>
      <c r="S51" s="3" t="s">
        <v>33</v>
      </c>
      <c r="T51" s="4"/>
      <c r="U51" s="4"/>
      <c r="V51" s="4"/>
      <c r="W51" s="4"/>
      <c r="X51" s="3">
        <v>5</v>
      </c>
      <c r="Y51" s="3">
        <v>5</v>
      </c>
      <c r="Z51" s="3">
        <v>4</v>
      </c>
      <c r="AA51" s="3">
        <v>5</v>
      </c>
      <c r="AB51" s="3" t="s">
        <v>293</v>
      </c>
      <c r="AC51" s="11" t="s">
        <v>294</v>
      </c>
    </row>
    <row r="52" spans="1:29" ht="16" customHeight="1" x14ac:dyDescent="0.35">
      <c r="A52" s="6">
        <v>1543</v>
      </c>
      <c r="B52" s="8">
        <v>45470</v>
      </c>
      <c r="C52" s="19">
        <v>0.61763888888888896</v>
      </c>
      <c r="D52" s="19" t="s">
        <v>29</v>
      </c>
      <c r="E52" s="3" t="s">
        <v>30</v>
      </c>
      <c r="F52" s="4"/>
      <c r="G52" s="3">
        <v>33</v>
      </c>
      <c r="H52" s="3" t="s">
        <v>30</v>
      </c>
      <c r="I52" s="3">
        <v>33</v>
      </c>
      <c r="J52" s="22">
        <f t="shared" si="0"/>
        <v>0</v>
      </c>
      <c r="K52" s="3" t="s">
        <v>30</v>
      </c>
      <c r="L52" s="4"/>
      <c r="M52" s="3" t="s">
        <v>33</v>
      </c>
      <c r="N52" s="3" t="s">
        <v>30</v>
      </c>
      <c r="O52" s="3" t="s">
        <v>34</v>
      </c>
      <c r="P52" s="3">
        <v>35</v>
      </c>
      <c r="Q52" s="3" t="s">
        <v>33</v>
      </c>
      <c r="R52" s="3" t="s">
        <v>1041</v>
      </c>
      <c r="S52" s="3" t="s">
        <v>33</v>
      </c>
      <c r="T52" s="4"/>
      <c r="U52" s="4"/>
      <c r="V52" s="4"/>
      <c r="W52" s="4"/>
      <c r="X52" s="3">
        <v>5</v>
      </c>
      <c r="Y52" s="3">
        <v>5</v>
      </c>
      <c r="Z52" s="3">
        <v>5</v>
      </c>
      <c r="AA52" s="3">
        <v>5</v>
      </c>
      <c r="AB52" s="3" t="s">
        <v>297</v>
      </c>
      <c r="AC52" s="11" t="s">
        <v>298</v>
      </c>
    </row>
    <row r="53" spans="1:29" ht="16" customHeight="1" x14ac:dyDescent="0.35">
      <c r="A53" s="6">
        <v>1475</v>
      </c>
      <c r="B53" s="8">
        <v>45470</v>
      </c>
      <c r="C53" s="19">
        <v>0.61780092592592595</v>
      </c>
      <c r="D53" s="19" t="s">
        <v>29</v>
      </c>
      <c r="E53" s="3" t="s">
        <v>33</v>
      </c>
      <c r="F53" s="3">
        <v>10</v>
      </c>
      <c r="G53" s="4"/>
      <c r="H53" s="3" t="s">
        <v>30</v>
      </c>
      <c r="I53" s="3">
        <v>45</v>
      </c>
      <c r="J53" s="22">
        <f t="shared" si="0"/>
        <v>45</v>
      </c>
      <c r="K53" s="3" t="s">
        <v>30</v>
      </c>
      <c r="L53" s="4"/>
      <c r="M53" s="3" t="s">
        <v>30</v>
      </c>
      <c r="N53" s="3" t="s">
        <v>30</v>
      </c>
      <c r="O53" s="3" t="s">
        <v>34</v>
      </c>
      <c r="P53" s="3">
        <v>40</v>
      </c>
      <c r="Q53" s="3" t="s">
        <v>33</v>
      </c>
      <c r="R53" s="3" t="s">
        <v>130</v>
      </c>
      <c r="S53" s="3" t="s">
        <v>33</v>
      </c>
      <c r="T53" s="4"/>
      <c r="U53" s="4"/>
      <c r="V53" s="4"/>
      <c r="W53" s="4"/>
      <c r="X53" s="3">
        <v>5</v>
      </c>
      <c r="Y53" s="3">
        <v>5</v>
      </c>
      <c r="Z53" s="3">
        <v>5</v>
      </c>
      <c r="AA53" s="3">
        <v>5</v>
      </c>
      <c r="AB53" s="4"/>
      <c r="AC53" s="11" t="s">
        <v>300</v>
      </c>
    </row>
    <row r="54" spans="1:29" ht="16" customHeight="1" x14ac:dyDescent="0.35">
      <c r="A54" s="6">
        <v>1474</v>
      </c>
      <c r="B54" s="8">
        <v>45470</v>
      </c>
      <c r="C54" s="19">
        <v>0.61928240740740736</v>
      </c>
      <c r="D54" s="19" t="s">
        <v>29</v>
      </c>
      <c r="E54" s="3" t="s">
        <v>30</v>
      </c>
      <c r="F54" s="4"/>
      <c r="G54" s="3">
        <v>17</v>
      </c>
      <c r="H54" s="3" t="s">
        <v>33</v>
      </c>
      <c r="I54" s="4"/>
      <c r="J54" s="22">
        <f t="shared" si="0"/>
        <v>-17</v>
      </c>
      <c r="K54" s="4"/>
      <c r="L54" s="4"/>
      <c r="M54" s="4"/>
      <c r="N54" s="4" t="s">
        <v>1116</v>
      </c>
      <c r="O54" s="4" t="s">
        <v>1116</v>
      </c>
      <c r="P54" s="4"/>
      <c r="Q54" s="3" t="s">
        <v>33</v>
      </c>
      <c r="R54" s="3" t="s">
        <v>60</v>
      </c>
      <c r="S54" s="3" t="s">
        <v>30</v>
      </c>
      <c r="T54" s="3" t="s">
        <v>302</v>
      </c>
      <c r="U54" s="3" t="s">
        <v>53</v>
      </c>
      <c r="V54" s="3" t="s">
        <v>303</v>
      </c>
      <c r="W54" s="4"/>
      <c r="X54" s="3">
        <v>5</v>
      </c>
      <c r="Y54" s="3">
        <v>5</v>
      </c>
      <c r="Z54" s="3">
        <v>5</v>
      </c>
      <c r="AA54" s="3">
        <v>3</v>
      </c>
      <c r="AB54" s="4"/>
      <c r="AC54" s="11" t="s">
        <v>304</v>
      </c>
    </row>
    <row r="55" spans="1:29" ht="16" customHeight="1" x14ac:dyDescent="0.35">
      <c r="A55" s="6">
        <v>1473</v>
      </c>
      <c r="B55" s="8">
        <v>45470</v>
      </c>
      <c r="C55" s="19">
        <v>0.62076388888888889</v>
      </c>
      <c r="D55" s="19" t="s">
        <v>29</v>
      </c>
      <c r="E55" s="3" t="s">
        <v>30</v>
      </c>
      <c r="F55" s="4"/>
      <c r="G55" s="3">
        <v>20</v>
      </c>
      <c r="H55" s="3" t="s">
        <v>30</v>
      </c>
      <c r="I55" s="3">
        <v>25</v>
      </c>
      <c r="J55" s="22">
        <f t="shared" si="0"/>
        <v>5</v>
      </c>
      <c r="K55" s="3" t="s">
        <v>30</v>
      </c>
      <c r="L55" s="4"/>
      <c r="M55" s="3" t="s">
        <v>33</v>
      </c>
      <c r="N55" s="3" t="s">
        <v>33</v>
      </c>
      <c r="O55" s="3" t="s">
        <v>44</v>
      </c>
      <c r="P55" s="3">
        <v>5</v>
      </c>
      <c r="Q55" s="3" t="s">
        <v>33</v>
      </c>
      <c r="R55" s="3" t="s">
        <v>267</v>
      </c>
      <c r="S55" s="3" t="s">
        <v>30</v>
      </c>
      <c r="T55" s="3" t="s">
        <v>287</v>
      </c>
      <c r="U55" s="3" t="s">
        <v>306</v>
      </c>
      <c r="V55" s="3" t="s">
        <v>307</v>
      </c>
      <c r="W55" s="4"/>
      <c r="X55" s="3">
        <v>5</v>
      </c>
      <c r="Y55" s="3">
        <v>5</v>
      </c>
      <c r="Z55" s="3">
        <v>5</v>
      </c>
      <c r="AA55" s="3">
        <v>5</v>
      </c>
      <c r="AB55" s="4"/>
      <c r="AC55" s="11" t="s">
        <v>308</v>
      </c>
    </row>
    <row r="56" spans="1:29" ht="16" customHeight="1" x14ac:dyDescent="0.35">
      <c r="A56" s="6">
        <v>1471</v>
      </c>
      <c r="B56" s="8">
        <v>45470</v>
      </c>
      <c r="C56" s="19">
        <v>0.62403935185185189</v>
      </c>
      <c r="D56" s="19" t="s">
        <v>29</v>
      </c>
      <c r="E56" s="3" t="s">
        <v>30</v>
      </c>
      <c r="F56" s="4"/>
      <c r="G56" s="3">
        <v>24</v>
      </c>
      <c r="H56" s="3" t="s">
        <v>30</v>
      </c>
      <c r="I56" s="3">
        <v>34</v>
      </c>
      <c r="J56" s="22">
        <f t="shared" si="0"/>
        <v>10</v>
      </c>
      <c r="K56" s="3" t="s">
        <v>30</v>
      </c>
      <c r="L56" s="4"/>
      <c r="M56" s="3" t="s">
        <v>30</v>
      </c>
      <c r="N56" s="3" t="s">
        <v>30</v>
      </c>
      <c r="O56" s="3" t="s">
        <v>34</v>
      </c>
      <c r="P56" s="3">
        <v>40</v>
      </c>
      <c r="Q56" s="3" t="s">
        <v>33</v>
      </c>
      <c r="R56" s="3" t="s">
        <v>130</v>
      </c>
      <c r="S56" s="3" t="s">
        <v>30</v>
      </c>
      <c r="T56" s="3" t="s">
        <v>311</v>
      </c>
      <c r="U56" s="3" t="s">
        <v>312</v>
      </c>
      <c r="V56" s="3" t="s">
        <v>313</v>
      </c>
      <c r="W56" s="4"/>
      <c r="X56" s="3">
        <v>5</v>
      </c>
      <c r="Y56" s="3">
        <v>5</v>
      </c>
      <c r="Z56" s="3">
        <v>5</v>
      </c>
      <c r="AA56" s="3">
        <v>5</v>
      </c>
      <c r="AB56" s="3" t="s">
        <v>314</v>
      </c>
      <c r="AC56" s="11" t="s">
        <v>315</v>
      </c>
    </row>
    <row r="57" spans="1:29" ht="16" customHeight="1" x14ac:dyDescent="0.35">
      <c r="A57" s="6">
        <v>1469</v>
      </c>
      <c r="B57" s="8">
        <v>45470</v>
      </c>
      <c r="C57" s="19">
        <v>0.62445601851851851</v>
      </c>
      <c r="D57" s="19" t="s">
        <v>29</v>
      </c>
      <c r="E57" s="3" t="s">
        <v>30</v>
      </c>
      <c r="F57" s="4"/>
      <c r="G57" s="3">
        <v>23</v>
      </c>
      <c r="H57" s="3" t="s">
        <v>30</v>
      </c>
      <c r="I57" s="3">
        <v>21.86</v>
      </c>
      <c r="J57" s="22">
        <f t="shared" si="0"/>
        <v>-1.1400000000000006</v>
      </c>
      <c r="K57" s="3" t="s">
        <v>30</v>
      </c>
      <c r="L57" s="4"/>
      <c r="M57" s="3" t="s">
        <v>30</v>
      </c>
      <c r="N57" s="3" t="s">
        <v>30</v>
      </c>
      <c r="O57" s="3" t="s">
        <v>34</v>
      </c>
      <c r="P57" s="3">
        <v>40</v>
      </c>
      <c r="Q57" s="3" t="s">
        <v>30</v>
      </c>
      <c r="R57" s="3" t="s">
        <v>60</v>
      </c>
      <c r="S57" s="3" t="s">
        <v>33</v>
      </c>
      <c r="T57" s="4"/>
      <c r="U57" s="4"/>
      <c r="V57" s="4"/>
      <c r="W57" s="4"/>
      <c r="X57" s="3">
        <v>5</v>
      </c>
      <c r="Y57" s="3">
        <v>5</v>
      </c>
      <c r="Z57" s="3">
        <v>4</v>
      </c>
      <c r="AA57" s="3">
        <v>4</v>
      </c>
      <c r="AB57" s="4"/>
      <c r="AC57" s="11" t="s">
        <v>318</v>
      </c>
    </row>
    <row r="58" spans="1:29" ht="16" customHeight="1" x14ac:dyDescent="0.35">
      <c r="A58" s="6">
        <v>1468</v>
      </c>
      <c r="B58" s="8">
        <v>45470</v>
      </c>
      <c r="C58" s="19">
        <v>0.62488425925925928</v>
      </c>
      <c r="D58" s="19" t="s">
        <v>29</v>
      </c>
      <c r="E58" s="3" t="s">
        <v>33</v>
      </c>
      <c r="F58" s="3">
        <v>4</v>
      </c>
      <c r="G58" s="4"/>
      <c r="H58" s="3" t="s">
        <v>30</v>
      </c>
      <c r="I58" s="3">
        <v>20</v>
      </c>
      <c r="J58" s="22">
        <f t="shared" si="0"/>
        <v>20</v>
      </c>
      <c r="K58" s="3" t="s">
        <v>30</v>
      </c>
      <c r="L58" s="4"/>
      <c r="M58" s="3" t="s">
        <v>33</v>
      </c>
      <c r="N58" s="3" t="s">
        <v>30</v>
      </c>
      <c r="O58" s="3" t="s">
        <v>44</v>
      </c>
      <c r="P58" s="3">
        <v>20</v>
      </c>
      <c r="Q58" s="3" t="s">
        <v>30</v>
      </c>
      <c r="R58" s="3" t="s">
        <v>350</v>
      </c>
      <c r="S58" s="3" t="s">
        <v>33</v>
      </c>
      <c r="T58" s="4"/>
      <c r="U58" s="4"/>
      <c r="V58" s="4"/>
      <c r="W58" s="4"/>
      <c r="X58" s="3">
        <v>5</v>
      </c>
      <c r="Y58" s="3">
        <v>5</v>
      </c>
      <c r="Z58" s="3">
        <v>5</v>
      </c>
      <c r="AA58" s="3">
        <v>5</v>
      </c>
      <c r="AB58" s="3" t="s">
        <v>321</v>
      </c>
      <c r="AC58" s="11" t="s">
        <v>322</v>
      </c>
    </row>
    <row r="59" spans="1:29" ht="16" customHeight="1" x14ac:dyDescent="0.35">
      <c r="A59" s="6">
        <v>1464</v>
      </c>
      <c r="B59" s="8">
        <v>45470</v>
      </c>
      <c r="C59" s="19">
        <v>0.62549768518518511</v>
      </c>
      <c r="D59" s="19" t="s">
        <v>29</v>
      </c>
      <c r="E59" s="3" t="s">
        <v>30</v>
      </c>
      <c r="F59" s="4"/>
      <c r="G59" s="3">
        <v>19</v>
      </c>
      <c r="H59" s="3" t="s">
        <v>30</v>
      </c>
      <c r="I59" s="3">
        <v>31.25</v>
      </c>
      <c r="J59" s="22">
        <f t="shared" si="0"/>
        <v>12.25</v>
      </c>
      <c r="K59" s="3" t="s">
        <v>30</v>
      </c>
      <c r="L59" s="4"/>
      <c r="M59" s="3" t="s">
        <v>33</v>
      </c>
      <c r="N59" s="3" t="s">
        <v>30</v>
      </c>
      <c r="O59" s="3" t="s">
        <v>34</v>
      </c>
      <c r="P59" s="3">
        <v>40</v>
      </c>
      <c r="Q59" s="3" t="s">
        <v>33</v>
      </c>
      <c r="R59" s="3" t="s">
        <v>143</v>
      </c>
      <c r="S59" s="3" t="s">
        <v>30</v>
      </c>
      <c r="T59" s="3" t="s">
        <v>191</v>
      </c>
      <c r="U59" s="3" t="s">
        <v>325</v>
      </c>
      <c r="V59" s="3" t="s">
        <v>326</v>
      </c>
      <c r="W59" s="4"/>
      <c r="X59" s="3">
        <v>5</v>
      </c>
      <c r="Y59" s="3">
        <v>5</v>
      </c>
      <c r="Z59" s="3">
        <v>5</v>
      </c>
      <c r="AA59" s="3">
        <v>5</v>
      </c>
      <c r="AB59" s="3" t="s">
        <v>327</v>
      </c>
      <c r="AC59" s="11" t="s">
        <v>225</v>
      </c>
    </row>
    <row r="60" spans="1:29" ht="16" customHeight="1" x14ac:dyDescent="0.35">
      <c r="A60" s="6">
        <v>1463</v>
      </c>
      <c r="B60" s="8">
        <v>45470</v>
      </c>
      <c r="C60" s="19">
        <v>0.6274305555555556</v>
      </c>
      <c r="D60" s="19" t="s">
        <v>29</v>
      </c>
      <c r="E60" s="3" t="s">
        <v>30</v>
      </c>
      <c r="F60" s="4"/>
      <c r="G60" s="3">
        <v>23</v>
      </c>
      <c r="H60" s="3" t="s">
        <v>30</v>
      </c>
      <c r="I60" s="3">
        <v>27</v>
      </c>
      <c r="J60" s="22">
        <f t="shared" si="0"/>
        <v>4</v>
      </c>
      <c r="K60" s="3" t="s">
        <v>30</v>
      </c>
      <c r="L60" s="4"/>
      <c r="M60" s="3" t="s">
        <v>30</v>
      </c>
      <c r="N60" s="3" t="s">
        <v>33</v>
      </c>
      <c r="O60" s="3" t="s">
        <v>44</v>
      </c>
      <c r="P60" s="3">
        <v>30</v>
      </c>
      <c r="Q60" s="3" t="s">
        <v>33</v>
      </c>
      <c r="R60" s="3" t="s">
        <v>124</v>
      </c>
      <c r="S60" s="3" t="s">
        <v>30</v>
      </c>
      <c r="T60" s="3" t="s">
        <v>95</v>
      </c>
      <c r="U60" s="3" t="s">
        <v>329</v>
      </c>
      <c r="V60" s="3" t="s">
        <v>330</v>
      </c>
      <c r="W60" s="4"/>
      <c r="X60" s="3">
        <v>3</v>
      </c>
      <c r="Y60" s="3">
        <v>4</v>
      </c>
      <c r="Z60" s="3">
        <v>4</v>
      </c>
      <c r="AA60" s="3">
        <v>3</v>
      </c>
      <c r="AB60" s="3" t="s">
        <v>331</v>
      </c>
      <c r="AC60" s="11" t="s">
        <v>332</v>
      </c>
    </row>
    <row r="61" spans="1:29" ht="16" customHeight="1" x14ac:dyDescent="0.35">
      <c r="A61" s="6">
        <v>1462</v>
      </c>
      <c r="B61" s="8">
        <v>45470</v>
      </c>
      <c r="C61" s="19">
        <v>0.63083333333333336</v>
      </c>
      <c r="D61" s="19" t="s">
        <v>29</v>
      </c>
      <c r="E61" s="3" t="s">
        <v>30</v>
      </c>
      <c r="F61" s="4"/>
      <c r="G61" s="3">
        <v>25</v>
      </c>
      <c r="H61" s="3" t="s">
        <v>30</v>
      </c>
      <c r="I61" s="3">
        <v>30</v>
      </c>
      <c r="J61" s="22">
        <f t="shared" si="0"/>
        <v>5</v>
      </c>
      <c r="K61" s="3" t="s">
        <v>30</v>
      </c>
      <c r="L61" s="4"/>
      <c r="M61" s="3" t="s">
        <v>33</v>
      </c>
      <c r="N61" s="3" t="s">
        <v>33</v>
      </c>
      <c r="O61" s="3" t="s">
        <v>44</v>
      </c>
      <c r="P61" s="3">
        <v>25</v>
      </c>
      <c r="Q61" s="3" t="s">
        <v>33</v>
      </c>
      <c r="R61" s="3" t="s">
        <v>124</v>
      </c>
      <c r="S61" s="3" t="s">
        <v>33</v>
      </c>
      <c r="T61" s="4"/>
      <c r="U61" s="4"/>
      <c r="V61" s="4"/>
      <c r="W61" s="4"/>
      <c r="X61" s="3">
        <v>3</v>
      </c>
      <c r="Y61" s="3">
        <v>3</v>
      </c>
      <c r="Z61" s="3">
        <v>3</v>
      </c>
      <c r="AA61" s="3">
        <v>3</v>
      </c>
      <c r="AB61" s="3" t="s">
        <v>334</v>
      </c>
      <c r="AC61" s="11" t="s">
        <v>335</v>
      </c>
    </row>
    <row r="62" spans="1:29" ht="16" customHeight="1" x14ac:dyDescent="0.35">
      <c r="A62" s="6">
        <v>1448</v>
      </c>
      <c r="B62" s="8">
        <v>45470</v>
      </c>
      <c r="C62" s="19">
        <v>0.63355324074074071</v>
      </c>
      <c r="D62" s="19" t="s">
        <v>29</v>
      </c>
      <c r="E62" s="3" t="s">
        <v>33</v>
      </c>
      <c r="F62" s="3">
        <v>20</v>
      </c>
      <c r="G62" s="4"/>
      <c r="H62" s="3" t="s">
        <v>33</v>
      </c>
      <c r="I62" s="4"/>
      <c r="J62" s="22">
        <f t="shared" si="0"/>
        <v>0</v>
      </c>
      <c r="K62" s="4"/>
      <c r="L62" s="4"/>
      <c r="M62" s="4"/>
      <c r="N62" s="4" t="s">
        <v>1116</v>
      </c>
      <c r="O62" s="4" t="s">
        <v>1116</v>
      </c>
      <c r="P62" s="4"/>
      <c r="Q62" s="3" t="s">
        <v>33</v>
      </c>
      <c r="R62" s="3" t="s">
        <v>60</v>
      </c>
      <c r="S62" s="3" t="s">
        <v>30</v>
      </c>
      <c r="T62" s="3" t="s">
        <v>337</v>
      </c>
      <c r="U62" s="3" t="s">
        <v>338</v>
      </c>
      <c r="V62" s="3" t="s">
        <v>339</v>
      </c>
      <c r="W62" s="4"/>
      <c r="X62" s="3">
        <v>4</v>
      </c>
      <c r="Y62" s="3">
        <v>4</v>
      </c>
      <c r="Z62" s="3">
        <v>5</v>
      </c>
      <c r="AA62" s="3">
        <v>4</v>
      </c>
      <c r="AB62" s="3" t="s">
        <v>340</v>
      </c>
      <c r="AC62" s="11" t="s">
        <v>341</v>
      </c>
    </row>
    <row r="63" spans="1:29" ht="16" customHeight="1" x14ac:dyDescent="0.35">
      <c r="A63" s="6">
        <v>1439</v>
      </c>
      <c r="B63" s="8">
        <v>45470</v>
      </c>
      <c r="C63" s="19">
        <v>0.63568287037037041</v>
      </c>
      <c r="D63" s="19" t="s">
        <v>29</v>
      </c>
      <c r="E63" s="3" t="s">
        <v>30</v>
      </c>
      <c r="F63" s="4"/>
      <c r="G63" s="3">
        <v>17</v>
      </c>
      <c r="H63" s="3" t="s">
        <v>33</v>
      </c>
      <c r="I63" s="4"/>
      <c r="J63" s="22">
        <f t="shared" si="0"/>
        <v>-17</v>
      </c>
      <c r="K63" s="4"/>
      <c r="L63" s="4"/>
      <c r="M63" s="4"/>
      <c r="N63" s="4" t="s">
        <v>1116</v>
      </c>
      <c r="O63" s="4" t="s">
        <v>1116</v>
      </c>
      <c r="P63" s="4"/>
      <c r="Q63" s="3" t="s">
        <v>33</v>
      </c>
      <c r="R63" s="3" t="s">
        <v>46</v>
      </c>
      <c r="S63" s="3" t="s">
        <v>33</v>
      </c>
      <c r="T63" s="4"/>
      <c r="U63" s="4"/>
      <c r="V63" s="4"/>
      <c r="W63" s="4"/>
      <c r="X63" s="3">
        <v>5</v>
      </c>
      <c r="Y63" s="3">
        <v>5</v>
      </c>
      <c r="Z63" s="3">
        <v>5</v>
      </c>
      <c r="AA63" s="3">
        <v>5</v>
      </c>
      <c r="AB63" s="3" t="s">
        <v>343</v>
      </c>
      <c r="AC63" s="11" t="s">
        <v>344</v>
      </c>
    </row>
    <row r="64" spans="1:29" ht="16" customHeight="1" x14ac:dyDescent="0.35">
      <c r="A64" s="6">
        <v>1417</v>
      </c>
      <c r="B64" s="8">
        <v>45470</v>
      </c>
      <c r="C64" s="19">
        <v>0.63711805555555556</v>
      </c>
      <c r="D64" s="19" t="s">
        <v>29</v>
      </c>
      <c r="E64" s="3" t="s">
        <v>33</v>
      </c>
      <c r="F64" s="3">
        <v>16</v>
      </c>
      <c r="G64" s="4"/>
      <c r="H64" s="3" t="s">
        <v>33</v>
      </c>
      <c r="I64" s="4"/>
      <c r="J64" s="22">
        <f t="shared" si="0"/>
        <v>0</v>
      </c>
      <c r="K64" s="4"/>
      <c r="L64" s="4"/>
      <c r="M64" s="4"/>
      <c r="N64" s="4" t="s">
        <v>1116</v>
      </c>
      <c r="O64" s="4" t="s">
        <v>1116</v>
      </c>
      <c r="P64" s="4"/>
      <c r="Q64" s="3" t="s">
        <v>30</v>
      </c>
      <c r="R64" s="3" t="s">
        <v>1028</v>
      </c>
      <c r="S64" s="3" t="s">
        <v>33</v>
      </c>
      <c r="T64" s="4"/>
      <c r="U64" s="4"/>
      <c r="V64" s="4"/>
      <c r="W64" s="4"/>
      <c r="X64" s="3">
        <v>3</v>
      </c>
      <c r="Y64" s="3">
        <v>3</v>
      </c>
      <c r="Z64" s="3">
        <v>3</v>
      </c>
      <c r="AA64" s="3">
        <v>3</v>
      </c>
      <c r="AB64" s="3" t="s">
        <v>347</v>
      </c>
      <c r="AC64" s="11" t="s">
        <v>126</v>
      </c>
    </row>
    <row r="65" spans="1:29" ht="16" customHeight="1" x14ac:dyDescent="0.35">
      <c r="A65" s="6">
        <v>1325</v>
      </c>
      <c r="B65" s="8">
        <v>45470</v>
      </c>
      <c r="C65" s="19">
        <v>0.64211805555555557</v>
      </c>
      <c r="D65" s="19" t="s">
        <v>29</v>
      </c>
      <c r="E65" s="3" t="s">
        <v>33</v>
      </c>
      <c r="F65" s="3">
        <v>20</v>
      </c>
      <c r="G65" s="4"/>
      <c r="H65" s="3" t="s">
        <v>30</v>
      </c>
      <c r="I65" s="3">
        <v>20</v>
      </c>
      <c r="J65" s="22">
        <f t="shared" si="0"/>
        <v>20</v>
      </c>
      <c r="K65" s="3" t="s">
        <v>30</v>
      </c>
      <c r="L65" s="4"/>
      <c r="M65" s="3" t="s">
        <v>33</v>
      </c>
      <c r="N65" s="3" t="s">
        <v>33</v>
      </c>
      <c r="O65" s="3" t="s">
        <v>44</v>
      </c>
      <c r="P65" s="3">
        <v>5</v>
      </c>
      <c r="Q65" s="3" t="s">
        <v>30</v>
      </c>
      <c r="R65" s="3" t="s">
        <v>107</v>
      </c>
      <c r="S65" s="3" t="s">
        <v>30</v>
      </c>
      <c r="T65" s="3" t="s">
        <v>349</v>
      </c>
      <c r="U65" s="3" t="s">
        <v>350</v>
      </c>
      <c r="V65" s="3" t="s">
        <v>351</v>
      </c>
      <c r="W65" s="4"/>
      <c r="X65" s="3">
        <v>5</v>
      </c>
      <c r="Y65" s="3">
        <v>5</v>
      </c>
      <c r="Z65" s="3">
        <v>5</v>
      </c>
      <c r="AA65" s="3">
        <v>5</v>
      </c>
      <c r="AB65" s="3" t="s">
        <v>352</v>
      </c>
      <c r="AC65" s="11" t="s">
        <v>353</v>
      </c>
    </row>
    <row r="66" spans="1:29" ht="16" customHeight="1" x14ac:dyDescent="0.35">
      <c r="A66" s="6">
        <v>1308</v>
      </c>
      <c r="B66" s="8">
        <v>45470</v>
      </c>
      <c r="C66" s="19">
        <v>0.64450231481481479</v>
      </c>
      <c r="D66" s="19" t="s">
        <v>29</v>
      </c>
      <c r="E66" s="3" t="s">
        <v>33</v>
      </c>
      <c r="F66" s="3">
        <v>11</v>
      </c>
      <c r="G66" s="4"/>
      <c r="H66" s="3" t="s">
        <v>30</v>
      </c>
      <c r="I66" s="3">
        <v>19</v>
      </c>
      <c r="J66" s="22">
        <f t="shared" ref="J66:J129" si="1">I66-G66</f>
        <v>19</v>
      </c>
      <c r="K66" s="3" t="s">
        <v>30</v>
      </c>
      <c r="L66" s="4"/>
      <c r="M66" s="3" t="s">
        <v>33</v>
      </c>
      <c r="N66" s="3" t="s">
        <v>30</v>
      </c>
      <c r="O66" s="3" t="s">
        <v>44</v>
      </c>
      <c r="P66" s="3">
        <v>25</v>
      </c>
      <c r="Q66" s="3" t="s">
        <v>33</v>
      </c>
      <c r="R66" s="3" t="s">
        <v>1042</v>
      </c>
      <c r="S66" s="3" t="s">
        <v>33</v>
      </c>
      <c r="T66" s="4"/>
      <c r="U66" s="4"/>
      <c r="V66" s="4"/>
      <c r="W66" s="4"/>
      <c r="X66" s="3">
        <v>4</v>
      </c>
      <c r="Y66" s="3">
        <v>4</v>
      </c>
      <c r="Z66" s="3">
        <v>4</v>
      </c>
      <c r="AA66" s="3">
        <v>3</v>
      </c>
      <c r="AB66" s="4"/>
      <c r="AC66" s="11" t="s">
        <v>357</v>
      </c>
    </row>
    <row r="67" spans="1:29" ht="16" customHeight="1" x14ac:dyDescent="0.35">
      <c r="A67" s="6">
        <v>1307</v>
      </c>
      <c r="B67" s="8">
        <v>45470</v>
      </c>
      <c r="C67" s="19">
        <v>0.6463888888888889</v>
      </c>
      <c r="D67" s="19" t="s">
        <v>142</v>
      </c>
      <c r="E67" s="3" t="s">
        <v>30</v>
      </c>
      <c r="F67" s="4"/>
      <c r="G67" s="3">
        <v>15</v>
      </c>
      <c r="H67" s="3" t="s">
        <v>30</v>
      </c>
      <c r="I67" s="3">
        <v>22</v>
      </c>
      <c r="J67" s="22">
        <f t="shared" si="1"/>
        <v>7</v>
      </c>
      <c r="K67" s="3" t="s">
        <v>30</v>
      </c>
      <c r="L67" s="4"/>
      <c r="M67" s="3" t="s">
        <v>33</v>
      </c>
      <c r="N67" s="3" t="s">
        <v>30</v>
      </c>
      <c r="O67" s="3" t="s">
        <v>44</v>
      </c>
      <c r="P67" s="3">
        <v>15</v>
      </c>
      <c r="Q67" s="3" t="s">
        <v>33</v>
      </c>
      <c r="R67" s="3" t="s">
        <v>107</v>
      </c>
      <c r="S67" s="3" t="s">
        <v>30</v>
      </c>
      <c r="T67" s="3" t="s">
        <v>95</v>
      </c>
      <c r="U67" s="3" t="s">
        <v>359</v>
      </c>
      <c r="V67" s="3" t="s">
        <v>360</v>
      </c>
      <c r="W67" s="4"/>
      <c r="X67" s="3">
        <v>5</v>
      </c>
      <c r="Y67" s="3">
        <v>5</v>
      </c>
      <c r="Z67" s="3">
        <v>5</v>
      </c>
      <c r="AA67" s="3">
        <v>5</v>
      </c>
      <c r="AB67" s="3" t="s">
        <v>361</v>
      </c>
      <c r="AC67" s="11" t="s">
        <v>362</v>
      </c>
    </row>
    <row r="68" spans="1:29" ht="16" customHeight="1" x14ac:dyDescent="0.35">
      <c r="A68" s="6">
        <v>1305</v>
      </c>
      <c r="B68" s="8">
        <v>45470</v>
      </c>
      <c r="C68" s="19">
        <v>0.65550925925925929</v>
      </c>
      <c r="D68" s="19" t="s">
        <v>29</v>
      </c>
      <c r="E68" s="3" t="s">
        <v>33</v>
      </c>
      <c r="F68" s="3">
        <v>22</v>
      </c>
      <c r="G68" s="4"/>
      <c r="H68" s="3" t="s">
        <v>30</v>
      </c>
      <c r="I68" s="3">
        <v>21</v>
      </c>
      <c r="J68" s="22">
        <f t="shared" si="1"/>
        <v>21</v>
      </c>
      <c r="K68" s="3" t="s">
        <v>30</v>
      </c>
      <c r="L68" s="4"/>
      <c r="M68" s="3" t="s">
        <v>30</v>
      </c>
      <c r="N68" s="3" t="s">
        <v>30</v>
      </c>
      <c r="O68" s="3" t="s">
        <v>34</v>
      </c>
      <c r="P68" s="3">
        <v>40</v>
      </c>
      <c r="Q68" s="3" t="s">
        <v>33</v>
      </c>
      <c r="R68" s="3" t="s">
        <v>267</v>
      </c>
      <c r="S68" s="3" t="s">
        <v>30</v>
      </c>
      <c r="T68" s="3" t="s">
        <v>365</v>
      </c>
      <c r="U68" s="3" t="s">
        <v>366</v>
      </c>
      <c r="V68" s="4"/>
      <c r="W68" s="4"/>
      <c r="X68" s="3">
        <v>5</v>
      </c>
      <c r="Y68" s="3">
        <v>5</v>
      </c>
      <c r="Z68" s="3">
        <v>5</v>
      </c>
      <c r="AA68" s="3">
        <v>5</v>
      </c>
      <c r="AB68" s="3" t="s">
        <v>367</v>
      </c>
      <c r="AC68" s="11" t="s">
        <v>368</v>
      </c>
    </row>
    <row r="69" spans="1:29" ht="16" customHeight="1" x14ac:dyDescent="0.35">
      <c r="A69" s="6">
        <v>1299</v>
      </c>
      <c r="B69" s="8">
        <v>45470</v>
      </c>
      <c r="C69" s="19">
        <v>0.66030092592592593</v>
      </c>
      <c r="D69" s="19" t="s">
        <v>29</v>
      </c>
      <c r="E69" s="3" t="s">
        <v>33</v>
      </c>
      <c r="F69" s="3">
        <v>21</v>
      </c>
      <c r="G69" s="4"/>
      <c r="H69" s="3" t="s">
        <v>30</v>
      </c>
      <c r="I69" s="3">
        <v>57</v>
      </c>
      <c r="J69" s="22">
        <f t="shared" si="1"/>
        <v>57</v>
      </c>
      <c r="K69" s="3" t="s">
        <v>30</v>
      </c>
      <c r="L69" s="4"/>
      <c r="M69" s="3" t="s">
        <v>33</v>
      </c>
      <c r="N69" s="3" t="s">
        <v>30</v>
      </c>
      <c r="O69" s="3" t="s">
        <v>34</v>
      </c>
      <c r="P69" s="3">
        <v>40</v>
      </c>
      <c r="Q69" s="3" t="s">
        <v>33</v>
      </c>
      <c r="R69" s="3" t="s">
        <v>46</v>
      </c>
      <c r="S69" s="3" t="s">
        <v>30</v>
      </c>
      <c r="T69" s="3" t="s">
        <v>371</v>
      </c>
      <c r="U69" s="3" t="s">
        <v>53</v>
      </c>
      <c r="V69" s="3" t="s">
        <v>372</v>
      </c>
      <c r="W69" s="4"/>
      <c r="X69" s="3">
        <v>4</v>
      </c>
      <c r="Y69" s="3">
        <v>4</v>
      </c>
      <c r="Z69" s="3">
        <v>4</v>
      </c>
      <c r="AA69" s="3">
        <v>5</v>
      </c>
      <c r="AB69" s="3" t="s">
        <v>373</v>
      </c>
      <c r="AC69" s="11" t="s">
        <v>374</v>
      </c>
    </row>
    <row r="70" spans="1:29" ht="16" customHeight="1" x14ac:dyDescent="0.35">
      <c r="A70" s="6">
        <v>1297</v>
      </c>
      <c r="B70" s="8">
        <v>45470</v>
      </c>
      <c r="C70" s="19">
        <v>0.66796296296296298</v>
      </c>
      <c r="D70" s="19" t="s">
        <v>29</v>
      </c>
      <c r="E70" s="3" t="s">
        <v>30</v>
      </c>
      <c r="F70" s="4"/>
      <c r="G70" s="3">
        <v>39.5</v>
      </c>
      <c r="H70" s="3" t="s">
        <v>30</v>
      </c>
      <c r="I70" s="3">
        <v>52</v>
      </c>
      <c r="J70" s="22">
        <f t="shared" si="1"/>
        <v>12.5</v>
      </c>
      <c r="K70" s="3" t="s">
        <v>30</v>
      </c>
      <c r="L70" s="4"/>
      <c r="M70" s="3" t="s">
        <v>33</v>
      </c>
      <c r="N70" s="3" t="s">
        <v>30</v>
      </c>
      <c r="O70" s="3" t="s">
        <v>34</v>
      </c>
      <c r="P70" s="3">
        <v>40</v>
      </c>
      <c r="Q70" s="3" t="s">
        <v>30</v>
      </c>
      <c r="R70" s="3" t="s">
        <v>130</v>
      </c>
      <c r="S70" s="3" t="s">
        <v>30</v>
      </c>
      <c r="T70" s="3" t="s">
        <v>151</v>
      </c>
      <c r="U70" s="3" t="s">
        <v>378</v>
      </c>
      <c r="V70" s="3" t="s">
        <v>379</v>
      </c>
      <c r="W70" s="4"/>
      <c r="X70" s="3">
        <v>4</v>
      </c>
      <c r="Y70" s="3">
        <v>3</v>
      </c>
      <c r="Z70" s="3">
        <v>4</v>
      </c>
      <c r="AA70" s="3">
        <v>3</v>
      </c>
      <c r="AB70" s="3" t="s">
        <v>380</v>
      </c>
      <c r="AC70" s="11" t="s">
        <v>381</v>
      </c>
    </row>
    <row r="71" spans="1:29" ht="16" customHeight="1" x14ac:dyDescent="0.35">
      <c r="A71" s="6">
        <v>1296</v>
      </c>
      <c r="B71" s="8">
        <v>45470</v>
      </c>
      <c r="C71" s="19">
        <v>0.66901620370370374</v>
      </c>
      <c r="D71" s="19" t="s">
        <v>29</v>
      </c>
      <c r="E71" s="3" t="s">
        <v>30</v>
      </c>
      <c r="F71" s="4"/>
      <c r="G71" s="3">
        <v>58</v>
      </c>
      <c r="H71" s="3" t="s">
        <v>30</v>
      </c>
      <c r="I71" s="3">
        <v>62</v>
      </c>
      <c r="J71" s="22">
        <f t="shared" si="1"/>
        <v>4</v>
      </c>
      <c r="K71" s="3" t="s">
        <v>30</v>
      </c>
      <c r="L71" s="4"/>
      <c r="M71" s="3" t="s">
        <v>33</v>
      </c>
      <c r="N71" s="3" t="s">
        <v>33</v>
      </c>
      <c r="O71" s="3" t="s">
        <v>34</v>
      </c>
      <c r="P71" s="3">
        <v>40</v>
      </c>
      <c r="Q71" s="3" t="s">
        <v>30</v>
      </c>
      <c r="R71" s="3" t="s">
        <v>267</v>
      </c>
      <c r="S71" s="3" t="s">
        <v>33</v>
      </c>
      <c r="T71" s="4"/>
      <c r="U71" s="4"/>
      <c r="V71" s="4"/>
      <c r="W71" s="4"/>
      <c r="X71" s="3">
        <v>4</v>
      </c>
      <c r="Y71" s="3">
        <v>3</v>
      </c>
      <c r="Z71" s="3">
        <v>4</v>
      </c>
      <c r="AA71" s="3">
        <v>4</v>
      </c>
      <c r="AB71" s="4"/>
      <c r="AC71" s="11" t="s">
        <v>385</v>
      </c>
    </row>
    <row r="72" spans="1:29" ht="16" customHeight="1" x14ac:dyDescent="0.35">
      <c r="A72" s="6">
        <v>1294</v>
      </c>
      <c r="B72" s="8">
        <v>45470</v>
      </c>
      <c r="C72" s="19">
        <v>0.67744212962962969</v>
      </c>
      <c r="D72" s="19" t="s">
        <v>29</v>
      </c>
      <c r="E72" s="3" t="s">
        <v>30</v>
      </c>
      <c r="F72" s="4"/>
      <c r="G72" s="3">
        <v>33</v>
      </c>
      <c r="H72" s="3" t="s">
        <v>33</v>
      </c>
      <c r="I72" s="4"/>
      <c r="J72" s="22">
        <f t="shared" si="1"/>
        <v>-33</v>
      </c>
      <c r="K72" s="4"/>
      <c r="L72" s="4"/>
      <c r="M72" s="4"/>
      <c r="N72" s="4" t="s">
        <v>1116</v>
      </c>
      <c r="O72" s="4" t="s">
        <v>1116</v>
      </c>
      <c r="P72" s="4"/>
      <c r="Q72" s="3" t="s">
        <v>30</v>
      </c>
      <c r="R72" s="3" t="s">
        <v>107</v>
      </c>
      <c r="S72" s="3" t="s">
        <v>30</v>
      </c>
      <c r="T72" s="3" t="s">
        <v>387</v>
      </c>
      <c r="U72" s="3" t="s">
        <v>246</v>
      </c>
      <c r="V72" s="3" t="s">
        <v>388</v>
      </c>
      <c r="W72" s="4"/>
      <c r="X72" s="3">
        <v>5</v>
      </c>
      <c r="Y72" s="3">
        <v>5</v>
      </c>
      <c r="Z72" s="3">
        <v>5</v>
      </c>
      <c r="AA72" s="3">
        <v>5</v>
      </c>
      <c r="AB72" s="3" t="s">
        <v>389</v>
      </c>
      <c r="AC72" s="11" t="s">
        <v>390</v>
      </c>
    </row>
    <row r="73" spans="1:29" ht="16" customHeight="1" x14ac:dyDescent="0.35">
      <c r="A73" s="6">
        <v>1293</v>
      </c>
      <c r="B73" s="8">
        <v>45470</v>
      </c>
      <c r="C73" s="19">
        <v>0.68675925925925929</v>
      </c>
      <c r="D73" s="19" t="s">
        <v>29</v>
      </c>
      <c r="E73" s="3" t="s">
        <v>30</v>
      </c>
      <c r="F73" s="4"/>
      <c r="G73" s="3">
        <v>42</v>
      </c>
      <c r="H73" s="3" t="s">
        <v>30</v>
      </c>
      <c r="I73" s="3">
        <v>56</v>
      </c>
      <c r="J73" s="22">
        <f t="shared" si="1"/>
        <v>14</v>
      </c>
      <c r="K73" s="3" t="s">
        <v>30</v>
      </c>
      <c r="L73" s="4"/>
      <c r="M73" s="3" t="s">
        <v>33</v>
      </c>
      <c r="N73" s="3" t="s">
        <v>33</v>
      </c>
      <c r="O73" s="3" t="s">
        <v>34</v>
      </c>
      <c r="P73" s="3" t="s">
        <v>74</v>
      </c>
      <c r="Q73" s="3" t="s">
        <v>33</v>
      </c>
      <c r="R73" s="3" t="s">
        <v>46</v>
      </c>
      <c r="S73" s="3" t="s">
        <v>33</v>
      </c>
      <c r="T73" s="4"/>
      <c r="U73" s="4"/>
      <c r="V73" s="4"/>
      <c r="W73" s="4"/>
      <c r="X73" s="3">
        <v>4</v>
      </c>
      <c r="Y73" s="3">
        <v>3</v>
      </c>
      <c r="Z73" s="3">
        <v>4</v>
      </c>
      <c r="AA73" s="3">
        <v>3</v>
      </c>
      <c r="AB73" s="4"/>
      <c r="AC73" s="11" t="s">
        <v>393</v>
      </c>
    </row>
    <row r="74" spans="1:29" ht="16" customHeight="1" x14ac:dyDescent="0.35">
      <c r="A74" s="6">
        <v>1292</v>
      </c>
      <c r="B74" s="8">
        <v>45470</v>
      </c>
      <c r="C74" s="19">
        <v>0.69839120370370367</v>
      </c>
      <c r="D74" s="19" t="s">
        <v>29</v>
      </c>
      <c r="E74" s="3" t="s">
        <v>30</v>
      </c>
      <c r="F74" s="4"/>
      <c r="G74" s="3">
        <v>20</v>
      </c>
      <c r="H74" s="3" t="s">
        <v>30</v>
      </c>
      <c r="I74" s="3">
        <v>20</v>
      </c>
      <c r="J74" s="22">
        <f t="shared" si="1"/>
        <v>0</v>
      </c>
      <c r="K74" s="3" t="s">
        <v>30</v>
      </c>
      <c r="L74" s="4"/>
      <c r="M74" s="3" t="s">
        <v>30</v>
      </c>
      <c r="N74" s="3" t="s">
        <v>33</v>
      </c>
      <c r="O74" s="3" t="s">
        <v>44</v>
      </c>
      <c r="P74" s="3">
        <v>15</v>
      </c>
      <c r="Q74" s="3" t="s">
        <v>33</v>
      </c>
      <c r="R74" s="3" t="s">
        <v>143</v>
      </c>
      <c r="S74" s="3" t="s">
        <v>33</v>
      </c>
      <c r="T74" s="4"/>
      <c r="U74" s="4"/>
      <c r="V74" s="4"/>
      <c r="W74" s="4"/>
      <c r="X74" s="3">
        <v>5</v>
      </c>
      <c r="Y74" s="3">
        <v>4</v>
      </c>
      <c r="Z74" s="3">
        <v>5</v>
      </c>
      <c r="AA74" s="3">
        <v>4</v>
      </c>
      <c r="AB74" s="4"/>
      <c r="AC74" s="11" t="s">
        <v>395</v>
      </c>
    </row>
    <row r="75" spans="1:29" ht="16" customHeight="1" x14ac:dyDescent="0.35">
      <c r="A75" s="6">
        <v>1289</v>
      </c>
      <c r="B75" s="8">
        <v>45470</v>
      </c>
      <c r="C75" s="19">
        <v>0.70180555555555557</v>
      </c>
      <c r="D75" s="19" t="s">
        <v>142</v>
      </c>
      <c r="E75" s="3" t="s">
        <v>30</v>
      </c>
      <c r="F75" s="4"/>
      <c r="G75" s="3">
        <v>17</v>
      </c>
      <c r="H75" s="3" t="s">
        <v>30</v>
      </c>
      <c r="I75" s="3">
        <v>27</v>
      </c>
      <c r="J75" s="22">
        <f t="shared" si="1"/>
        <v>10</v>
      </c>
      <c r="K75" s="3" t="s">
        <v>30</v>
      </c>
      <c r="L75" s="4"/>
      <c r="M75" s="3" t="s">
        <v>30</v>
      </c>
      <c r="N75" s="3" t="s">
        <v>30</v>
      </c>
      <c r="O75" s="3" t="s">
        <v>34</v>
      </c>
      <c r="P75" s="3">
        <v>40</v>
      </c>
      <c r="Q75" s="3" t="s">
        <v>30</v>
      </c>
      <c r="R75" s="3" t="s">
        <v>46</v>
      </c>
      <c r="S75" s="3" t="s">
        <v>30</v>
      </c>
      <c r="T75" s="3" t="s">
        <v>397</v>
      </c>
      <c r="U75" s="3" t="s">
        <v>398</v>
      </c>
      <c r="V75" s="3" t="s">
        <v>399</v>
      </c>
      <c r="W75" s="4"/>
      <c r="X75" s="3">
        <v>5</v>
      </c>
      <c r="Y75" s="3">
        <v>5</v>
      </c>
      <c r="Z75" s="3">
        <v>5</v>
      </c>
      <c r="AA75" s="3">
        <v>4</v>
      </c>
      <c r="AB75" s="3" t="s">
        <v>400</v>
      </c>
      <c r="AC75" s="11" t="s">
        <v>401</v>
      </c>
    </row>
    <row r="76" spans="1:29" ht="16" customHeight="1" x14ac:dyDescent="0.35">
      <c r="A76" s="6">
        <v>1287</v>
      </c>
      <c r="B76" s="8">
        <v>45470</v>
      </c>
      <c r="C76" s="19">
        <v>0.70253472222222213</v>
      </c>
      <c r="D76" s="19" t="s">
        <v>142</v>
      </c>
      <c r="E76" s="3" t="s">
        <v>30</v>
      </c>
      <c r="F76" s="4"/>
      <c r="G76" s="3">
        <v>15</v>
      </c>
      <c r="H76" s="3" t="s">
        <v>30</v>
      </c>
      <c r="I76" s="3">
        <v>20</v>
      </c>
      <c r="J76" s="22">
        <f t="shared" si="1"/>
        <v>5</v>
      </c>
      <c r="K76" s="3" t="s">
        <v>30</v>
      </c>
      <c r="L76" s="4"/>
      <c r="M76" s="3" t="s">
        <v>33</v>
      </c>
      <c r="N76" s="3" t="s">
        <v>33</v>
      </c>
      <c r="O76" s="3" t="s">
        <v>34</v>
      </c>
      <c r="P76" s="3" t="s">
        <v>74</v>
      </c>
      <c r="Q76" s="3" t="s">
        <v>33</v>
      </c>
      <c r="R76" s="3" t="s">
        <v>1019</v>
      </c>
      <c r="S76" s="3" t="s">
        <v>30</v>
      </c>
      <c r="T76" s="3" t="s">
        <v>404</v>
      </c>
      <c r="U76" s="3" t="s">
        <v>405</v>
      </c>
      <c r="V76" s="3" t="s">
        <v>406</v>
      </c>
      <c r="W76" s="4"/>
      <c r="X76" s="3">
        <v>4</v>
      </c>
      <c r="Y76" s="3">
        <v>5</v>
      </c>
      <c r="Z76" s="3">
        <v>3</v>
      </c>
      <c r="AA76" s="3">
        <v>4</v>
      </c>
      <c r="AB76" s="4"/>
      <c r="AC76" s="11" t="s">
        <v>407</v>
      </c>
    </row>
    <row r="77" spans="1:29" ht="16" customHeight="1" x14ac:dyDescent="0.35">
      <c r="A77" s="6">
        <v>1283</v>
      </c>
      <c r="B77" s="8">
        <v>45470</v>
      </c>
      <c r="C77" s="19">
        <v>0.70982638888888883</v>
      </c>
      <c r="D77" s="19" t="s">
        <v>142</v>
      </c>
      <c r="E77" s="3" t="s">
        <v>30</v>
      </c>
      <c r="F77" s="4"/>
      <c r="G77" s="3">
        <v>27000</v>
      </c>
      <c r="H77" s="3" t="s">
        <v>30</v>
      </c>
      <c r="I77" s="3">
        <v>43000</v>
      </c>
      <c r="J77" s="25">
        <f t="shared" si="1"/>
        <v>16000</v>
      </c>
      <c r="K77" s="3" t="s">
        <v>33</v>
      </c>
      <c r="L77" s="4"/>
      <c r="M77" s="3" t="s">
        <v>30</v>
      </c>
      <c r="N77" s="3" t="s">
        <v>30</v>
      </c>
      <c r="O77" s="3" t="s">
        <v>34</v>
      </c>
      <c r="P77" s="3">
        <v>40</v>
      </c>
      <c r="Q77" s="3" t="s">
        <v>30</v>
      </c>
      <c r="R77" s="3" t="s">
        <v>124</v>
      </c>
      <c r="S77" s="3" t="s">
        <v>30</v>
      </c>
      <c r="T77" s="3" t="s">
        <v>410</v>
      </c>
      <c r="U77" s="3" t="s">
        <v>411</v>
      </c>
      <c r="V77" s="4"/>
      <c r="W77" s="4"/>
      <c r="X77" s="3">
        <v>5</v>
      </c>
      <c r="Y77" s="3">
        <v>5</v>
      </c>
      <c r="Z77" s="3">
        <v>4</v>
      </c>
      <c r="AA77" s="3">
        <v>4</v>
      </c>
      <c r="AB77" s="3" t="s">
        <v>412</v>
      </c>
      <c r="AC77" s="11" t="s">
        <v>413</v>
      </c>
    </row>
    <row r="78" spans="1:29" ht="16" customHeight="1" x14ac:dyDescent="0.35">
      <c r="A78" s="6">
        <v>1280</v>
      </c>
      <c r="B78" s="8">
        <v>45470</v>
      </c>
      <c r="C78" s="19">
        <v>0.71006944444444453</v>
      </c>
      <c r="D78" s="19" t="s">
        <v>29</v>
      </c>
      <c r="E78" s="3" t="s">
        <v>33</v>
      </c>
      <c r="F78" s="3">
        <v>1</v>
      </c>
      <c r="G78" s="4"/>
      <c r="H78" s="3" t="s">
        <v>30</v>
      </c>
      <c r="I78" s="3">
        <v>38</v>
      </c>
      <c r="J78" s="22">
        <f t="shared" si="1"/>
        <v>38</v>
      </c>
      <c r="K78" s="3" t="s">
        <v>30</v>
      </c>
      <c r="L78" s="4"/>
      <c r="M78" s="3" t="s">
        <v>33</v>
      </c>
      <c r="N78" s="3" t="s">
        <v>33</v>
      </c>
      <c r="O78" s="3" t="s">
        <v>34</v>
      </c>
      <c r="P78" s="3">
        <v>40</v>
      </c>
      <c r="Q78" s="3" t="s">
        <v>33</v>
      </c>
      <c r="R78" s="3" t="s">
        <v>124</v>
      </c>
      <c r="S78" s="3" t="s">
        <v>30</v>
      </c>
      <c r="T78" s="3" t="s">
        <v>416</v>
      </c>
      <c r="U78" s="3" t="s">
        <v>417</v>
      </c>
      <c r="V78" s="3" t="s">
        <v>418</v>
      </c>
      <c r="W78" s="4"/>
      <c r="X78" s="3">
        <v>5</v>
      </c>
      <c r="Y78" s="3">
        <v>4</v>
      </c>
      <c r="Z78" s="3">
        <v>4</v>
      </c>
      <c r="AA78" s="3">
        <v>4</v>
      </c>
      <c r="AB78" s="3" t="s">
        <v>419</v>
      </c>
      <c r="AC78" s="11" t="s">
        <v>420</v>
      </c>
    </row>
    <row r="79" spans="1:29" ht="16" customHeight="1" x14ac:dyDescent="0.35">
      <c r="A79" s="6">
        <v>1277</v>
      </c>
      <c r="B79" s="8">
        <v>45470</v>
      </c>
      <c r="C79" s="19">
        <v>0.71020833333333344</v>
      </c>
      <c r="D79" s="19" t="s">
        <v>29</v>
      </c>
      <c r="E79" s="3" t="s">
        <v>33</v>
      </c>
      <c r="F79" s="3">
        <v>10</v>
      </c>
      <c r="G79" s="4"/>
      <c r="H79" s="3" t="s">
        <v>33</v>
      </c>
      <c r="I79" s="4"/>
      <c r="J79" s="22">
        <f t="shared" si="1"/>
        <v>0</v>
      </c>
      <c r="K79" s="4"/>
      <c r="L79" s="4"/>
      <c r="M79" s="4"/>
      <c r="N79" s="4" t="s">
        <v>1116</v>
      </c>
      <c r="O79" s="4" t="s">
        <v>1116</v>
      </c>
      <c r="P79" s="4"/>
      <c r="Q79" s="3" t="s">
        <v>30</v>
      </c>
      <c r="R79" s="3" t="s">
        <v>425</v>
      </c>
      <c r="S79" s="3" t="s">
        <v>30</v>
      </c>
      <c r="T79" s="3" t="s">
        <v>423</v>
      </c>
      <c r="U79" s="3" t="s">
        <v>424</v>
      </c>
      <c r="V79" s="3" t="s">
        <v>425</v>
      </c>
      <c r="W79" s="4"/>
      <c r="X79" s="3">
        <v>5</v>
      </c>
      <c r="Y79" s="3">
        <v>5</v>
      </c>
      <c r="Z79" s="3">
        <v>5</v>
      </c>
      <c r="AA79" s="3">
        <v>5</v>
      </c>
      <c r="AB79" s="4"/>
      <c r="AC79" s="11" t="s">
        <v>426</v>
      </c>
    </row>
    <row r="80" spans="1:29" ht="16" customHeight="1" x14ac:dyDescent="0.35">
      <c r="A80" s="6">
        <v>1276</v>
      </c>
      <c r="B80" s="8">
        <v>45470</v>
      </c>
      <c r="C80" s="19">
        <v>0.71114583333333325</v>
      </c>
      <c r="D80" s="19" t="s">
        <v>29</v>
      </c>
      <c r="E80" s="3" t="s">
        <v>33</v>
      </c>
      <c r="F80" s="3">
        <v>4</v>
      </c>
      <c r="G80" s="4"/>
      <c r="H80" s="3" t="s">
        <v>33</v>
      </c>
      <c r="I80" s="4"/>
      <c r="J80" s="22">
        <f t="shared" si="1"/>
        <v>0</v>
      </c>
      <c r="K80" s="4"/>
      <c r="L80" s="4"/>
      <c r="M80" s="4"/>
      <c r="N80" s="4" t="s">
        <v>1116</v>
      </c>
      <c r="O80" s="4" t="s">
        <v>1116</v>
      </c>
      <c r="P80" s="4"/>
      <c r="Q80" s="3" t="s">
        <v>33</v>
      </c>
      <c r="R80" s="3" t="s">
        <v>60</v>
      </c>
      <c r="S80" s="3" t="s">
        <v>33</v>
      </c>
      <c r="T80" s="4"/>
      <c r="U80" s="4"/>
      <c r="V80" s="4"/>
      <c r="W80" s="4"/>
      <c r="X80" s="3">
        <v>4</v>
      </c>
      <c r="Y80" s="3">
        <v>4</v>
      </c>
      <c r="Z80" s="3">
        <v>4</v>
      </c>
      <c r="AA80" s="3">
        <v>5</v>
      </c>
      <c r="AB80" s="3" t="s">
        <v>428</v>
      </c>
      <c r="AC80" s="11" t="s">
        <v>426</v>
      </c>
    </row>
    <row r="81" spans="1:29" ht="16" customHeight="1" x14ac:dyDescent="0.35">
      <c r="A81" s="6">
        <v>1217</v>
      </c>
      <c r="B81" s="8">
        <v>45470</v>
      </c>
      <c r="C81" s="19">
        <v>0.7203356481481481</v>
      </c>
      <c r="D81" s="19" t="s">
        <v>29</v>
      </c>
      <c r="E81" s="3" t="s">
        <v>30</v>
      </c>
      <c r="F81" s="4"/>
      <c r="G81" s="3">
        <v>19</v>
      </c>
      <c r="H81" s="3" t="s">
        <v>30</v>
      </c>
      <c r="I81" s="3">
        <v>23.4</v>
      </c>
      <c r="J81" s="22">
        <f t="shared" si="1"/>
        <v>4.3999999999999986</v>
      </c>
      <c r="K81" s="3" t="s">
        <v>30</v>
      </c>
      <c r="L81" s="4"/>
      <c r="M81" s="3" t="s">
        <v>30</v>
      </c>
      <c r="N81" s="3" t="s">
        <v>30</v>
      </c>
      <c r="O81" s="3" t="s">
        <v>34</v>
      </c>
      <c r="P81" s="3">
        <v>40</v>
      </c>
      <c r="Q81" s="3" t="s">
        <v>33</v>
      </c>
      <c r="R81" s="3" t="s">
        <v>267</v>
      </c>
      <c r="S81" s="3" t="s">
        <v>30</v>
      </c>
      <c r="T81" s="3" t="s">
        <v>431</v>
      </c>
      <c r="U81" s="3" t="s">
        <v>432</v>
      </c>
      <c r="V81" s="4"/>
      <c r="W81" s="4"/>
      <c r="X81" s="3">
        <v>5</v>
      </c>
      <c r="Y81" s="3">
        <v>5</v>
      </c>
      <c r="Z81" s="3">
        <v>5</v>
      </c>
      <c r="AA81" s="3">
        <v>4</v>
      </c>
      <c r="AB81" s="3" t="s">
        <v>433</v>
      </c>
      <c r="AC81" s="11" t="s">
        <v>434</v>
      </c>
    </row>
    <row r="82" spans="1:29" ht="16" customHeight="1" x14ac:dyDescent="0.35">
      <c r="A82" s="6">
        <v>1215</v>
      </c>
      <c r="B82" s="8">
        <v>45470</v>
      </c>
      <c r="C82" s="19">
        <v>0.75956018518518509</v>
      </c>
      <c r="D82" s="19" t="s">
        <v>29</v>
      </c>
      <c r="E82" s="3" t="s">
        <v>30</v>
      </c>
      <c r="F82" s="4"/>
      <c r="G82" s="3">
        <v>12</v>
      </c>
      <c r="H82" s="3" t="s">
        <v>30</v>
      </c>
      <c r="I82" s="3">
        <v>25</v>
      </c>
      <c r="J82" s="22">
        <f t="shared" si="1"/>
        <v>13</v>
      </c>
      <c r="K82" s="3" t="s">
        <v>30</v>
      </c>
      <c r="L82" s="4"/>
      <c r="M82" s="3" t="s">
        <v>33</v>
      </c>
      <c r="N82" s="3" t="s">
        <v>30</v>
      </c>
      <c r="O82" s="3" t="s">
        <v>34</v>
      </c>
      <c r="P82" s="3">
        <v>40</v>
      </c>
      <c r="Q82" s="3" t="s">
        <v>30</v>
      </c>
      <c r="R82" s="3" t="s">
        <v>1020</v>
      </c>
      <c r="S82" s="3" t="s">
        <v>33</v>
      </c>
      <c r="T82" s="4"/>
      <c r="U82" s="4"/>
      <c r="V82" s="4"/>
      <c r="W82" s="4"/>
      <c r="X82" s="3">
        <v>4</v>
      </c>
      <c r="Y82" s="3">
        <v>3</v>
      </c>
      <c r="Z82" s="3">
        <v>4</v>
      </c>
      <c r="AA82" s="3">
        <v>4</v>
      </c>
      <c r="AB82" s="4"/>
      <c r="AC82" s="11" t="s">
        <v>437</v>
      </c>
    </row>
    <row r="83" spans="1:29" ht="16" customHeight="1" x14ac:dyDescent="0.35">
      <c r="A83" s="6">
        <v>1214</v>
      </c>
      <c r="B83" s="8">
        <v>45470</v>
      </c>
      <c r="C83" s="19">
        <v>0.76001157407407405</v>
      </c>
      <c r="D83" s="19" t="s">
        <v>29</v>
      </c>
      <c r="E83" s="3" t="s">
        <v>30</v>
      </c>
      <c r="F83" s="4"/>
      <c r="G83" s="3">
        <v>25</v>
      </c>
      <c r="H83" s="3" t="s">
        <v>30</v>
      </c>
      <c r="I83" s="3">
        <v>31</v>
      </c>
      <c r="J83" s="22">
        <f t="shared" si="1"/>
        <v>6</v>
      </c>
      <c r="K83" s="3" t="s">
        <v>30</v>
      </c>
      <c r="L83" s="4"/>
      <c r="M83" s="3" t="s">
        <v>30</v>
      </c>
      <c r="N83" s="3" t="s">
        <v>30</v>
      </c>
      <c r="O83" s="3" t="s">
        <v>34</v>
      </c>
      <c r="P83" s="3" t="s">
        <v>74</v>
      </c>
      <c r="Q83" s="3" t="s">
        <v>33</v>
      </c>
      <c r="R83" s="3" t="s">
        <v>107</v>
      </c>
      <c r="S83" s="3" t="s">
        <v>30</v>
      </c>
      <c r="T83" s="3" t="s">
        <v>440</v>
      </c>
      <c r="U83" s="3" t="s">
        <v>441</v>
      </c>
      <c r="V83" s="3" t="s">
        <v>442</v>
      </c>
      <c r="W83" s="4"/>
      <c r="X83" s="3">
        <v>5</v>
      </c>
      <c r="Y83" s="3">
        <v>5</v>
      </c>
      <c r="Z83" s="3">
        <v>5</v>
      </c>
      <c r="AA83" s="3">
        <v>5</v>
      </c>
      <c r="AB83" s="3" t="s">
        <v>443</v>
      </c>
      <c r="AC83" s="11" t="s">
        <v>444</v>
      </c>
    </row>
    <row r="84" spans="1:29" ht="16" customHeight="1" x14ac:dyDescent="0.35">
      <c r="A84" s="6">
        <v>1213</v>
      </c>
      <c r="B84" s="8">
        <v>45470</v>
      </c>
      <c r="C84" s="19">
        <v>0.780787037037037</v>
      </c>
      <c r="D84" s="19" t="s">
        <v>29</v>
      </c>
      <c r="E84" s="3" t="s">
        <v>30</v>
      </c>
      <c r="F84" s="4"/>
      <c r="G84" s="3">
        <v>25</v>
      </c>
      <c r="H84" s="3" t="s">
        <v>30</v>
      </c>
      <c r="I84" s="3">
        <v>32</v>
      </c>
      <c r="J84" s="22">
        <f t="shared" si="1"/>
        <v>7</v>
      </c>
      <c r="K84" s="3" t="s">
        <v>30</v>
      </c>
      <c r="L84" s="4"/>
      <c r="M84" s="3" t="s">
        <v>30</v>
      </c>
      <c r="N84" s="3" t="s">
        <v>30</v>
      </c>
      <c r="O84" s="3" t="s">
        <v>34</v>
      </c>
      <c r="P84" s="3" t="s">
        <v>74</v>
      </c>
      <c r="Q84" s="3" t="s">
        <v>33</v>
      </c>
      <c r="R84" s="3" t="s">
        <v>1029</v>
      </c>
      <c r="S84" s="3" t="s">
        <v>33</v>
      </c>
      <c r="T84" s="4"/>
      <c r="U84" s="4"/>
      <c r="V84" s="4"/>
      <c r="W84" s="4"/>
      <c r="X84" s="3">
        <v>5</v>
      </c>
      <c r="Y84" s="3">
        <v>5</v>
      </c>
      <c r="Z84" s="3">
        <v>5</v>
      </c>
      <c r="AA84" s="3">
        <v>5</v>
      </c>
      <c r="AB84" s="3" t="s">
        <v>447</v>
      </c>
      <c r="AC84" s="11" t="s">
        <v>448</v>
      </c>
    </row>
    <row r="85" spans="1:29" ht="16" customHeight="1" x14ac:dyDescent="0.35">
      <c r="A85" s="6">
        <v>1206</v>
      </c>
      <c r="B85" s="8">
        <v>45470</v>
      </c>
      <c r="C85" s="19">
        <v>0.79049768518518526</v>
      </c>
      <c r="D85" s="19" t="s">
        <v>142</v>
      </c>
      <c r="E85" s="3" t="s">
        <v>30</v>
      </c>
      <c r="F85" s="4"/>
      <c r="G85" s="3">
        <v>150</v>
      </c>
      <c r="H85" s="3" t="s">
        <v>30</v>
      </c>
      <c r="I85" s="3">
        <v>150</v>
      </c>
      <c r="J85" s="22">
        <f t="shared" si="1"/>
        <v>0</v>
      </c>
      <c r="K85" s="3" t="s">
        <v>30</v>
      </c>
      <c r="L85" s="4"/>
      <c r="M85" s="3" t="s">
        <v>33</v>
      </c>
      <c r="N85" s="3" t="s">
        <v>33</v>
      </c>
      <c r="O85" s="3" t="s">
        <v>34</v>
      </c>
      <c r="P85" s="3">
        <v>40</v>
      </c>
      <c r="Q85" s="3" t="s">
        <v>33</v>
      </c>
      <c r="R85" s="3" t="s">
        <v>130</v>
      </c>
      <c r="S85" s="3" t="s">
        <v>33</v>
      </c>
      <c r="T85" s="4"/>
      <c r="U85" s="4"/>
      <c r="V85" s="4"/>
      <c r="W85" s="4"/>
      <c r="X85" s="3">
        <v>3</v>
      </c>
      <c r="Y85" s="3">
        <v>3</v>
      </c>
      <c r="Z85" s="3">
        <v>4</v>
      </c>
      <c r="AA85" s="3">
        <v>2</v>
      </c>
      <c r="AB85" s="3" t="s">
        <v>451</v>
      </c>
      <c r="AC85" s="11" t="s">
        <v>452</v>
      </c>
    </row>
    <row r="86" spans="1:29" ht="16" customHeight="1" x14ac:dyDescent="0.35">
      <c r="A86" s="6">
        <v>1205</v>
      </c>
      <c r="B86" s="8">
        <v>45470</v>
      </c>
      <c r="C86" s="19">
        <v>0.79201388888888891</v>
      </c>
      <c r="D86" s="19" t="s">
        <v>29</v>
      </c>
      <c r="E86" s="3" t="s">
        <v>33</v>
      </c>
      <c r="F86" s="3">
        <v>1</v>
      </c>
      <c r="G86" s="4"/>
      <c r="H86" s="3" t="s">
        <v>30</v>
      </c>
      <c r="I86" s="3">
        <v>22</v>
      </c>
      <c r="J86" s="22">
        <f t="shared" si="1"/>
        <v>22</v>
      </c>
      <c r="K86" s="3" t="s">
        <v>30</v>
      </c>
      <c r="L86" s="4"/>
      <c r="M86" s="3" t="s">
        <v>33</v>
      </c>
      <c r="N86" s="3" t="s">
        <v>33</v>
      </c>
      <c r="O86" s="3" t="s">
        <v>44</v>
      </c>
      <c r="P86" s="3">
        <v>10</v>
      </c>
      <c r="Q86" s="3" t="s">
        <v>33</v>
      </c>
      <c r="R86" s="3" t="s">
        <v>124</v>
      </c>
      <c r="S86" s="3" t="s">
        <v>30</v>
      </c>
      <c r="T86" s="3" t="s">
        <v>95</v>
      </c>
      <c r="U86" s="3" t="s">
        <v>197</v>
      </c>
      <c r="V86" s="3" t="s">
        <v>454</v>
      </c>
      <c r="W86" s="4"/>
      <c r="X86" s="3">
        <v>5</v>
      </c>
      <c r="Y86" s="3">
        <v>5</v>
      </c>
      <c r="Z86" s="3">
        <v>5</v>
      </c>
      <c r="AA86" s="3">
        <v>5</v>
      </c>
      <c r="AB86" s="4"/>
      <c r="AC86" s="11" t="s">
        <v>455</v>
      </c>
    </row>
    <row r="87" spans="1:29" ht="16" customHeight="1" x14ac:dyDescent="0.35">
      <c r="A87" s="6">
        <v>1202</v>
      </c>
      <c r="B87" s="8">
        <v>45470</v>
      </c>
      <c r="C87" s="19">
        <v>0.79222222222222216</v>
      </c>
      <c r="D87" s="19" t="s">
        <v>29</v>
      </c>
      <c r="E87" s="3" t="s">
        <v>30</v>
      </c>
      <c r="F87" s="4"/>
      <c r="G87" s="3">
        <v>25</v>
      </c>
      <c r="H87" s="3" t="s">
        <v>30</v>
      </c>
      <c r="I87" s="3">
        <v>30</v>
      </c>
      <c r="J87" s="22">
        <f t="shared" si="1"/>
        <v>5</v>
      </c>
      <c r="K87" s="3" t="s">
        <v>30</v>
      </c>
      <c r="L87" s="4"/>
      <c r="M87" s="3" t="s">
        <v>30</v>
      </c>
      <c r="N87" s="3" t="s">
        <v>30</v>
      </c>
      <c r="O87" s="3" t="s">
        <v>44</v>
      </c>
      <c r="P87" s="3">
        <v>20</v>
      </c>
      <c r="Q87" s="3" t="s">
        <v>33</v>
      </c>
      <c r="R87" s="29" t="s">
        <v>1105</v>
      </c>
      <c r="S87" s="3" t="s">
        <v>30</v>
      </c>
      <c r="T87" s="3" t="s">
        <v>95</v>
      </c>
      <c r="U87" s="3" t="s">
        <v>458</v>
      </c>
      <c r="V87" s="3" t="s">
        <v>458</v>
      </c>
      <c r="W87" s="4"/>
      <c r="X87" s="3">
        <v>5</v>
      </c>
      <c r="Y87" s="3">
        <v>3</v>
      </c>
      <c r="Z87" s="3">
        <v>5</v>
      </c>
      <c r="AA87" s="3">
        <v>5</v>
      </c>
      <c r="AB87" s="4"/>
      <c r="AC87" s="11" t="s">
        <v>459</v>
      </c>
    </row>
    <row r="88" spans="1:29" ht="16" customHeight="1" x14ac:dyDescent="0.35">
      <c r="A88" s="6">
        <v>1200</v>
      </c>
      <c r="B88" s="8">
        <v>45470</v>
      </c>
      <c r="C88" s="19">
        <v>0.79883101851851857</v>
      </c>
      <c r="D88" s="19" t="s">
        <v>29</v>
      </c>
      <c r="E88" s="3" t="s">
        <v>30</v>
      </c>
      <c r="F88" s="4"/>
      <c r="G88" s="3">
        <v>41</v>
      </c>
      <c r="H88" s="3" t="s">
        <v>30</v>
      </c>
      <c r="I88" s="3">
        <v>44</v>
      </c>
      <c r="J88" s="22">
        <f t="shared" si="1"/>
        <v>3</v>
      </c>
      <c r="K88" s="3" t="s">
        <v>30</v>
      </c>
      <c r="L88" s="4"/>
      <c r="M88" s="3" t="s">
        <v>33</v>
      </c>
      <c r="N88" s="3" t="s">
        <v>33</v>
      </c>
      <c r="O88" s="3" t="s">
        <v>34</v>
      </c>
      <c r="P88" s="3" t="s">
        <v>74</v>
      </c>
      <c r="Q88" s="3" t="s">
        <v>33</v>
      </c>
      <c r="R88" s="3" t="s">
        <v>267</v>
      </c>
      <c r="S88" s="3" t="s">
        <v>33</v>
      </c>
      <c r="T88" s="4"/>
      <c r="U88" s="4"/>
      <c r="V88" s="4"/>
      <c r="W88" s="4"/>
      <c r="X88" s="3">
        <v>4</v>
      </c>
      <c r="Y88" s="3">
        <v>4</v>
      </c>
      <c r="Z88" s="3">
        <v>5</v>
      </c>
      <c r="AA88" s="3">
        <v>4</v>
      </c>
      <c r="AB88" s="3" t="s">
        <v>463</v>
      </c>
      <c r="AC88" s="11" t="s">
        <v>464</v>
      </c>
    </row>
    <row r="89" spans="1:29" ht="16" customHeight="1" x14ac:dyDescent="0.35">
      <c r="A89" s="6">
        <v>1198</v>
      </c>
      <c r="B89" s="8">
        <v>45470</v>
      </c>
      <c r="C89" s="19">
        <v>0.8273611111111111</v>
      </c>
      <c r="D89" s="19" t="s">
        <v>142</v>
      </c>
      <c r="E89" s="3" t="s">
        <v>30</v>
      </c>
      <c r="F89" s="4"/>
      <c r="G89" s="3">
        <v>23.56</v>
      </c>
      <c r="H89" s="3" t="s">
        <v>30</v>
      </c>
      <c r="I89" s="3">
        <v>25</v>
      </c>
      <c r="J89" s="22">
        <f t="shared" si="1"/>
        <v>1.4400000000000013</v>
      </c>
      <c r="K89" s="3" t="s">
        <v>30</v>
      </c>
      <c r="L89" s="4"/>
      <c r="M89" s="3" t="s">
        <v>33</v>
      </c>
      <c r="N89" s="3" t="s">
        <v>33</v>
      </c>
      <c r="O89" s="3" t="s">
        <v>34</v>
      </c>
      <c r="P89" s="3">
        <v>40</v>
      </c>
      <c r="Q89" s="3" t="s">
        <v>30</v>
      </c>
      <c r="R89" s="3" t="s">
        <v>130</v>
      </c>
      <c r="S89" s="3" t="s">
        <v>30</v>
      </c>
      <c r="T89" s="3" t="s">
        <v>95</v>
      </c>
      <c r="U89" s="3" t="s">
        <v>467</v>
      </c>
      <c r="V89" s="3" t="s">
        <v>468</v>
      </c>
      <c r="W89" s="4"/>
      <c r="X89" s="3">
        <v>5</v>
      </c>
      <c r="Y89" s="3">
        <v>5</v>
      </c>
      <c r="Z89" s="3">
        <v>5</v>
      </c>
      <c r="AA89" s="3">
        <v>5</v>
      </c>
      <c r="AB89" s="4"/>
      <c r="AC89" s="11" t="s">
        <v>469</v>
      </c>
    </row>
    <row r="90" spans="1:29" ht="16" customHeight="1" x14ac:dyDescent="0.35">
      <c r="A90" s="6">
        <v>1197</v>
      </c>
      <c r="B90" s="8">
        <v>45470</v>
      </c>
      <c r="C90" s="19">
        <v>0.83474537037037033</v>
      </c>
      <c r="D90" s="19" t="s">
        <v>29</v>
      </c>
      <c r="E90" s="3" t="s">
        <v>30</v>
      </c>
      <c r="F90" s="4"/>
      <c r="G90" s="3">
        <v>22</v>
      </c>
      <c r="H90" s="3" t="s">
        <v>30</v>
      </c>
      <c r="I90" s="3">
        <v>44</v>
      </c>
      <c r="J90" s="22">
        <f t="shared" si="1"/>
        <v>22</v>
      </c>
      <c r="K90" s="3" t="s">
        <v>30</v>
      </c>
      <c r="L90" s="4"/>
      <c r="M90" s="3" t="s">
        <v>30</v>
      </c>
      <c r="N90" s="3" t="s">
        <v>30</v>
      </c>
      <c r="O90" s="3" t="s">
        <v>34</v>
      </c>
      <c r="P90" s="3">
        <v>40</v>
      </c>
      <c r="Q90" s="3" t="s">
        <v>33</v>
      </c>
      <c r="R90" s="3" t="s">
        <v>51</v>
      </c>
      <c r="S90" s="3" t="s">
        <v>33</v>
      </c>
      <c r="T90" s="4"/>
      <c r="U90" s="4"/>
      <c r="V90" s="4"/>
      <c r="W90" s="4"/>
      <c r="X90" s="3">
        <v>5</v>
      </c>
      <c r="Y90" s="3">
        <v>5</v>
      </c>
      <c r="Z90" s="3">
        <v>5</v>
      </c>
      <c r="AA90" s="3">
        <v>5</v>
      </c>
      <c r="AB90" s="3" t="s">
        <v>471</v>
      </c>
      <c r="AC90" s="11" t="s">
        <v>472</v>
      </c>
    </row>
    <row r="91" spans="1:29" ht="16" customHeight="1" x14ac:dyDescent="0.35">
      <c r="A91" s="6">
        <v>1196</v>
      </c>
      <c r="B91" s="8">
        <v>45470</v>
      </c>
      <c r="C91" s="19">
        <v>0.85195601851851854</v>
      </c>
      <c r="D91" s="19" t="s">
        <v>142</v>
      </c>
      <c r="E91" s="3" t="s">
        <v>30</v>
      </c>
      <c r="F91" s="4"/>
      <c r="G91" s="3">
        <v>20000</v>
      </c>
      <c r="H91" s="3" t="s">
        <v>33</v>
      </c>
      <c r="I91" s="4"/>
      <c r="J91" s="25">
        <f t="shared" si="1"/>
        <v>-20000</v>
      </c>
      <c r="K91" s="4"/>
      <c r="L91" s="4"/>
      <c r="M91" s="4"/>
      <c r="N91" s="4" t="s">
        <v>1116</v>
      </c>
      <c r="O91" s="4" t="s">
        <v>1116</v>
      </c>
      <c r="P91" s="4"/>
      <c r="Q91" s="3" t="s">
        <v>30</v>
      </c>
      <c r="R91" s="3" t="s">
        <v>130</v>
      </c>
      <c r="S91" s="3" t="s">
        <v>30</v>
      </c>
      <c r="T91" s="3" t="s">
        <v>475</v>
      </c>
      <c r="U91" s="3" t="s">
        <v>476</v>
      </c>
      <c r="V91" s="4"/>
      <c r="W91" s="4"/>
      <c r="X91" s="3">
        <v>4</v>
      </c>
      <c r="Y91" s="3">
        <v>4</v>
      </c>
      <c r="Z91" s="3">
        <v>5</v>
      </c>
      <c r="AA91" s="3">
        <v>4</v>
      </c>
      <c r="AB91" s="3" t="s">
        <v>477</v>
      </c>
      <c r="AC91" s="11" t="s">
        <v>478</v>
      </c>
    </row>
    <row r="92" spans="1:29" ht="16" customHeight="1" x14ac:dyDescent="0.35">
      <c r="A92" s="6">
        <v>1195</v>
      </c>
      <c r="B92" s="8">
        <v>45470</v>
      </c>
      <c r="C92" s="19">
        <v>0.86356481481481484</v>
      </c>
      <c r="D92" s="19" t="s">
        <v>29</v>
      </c>
      <c r="E92" s="3" t="s">
        <v>33</v>
      </c>
      <c r="F92" s="3">
        <v>2</v>
      </c>
      <c r="G92" s="4"/>
      <c r="H92" s="3" t="s">
        <v>30</v>
      </c>
      <c r="I92" s="3">
        <v>32</v>
      </c>
      <c r="J92" s="22">
        <f t="shared" si="1"/>
        <v>32</v>
      </c>
      <c r="K92" s="3" t="s">
        <v>30</v>
      </c>
      <c r="L92" s="4"/>
      <c r="M92" s="3" t="s">
        <v>33</v>
      </c>
      <c r="N92" s="3" t="s">
        <v>30</v>
      </c>
      <c r="O92" s="3" t="s">
        <v>34</v>
      </c>
      <c r="P92" s="3">
        <v>40</v>
      </c>
      <c r="Q92" s="3" t="s">
        <v>33</v>
      </c>
      <c r="R92" s="3" t="s">
        <v>1015</v>
      </c>
      <c r="S92" s="3" t="s">
        <v>33</v>
      </c>
      <c r="T92" s="4"/>
      <c r="U92" s="4"/>
      <c r="V92" s="4"/>
      <c r="W92" s="4"/>
      <c r="X92" s="3">
        <v>5</v>
      </c>
      <c r="Y92" s="3">
        <v>4</v>
      </c>
      <c r="Z92" s="3">
        <v>4</v>
      </c>
      <c r="AA92" s="3">
        <v>4</v>
      </c>
      <c r="AB92" s="4"/>
      <c r="AC92" s="11" t="s">
        <v>481</v>
      </c>
    </row>
    <row r="93" spans="1:29" ht="16" customHeight="1" x14ac:dyDescent="0.35">
      <c r="A93" s="6">
        <v>1185</v>
      </c>
      <c r="B93" s="8">
        <v>45470</v>
      </c>
      <c r="C93" s="19">
        <v>0.87960648148148157</v>
      </c>
      <c r="D93" s="19" t="s">
        <v>29</v>
      </c>
      <c r="E93" s="3" t="s">
        <v>30</v>
      </c>
      <c r="F93" s="4"/>
      <c r="G93" s="3">
        <v>65</v>
      </c>
      <c r="H93" s="3" t="s">
        <v>30</v>
      </c>
      <c r="I93" s="3">
        <v>65</v>
      </c>
      <c r="J93" s="22">
        <f t="shared" si="1"/>
        <v>0</v>
      </c>
      <c r="K93" s="3" t="s">
        <v>30</v>
      </c>
      <c r="L93" s="4"/>
      <c r="M93" s="3" t="s">
        <v>33</v>
      </c>
      <c r="N93" s="3" t="s">
        <v>33</v>
      </c>
      <c r="O93" s="3" t="s">
        <v>44</v>
      </c>
      <c r="P93" s="3">
        <v>10</v>
      </c>
      <c r="Q93" s="3" t="s">
        <v>30</v>
      </c>
      <c r="R93" s="3" t="s">
        <v>46</v>
      </c>
      <c r="S93" s="3" t="s">
        <v>30</v>
      </c>
      <c r="T93" s="3" t="s">
        <v>484</v>
      </c>
      <c r="U93" s="3" t="s">
        <v>485</v>
      </c>
      <c r="V93" s="4"/>
      <c r="W93" s="4"/>
      <c r="X93" s="3">
        <v>5</v>
      </c>
      <c r="Y93" s="3">
        <v>5</v>
      </c>
      <c r="Z93" s="3">
        <v>5</v>
      </c>
      <c r="AA93" s="3">
        <v>5</v>
      </c>
      <c r="AB93" s="3" t="s">
        <v>486</v>
      </c>
      <c r="AC93" s="11" t="s">
        <v>487</v>
      </c>
    </row>
    <row r="94" spans="1:29" ht="16" customHeight="1" x14ac:dyDescent="0.35">
      <c r="A94" s="6">
        <v>1184</v>
      </c>
      <c r="B94" s="8">
        <v>45470</v>
      </c>
      <c r="C94" s="19">
        <v>0.88200231481481473</v>
      </c>
      <c r="D94" s="19" t="s">
        <v>29</v>
      </c>
      <c r="E94" s="3" t="s">
        <v>30</v>
      </c>
      <c r="F94" s="4"/>
      <c r="G94" s="3">
        <v>22</v>
      </c>
      <c r="H94" s="3" t="s">
        <v>30</v>
      </c>
      <c r="I94" s="3">
        <v>22</v>
      </c>
      <c r="J94" s="22">
        <f t="shared" si="1"/>
        <v>0</v>
      </c>
      <c r="K94" s="3" t="s">
        <v>30</v>
      </c>
      <c r="L94" s="4"/>
      <c r="M94" s="3" t="s">
        <v>33</v>
      </c>
      <c r="N94" s="3" t="s">
        <v>33</v>
      </c>
      <c r="O94" s="3" t="s">
        <v>44</v>
      </c>
      <c r="P94" s="3">
        <v>25</v>
      </c>
      <c r="Q94" s="3" t="s">
        <v>30</v>
      </c>
      <c r="R94" s="3" t="s">
        <v>107</v>
      </c>
      <c r="S94" s="3" t="s">
        <v>30</v>
      </c>
      <c r="T94" s="3" t="s">
        <v>95</v>
      </c>
      <c r="U94" s="3" t="s">
        <v>489</v>
      </c>
      <c r="V94" s="4"/>
      <c r="W94" s="4"/>
      <c r="X94" s="3">
        <v>5</v>
      </c>
      <c r="Y94" s="3">
        <v>5</v>
      </c>
      <c r="Z94" s="3">
        <v>5</v>
      </c>
      <c r="AA94" s="3">
        <v>4</v>
      </c>
      <c r="AB94" s="4"/>
      <c r="AC94" s="11" t="s">
        <v>490</v>
      </c>
    </row>
    <row r="95" spans="1:29" ht="16" customHeight="1" x14ac:dyDescent="0.35">
      <c r="A95" s="6">
        <v>1183</v>
      </c>
      <c r="B95" s="8">
        <v>45470</v>
      </c>
      <c r="C95" s="19">
        <v>0.95952546296296293</v>
      </c>
      <c r="D95" s="19" t="s">
        <v>29</v>
      </c>
      <c r="E95" s="3" t="s">
        <v>30</v>
      </c>
      <c r="F95" s="4"/>
      <c r="G95" s="3">
        <v>18</v>
      </c>
      <c r="H95" s="3" t="s">
        <v>30</v>
      </c>
      <c r="I95" s="3">
        <v>44</v>
      </c>
      <c r="J95" s="22">
        <f t="shared" si="1"/>
        <v>26</v>
      </c>
      <c r="K95" s="3" t="s">
        <v>30</v>
      </c>
      <c r="L95" s="4"/>
      <c r="M95" s="3" t="s">
        <v>30</v>
      </c>
      <c r="N95" s="3" t="s">
        <v>30</v>
      </c>
      <c r="O95" s="3" t="s">
        <v>34</v>
      </c>
      <c r="P95" s="3" t="s">
        <v>74</v>
      </c>
      <c r="Q95" s="3" t="s">
        <v>33</v>
      </c>
      <c r="R95" s="3" t="s">
        <v>1043</v>
      </c>
      <c r="S95" s="3" t="s">
        <v>33</v>
      </c>
      <c r="T95" s="4"/>
      <c r="U95" s="4"/>
      <c r="V95" s="4"/>
      <c r="W95" s="4"/>
      <c r="X95" s="3">
        <v>5</v>
      </c>
      <c r="Y95" s="3">
        <v>5</v>
      </c>
      <c r="Z95" s="3">
        <v>3</v>
      </c>
      <c r="AA95" s="3">
        <v>5</v>
      </c>
      <c r="AB95" s="3" t="s">
        <v>493</v>
      </c>
      <c r="AC95" s="11" t="s">
        <v>494</v>
      </c>
    </row>
    <row r="96" spans="1:29" ht="16" customHeight="1" x14ac:dyDescent="0.35">
      <c r="A96" s="6">
        <v>908</v>
      </c>
      <c r="B96" s="8">
        <v>45470</v>
      </c>
      <c r="C96" s="19">
        <v>0.97244212962962961</v>
      </c>
      <c r="D96" s="19" t="s">
        <v>142</v>
      </c>
      <c r="E96" s="3" t="s">
        <v>30</v>
      </c>
      <c r="F96" s="4"/>
      <c r="G96" s="3">
        <v>35</v>
      </c>
      <c r="H96" s="3" t="s">
        <v>30</v>
      </c>
      <c r="I96" s="3">
        <v>37.5</v>
      </c>
      <c r="J96" s="22">
        <f t="shared" si="1"/>
        <v>2.5</v>
      </c>
      <c r="K96" s="3" t="s">
        <v>30</v>
      </c>
      <c r="L96" s="4"/>
      <c r="M96" s="3" t="s">
        <v>33</v>
      </c>
      <c r="N96" s="3" t="s">
        <v>30</v>
      </c>
      <c r="O96" s="3" t="s">
        <v>34</v>
      </c>
      <c r="P96" s="3">
        <v>40</v>
      </c>
      <c r="Q96" s="3" t="s">
        <v>30</v>
      </c>
      <c r="R96" s="3" t="s">
        <v>107</v>
      </c>
      <c r="S96" s="3" t="s">
        <v>33</v>
      </c>
      <c r="T96" s="4"/>
      <c r="U96" s="4"/>
      <c r="V96" s="4"/>
      <c r="W96" s="4"/>
      <c r="X96" s="3">
        <v>5</v>
      </c>
      <c r="Y96" s="3">
        <v>5</v>
      </c>
      <c r="Z96" s="3">
        <v>5</v>
      </c>
      <c r="AA96" s="3">
        <v>5</v>
      </c>
      <c r="AB96" s="3" t="s">
        <v>496</v>
      </c>
      <c r="AC96" s="11" t="s">
        <v>497</v>
      </c>
    </row>
    <row r="97" spans="1:29" ht="16" customHeight="1" x14ac:dyDescent="0.35">
      <c r="A97" s="6">
        <v>907</v>
      </c>
      <c r="B97" s="8">
        <v>45471</v>
      </c>
      <c r="C97" s="19">
        <v>2.0671296296296295E-2</v>
      </c>
      <c r="D97" s="19" t="s">
        <v>142</v>
      </c>
      <c r="E97" s="3" t="s">
        <v>33</v>
      </c>
      <c r="F97" s="3">
        <v>0</v>
      </c>
      <c r="G97" s="4"/>
      <c r="H97" s="3" t="s">
        <v>30</v>
      </c>
      <c r="I97" s="3">
        <v>38.94</v>
      </c>
      <c r="J97" s="22">
        <f t="shared" si="1"/>
        <v>38.94</v>
      </c>
      <c r="K97" s="3" t="s">
        <v>33</v>
      </c>
      <c r="L97" s="4"/>
      <c r="M97" s="3" t="s">
        <v>33</v>
      </c>
      <c r="N97" s="3" t="s">
        <v>30</v>
      </c>
      <c r="O97" s="3" t="s">
        <v>34</v>
      </c>
      <c r="P97" s="3">
        <v>40</v>
      </c>
      <c r="Q97" s="3" t="s">
        <v>33</v>
      </c>
      <c r="R97" s="3" t="s">
        <v>107</v>
      </c>
      <c r="S97" s="3" t="s">
        <v>33</v>
      </c>
      <c r="T97" s="4"/>
      <c r="U97" s="4"/>
      <c r="V97" s="4"/>
      <c r="W97" s="4"/>
      <c r="X97" s="3">
        <v>4</v>
      </c>
      <c r="Y97" s="3">
        <v>4</v>
      </c>
      <c r="Z97" s="3">
        <v>4</v>
      </c>
      <c r="AA97" s="3">
        <v>3</v>
      </c>
      <c r="AB97" s="4"/>
      <c r="AC97" s="11" t="s">
        <v>500</v>
      </c>
    </row>
    <row r="98" spans="1:29" ht="16" customHeight="1" x14ac:dyDescent="0.35">
      <c r="A98" s="6">
        <v>900</v>
      </c>
      <c r="B98" s="8">
        <v>45471</v>
      </c>
      <c r="C98" s="19">
        <v>3.3240740740740744E-2</v>
      </c>
      <c r="D98" s="19" t="s">
        <v>29</v>
      </c>
      <c r="E98" s="3" t="s">
        <v>30</v>
      </c>
      <c r="F98" s="4"/>
      <c r="G98" s="3">
        <v>22</v>
      </c>
      <c r="H98" s="3" t="s">
        <v>30</v>
      </c>
      <c r="I98" s="3">
        <v>31</v>
      </c>
      <c r="J98" s="22">
        <f t="shared" si="1"/>
        <v>9</v>
      </c>
      <c r="K98" s="3" t="s">
        <v>30</v>
      </c>
      <c r="L98" s="4"/>
      <c r="M98" s="3" t="s">
        <v>30</v>
      </c>
      <c r="N98" s="3" t="s">
        <v>30</v>
      </c>
      <c r="O98" s="3" t="s">
        <v>34</v>
      </c>
      <c r="P98" s="3" t="s">
        <v>74</v>
      </c>
      <c r="Q98" s="3" t="s">
        <v>33</v>
      </c>
      <c r="R98" s="3" t="s">
        <v>1021</v>
      </c>
      <c r="S98" s="3" t="s">
        <v>30</v>
      </c>
      <c r="T98" s="3" t="s">
        <v>503</v>
      </c>
      <c r="U98" s="3" t="s">
        <v>53</v>
      </c>
      <c r="V98" s="4"/>
      <c r="W98" s="4"/>
      <c r="X98" s="3">
        <v>5</v>
      </c>
      <c r="Y98" s="3">
        <v>3</v>
      </c>
      <c r="Z98" s="3">
        <v>5</v>
      </c>
      <c r="AA98" s="3">
        <v>3</v>
      </c>
      <c r="AB98" s="3" t="s">
        <v>504</v>
      </c>
      <c r="AC98" s="11" t="s">
        <v>505</v>
      </c>
    </row>
    <row r="99" spans="1:29" ht="16" customHeight="1" x14ac:dyDescent="0.35">
      <c r="A99" s="6">
        <v>899</v>
      </c>
      <c r="B99" s="8">
        <v>45471</v>
      </c>
      <c r="C99" s="19">
        <v>0.52885416666666674</v>
      </c>
      <c r="D99" s="19" t="s">
        <v>29</v>
      </c>
      <c r="E99" s="3" t="s">
        <v>30</v>
      </c>
      <c r="F99" s="4"/>
      <c r="G99" s="3">
        <v>19</v>
      </c>
      <c r="H99" s="3" t="s">
        <v>30</v>
      </c>
      <c r="I99" s="3">
        <v>24.72</v>
      </c>
      <c r="J99" s="22">
        <f t="shared" si="1"/>
        <v>5.7199999999999989</v>
      </c>
      <c r="K99" s="3" t="s">
        <v>30</v>
      </c>
      <c r="L99" s="4"/>
      <c r="M99" s="3" t="s">
        <v>33</v>
      </c>
      <c r="N99" s="3" t="s">
        <v>30</v>
      </c>
      <c r="O99" s="3" t="s">
        <v>34</v>
      </c>
      <c r="P99" s="3">
        <v>40</v>
      </c>
      <c r="Q99" s="3" t="s">
        <v>33</v>
      </c>
      <c r="R99" s="3" t="s">
        <v>143</v>
      </c>
      <c r="S99" s="3" t="s">
        <v>30</v>
      </c>
      <c r="T99" s="3" t="s">
        <v>508</v>
      </c>
      <c r="U99" s="3" t="s">
        <v>509</v>
      </c>
      <c r="V99" s="3" t="s">
        <v>510</v>
      </c>
      <c r="W99" s="4"/>
      <c r="X99" s="3">
        <v>4</v>
      </c>
      <c r="Y99" s="3">
        <v>4</v>
      </c>
      <c r="Z99" s="3">
        <v>4</v>
      </c>
      <c r="AA99" s="3">
        <v>4</v>
      </c>
      <c r="AB99" s="4"/>
      <c r="AC99" s="11" t="s">
        <v>511</v>
      </c>
    </row>
    <row r="100" spans="1:29" ht="16" customHeight="1" x14ac:dyDescent="0.35">
      <c r="A100" s="6">
        <v>897</v>
      </c>
      <c r="B100" s="8">
        <v>45471</v>
      </c>
      <c r="C100" s="19">
        <v>0.53652777777777783</v>
      </c>
      <c r="D100" s="19" t="s">
        <v>29</v>
      </c>
      <c r="E100" s="3" t="s">
        <v>30</v>
      </c>
      <c r="F100" s="4"/>
      <c r="G100" s="3">
        <v>15</v>
      </c>
      <c r="H100" s="3" t="s">
        <v>30</v>
      </c>
      <c r="I100" s="3">
        <v>17</v>
      </c>
      <c r="J100" s="22">
        <f t="shared" si="1"/>
        <v>2</v>
      </c>
      <c r="K100" s="3" t="s">
        <v>30</v>
      </c>
      <c r="L100" s="4"/>
      <c r="M100" s="3" t="s">
        <v>33</v>
      </c>
      <c r="N100" s="3" t="s">
        <v>30</v>
      </c>
      <c r="O100" s="3" t="s">
        <v>44</v>
      </c>
      <c r="P100" s="3">
        <v>30</v>
      </c>
      <c r="Q100" s="3" t="s">
        <v>30</v>
      </c>
      <c r="R100" s="3" t="s">
        <v>124</v>
      </c>
      <c r="S100" s="3" t="s">
        <v>33</v>
      </c>
      <c r="T100" s="4"/>
      <c r="U100" s="4"/>
      <c r="V100" s="4"/>
      <c r="W100" s="4"/>
      <c r="X100" s="3">
        <v>3</v>
      </c>
      <c r="Y100" s="3">
        <v>3</v>
      </c>
      <c r="Z100" s="3">
        <v>3</v>
      </c>
      <c r="AA100" s="3">
        <v>3</v>
      </c>
      <c r="AB100" s="3" t="s">
        <v>513</v>
      </c>
      <c r="AC100" s="11" t="s">
        <v>514</v>
      </c>
    </row>
    <row r="101" spans="1:29" ht="16" customHeight="1" x14ac:dyDescent="0.35">
      <c r="A101" s="6">
        <v>895</v>
      </c>
      <c r="B101" s="8">
        <v>45471</v>
      </c>
      <c r="C101" s="19">
        <v>0.60026620370370376</v>
      </c>
      <c r="D101" s="19" t="s">
        <v>29</v>
      </c>
      <c r="E101" s="3" t="s">
        <v>33</v>
      </c>
      <c r="F101" s="3">
        <v>1</v>
      </c>
      <c r="G101" s="4"/>
      <c r="H101" s="3" t="s">
        <v>30</v>
      </c>
      <c r="I101" s="3">
        <v>17</v>
      </c>
      <c r="J101" s="22">
        <f t="shared" si="1"/>
        <v>17</v>
      </c>
      <c r="K101" s="3" t="s">
        <v>33</v>
      </c>
      <c r="L101" s="4"/>
      <c r="M101" s="3" t="s">
        <v>33</v>
      </c>
      <c r="N101" s="3" t="s">
        <v>33</v>
      </c>
      <c r="O101" s="3" t="s">
        <v>34</v>
      </c>
      <c r="P101" s="3">
        <v>40</v>
      </c>
      <c r="Q101" s="3" t="s">
        <v>30</v>
      </c>
      <c r="R101" s="3" t="s">
        <v>183</v>
      </c>
      <c r="S101" s="3" t="s">
        <v>33</v>
      </c>
      <c r="T101" s="4"/>
      <c r="U101" s="4"/>
      <c r="V101" s="4"/>
      <c r="W101" s="4"/>
      <c r="X101" s="3">
        <v>5</v>
      </c>
      <c r="Y101" s="3">
        <v>5</v>
      </c>
      <c r="Z101" s="3">
        <v>4</v>
      </c>
      <c r="AA101" s="3">
        <v>5</v>
      </c>
      <c r="AB101" s="4"/>
      <c r="AC101" s="11" t="s">
        <v>516</v>
      </c>
    </row>
    <row r="102" spans="1:29" ht="16" customHeight="1" x14ac:dyDescent="0.35">
      <c r="A102" s="6">
        <v>892</v>
      </c>
      <c r="B102" s="8">
        <v>45471</v>
      </c>
      <c r="C102" s="19">
        <v>0.63215277777777779</v>
      </c>
      <c r="D102" s="19" t="s">
        <v>29</v>
      </c>
      <c r="E102" s="3" t="s">
        <v>30</v>
      </c>
      <c r="F102" s="4"/>
      <c r="G102" s="3">
        <v>41</v>
      </c>
      <c r="H102" s="3" t="s">
        <v>30</v>
      </c>
      <c r="I102" s="3">
        <v>68</v>
      </c>
      <c r="J102" s="22">
        <f t="shared" si="1"/>
        <v>27</v>
      </c>
      <c r="K102" s="3" t="s">
        <v>30</v>
      </c>
      <c r="L102" s="4"/>
      <c r="M102" s="3" t="s">
        <v>30</v>
      </c>
      <c r="N102" s="3" t="s">
        <v>30</v>
      </c>
      <c r="O102" s="3" t="s">
        <v>34</v>
      </c>
      <c r="P102" s="3" t="s">
        <v>74</v>
      </c>
      <c r="Q102" s="3" t="s">
        <v>33</v>
      </c>
      <c r="R102" s="3" t="s">
        <v>107</v>
      </c>
      <c r="S102" s="3" t="s">
        <v>30</v>
      </c>
      <c r="T102" s="3" t="s">
        <v>519</v>
      </c>
      <c r="U102" s="3" t="s">
        <v>350</v>
      </c>
      <c r="V102" s="3" t="s">
        <v>520</v>
      </c>
      <c r="W102" s="4"/>
      <c r="X102" s="3">
        <v>4</v>
      </c>
      <c r="Y102" s="3">
        <v>4</v>
      </c>
      <c r="Z102" s="3">
        <v>3</v>
      </c>
      <c r="AA102" s="3">
        <v>4</v>
      </c>
      <c r="AB102" s="4"/>
      <c r="AC102" s="11" t="s">
        <v>521</v>
      </c>
    </row>
    <row r="103" spans="1:29" ht="16" customHeight="1" x14ac:dyDescent="0.35">
      <c r="A103" s="6">
        <v>890</v>
      </c>
      <c r="B103" s="8">
        <v>45471</v>
      </c>
      <c r="C103" s="19">
        <v>0.70761574074074074</v>
      </c>
      <c r="D103" s="19" t="s">
        <v>142</v>
      </c>
      <c r="E103" s="3" t="s">
        <v>30</v>
      </c>
      <c r="F103" s="4"/>
      <c r="G103" s="3">
        <v>25</v>
      </c>
      <c r="H103" s="3" t="s">
        <v>30</v>
      </c>
      <c r="I103" s="3">
        <v>50</v>
      </c>
      <c r="J103" s="22">
        <f t="shared" si="1"/>
        <v>25</v>
      </c>
      <c r="K103" s="3" t="s">
        <v>30</v>
      </c>
      <c r="L103" s="4"/>
      <c r="M103" s="3" t="s">
        <v>33</v>
      </c>
      <c r="N103" s="3" t="s">
        <v>33</v>
      </c>
      <c r="O103" s="3" t="s">
        <v>34</v>
      </c>
      <c r="P103" s="3">
        <v>10</v>
      </c>
      <c r="Q103" s="3" t="s">
        <v>33</v>
      </c>
      <c r="R103" s="3" t="s">
        <v>1044</v>
      </c>
      <c r="S103" s="3" t="s">
        <v>33</v>
      </c>
      <c r="T103" s="4"/>
      <c r="U103" s="4"/>
      <c r="V103" s="4"/>
      <c r="W103" s="4"/>
      <c r="X103" s="3">
        <v>5</v>
      </c>
      <c r="Y103" s="3">
        <v>5</v>
      </c>
      <c r="Z103" s="3">
        <v>5</v>
      </c>
      <c r="AA103" s="3">
        <v>5</v>
      </c>
      <c r="AB103" s="3" t="s">
        <v>525</v>
      </c>
      <c r="AC103" s="11" t="s">
        <v>514</v>
      </c>
    </row>
    <row r="104" spans="1:29" ht="16" customHeight="1" x14ac:dyDescent="0.35">
      <c r="A104" s="6">
        <v>889</v>
      </c>
      <c r="B104" s="8">
        <v>45471</v>
      </c>
      <c r="C104" s="19">
        <v>0.89513888888888893</v>
      </c>
      <c r="D104" s="19" t="s">
        <v>29</v>
      </c>
      <c r="E104" s="3" t="s">
        <v>33</v>
      </c>
      <c r="F104" s="3">
        <v>1</v>
      </c>
      <c r="G104" s="4"/>
      <c r="H104" s="3" t="s">
        <v>30</v>
      </c>
      <c r="I104" s="3">
        <v>28</v>
      </c>
      <c r="J104" s="22">
        <f t="shared" si="1"/>
        <v>28</v>
      </c>
      <c r="K104" s="3" t="s">
        <v>30</v>
      </c>
      <c r="L104" s="4"/>
      <c r="M104" s="3" t="s">
        <v>33</v>
      </c>
      <c r="N104" s="3" t="s">
        <v>30</v>
      </c>
      <c r="O104" s="3" t="s">
        <v>34</v>
      </c>
      <c r="P104" s="3">
        <v>40</v>
      </c>
      <c r="Q104" s="3" t="s">
        <v>33</v>
      </c>
      <c r="R104" s="3" t="s">
        <v>46</v>
      </c>
      <c r="S104" s="3" t="s">
        <v>30</v>
      </c>
      <c r="T104" s="3" t="s">
        <v>527</v>
      </c>
      <c r="U104" s="3" t="s">
        <v>53</v>
      </c>
      <c r="V104" s="3" t="s">
        <v>528</v>
      </c>
      <c r="W104" s="4"/>
      <c r="X104" s="3">
        <v>5</v>
      </c>
      <c r="Y104" s="3">
        <v>5</v>
      </c>
      <c r="Z104" s="3">
        <v>5</v>
      </c>
      <c r="AA104" s="3">
        <v>5</v>
      </c>
      <c r="AB104" s="3" t="s">
        <v>529</v>
      </c>
      <c r="AC104" s="11" t="s">
        <v>530</v>
      </c>
    </row>
    <row r="105" spans="1:29" ht="16" customHeight="1" x14ac:dyDescent="0.35">
      <c r="A105" s="6">
        <v>888</v>
      </c>
      <c r="B105" s="8">
        <v>45472</v>
      </c>
      <c r="C105" s="19">
        <v>2.1377314814814818E-2</v>
      </c>
      <c r="D105" s="19" t="s">
        <v>29</v>
      </c>
      <c r="E105" s="3" t="s">
        <v>33</v>
      </c>
      <c r="F105" s="3">
        <v>15</v>
      </c>
      <c r="G105" s="4"/>
      <c r="H105" s="3" t="s">
        <v>30</v>
      </c>
      <c r="I105" s="3">
        <v>26</v>
      </c>
      <c r="J105" s="22">
        <f t="shared" si="1"/>
        <v>26</v>
      </c>
      <c r="K105" s="3" t="s">
        <v>30</v>
      </c>
      <c r="L105" s="4"/>
      <c r="M105" s="3" t="s">
        <v>33</v>
      </c>
      <c r="N105" s="3" t="s">
        <v>30</v>
      </c>
      <c r="O105" s="3" t="s">
        <v>34</v>
      </c>
      <c r="P105" s="3">
        <v>40</v>
      </c>
      <c r="Q105" s="3" t="s">
        <v>33</v>
      </c>
      <c r="R105" s="3" t="s">
        <v>107</v>
      </c>
      <c r="S105" s="3" t="s">
        <v>30</v>
      </c>
      <c r="T105" s="3" t="s">
        <v>95</v>
      </c>
      <c r="U105" s="3" t="s">
        <v>532</v>
      </c>
      <c r="V105" s="4"/>
      <c r="W105" s="4"/>
      <c r="X105" s="3">
        <v>5</v>
      </c>
      <c r="Y105" s="3">
        <v>4</v>
      </c>
      <c r="Z105" s="3">
        <v>2</v>
      </c>
      <c r="AA105" s="3">
        <v>4</v>
      </c>
      <c r="AB105" s="4"/>
      <c r="AC105" s="11" t="s">
        <v>533</v>
      </c>
    </row>
    <row r="106" spans="1:29" ht="16" customHeight="1" x14ac:dyDescent="0.35">
      <c r="A106" s="6">
        <v>887</v>
      </c>
      <c r="B106" s="8">
        <v>45472</v>
      </c>
      <c r="C106" s="19">
        <v>0.53288194444444448</v>
      </c>
      <c r="D106" s="19" t="s">
        <v>142</v>
      </c>
      <c r="E106" s="3" t="s">
        <v>33</v>
      </c>
      <c r="F106" s="3">
        <v>10</v>
      </c>
      <c r="G106" s="4"/>
      <c r="H106" s="3" t="s">
        <v>33</v>
      </c>
      <c r="I106" s="4"/>
      <c r="J106" s="22">
        <f t="shared" si="1"/>
        <v>0</v>
      </c>
      <c r="K106" s="4"/>
      <c r="L106" s="4"/>
      <c r="M106" s="4"/>
      <c r="N106" s="4" t="s">
        <v>1116</v>
      </c>
      <c r="O106" s="4" t="s">
        <v>1116</v>
      </c>
      <c r="P106" s="4"/>
      <c r="Q106" s="3" t="s">
        <v>33</v>
      </c>
      <c r="R106" s="3" t="s">
        <v>46</v>
      </c>
      <c r="S106" s="3" t="s">
        <v>30</v>
      </c>
      <c r="T106" s="3" t="s">
        <v>95</v>
      </c>
      <c r="U106" s="3" t="s">
        <v>535</v>
      </c>
      <c r="V106" s="3" t="s">
        <v>536</v>
      </c>
      <c r="W106" s="4"/>
      <c r="X106" s="3">
        <v>5</v>
      </c>
      <c r="Y106" s="3">
        <v>4</v>
      </c>
      <c r="Z106" s="3">
        <v>5</v>
      </c>
      <c r="AA106" s="3">
        <v>5</v>
      </c>
      <c r="AB106" s="3" t="s">
        <v>537</v>
      </c>
      <c r="AC106" s="11" t="s">
        <v>538</v>
      </c>
    </row>
    <row r="107" spans="1:29" ht="16" customHeight="1" x14ac:dyDescent="0.35">
      <c r="A107" s="6">
        <v>733</v>
      </c>
      <c r="B107" s="8">
        <v>45472</v>
      </c>
      <c r="C107" s="19">
        <v>0.6147569444444444</v>
      </c>
      <c r="D107" s="19" t="s">
        <v>29</v>
      </c>
      <c r="E107" s="3" t="s">
        <v>30</v>
      </c>
      <c r="F107" s="4"/>
      <c r="G107" s="3">
        <v>30</v>
      </c>
      <c r="H107" s="3" t="s">
        <v>30</v>
      </c>
      <c r="I107" s="3">
        <v>33</v>
      </c>
      <c r="J107" s="22">
        <f t="shared" si="1"/>
        <v>3</v>
      </c>
      <c r="K107" s="3" t="s">
        <v>30</v>
      </c>
      <c r="L107" s="4"/>
      <c r="M107" s="3" t="s">
        <v>33</v>
      </c>
      <c r="N107" s="3" t="s">
        <v>33</v>
      </c>
      <c r="O107" s="3" t="s">
        <v>34</v>
      </c>
      <c r="P107" s="3">
        <v>40</v>
      </c>
      <c r="Q107" s="3" t="s">
        <v>33</v>
      </c>
      <c r="R107" s="3" t="s">
        <v>183</v>
      </c>
      <c r="S107" s="3" t="s">
        <v>33</v>
      </c>
      <c r="T107" s="4"/>
      <c r="U107" s="4"/>
      <c r="V107" s="4"/>
      <c r="W107" s="4"/>
      <c r="X107" s="3">
        <v>4</v>
      </c>
      <c r="Y107" s="3">
        <v>4</v>
      </c>
      <c r="Z107" s="3">
        <v>5</v>
      </c>
      <c r="AA107" s="3">
        <v>4</v>
      </c>
      <c r="AB107" s="4"/>
      <c r="AC107" s="11" t="s">
        <v>540</v>
      </c>
    </row>
    <row r="108" spans="1:29" ht="16" customHeight="1" x14ac:dyDescent="0.35">
      <c r="A108" s="6">
        <v>728</v>
      </c>
      <c r="B108" s="8">
        <v>45472</v>
      </c>
      <c r="C108" s="19">
        <v>0.73582175925925919</v>
      </c>
      <c r="D108" s="19" t="s">
        <v>29</v>
      </c>
      <c r="E108" s="3" t="s">
        <v>33</v>
      </c>
      <c r="F108" s="3">
        <v>2</v>
      </c>
      <c r="G108" s="4"/>
      <c r="H108" s="3" t="s">
        <v>33</v>
      </c>
      <c r="I108" s="4"/>
      <c r="J108" s="22">
        <f t="shared" si="1"/>
        <v>0</v>
      </c>
      <c r="K108" s="4"/>
      <c r="L108" s="4"/>
      <c r="M108" s="4"/>
      <c r="N108" s="4" t="s">
        <v>1116</v>
      </c>
      <c r="O108" s="4" t="s">
        <v>1116</v>
      </c>
      <c r="P108" s="4"/>
      <c r="Q108" s="3" t="s">
        <v>33</v>
      </c>
      <c r="R108" s="3" t="s">
        <v>60</v>
      </c>
      <c r="S108" s="3" t="s">
        <v>30</v>
      </c>
      <c r="T108" s="3" t="s">
        <v>542</v>
      </c>
      <c r="U108" s="3" t="s">
        <v>543</v>
      </c>
      <c r="V108" s="3" t="s">
        <v>544</v>
      </c>
      <c r="W108" s="4"/>
      <c r="X108" s="3">
        <v>5</v>
      </c>
      <c r="Y108" s="3">
        <v>5</v>
      </c>
      <c r="Z108" s="3">
        <v>4</v>
      </c>
      <c r="AA108" s="3">
        <v>5</v>
      </c>
      <c r="AB108" s="3" t="s">
        <v>545</v>
      </c>
      <c r="AC108" s="11" t="s">
        <v>546</v>
      </c>
    </row>
    <row r="109" spans="1:29" ht="16" customHeight="1" x14ac:dyDescent="0.35">
      <c r="A109" s="6">
        <v>724</v>
      </c>
      <c r="B109" s="8">
        <v>45472</v>
      </c>
      <c r="C109" s="19">
        <v>0.76416666666666666</v>
      </c>
      <c r="D109" s="19" t="s">
        <v>29</v>
      </c>
      <c r="E109" s="3" t="s">
        <v>33</v>
      </c>
      <c r="F109" s="3">
        <v>15</v>
      </c>
      <c r="G109" s="4"/>
      <c r="H109" s="3" t="s">
        <v>30</v>
      </c>
      <c r="I109" s="3">
        <v>19</v>
      </c>
      <c r="J109" s="22">
        <f t="shared" si="1"/>
        <v>19</v>
      </c>
      <c r="K109" s="3" t="s">
        <v>30</v>
      </c>
      <c r="L109" s="4"/>
      <c r="M109" s="3" t="s">
        <v>33</v>
      </c>
      <c r="N109" s="3" t="s">
        <v>30</v>
      </c>
      <c r="O109" s="3" t="s">
        <v>44</v>
      </c>
      <c r="P109" s="3">
        <v>25</v>
      </c>
      <c r="Q109" s="3" t="s">
        <v>33</v>
      </c>
      <c r="R109" s="3" t="s">
        <v>60</v>
      </c>
      <c r="S109" s="3" t="s">
        <v>30</v>
      </c>
      <c r="T109" s="3" t="s">
        <v>548</v>
      </c>
      <c r="U109" s="3" t="s">
        <v>549</v>
      </c>
      <c r="V109" s="3" t="s">
        <v>550</v>
      </c>
      <c r="W109" s="4"/>
      <c r="X109" s="3">
        <v>5</v>
      </c>
      <c r="Y109" s="3">
        <v>5</v>
      </c>
      <c r="Z109" s="3">
        <v>5</v>
      </c>
      <c r="AA109" s="3">
        <v>5</v>
      </c>
      <c r="AB109" s="3" t="s">
        <v>551</v>
      </c>
      <c r="AC109" s="11" t="s">
        <v>552</v>
      </c>
    </row>
    <row r="110" spans="1:29" ht="16" customHeight="1" x14ac:dyDescent="0.35">
      <c r="A110" s="6">
        <v>720</v>
      </c>
      <c r="B110" s="8">
        <v>45473</v>
      </c>
      <c r="C110" s="19">
        <v>9.2592592592592605E-3</v>
      </c>
      <c r="D110" s="19" t="s">
        <v>29</v>
      </c>
      <c r="E110" s="3" t="s">
        <v>30</v>
      </c>
      <c r="F110" s="4"/>
      <c r="G110" s="3">
        <v>15</v>
      </c>
      <c r="H110" s="3" t="s">
        <v>30</v>
      </c>
      <c r="I110" s="3">
        <v>26</v>
      </c>
      <c r="J110" s="22">
        <f t="shared" si="1"/>
        <v>11</v>
      </c>
      <c r="K110" s="3" t="s">
        <v>30</v>
      </c>
      <c r="L110" s="4"/>
      <c r="M110" s="3" t="s">
        <v>30</v>
      </c>
      <c r="N110" s="3" t="s">
        <v>30</v>
      </c>
      <c r="O110" s="3" t="s">
        <v>34</v>
      </c>
      <c r="P110" s="3">
        <v>35</v>
      </c>
      <c r="Q110" s="3" t="s">
        <v>30</v>
      </c>
      <c r="R110" s="3" t="s">
        <v>252</v>
      </c>
      <c r="S110" s="3" t="s">
        <v>33</v>
      </c>
      <c r="T110" s="4"/>
      <c r="U110" s="4"/>
      <c r="V110" s="4"/>
      <c r="W110" s="4"/>
      <c r="X110" s="3">
        <v>5</v>
      </c>
      <c r="Y110" s="3">
        <v>5</v>
      </c>
      <c r="Z110" s="3">
        <v>5</v>
      </c>
      <c r="AA110" s="3">
        <v>5</v>
      </c>
      <c r="AB110" s="4"/>
      <c r="AC110" s="11" t="s">
        <v>554</v>
      </c>
    </row>
    <row r="111" spans="1:29" ht="16" customHeight="1" x14ac:dyDescent="0.35">
      <c r="A111" s="6">
        <v>717</v>
      </c>
      <c r="B111" s="8">
        <v>45473</v>
      </c>
      <c r="C111" s="19">
        <v>0.94219907407407411</v>
      </c>
      <c r="D111" s="19" t="s">
        <v>29</v>
      </c>
      <c r="E111" s="3" t="s">
        <v>30</v>
      </c>
      <c r="F111" s="4"/>
      <c r="G111" s="3">
        <v>33</v>
      </c>
      <c r="H111" s="3" t="s">
        <v>30</v>
      </c>
      <c r="I111" s="3">
        <v>38</v>
      </c>
      <c r="J111" s="22">
        <f t="shared" si="1"/>
        <v>5</v>
      </c>
      <c r="K111" s="3" t="s">
        <v>30</v>
      </c>
      <c r="L111" s="4"/>
      <c r="M111" s="3" t="s">
        <v>30</v>
      </c>
      <c r="N111" s="3" t="s">
        <v>30</v>
      </c>
      <c r="O111" s="3" t="s">
        <v>34</v>
      </c>
      <c r="P111" s="3">
        <v>40</v>
      </c>
      <c r="Q111" s="3" t="s">
        <v>33</v>
      </c>
      <c r="R111" s="3" t="s">
        <v>183</v>
      </c>
      <c r="S111" s="3" t="s">
        <v>30</v>
      </c>
      <c r="T111" s="3" t="s">
        <v>556</v>
      </c>
      <c r="U111" s="3" t="s">
        <v>557</v>
      </c>
      <c r="V111" s="3" t="s">
        <v>558</v>
      </c>
      <c r="W111" s="4"/>
      <c r="X111" s="3">
        <v>5</v>
      </c>
      <c r="Y111" s="3">
        <v>2</v>
      </c>
      <c r="Z111" s="3">
        <v>4</v>
      </c>
      <c r="AA111" s="3">
        <v>5</v>
      </c>
      <c r="AB111" s="4"/>
      <c r="AC111" s="11" t="s">
        <v>559</v>
      </c>
    </row>
    <row r="112" spans="1:29" ht="16" customHeight="1" x14ac:dyDescent="0.35">
      <c r="A112" s="6">
        <v>715</v>
      </c>
      <c r="B112" s="8">
        <v>45474</v>
      </c>
      <c r="C112" s="19">
        <v>0.49026620370370372</v>
      </c>
      <c r="D112" s="19" t="s">
        <v>142</v>
      </c>
      <c r="E112" s="3" t="s">
        <v>33</v>
      </c>
      <c r="F112" s="3">
        <v>7</v>
      </c>
      <c r="G112" s="4"/>
      <c r="H112" s="3" t="s">
        <v>30</v>
      </c>
      <c r="I112" s="3">
        <v>37.200000000000003</v>
      </c>
      <c r="J112" s="22">
        <f t="shared" si="1"/>
        <v>37.200000000000003</v>
      </c>
      <c r="K112" s="3" t="s">
        <v>30</v>
      </c>
      <c r="L112" s="4"/>
      <c r="M112" s="3" t="s">
        <v>33</v>
      </c>
      <c r="N112" s="3" t="s">
        <v>30</v>
      </c>
      <c r="O112" s="3" t="s">
        <v>34</v>
      </c>
      <c r="P112" s="3">
        <v>40</v>
      </c>
      <c r="Q112" s="3" t="s">
        <v>33</v>
      </c>
      <c r="R112" s="3" t="s">
        <v>107</v>
      </c>
      <c r="S112" s="3" t="s">
        <v>30</v>
      </c>
      <c r="T112" s="3" t="s">
        <v>95</v>
      </c>
      <c r="U112" s="3" t="s">
        <v>563</v>
      </c>
      <c r="V112" s="4"/>
      <c r="W112" s="4"/>
      <c r="X112" s="3">
        <v>5</v>
      </c>
      <c r="Y112" s="3">
        <v>4</v>
      </c>
      <c r="Z112" s="3">
        <v>5</v>
      </c>
      <c r="AA112" s="3">
        <v>5</v>
      </c>
      <c r="AB112" s="3" t="s">
        <v>564</v>
      </c>
      <c r="AC112" s="11" t="s">
        <v>565</v>
      </c>
    </row>
    <row r="113" spans="1:29" ht="16" customHeight="1" x14ac:dyDescent="0.35">
      <c r="A113" s="6">
        <v>714</v>
      </c>
      <c r="B113" s="8">
        <v>45474</v>
      </c>
      <c r="C113" s="19">
        <v>0.50415509259259261</v>
      </c>
      <c r="D113" s="19" t="s">
        <v>29</v>
      </c>
      <c r="E113" s="3" t="s">
        <v>30</v>
      </c>
      <c r="F113" s="4"/>
      <c r="G113" s="3">
        <v>18.5</v>
      </c>
      <c r="H113" s="3" t="s">
        <v>30</v>
      </c>
      <c r="I113" s="3">
        <v>22</v>
      </c>
      <c r="J113" s="22">
        <f t="shared" si="1"/>
        <v>3.5</v>
      </c>
      <c r="K113" s="3" t="s">
        <v>30</v>
      </c>
      <c r="L113" s="4"/>
      <c r="M113" s="3" t="s">
        <v>30</v>
      </c>
      <c r="N113" s="3" t="s">
        <v>30</v>
      </c>
      <c r="O113" s="3" t="s">
        <v>44</v>
      </c>
      <c r="P113" s="3">
        <v>15</v>
      </c>
      <c r="Q113" s="3" t="s">
        <v>33</v>
      </c>
      <c r="R113" s="3" t="s">
        <v>143</v>
      </c>
      <c r="S113" s="3" t="s">
        <v>30</v>
      </c>
      <c r="T113" s="3" t="s">
        <v>568</v>
      </c>
      <c r="U113" s="3" t="s">
        <v>569</v>
      </c>
      <c r="V113" s="3" t="s">
        <v>570</v>
      </c>
      <c r="W113" s="4"/>
      <c r="X113" s="3">
        <v>5</v>
      </c>
      <c r="Y113" s="3">
        <v>5</v>
      </c>
      <c r="Z113" s="3">
        <v>5</v>
      </c>
      <c r="AA113" s="3">
        <v>5</v>
      </c>
      <c r="AB113" s="4"/>
      <c r="AC113" s="11" t="s">
        <v>571</v>
      </c>
    </row>
    <row r="114" spans="1:29" ht="16" customHeight="1" x14ac:dyDescent="0.35">
      <c r="A114" s="6">
        <v>713</v>
      </c>
      <c r="B114" s="8">
        <v>45474</v>
      </c>
      <c r="C114" s="19">
        <v>0.59199074074074076</v>
      </c>
      <c r="D114" s="19" t="s">
        <v>142</v>
      </c>
      <c r="E114" s="3" t="s">
        <v>30</v>
      </c>
      <c r="F114" s="4"/>
      <c r="G114" s="3">
        <v>90</v>
      </c>
      <c r="H114" s="3" t="s">
        <v>30</v>
      </c>
      <c r="I114" s="3">
        <v>75.819999999999993</v>
      </c>
      <c r="J114" s="22">
        <f t="shared" si="1"/>
        <v>-14.180000000000007</v>
      </c>
      <c r="K114" s="3" t="s">
        <v>30</v>
      </c>
      <c r="L114" s="4"/>
      <c r="M114" s="3" t="s">
        <v>30</v>
      </c>
      <c r="N114" s="3" t="s">
        <v>30</v>
      </c>
      <c r="O114" s="3" t="s">
        <v>34</v>
      </c>
      <c r="P114" s="3" t="s">
        <v>74</v>
      </c>
      <c r="Q114" s="3" t="s">
        <v>30</v>
      </c>
      <c r="R114" s="3" t="s">
        <v>1016</v>
      </c>
      <c r="S114" s="3" t="s">
        <v>30</v>
      </c>
      <c r="T114" s="3" t="s">
        <v>95</v>
      </c>
      <c r="U114" s="3" t="s">
        <v>576</v>
      </c>
      <c r="V114" s="3" t="s">
        <v>53</v>
      </c>
      <c r="W114" s="4"/>
      <c r="X114" s="3">
        <v>3</v>
      </c>
      <c r="Y114" s="3">
        <v>3</v>
      </c>
      <c r="Z114" s="3">
        <v>5</v>
      </c>
      <c r="AA114" s="3">
        <v>5</v>
      </c>
      <c r="AB114" s="3" t="s">
        <v>577</v>
      </c>
      <c r="AC114" s="11" t="s">
        <v>578</v>
      </c>
    </row>
    <row r="115" spans="1:29" ht="16" customHeight="1" x14ac:dyDescent="0.35">
      <c r="A115" s="6">
        <v>710</v>
      </c>
      <c r="B115" s="8">
        <v>45474</v>
      </c>
      <c r="C115" s="19">
        <v>0.60072916666666665</v>
      </c>
      <c r="D115" s="19" t="s">
        <v>29</v>
      </c>
      <c r="E115" s="3" t="s">
        <v>33</v>
      </c>
      <c r="F115" s="3">
        <v>2.5</v>
      </c>
      <c r="G115" s="4"/>
      <c r="H115" s="3" t="s">
        <v>30</v>
      </c>
      <c r="I115" s="3">
        <v>26.44</v>
      </c>
      <c r="J115" s="22">
        <f t="shared" si="1"/>
        <v>26.44</v>
      </c>
      <c r="K115" s="3" t="s">
        <v>30</v>
      </c>
      <c r="L115" s="4"/>
      <c r="M115" s="3" t="s">
        <v>33</v>
      </c>
      <c r="N115" s="3" t="s">
        <v>30</v>
      </c>
      <c r="O115" s="3" t="s">
        <v>34</v>
      </c>
      <c r="P115" s="3">
        <v>40</v>
      </c>
      <c r="Q115" s="3" t="s">
        <v>33</v>
      </c>
      <c r="R115" s="3" t="s">
        <v>107</v>
      </c>
      <c r="S115" s="3" t="s">
        <v>30</v>
      </c>
      <c r="T115" s="3" t="s">
        <v>95</v>
      </c>
      <c r="U115" s="3" t="s">
        <v>53</v>
      </c>
      <c r="V115" s="4"/>
      <c r="W115" s="4"/>
      <c r="X115" s="3">
        <v>5</v>
      </c>
      <c r="Y115" s="3">
        <v>4</v>
      </c>
      <c r="Z115" s="3">
        <v>4</v>
      </c>
      <c r="AA115" s="3">
        <v>5</v>
      </c>
      <c r="AB115" s="4"/>
      <c r="AC115" s="11" t="s">
        <v>582</v>
      </c>
    </row>
    <row r="116" spans="1:29" ht="16" customHeight="1" x14ac:dyDescent="0.35">
      <c r="A116" s="6">
        <v>709</v>
      </c>
      <c r="B116" s="8">
        <v>45474</v>
      </c>
      <c r="C116" s="19">
        <v>0.60898148148148146</v>
      </c>
      <c r="D116" s="19" t="s">
        <v>142</v>
      </c>
      <c r="E116" s="3" t="s">
        <v>33</v>
      </c>
      <c r="F116" s="3">
        <v>4</v>
      </c>
      <c r="G116" s="4"/>
      <c r="H116" s="3" t="s">
        <v>33</v>
      </c>
      <c r="I116" s="4"/>
      <c r="J116" s="22">
        <f t="shared" si="1"/>
        <v>0</v>
      </c>
      <c r="K116" s="4"/>
      <c r="L116" s="4"/>
      <c r="M116" s="4"/>
      <c r="N116" s="4" t="s">
        <v>1116</v>
      </c>
      <c r="O116" s="4" t="s">
        <v>1116</v>
      </c>
      <c r="P116" s="4"/>
      <c r="Q116" s="3" t="s">
        <v>30</v>
      </c>
      <c r="R116" s="3" t="s">
        <v>143</v>
      </c>
      <c r="S116" s="3" t="s">
        <v>33</v>
      </c>
      <c r="T116" s="4"/>
      <c r="U116" s="4"/>
      <c r="V116" s="4"/>
      <c r="W116" s="4"/>
      <c r="X116" s="3">
        <v>5</v>
      </c>
      <c r="Y116" s="3">
        <v>4</v>
      </c>
      <c r="Z116" s="3">
        <v>5</v>
      </c>
      <c r="AA116" s="3">
        <v>4</v>
      </c>
      <c r="AB116" s="4"/>
      <c r="AC116" s="11" t="s">
        <v>584</v>
      </c>
    </row>
    <row r="117" spans="1:29" ht="16" customHeight="1" x14ac:dyDescent="0.35">
      <c r="A117" s="6">
        <v>708</v>
      </c>
      <c r="B117" s="8">
        <v>45476</v>
      </c>
      <c r="C117" s="19">
        <v>0.56359953703703702</v>
      </c>
      <c r="D117" s="19" t="s">
        <v>142</v>
      </c>
      <c r="E117" s="3" t="s">
        <v>30</v>
      </c>
      <c r="F117" s="4"/>
      <c r="G117" s="3">
        <v>11</v>
      </c>
      <c r="H117" s="3" t="s">
        <v>30</v>
      </c>
      <c r="I117" s="3">
        <v>28</v>
      </c>
      <c r="J117" s="22">
        <f t="shared" si="1"/>
        <v>17</v>
      </c>
      <c r="K117" s="3" t="s">
        <v>30</v>
      </c>
      <c r="L117" s="4"/>
      <c r="M117" s="3" t="s">
        <v>33</v>
      </c>
      <c r="N117" s="3" t="s">
        <v>30</v>
      </c>
      <c r="O117" s="3" t="s">
        <v>34</v>
      </c>
      <c r="P117" s="3">
        <v>40</v>
      </c>
      <c r="Q117" s="3" t="s">
        <v>33</v>
      </c>
      <c r="R117" s="3" t="s">
        <v>60</v>
      </c>
      <c r="S117" s="3" t="s">
        <v>30</v>
      </c>
      <c r="T117" s="3" t="s">
        <v>586</v>
      </c>
      <c r="U117" s="3" t="s">
        <v>587</v>
      </c>
      <c r="V117" s="3" t="s">
        <v>588</v>
      </c>
      <c r="W117" s="4"/>
      <c r="X117" s="3">
        <v>5</v>
      </c>
      <c r="Y117" s="3">
        <v>5</v>
      </c>
      <c r="Z117" s="3">
        <v>5</v>
      </c>
      <c r="AA117" s="3">
        <v>5</v>
      </c>
      <c r="AB117" s="4"/>
      <c r="AC117" s="11" t="s">
        <v>589</v>
      </c>
    </row>
    <row r="118" spans="1:29" ht="16" customHeight="1" x14ac:dyDescent="0.35">
      <c r="A118" s="6">
        <v>707</v>
      </c>
      <c r="B118" s="8">
        <v>45477</v>
      </c>
      <c r="C118" s="19">
        <v>0.5506712962962963</v>
      </c>
      <c r="D118" s="19" t="s">
        <v>29</v>
      </c>
      <c r="E118" s="3" t="s">
        <v>30</v>
      </c>
      <c r="F118" s="4"/>
      <c r="G118" s="3">
        <v>18</v>
      </c>
      <c r="H118" s="3" t="s">
        <v>33</v>
      </c>
      <c r="I118" s="4"/>
      <c r="J118" s="22">
        <f t="shared" si="1"/>
        <v>-18</v>
      </c>
      <c r="K118" s="4"/>
      <c r="L118" s="4"/>
      <c r="M118" s="4"/>
      <c r="N118" s="4" t="s">
        <v>1116</v>
      </c>
      <c r="O118" s="4" t="s">
        <v>1116</v>
      </c>
      <c r="P118" s="4"/>
      <c r="Q118" s="3" t="s">
        <v>30</v>
      </c>
      <c r="R118" s="3" t="s">
        <v>124</v>
      </c>
      <c r="S118" s="3" t="s">
        <v>33</v>
      </c>
      <c r="T118" s="4"/>
      <c r="U118" s="4"/>
      <c r="V118" s="4"/>
      <c r="W118" s="4"/>
      <c r="X118" s="3">
        <v>4</v>
      </c>
      <c r="Y118" s="3">
        <v>2</v>
      </c>
      <c r="Z118" s="3">
        <v>4</v>
      </c>
      <c r="AA118" s="3">
        <v>3</v>
      </c>
      <c r="AB118" s="4"/>
      <c r="AC118" s="11" t="s">
        <v>459</v>
      </c>
    </row>
    <row r="119" spans="1:29" ht="16" customHeight="1" x14ac:dyDescent="0.35">
      <c r="A119" s="6">
        <v>706</v>
      </c>
      <c r="B119" s="8">
        <v>45478</v>
      </c>
      <c r="C119" s="19">
        <v>0.64726851851851852</v>
      </c>
      <c r="D119" s="19" t="s">
        <v>29</v>
      </c>
      <c r="E119" s="3" t="s">
        <v>30</v>
      </c>
      <c r="F119" s="4"/>
      <c r="G119" s="3">
        <v>50</v>
      </c>
      <c r="H119" s="3" t="s">
        <v>30</v>
      </c>
      <c r="I119" s="3">
        <v>50</v>
      </c>
      <c r="J119" s="22">
        <f t="shared" si="1"/>
        <v>0</v>
      </c>
      <c r="K119" s="3" t="s">
        <v>30</v>
      </c>
      <c r="L119" s="4"/>
      <c r="M119" s="3" t="s">
        <v>33</v>
      </c>
      <c r="N119" s="3" t="s">
        <v>33</v>
      </c>
      <c r="O119" s="3" t="s">
        <v>44</v>
      </c>
      <c r="P119" s="3">
        <v>10</v>
      </c>
      <c r="Q119" s="3" t="s">
        <v>30</v>
      </c>
      <c r="R119" s="3" t="s">
        <v>183</v>
      </c>
      <c r="S119" s="3" t="s">
        <v>30</v>
      </c>
      <c r="T119" s="3" t="s">
        <v>95</v>
      </c>
      <c r="U119" s="3" t="s">
        <v>592</v>
      </c>
      <c r="V119" s="3" t="s">
        <v>593</v>
      </c>
      <c r="W119" s="4"/>
      <c r="X119" s="3">
        <v>5</v>
      </c>
      <c r="Y119" s="3">
        <v>5</v>
      </c>
      <c r="Z119" s="3">
        <v>5</v>
      </c>
      <c r="AA119" s="3">
        <v>5</v>
      </c>
      <c r="AB119" s="4"/>
      <c r="AC119" s="11" t="s">
        <v>594</v>
      </c>
    </row>
    <row r="120" spans="1:29" ht="16" customHeight="1" x14ac:dyDescent="0.35">
      <c r="A120" s="6">
        <v>680</v>
      </c>
      <c r="B120" s="8">
        <v>45478</v>
      </c>
      <c r="C120" s="19">
        <v>0.81465277777777778</v>
      </c>
      <c r="D120" s="19" t="s">
        <v>29</v>
      </c>
      <c r="E120" s="3" t="s">
        <v>33</v>
      </c>
      <c r="F120" s="3">
        <v>1</v>
      </c>
      <c r="G120" s="4"/>
      <c r="H120" s="3" t="s">
        <v>30</v>
      </c>
      <c r="I120" s="3">
        <v>22</v>
      </c>
      <c r="J120" s="22">
        <f t="shared" si="1"/>
        <v>22</v>
      </c>
      <c r="K120" s="3" t="s">
        <v>30</v>
      </c>
      <c r="L120" s="4"/>
      <c r="M120" s="3" t="s">
        <v>30</v>
      </c>
      <c r="N120" s="3" t="s">
        <v>33</v>
      </c>
      <c r="O120" s="3" t="s">
        <v>44</v>
      </c>
      <c r="P120" s="3">
        <v>10</v>
      </c>
      <c r="Q120" s="3" t="s">
        <v>33</v>
      </c>
      <c r="R120" s="3" t="s">
        <v>267</v>
      </c>
      <c r="S120" s="3" t="s">
        <v>30</v>
      </c>
      <c r="T120" s="3" t="s">
        <v>596</v>
      </c>
      <c r="U120" s="3" t="s">
        <v>597</v>
      </c>
      <c r="V120" s="3" t="s">
        <v>598</v>
      </c>
      <c r="W120" s="4"/>
      <c r="X120" s="3">
        <v>5</v>
      </c>
      <c r="Y120" s="3">
        <v>5</v>
      </c>
      <c r="Z120" s="3">
        <v>5</v>
      </c>
      <c r="AA120" s="3">
        <v>5</v>
      </c>
      <c r="AB120" s="4"/>
      <c r="AC120" s="11" t="s">
        <v>335</v>
      </c>
    </row>
    <row r="121" spans="1:29" ht="16" customHeight="1" x14ac:dyDescent="0.35">
      <c r="A121" s="6">
        <v>679</v>
      </c>
      <c r="B121" s="8">
        <v>45479</v>
      </c>
      <c r="C121" s="19">
        <v>0.84037037037037043</v>
      </c>
      <c r="D121" s="19" t="s">
        <v>29</v>
      </c>
      <c r="E121" s="3" t="s">
        <v>33</v>
      </c>
      <c r="F121" s="3">
        <v>20</v>
      </c>
      <c r="G121" s="4"/>
      <c r="H121" s="3" t="s">
        <v>30</v>
      </c>
      <c r="I121" s="3">
        <v>21.68</v>
      </c>
      <c r="J121" s="22">
        <f t="shared" si="1"/>
        <v>21.68</v>
      </c>
      <c r="K121" s="3" t="s">
        <v>30</v>
      </c>
      <c r="L121" s="4"/>
      <c r="M121" s="3" t="s">
        <v>30</v>
      </c>
      <c r="N121" s="3" t="s">
        <v>30</v>
      </c>
      <c r="O121" s="3" t="s">
        <v>34</v>
      </c>
      <c r="P121" s="3">
        <v>40</v>
      </c>
      <c r="Q121" s="3" t="s">
        <v>33</v>
      </c>
      <c r="R121" s="3" t="s">
        <v>1022</v>
      </c>
      <c r="S121" s="3" t="s">
        <v>30</v>
      </c>
      <c r="T121" s="3" t="s">
        <v>602</v>
      </c>
      <c r="U121" s="3" t="s">
        <v>603</v>
      </c>
      <c r="V121" s="3" t="s">
        <v>604</v>
      </c>
      <c r="W121" s="4"/>
      <c r="X121" s="3">
        <v>5</v>
      </c>
      <c r="Y121" s="3">
        <v>5</v>
      </c>
      <c r="Z121" s="3">
        <v>5</v>
      </c>
      <c r="AA121" s="3">
        <v>5</v>
      </c>
      <c r="AB121" s="3" t="s">
        <v>605</v>
      </c>
      <c r="AC121" s="11" t="s">
        <v>606</v>
      </c>
    </row>
    <row r="122" spans="1:29" ht="16" customHeight="1" x14ac:dyDescent="0.35">
      <c r="A122" s="6">
        <v>678</v>
      </c>
      <c r="B122" s="8">
        <v>45480</v>
      </c>
      <c r="C122" s="19">
        <v>3.90625E-2</v>
      </c>
      <c r="D122" s="19" t="s">
        <v>29</v>
      </c>
      <c r="E122" s="3" t="s">
        <v>33</v>
      </c>
      <c r="F122" s="3">
        <v>1</v>
      </c>
      <c r="G122" s="4"/>
      <c r="H122" s="3" t="s">
        <v>33</v>
      </c>
      <c r="I122" s="4"/>
      <c r="J122" s="22">
        <f t="shared" si="1"/>
        <v>0</v>
      </c>
      <c r="K122" s="4"/>
      <c r="L122" s="4"/>
      <c r="M122" s="4"/>
      <c r="N122" s="4" t="s">
        <v>1116</v>
      </c>
      <c r="O122" s="4" t="s">
        <v>1116</v>
      </c>
      <c r="P122" s="4"/>
      <c r="Q122" s="3" t="s">
        <v>30</v>
      </c>
      <c r="R122" s="3" t="s">
        <v>60</v>
      </c>
      <c r="S122" s="3" t="s">
        <v>30</v>
      </c>
      <c r="T122" s="3" t="s">
        <v>608</v>
      </c>
      <c r="U122" s="3" t="s">
        <v>609</v>
      </c>
      <c r="V122" s="4"/>
      <c r="W122" s="4"/>
      <c r="X122" s="3">
        <v>4</v>
      </c>
      <c r="Y122" s="3">
        <v>4</v>
      </c>
      <c r="Z122" s="3">
        <v>4</v>
      </c>
      <c r="AA122" s="3">
        <v>4</v>
      </c>
      <c r="AB122" s="4"/>
      <c r="AC122" s="11" t="s">
        <v>610</v>
      </c>
    </row>
    <row r="123" spans="1:29" ht="16" customHeight="1" x14ac:dyDescent="0.35">
      <c r="A123" s="6">
        <v>675</v>
      </c>
      <c r="B123" s="8">
        <v>45480</v>
      </c>
      <c r="C123" s="19">
        <v>6.0069444444444446E-2</v>
      </c>
      <c r="D123" s="19" t="s">
        <v>142</v>
      </c>
      <c r="E123" s="3" t="s">
        <v>33</v>
      </c>
      <c r="F123" s="3">
        <v>3</v>
      </c>
      <c r="G123" s="4"/>
      <c r="H123" s="3" t="s">
        <v>33</v>
      </c>
      <c r="I123" s="4"/>
      <c r="J123" s="22">
        <f t="shared" si="1"/>
        <v>0</v>
      </c>
      <c r="K123" s="4"/>
      <c r="L123" s="4"/>
      <c r="M123" s="4"/>
      <c r="N123" s="4" t="s">
        <v>1116</v>
      </c>
      <c r="O123" s="4" t="s">
        <v>1116</v>
      </c>
      <c r="P123" s="4"/>
      <c r="Q123" s="3" t="s">
        <v>30</v>
      </c>
      <c r="R123" s="3" t="s">
        <v>130</v>
      </c>
      <c r="S123" s="3" t="s">
        <v>30</v>
      </c>
      <c r="T123" s="3" t="s">
        <v>612</v>
      </c>
      <c r="U123" s="3" t="s">
        <v>613</v>
      </c>
      <c r="V123" s="3" t="s">
        <v>614</v>
      </c>
      <c r="W123" s="4"/>
      <c r="X123" s="3">
        <v>4</v>
      </c>
      <c r="Y123" s="3">
        <v>4</v>
      </c>
      <c r="Z123" s="3">
        <v>5</v>
      </c>
      <c r="AA123" s="3">
        <v>5</v>
      </c>
      <c r="AB123" s="4"/>
      <c r="AC123" s="11" t="s">
        <v>615</v>
      </c>
    </row>
    <row r="124" spans="1:29" ht="16" customHeight="1" x14ac:dyDescent="0.35">
      <c r="A124" s="6">
        <v>670</v>
      </c>
      <c r="B124" s="8">
        <v>45480</v>
      </c>
      <c r="C124" s="19">
        <v>0.54405092592592597</v>
      </c>
      <c r="D124" s="19" t="s">
        <v>29</v>
      </c>
      <c r="E124" s="3" t="s">
        <v>30</v>
      </c>
      <c r="F124" s="4"/>
      <c r="G124" s="3">
        <v>25</v>
      </c>
      <c r="H124" s="3" t="s">
        <v>30</v>
      </c>
      <c r="I124" s="3">
        <v>35</v>
      </c>
      <c r="J124" s="22">
        <f t="shared" si="1"/>
        <v>10</v>
      </c>
      <c r="K124" s="3" t="s">
        <v>30</v>
      </c>
      <c r="L124" s="4"/>
      <c r="M124" s="3" t="s">
        <v>33</v>
      </c>
      <c r="N124" s="3" t="s">
        <v>30</v>
      </c>
      <c r="O124" s="3" t="s">
        <v>44</v>
      </c>
      <c r="P124" s="3">
        <v>20</v>
      </c>
      <c r="Q124" s="3" t="s">
        <v>33</v>
      </c>
      <c r="R124" s="3" t="s">
        <v>1045</v>
      </c>
      <c r="S124" s="3" t="s">
        <v>30</v>
      </c>
      <c r="T124" s="3" t="s">
        <v>618</v>
      </c>
      <c r="U124" s="3" t="s">
        <v>619</v>
      </c>
      <c r="V124" s="3" t="s">
        <v>620</v>
      </c>
      <c r="W124" s="4"/>
      <c r="X124" s="3">
        <v>1</v>
      </c>
      <c r="Y124" s="3">
        <v>2</v>
      </c>
      <c r="Z124" s="3">
        <v>2</v>
      </c>
      <c r="AA124" s="3">
        <v>3</v>
      </c>
      <c r="AB124" s="3" t="s">
        <v>621</v>
      </c>
      <c r="AC124" s="11" t="s">
        <v>148</v>
      </c>
    </row>
    <row r="125" spans="1:29" ht="16" customHeight="1" x14ac:dyDescent="0.35">
      <c r="A125" s="6">
        <v>663</v>
      </c>
      <c r="B125" s="8">
        <v>45480</v>
      </c>
      <c r="C125" s="19">
        <v>0.7321875000000001</v>
      </c>
      <c r="D125" s="19" t="s">
        <v>29</v>
      </c>
      <c r="E125" s="3" t="s">
        <v>30</v>
      </c>
      <c r="F125" s="4"/>
      <c r="G125" s="3">
        <v>23.5</v>
      </c>
      <c r="H125" s="3" t="s">
        <v>30</v>
      </c>
      <c r="I125" s="3">
        <v>43.27</v>
      </c>
      <c r="J125" s="22">
        <f t="shared" si="1"/>
        <v>19.770000000000003</v>
      </c>
      <c r="K125" s="3" t="s">
        <v>30</v>
      </c>
      <c r="L125" s="4"/>
      <c r="M125" s="3" t="s">
        <v>30</v>
      </c>
      <c r="N125" s="3" t="s">
        <v>30</v>
      </c>
      <c r="O125" s="3" t="s">
        <v>34</v>
      </c>
      <c r="P125" s="3">
        <v>40</v>
      </c>
      <c r="Q125" s="3" t="s">
        <v>33</v>
      </c>
      <c r="R125" s="3" t="s">
        <v>267</v>
      </c>
      <c r="S125" s="3" t="s">
        <v>33</v>
      </c>
      <c r="T125" s="4"/>
      <c r="U125" s="4"/>
      <c r="V125" s="4"/>
      <c r="W125" s="4"/>
      <c r="X125" s="3">
        <v>5</v>
      </c>
      <c r="Y125" s="3">
        <v>5</v>
      </c>
      <c r="Z125" s="3">
        <v>5</v>
      </c>
      <c r="AA125" s="3">
        <v>5</v>
      </c>
      <c r="AB125" s="4"/>
      <c r="AC125" s="11" t="s">
        <v>625</v>
      </c>
    </row>
    <row r="126" spans="1:29" ht="16" customHeight="1" x14ac:dyDescent="0.35">
      <c r="A126" s="6">
        <v>658</v>
      </c>
      <c r="B126" s="8">
        <v>45481</v>
      </c>
      <c r="C126" s="19">
        <v>0.79688657407407415</v>
      </c>
      <c r="D126" s="19" t="s">
        <v>142</v>
      </c>
      <c r="E126" s="3" t="s">
        <v>33</v>
      </c>
      <c r="F126" s="3">
        <v>11</v>
      </c>
      <c r="G126" s="4"/>
      <c r="H126" s="3" t="s">
        <v>33</v>
      </c>
      <c r="I126" s="4"/>
      <c r="J126" s="22">
        <f t="shared" si="1"/>
        <v>0</v>
      </c>
      <c r="K126" s="4"/>
      <c r="L126" s="4"/>
      <c r="M126" s="4"/>
      <c r="N126" s="4" t="s">
        <v>1116</v>
      </c>
      <c r="O126" s="4" t="s">
        <v>1116</v>
      </c>
      <c r="P126" s="4"/>
      <c r="Q126" s="3" t="s">
        <v>30</v>
      </c>
      <c r="R126" s="3" t="s">
        <v>267</v>
      </c>
      <c r="S126" s="3" t="s">
        <v>33</v>
      </c>
      <c r="T126" s="4"/>
      <c r="U126" s="4"/>
      <c r="V126" s="4"/>
      <c r="W126" s="4"/>
      <c r="X126" s="3">
        <v>5</v>
      </c>
      <c r="Y126" s="3">
        <v>4</v>
      </c>
      <c r="Z126" s="3">
        <v>3</v>
      </c>
      <c r="AA126" s="3">
        <v>3</v>
      </c>
      <c r="AB126" s="3" t="s">
        <v>627</v>
      </c>
      <c r="AC126" s="11" t="s">
        <v>628</v>
      </c>
    </row>
    <row r="127" spans="1:29" ht="16" customHeight="1" x14ac:dyDescent="0.35">
      <c r="A127" s="6">
        <v>656</v>
      </c>
      <c r="B127" s="8">
        <v>45482</v>
      </c>
      <c r="C127" s="19">
        <v>7.2824074074074083E-2</v>
      </c>
      <c r="D127" s="19" t="s">
        <v>29</v>
      </c>
      <c r="E127" s="3" t="s">
        <v>33</v>
      </c>
      <c r="F127" s="3">
        <v>2</v>
      </c>
      <c r="G127" s="4"/>
      <c r="H127" s="3" t="s">
        <v>30</v>
      </c>
      <c r="I127" s="3">
        <v>22</v>
      </c>
      <c r="J127" s="22">
        <f t="shared" si="1"/>
        <v>22</v>
      </c>
      <c r="K127" s="3" t="s">
        <v>30</v>
      </c>
      <c r="L127" s="4"/>
      <c r="M127" s="3" t="s">
        <v>33</v>
      </c>
      <c r="N127" s="3" t="s">
        <v>30</v>
      </c>
      <c r="O127" s="3" t="s">
        <v>44</v>
      </c>
      <c r="P127" s="3">
        <v>15</v>
      </c>
      <c r="Q127" s="3" t="s">
        <v>30</v>
      </c>
      <c r="R127" s="3" t="s">
        <v>107</v>
      </c>
      <c r="S127" s="3" t="s">
        <v>33</v>
      </c>
      <c r="T127" s="4"/>
      <c r="U127" s="4"/>
      <c r="V127" s="4"/>
      <c r="W127" s="4"/>
      <c r="X127" s="3">
        <v>4</v>
      </c>
      <c r="Y127" s="3">
        <v>3</v>
      </c>
      <c r="Z127" s="3">
        <v>4</v>
      </c>
      <c r="AA127" s="3">
        <v>3</v>
      </c>
      <c r="AB127" s="4"/>
      <c r="AC127" s="11" t="s">
        <v>630</v>
      </c>
    </row>
    <row r="128" spans="1:29" ht="16" customHeight="1" x14ac:dyDescent="0.35">
      <c r="A128" s="6">
        <v>652</v>
      </c>
      <c r="B128" s="8">
        <v>45483</v>
      </c>
      <c r="C128" s="19">
        <v>5.6365740740740744E-2</v>
      </c>
      <c r="D128" s="19" t="s">
        <v>29</v>
      </c>
      <c r="E128" s="3" t="s">
        <v>33</v>
      </c>
      <c r="F128" s="3">
        <v>5</v>
      </c>
      <c r="G128" s="4"/>
      <c r="H128" s="3" t="s">
        <v>33</v>
      </c>
      <c r="I128" s="4"/>
      <c r="J128" s="22">
        <f t="shared" si="1"/>
        <v>0</v>
      </c>
      <c r="K128" s="4"/>
      <c r="L128" s="4"/>
      <c r="M128" s="4"/>
      <c r="N128" s="4" t="s">
        <v>1116</v>
      </c>
      <c r="O128" s="4" t="s">
        <v>1116</v>
      </c>
      <c r="P128" s="4"/>
      <c r="Q128" s="3" t="s">
        <v>30</v>
      </c>
      <c r="R128" s="3" t="s">
        <v>267</v>
      </c>
      <c r="S128" s="3" t="s">
        <v>30</v>
      </c>
      <c r="T128" s="3" t="s">
        <v>95</v>
      </c>
      <c r="U128" s="3" t="s">
        <v>632</v>
      </c>
      <c r="V128" s="4"/>
      <c r="W128" s="4"/>
      <c r="X128" s="3">
        <v>5</v>
      </c>
      <c r="Y128" s="3">
        <v>5</v>
      </c>
      <c r="Z128" s="3">
        <v>5</v>
      </c>
      <c r="AA128" s="3">
        <v>4</v>
      </c>
      <c r="AB128" s="4"/>
      <c r="AC128" s="11" t="s">
        <v>633</v>
      </c>
    </row>
    <row r="129" spans="1:29" ht="16" customHeight="1" x14ac:dyDescent="0.35">
      <c r="A129" s="6">
        <v>649</v>
      </c>
      <c r="B129" s="8">
        <v>45484</v>
      </c>
      <c r="C129" s="19">
        <v>5.6828703703703708E-2</v>
      </c>
      <c r="D129" s="19" t="s">
        <v>29</v>
      </c>
      <c r="E129" s="3" t="s">
        <v>30</v>
      </c>
      <c r="F129" s="4"/>
      <c r="G129" s="3">
        <v>26</v>
      </c>
      <c r="H129" s="3" t="s">
        <v>30</v>
      </c>
      <c r="I129" s="3">
        <v>27</v>
      </c>
      <c r="J129" s="22">
        <f t="shared" si="1"/>
        <v>1</v>
      </c>
      <c r="K129" s="3" t="s">
        <v>30</v>
      </c>
      <c r="L129" s="4"/>
      <c r="M129" s="3" t="s">
        <v>33</v>
      </c>
      <c r="N129" s="3" t="s">
        <v>33</v>
      </c>
      <c r="O129" s="3" t="s">
        <v>34</v>
      </c>
      <c r="P129" s="3" t="s">
        <v>74</v>
      </c>
      <c r="Q129" s="3" t="s">
        <v>30</v>
      </c>
      <c r="R129" s="3" t="s">
        <v>51</v>
      </c>
      <c r="S129" s="3" t="s">
        <v>33</v>
      </c>
      <c r="T129" s="4"/>
      <c r="U129" s="4"/>
      <c r="V129" s="4"/>
      <c r="W129" s="4"/>
      <c r="X129" s="3">
        <v>4</v>
      </c>
      <c r="Y129" s="3">
        <v>4</v>
      </c>
      <c r="Z129" s="3">
        <v>4</v>
      </c>
      <c r="AA129" s="3">
        <v>4</v>
      </c>
      <c r="AB129" s="3" t="s">
        <v>635</v>
      </c>
      <c r="AC129" s="11" t="s">
        <v>636</v>
      </c>
    </row>
    <row r="130" spans="1:29" ht="16" customHeight="1" x14ac:dyDescent="0.35">
      <c r="A130" s="6">
        <v>648</v>
      </c>
      <c r="B130" s="8">
        <v>45484</v>
      </c>
      <c r="C130" s="19">
        <v>9.0891203703703696E-2</v>
      </c>
      <c r="D130" s="19" t="s">
        <v>29</v>
      </c>
      <c r="E130" s="3" t="s">
        <v>33</v>
      </c>
      <c r="F130" s="3">
        <v>1</v>
      </c>
      <c r="G130" s="4"/>
      <c r="H130" s="3" t="s">
        <v>30</v>
      </c>
      <c r="I130" s="3">
        <v>21</v>
      </c>
      <c r="J130" s="22">
        <f t="shared" ref="J130:J193" si="2">I130-G130</f>
        <v>21</v>
      </c>
      <c r="K130" s="3" t="s">
        <v>30</v>
      </c>
      <c r="L130" s="4"/>
      <c r="M130" s="3" t="s">
        <v>33</v>
      </c>
      <c r="N130" s="3" t="s">
        <v>30</v>
      </c>
      <c r="O130" s="3" t="s">
        <v>34</v>
      </c>
      <c r="P130" s="3">
        <v>40</v>
      </c>
      <c r="Q130" s="3" t="s">
        <v>33</v>
      </c>
      <c r="R130" s="3" t="s">
        <v>46</v>
      </c>
      <c r="S130" s="3" t="s">
        <v>33</v>
      </c>
      <c r="T130" s="4"/>
      <c r="U130" s="4"/>
      <c r="V130" s="4"/>
      <c r="W130" s="4"/>
      <c r="X130" s="3">
        <v>5</v>
      </c>
      <c r="Y130" s="3">
        <v>5</v>
      </c>
      <c r="Z130" s="3">
        <v>5</v>
      </c>
      <c r="AA130" s="3">
        <v>4</v>
      </c>
      <c r="AB130" s="4"/>
      <c r="AC130" s="11" t="s">
        <v>638</v>
      </c>
    </row>
    <row r="131" spans="1:29" ht="16" customHeight="1" x14ac:dyDescent="0.35">
      <c r="A131" s="6">
        <v>647</v>
      </c>
      <c r="B131" s="8">
        <v>45484</v>
      </c>
      <c r="C131" s="19">
        <v>0.89209490740740749</v>
      </c>
      <c r="D131" s="19" t="s">
        <v>29</v>
      </c>
      <c r="E131" s="3" t="s">
        <v>30</v>
      </c>
      <c r="F131" s="4"/>
      <c r="G131" s="3">
        <v>15</v>
      </c>
      <c r="H131" s="3" t="s">
        <v>30</v>
      </c>
      <c r="I131" s="3">
        <v>19</v>
      </c>
      <c r="J131" s="22">
        <f t="shared" si="2"/>
        <v>4</v>
      </c>
      <c r="K131" s="3" t="s">
        <v>30</v>
      </c>
      <c r="L131" s="4"/>
      <c r="M131" s="3" t="s">
        <v>33</v>
      </c>
      <c r="N131" s="3" t="s">
        <v>30</v>
      </c>
      <c r="O131" s="3" t="s">
        <v>34</v>
      </c>
      <c r="P131" s="3">
        <v>40</v>
      </c>
      <c r="Q131" s="3" t="s">
        <v>33</v>
      </c>
      <c r="R131" s="3" t="s">
        <v>183</v>
      </c>
      <c r="S131" s="3" t="s">
        <v>33</v>
      </c>
      <c r="T131" s="4"/>
      <c r="U131" s="4"/>
      <c r="V131" s="4"/>
      <c r="W131" s="4"/>
      <c r="X131" s="3">
        <v>5</v>
      </c>
      <c r="Y131" s="3">
        <v>4</v>
      </c>
      <c r="Z131" s="3">
        <v>5</v>
      </c>
      <c r="AA131" s="3">
        <v>4</v>
      </c>
      <c r="AB131" s="4"/>
      <c r="AC131" s="11" t="s">
        <v>640</v>
      </c>
    </row>
    <row r="132" spans="1:29" ht="16" customHeight="1" x14ac:dyDescent="0.35">
      <c r="A132" s="6">
        <v>645</v>
      </c>
      <c r="B132" s="8">
        <v>45486</v>
      </c>
      <c r="C132" s="19">
        <v>0.60818287037037033</v>
      </c>
      <c r="D132" s="19" t="s">
        <v>142</v>
      </c>
      <c r="E132" s="3" t="s">
        <v>33</v>
      </c>
      <c r="F132" s="3">
        <v>8</v>
      </c>
      <c r="G132" s="4"/>
      <c r="H132" s="3" t="s">
        <v>33</v>
      </c>
      <c r="I132" s="4"/>
      <c r="J132" s="22">
        <f t="shared" si="2"/>
        <v>0</v>
      </c>
      <c r="K132" s="4"/>
      <c r="L132" s="4"/>
      <c r="M132" s="4"/>
      <c r="N132" s="4" t="s">
        <v>1116</v>
      </c>
      <c r="O132" s="4" t="s">
        <v>1116</v>
      </c>
      <c r="P132" s="4"/>
      <c r="Q132" s="3" t="s">
        <v>30</v>
      </c>
      <c r="R132" s="3" t="s">
        <v>252</v>
      </c>
      <c r="S132" s="3" t="s">
        <v>30</v>
      </c>
      <c r="T132" s="3" t="s">
        <v>643</v>
      </c>
      <c r="U132" s="3" t="s">
        <v>644</v>
      </c>
      <c r="V132" s="3" t="s">
        <v>645</v>
      </c>
      <c r="W132" s="4"/>
      <c r="X132" s="3">
        <v>4</v>
      </c>
      <c r="Y132" s="3">
        <v>3</v>
      </c>
      <c r="Z132" s="3">
        <v>5</v>
      </c>
      <c r="AA132" s="3">
        <v>2</v>
      </c>
      <c r="AB132" s="3" t="s">
        <v>646</v>
      </c>
      <c r="AC132" s="11" t="s">
        <v>647</v>
      </c>
    </row>
    <row r="133" spans="1:29" ht="16" customHeight="1" x14ac:dyDescent="0.35">
      <c r="A133" s="6">
        <v>642</v>
      </c>
      <c r="B133" s="8">
        <v>45488</v>
      </c>
      <c r="C133" s="19">
        <v>0.52353009259259264</v>
      </c>
      <c r="D133" s="19" t="s">
        <v>142</v>
      </c>
      <c r="E133" s="3" t="s">
        <v>30</v>
      </c>
      <c r="F133" s="4"/>
      <c r="G133" s="3">
        <v>40</v>
      </c>
      <c r="H133" s="3" t="s">
        <v>30</v>
      </c>
      <c r="I133" s="3">
        <v>75</v>
      </c>
      <c r="J133" s="22">
        <f t="shared" si="2"/>
        <v>35</v>
      </c>
      <c r="K133" s="3" t="s">
        <v>30</v>
      </c>
      <c r="L133" s="4"/>
      <c r="M133" s="3" t="s">
        <v>30</v>
      </c>
      <c r="N133" s="3" t="s">
        <v>30</v>
      </c>
      <c r="O133" s="3" t="s">
        <v>34</v>
      </c>
      <c r="P133" s="3">
        <v>40</v>
      </c>
      <c r="Q133" s="3" t="s">
        <v>33</v>
      </c>
      <c r="R133" s="3" t="s">
        <v>130</v>
      </c>
      <c r="S133" s="3" t="s">
        <v>33</v>
      </c>
      <c r="T133" s="4"/>
      <c r="U133" s="4"/>
      <c r="V133" s="4"/>
      <c r="W133" s="4"/>
      <c r="X133" s="3">
        <v>5</v>
      </c>
      <c r="Y133" s="3">
        <v>5</v>
      </c>
      <c r="Z133" s="3">
        <v>5</v>
      </c>
      <c r="AA133" s="3">
        <v>5</v>
      </c>
      <c r="AB133" s="4"/>
      <c r="AC133" s="11" t="s">
        <v>651</v>
      </c>
    </row>
    <row r="134" spans="1:29" ht="16" customHeight="1" x14ac:dyDescent="0.35">
      <c r="A134" s="6">
        <v>636</v>
      </c>
      <c r="B134" s="8">
        <v>45488</v>
      </c>
      <c r="C134" s="19">
        <v>0.96461805555555558</v>
      </c>
      <c r="D134" s="19" t="s">
        <v>29</v>
      </c>
      <c r="E134" s="3" t="s">
        <v>30</v>
      </c>
      <c r="F134" s="4"/>
      <c r="G134" s="3">
        <v>17</v>
      </c>
      <c r="H134" s="3" t="s">
        <v>33</v>
      </c>
      <c r="I134" s="4"/>
      <c r="J134" s="22">
        <f t="shared" si="2"/>
        <v>-17</v>
      </c>
      <c r="K134" s="4"/>
      <c r="L134" s="4"/>
      <c r="M134" s="4"/>
      <c r="N134" s="4" t="s">
        <v>1116</v>
      </c>
      <c r="O134" s="4" t="s">
        <v>1116</v>
      </c>
      <c r="P134" s="4"/>
      <c r="Q134" s="3" t="s">
        <v>30</v>
      </c>
      <c r="R134" s="3" t="s">
        <v>267</v>
      </c>
      <c r="S134" s="3" t="s">
        <v>30</v>
      </c>
      <c r="T134" s="3" t="s">
        <v>653</v>
      </c>
      <c r="U134" s="3" t="s">
        <v>53</v>
      </c>
      <c r="V134" s="3" t="s">
        <v>654</v>
      </c>
      <c r="W134" s="4"/>
      <c r="X134" s="3">
        <v>4</v>
      </c>
      <c r="Y134" s="3">
        <v>5</v>
      </c>
      <c r="Z134" s="3">
        <v>5</v>
      </c>
      <c r="AA134" s="3">
        <v>3</v>
      </c>
      <c r="AB134" s="4"/>
      <c r="AC134" s="11" t="s">
        <v>655</v>
      </c>
    </row>
    <row r="135" spans="1:29" ht="16" customHeight="1" x14ac:dyDescent="0.35">
      <c r="A135" s="6">
        <v>608</v>
      </c>
      <c r="B135" s="8">
        <v>45492</v>
      </c>
      <c r="C135" s="19">
        <v>0.97859953703703706</v>
      </c>
      <c r="D135" s="19" t="s">
        <v>29</v>
      </c>
      <c r="E135" s="3" t="s">
        <v>30</v>
      </c>
      <c r="F135" s="4"/>
      <c r="G135" s="3">
        <v>30</v>
      </c>
      <c r="H135" s="3" t="s">
        <v>30</v>
      </c>
      <c r="I135" s="3">
        <v>20</v>
      </c>
      <c r="J135" s="22">
        <f t="shared" si="2"/>
        <v>-10</v>
      </c>
      <c r="K135" s="3" t="s">
        <v>30</v>
      </c>
      <c r="L135" s="4"/>
      <c r="M135" s="3" t="s">
        <v>33</v>
      </c>
      <c r="N135" s="3" t="s">
        <v>30</v>
      </c>
      <c r="O135" s="3" t="s">
        <v>44</v>
      </c>
      <c r="P135" s="3">
        <v>20</v>
      </c>
      <c r="Q135" s="3" t="s">
        <v>33</v>
      </c>
      <c r="R135" s="3" t="s">
        <v>1046</v>
      </c>
      <c r="S135" s="3" t="s">
        <v>33</v>
      </c>
      <c r="T135" s="4"/>
      <c r="U135" s="4"/>
      <c r="V135" s="4"/>
      <c r="W135" s="4"/>
      <c r="X135" s="3">
        <v>5</v>
      </c>
      <c r="Y135" s="3">
        <v>4</v>
      </c>
      <c r="Z135" s="3">
        <v>4</v>
      </c>
      <c r="AA135" s="3">
        <v>4</v>
      </c>
      <c r="AB135" s="3" t="s">
        <v>658</v>
      </c>
      <c r="AC135" s="11" t="s">
        <v>659</v>
      </c>
    </row>
    <row r="136" spans="1:29" ht="16" customHeight="1" x14ac:dyDescent="0.35">
      <c r="A136" s="6">
        <v>606</v>
      </c>
      <c r="B136" s="8">
        <v>45496</v>
      </c>
      <c r="C136" s="19">
        <v>0.68746527777777777</v>
      </c>
      <c r="D136" s="19" t="s">
        <v>29</v>
      </c>
      <c r="E136" s="3" t="s">
        <v>30</v>
      </c>
      <c r="F136" s="4"/>
      <c r="G136" s="3">
        <v>32</v>
      </c>
      <c r="H136" s="3" t="s">
        <v>30</v>
      </c>
      <c r="I136" s="3">
        <v>17</v>
      </c>
      <c r="J136" s="22">
        <f t="shared" si="2"/>
        <v>-15</v>
      </c>
      <c r="K136" s="3" t="s">
        <v>33</v>
      </c>
      <c r="L136" s="4"/>
      <c r="M136" s="3" t="s">
        <v>33</v>
      </c>
      <c r="N136" s="3" t="s">
        <v>33</v>
      </c>
      <c r="O136" s="3" t="s">
        <v>44</v>
      </c>
      <c r="P136" s="3">
        <v>25</v>
      </c>
      <c r="Q136" s="3" t="s">
        <v>33</v>
      </c>
      <c r="R136" s="3" t="s">
        <v>1047</v>
      </c>
      <c r="S136" s="3" t="s">
        <v>33</v>
      </c>
      <c r="T136" s="4"/>
      <c r="U136" s="4"/>
      <c r="V136" s="4"/>
      <c r="W136" s="4"/>
      <c r="X136" s="3">
        <v>4</v>
      </c>
      <c r="Y136" s="3">
        <v>4</v>
      </c>
      <c r="Z136" s="3">
        <v>4</v>
      </c>
      <c r="AA136" s="3">
        <v>4</v>
      </c>
      <c r="AB136" s="4"/>
      <c r="AC136" s="11" t="s">
        <v>437</v>
      </c>
    </row>
    <row r="137" spans="1:29" ht="16" customHeight="1" x14ac:dyDescent="0.35">
      <c r="A137" s="6">
        <v>605</v>
      </c>
      <c r="B137" s="8">
        <v>45496</v>
      </c>
      <c r="C137" s="19">
        <v>0.68758101851851849</v>
      </c>
      <c r="D137" s="19" t="s">
        <v>29</v>
      </c>
      <c r="E137" s="3" t="s">
        <v>33</v>
      </c>
      <c r="F137" s="3">
        <v>3</v>
      </c>
      <c r="G137" s="4"/>
      <c r="H137" s="3" t="s">
        <v>33</v>
      </c>
      <c r="I137" s="4"/>
      <c r="J137" s="22">
        <f t="shared" si="2"/>
        <v>0</v>
      </c>
      <c r="K137" s="4"/>
      <c r="L137" s="4"/>
      <c r="M137" s="4"/>
      <c r="N137" s="4" t="s">
        <v>1116</v>
      </c>
      <c r="O137" s="4" t="s">
        <v>1116</v>
      </c>
      <c r="P137" s="4"/>
      <c r="Q137" s="3" t="s">
        <v>33</v>
      </c>
      <c r="R137" s="3" t="s">
        <v>46</v>
      </c>
      <c r="S137" s="3" t="s">
        <v>33</v>
      </c>
      <c r="T137" s="4"/>
      <c r="U137" s="4"/>
      <c r="V137" s="4"/>
      <c r="W137" s="4"/>
      <c r="X137" s="3">
        <v>4</v>
      </c>
      <c r="Y137" s="3">
        <v>4</v>
      </c>
      <c r="Z137" s="3">
        <v>3</v>
      </c>
      <c r="AA137" s="3">
        <v>3</v>
      </c>
      <c r="AB137" s="4"/>
      <c r="AC137" s="11" t="s">
        <v>663</v>
      </c>
    </row>
    <row r="138" spans="1:29" ht="16" customHeight="1" x14ac:dyDescent="0.35">
      <c r="A138" s="6">
        <v>604</v>
      </c>
      <c r="B138" s="8">
        <v>45496</v>
      </c>
      <c r="C138" s="19">
        <v>0.68778935185185175</v>
      </c>
      <c r="D138" s="19" t="s">
        <v>29</v>
      </c>
      <c r="E138" s="3" t="s">
        <v>30</v>
      </c>
      <c r="F138" s="4"/>
      <c r="G138" s="3">
        <v>18</v>
      </c>
      <c r="H138" s="3" t="s">
        <v>30</v>
      </c>
      <c r="I138" s="3">
        <v>18</v>
      </c>
      <c r="J138" s="22">
        <f t="shared" si="2"/>
        <v>0</v>
      </c>
      <c r="K138" s="3" t="s">
        <v>30</v>
      </c>
      <c r="L138" s="4"/>
      <c r="M138" s="3" t="s">
        <v>33</v>
      </c>
      <c r="N138" s="3" t="s">
        <v>33</v>
      </c>
      <c r="O138" s="3" t="s">
        <v>34</v>
      </c>
      <c r="P138" s="3" t="s">
        <v>74</v>
      </c>
      <c r="Q138" s="3" t="s">
        <v>33</v>
      </c>
      <c r="R138" s="3" t="s">
        <v>124</v>
      </c>
      <c r="S138" s="3" t="s">
        <v>33</v>
      </c>
      <c r="T138" s="4"/>
      <c r="U138" s="4"/>
      <c r="V138" s="4"/>
      <c r="W138" s="4"/>
      <c r="X138" s="3">
        <v>2</v>
      </c>
      <c r="Y138" s="3">
        <v>5</v>
      </c>
      <c r="Z138" s="3">
        <v>4</v>
      </c>
      <c r="AA138" s="3">
        <v>1</v>
      </c>
      <c r="AB138" s="3" t="s">
        <v>665</v>
      </c>
      <c r="AC138" s="11" t="s">
        <v>666</v>
      </c>
    </row>
    <row r="139" spans="1:29" ht="16" customHeight="1" x14ac:dyDescent="0.35">
      <c r="A139" s="6">
        <v>602</v>
      </c>
      <c r="B139" s="8">
        <v>45496</v>
      </c>
      <c r="C139" s="19">
        <v>0.6881828703703704</v>
      </c>
      <c r="D139" s="19" t="s">
        <v>142</v>
      </c>
      <c r="E139" s="3" t="s">
        <v>33</v>
      </c>
      <c r="F139" s="3">
        <v>1</v>
      </c>
      <c r="G139" s="4"/>
      <c r="H139" s="3" t="s">
        <v>30</v>
      </c>
      <c r="I139" s="3">
        <v>35</v>
      </c>
      <c r="J139" s="22">
        <f t="shared" si="2"/>
        <v>35</v>
      </c>
      <c r="K139" s="3" t="s">
        <v>30</v>
      </c>
      <c r="L139" s="4"/>
      <c r="M139" s="3" t="s">
        <v>33</v>
      </c>
      <c r="N139" s="3" t="s">
        <v>30</v>
      </c>
      <c r="O139" s="3" t="s">
        <v>34</v>
      </c>
      <c r="P139" s="3" t="s">
        <v>74</v>
      </c>
      <c r="Q139" s="3" t="s">
        <v>30</v>
      </c>
      <c r="R139" s="3" t="s">
        <v>124</v>
      </c>
      <c r="S139" s="3" t="s">
        <v>33</v>
      </c>
      <c r="T139" s="4"/>
      <c r="U139" s="4"/>
      <c r="V139" s="4"/>
      <c r="W139" s="4"/>
      <c r="X139" s="3">
        <v>3</v>
      </c>
      <c r="Y139" s="3">
        <v>3</v>
      </c>
      <c r="Z139" s="3">
        <v>4</v>
      </c>
      <c r="AA139" s="3">
        <v>3</v>
      </c>
      <c r="AB139" s="4"/>
      <c r="AC139" s="11" t="s">
        <v>668</v>
      </c>
    </row>
    <row r="140" spans="1:29" ht="16" customHeight="1" x14ac:dyDescent="0.35">
      <c r="A140" s="6">
        <v>600</v>
      </c>
      <c r="B140" s="8">
        <v>45496</v>
      </c>
      <c r="C140" s="19">
        <v>0.6882638888888889</v>
      </c>
      <c r="D140" s="19" t="s">
        <v>29</v>
      </c>
      <c r="E140" s="3" t="s">
        <v>33</v>
      </c>
      <c r="F140" s="3">
        <v>0</v>
      </c>
      <c r="G140" s="4"/>
      <c r="H140" s="3" t="s">
        <v>30</v>
      </c>
      <c r="I140" s="3">
        <v>33.5</v>
      </c>
      <c r="J140" s="22">
        <f t="shared" si="2"/>
        <v>33.5</v>
      </c>
      <c r="K140" s="3" t="s">
        <v>30</v>
      </c>
      <c r="L140" s="4"/>
      <c r="M140" s="3" t="s">
        <v>30</v>
      </c>
      <c r="N140" s="3" t="s">
        <v>30</v>
      </c>
      <c r="O140" s="3" t="s">
        <v>34</v>
      </c>
      <c r="P140" s="3">
        <v>40</v>
      </c>
      <c r="Q140" s="3" t="s">
        <v>33</v>
      </c>
      <c r="R140" s="3" t="s">
        <v>1021</v>
      </c>
      <c r="S140" s="3" t="s">
        <v>33</v>
      </c>
      <c r="T140" s="4"/>
      <c r="U140" s="4"/>
      <c r="V140" s="4"/>
      <c r="W140" s="4"/>
      <c r="X140" s="3">
        <v>3</v>
      </c>
      <c r="Y140" s="3">
        <v>4</v>
      </c>
      <c r="Z140" s="3">
        <v>3</v>
      </c>
      <c r="AA140" s="3">
        <v>4</v>
      </c>
      <c r="AB140" s="4"/>
      <c r="AC140" s="11" t="s">
        <v>671</v>
      </c>
    </row>
    <row r="141" spans="1:29" ht="16" customHeight="1" x14ac:dyDescent="0.35">
      <c r="A141" s="6">
        <v>599</v>
      </c>
      <c r="B141" s="8">
        <v>45496</v>
      </c>
      <c r="C141" s="19">
        <v>0.68859953703703702</v>
      </c>
      <c r="D141" s="19" t="s">
        <v>29</v>
      </c>
      <c r="E141" s="3" t="s">
        <v>33</v>
      </c>
      <c r="F141" s="3">
        <v>0</v>
      </c>
      <c r="G141" s="4"/>
      <c r="H141" s="3" t="s">
        <v>30</v>
      </c>
      <c r="I141" s="3">
        <v>57.8</v>
      </c>
      <c r="J141" s="22">
        <f t="shared" si="2"/>
        <v>57.8</v>
      </c>
      <c r="K141" s="3" t="s">
        <v>30</v>
      </c>
      <c r="L141" s="4"/>
      <c r="M141" s="3" t="s">
        <v>33</v>
      </c>
      <c r="N141" s="3" t="s">
        <v>30</v>
      </c>
      <c r="O141" s="3" t="s">
        <v>34</v>
      </c>
      <c r="P141" s="3" t="s">
        <v>74</v>
      </c>
      <c r="Q141" s="3" t="s">
        <v>33</v>
      </c>
      <c r="R141" s="3" t="s">
        <v>130</v>
      </c>
      <c r="S141" s="3" t="s">
        <v>30</v>
      </c>
      <c r="T141" s="3" t="s">
        <v>674</v>
      </c>
      <c r="U141" s="3" t="s">
        <v>675</v>
      </c>
      <c r="V141" s="3" t="s">
        <v>676</v>
      </c>
      <c r="W141" s="4"/>
      <c r="X141" s="3">
        <v>4</v>
      </c>
      <c r="Y141" s="3">
        <v>3</v>
      </c>
      <c r="Z141" s="3">
        <v>3</v>
      </c>
      <c r="AA141" s="3">
        <v>4</v>
      </c>
      <c r="AB141" s="4"/>
      <c r="AC141" s="11" t="s">
        <v>677</v>
      </c>
    </row>
    <row r="142" spans="1:29" ht="16" customHeight="1" x14ac:dyDescent="0.35">
      <c r="A142" s="6">
        <v>598</v>
      </c>
      <c r="B142" s="8">
        <v>45496</v>
      </c>
      <c r="C142" s="19">
        <v>0.68864583333333329</v>
      </c>
      <c r="D142" s="19" t="s">
        <v>29</v>
      </c>
      <c r="E142" s="3" t="s">
        <v>30</v>
      </c>
      <c r="F142" s="4"/>
      <c r="G142" s="3">
        <v>40</v>
      </c>
      <c r="H142" s="3" t="s">
        <v>30</v>
      </c>
      <c r="I142" s="3">
        <v>48</v>
      </c>
      <c r="J142" s="22">
        <f t="shared" si="2"/>
        <v>8</v>
      </c>
      <c r="K142" s="3" t="s">
        <v>30</v>
      </c>
      <c r="L142" s="4"/>
      <c r="M142" s="3" t="s">
        <v>33</v>
      </c>
      <c r="N142" s="3" t="s">
        <v>30</v>
      </c>
      <c r="O142" s="3" t="s">
        <v>34</v>
      </c>
      <c r="P142" s="3">
        <v>40</v>
      </c>
      <c r="Q142" s="3" t="s">
        <v>30</v>
      </c>
      <c r="R142" s="3" t="s">
        <v>107</v>
      </c>
      <c r="S142" s="3" t="s">
        <v>33</v>
      </c>
      <c r="T142" s="4"/>
      <c r="U142" s="4"/>
      <c r="V142" s="4"/>
      <c r="W142" s="4"/>
      <c r="X142" s="3">
        <v>4</v>
      </c>
      <c r="Y142" s="3">
        <v>4</v>
      </c>
      <c r="Z142" s="3">
        <v>4</v>
      </c>
      <c r="AA142" s="3">
        <v>3</v>
      </c>
      <c r="AB142" s="4"/>
      <c r="AC142" s="11" t="s">
        <v>680</v>
      </c>
    </row>
    <row r="143" spans="1:29" ht="16" customHeight="1" x14ac:dyDescent="0.35">
      <c r="A143" s="6">
        <v>596</v>
      </c>
      <c r="B143" s="8">
        <v>45496</v>
      </c>
      <c r="C143" s="19">
        <v>0.6896064814814814</v>
      </c>
      <c r="D143" s="19" t="s">
        <v>29</v>
      </c>
      <c r="E143" s="3" t="s">
        <v>33</v>
      </c>
      <c r="F143" s="3">
        <v>1</v>
      </c>
      <c r="G143" s="4"/>
      <c r="H143" s="3" t="s">
        <v>33</v>
      </c>
      <c r="I143" s="4"/>
      <c r="J143" s="22">
        <f t="shared" si="2"/>
        <v>0</v>
      </c>
      <c r="K143" s="4"/>
      <c r="L143" s="4"/>
      <c r="M143" s="4"/>
      <c r="N143" s="4" t="s">
        <v>1116</v>
      </c>
      <c r="O143" s="4" t="s">
        <v>1116</v>
      </c>
      <c r="P143" s="4"/>
      <c r="Q143" s="3" t="s">
        <v>30</v>
      </c>
      <c r="R143" s="3" t="s">
        <v>1030</v>
      </c>
      <c r="S143" s="3" t="s">
        <v>33</v>
      </c>
      <c r="T143" s="4"/>
      <c r="U143" s="4"/>
      <c r="V143" s="4"/>
      <c r="W143" s="4"/>
      <c r="X143" s="3">
        <v>4</v>
      </c>
      <c r="Y143" s="3">
        <v>4</v>
      </c>
      <c r="Z143" s="3">
        <v>4</v>
      </c>
      <c r="AA143" s="3">
        <v>3</v>
      </c>
      <c r="AB143" s="3" t="s">
        <v>683</v>
      </c>
      <c r="AC143" s="11" t="s">
        <v>257</v>
      </c>
    </row>
    <row r="144" spans="1:29" ht="16" customHeight="1" x14ac:dyDescent="0.35">
      <c r="A144" s="6">
        <v>593</v>
      </c>
      <c r="B144" s="8">
        <v>45496</v>
      </c>
      <c r="C144" s="19">
        <v>0.69030092592592596</v>
      </c>
      <c r="D144" s="19" t="s">
        <v>29</v>
      </c>
      <c r="E144" s="3" t="s">
        <v>30</v>
      </c>
      <c r="F144" s="4"/>
      <c r="G144" s="3">
        <v>43</v>
      </c>
      <c r="H144" s="3" t="s">
        <v>30</v>
      </c>
      <c r="I144" s="3">
        <v>45</v>
      </c>
      <c r="J144" s="22">
        <f t="shared" si="2"/>
        <v>2</v>
      </c>
      <c r="K144" s="3" t="s">
        <v>30</v>
      </c>
      <c r="L144" s="4"/>
      <c r="M144" s="3" t="s">
        <v>33</v>
      </c>
      <c r="N144" s="3" t="s">
        <v>33</v>
      </c>
      <c r="O144" s="3" t="s">
        <v>34</v>
      </c>
      <c r="P144" s="3" t="s">
        <v>74</v>
      </c>
      <c r="Q144" s="3" t="s">
        <v>30</v>
      </c>
      <c r="R144" s="3" t="s">
        <v>107</v>
      </c>
      <c r="S144" s="3" t="s">
        <v>33</v>
      </c>
      <c r="T144" s="4"/>
      <c r="U144" s="4"/>
      <c r="V144" s="4"/>
      <c r="W144" s="4"/>
      <c r="X144" s="3">
        <v>4</v>
      </c>
      <c r="Y144" s="3">
        <v>3</v>
      </c>
      <c r="Z144" s="3">
        <v>4</v>
      </c>
      <c r="AA144" s="3">
        <v>2</v>
      </c>
      <c r="AB144" s="3" t="s">
        <v>686</v>
      </c>
      <c r="AC144" s="11" t="s">
        <v>134</v>
      </c>
    </row>
    <row r="145" spans="1:29" ht="16" customHeight="1" x14ac:dyDescent="0.35">
      <c r="A145" s="6">
        <v>590</v>
      </c>
      <c r="B145" s="8">
        <v>45496</v>
      </c>
      <c r="C145" s="19">
        <v>0.69170138888888888</v>
      </c>
      <c r="D145" s="19" t="s">
        <v>29</v>
      </c>
      <c r="E145" s="3" t="s">
        <v>33</v>
      </c>
      <c r="F145" s="3">
        <v>3</v>
      </c>
      <c r="G145" s="4"/>
      <c r="H145" s="3" t="s">
        <v>33</v>
      </c>
      <c r="I145" s="4"/>
      <c r="J145" s="22">
        <f t="shared" si="2"/>
        <v>0</v>
      </c>
      <c r="K145" s="4"/>
      <c r="L145" s="4"/>
      <c r="M145" s="4"/>
      <c r="N145" s="4" t="s">
        <v>1116</v>
      </c>
      <c r="O145" s="4" t="s">
        <v>1116</v>
      </c>
      <c r="P145" s="4"/>
      <c r="Q145" s="3" t="s">
        <v>33</v>
      </c>
      <c r="R145" s="3" t="s">
        <v>1048</v>
      </c>
      <c r="S145" s="3" t="s">
        <v>33</v>
      </c>
      <c r="T145" s="4"/>
      <c r="U145" s="4"/>
      <c r="V145" s="4"/>
      <c r="W145" s="4"/>
      <c r="X145" s="3">
        <v>5</v>
      </c>
      <c r="Y145" s="3">
        <v>5</v>
      </c>
      <c r="Z145" s="3">
        <v>4</v>
      </c>
      <c r="AA145" s="3">
        <v>4</v>
      </c>
      <c r="AB145" s="4"/>
      <c r="AC145" s="11" t="s">
        <v>689</v>
      </c>
    </row>
    <row r="146" spans="1:29" ht="16" customHeight="1" x14ac:dyDescent="0.35">
      <c r="A146" s="6">
        <v>587</v>
      </c>
      <c r="B146" s="8">
        <v>45496</v>
      </c>
      <c r="C146" s="19">
        <v>0.69271990740740741</v>
      </c>
      <c r="D146" s="19" t="s">
        <v>29</v>
      </c>
      <c r="E146" s="3" t="s">
        <v>33</v>
      </c>
      <c r="F146" s="3">
        <v>1</v>
      </c>
      <c r="G146" s="4"/>
      <c r="H146" s="3" t="s">
        <v>30</v>
      </c>
      <c r="I146" s="3">
        <v>28</v>
      </c>
      <c r="J146" s="22">
        <f t="shared" si="2"/>
        <v>28</v>
      </c>
      <c r="K146" s="3" t="s">
        <v>30</v>
      </c>
      <c r="L146" s="4"/>
      <c r="M146" s="3" t="s">
        <v>33</v>
      </c>
      <c r="N146" s="3" t="s">
        <v>30</v>
      </c>
      <c r="O146" s="3" t="s">
        <v>34</v>
      </c>
      <c r="P146" s="3">
        <v>40</v>
      </c>
      <c r="Q146" s="3" t="s">
        <v>33</v>
      </c>
      <c r="R146" s="3" t="s">
        <v>46</v>
      </c>
      <c r="S146" s="3" t="s">
        <v>30</v>
      </c>
      <c r="T146" s="3" t="s">
        <v>191</v>
      </c>
      <c r="U146" s="3" t="s">
        <v>53</v>
      </c>
      <c r="V146" s="3" t="s">
        <v>53</v>
      </c>
      <c r="W146" s="4"/>
      <c r="X146" s="3">
        <v>5</v>
      </c>
      <c r="Y146" s="3">
        <v>5</v>
      </c>
      <c r="Z146" s="3">
        <v>5</v>
      </c>
      <c r="AA146" s="3">
        <v>5</v>
      </c>
      <c r="AB146" s="3" t="s">
        <v>691</v>
      </c>
      <c r="AC146" s="11" t="s">
        <v>692</v>
      </c>
    </row>
    <row r="147" spans="1:29" ht="16" customHeight="1" x14ac:dyDescent="0.35">
      <c r="A147" s="6">
        <v>585</v>
      </c>
      <c r="B147" s="8">
        <v>45496</v>
      </c>
      <c r="C147" s="19">
        <v>0.69351851851851853</v>
      </c>
      <c r="D147" s="19" t="s">
        <v>29</v>
      </c>
      <c r="E147" s="3" t="s">
        <v>30</v>
      </c>
      <c r="F147" s="4"/>
      <c r="G147" s="3">
        <v>17.7</v>
      </c>
      <c r="H147" s="3" t="s">
        <v>30</v>
      </c>
      <c r="I147" s="3">
        <v>20.5</v>
      </c>
      <c r="J147" s="22">
        <f t="shared" si="2"/>
        <v>2.8000000000000007</v>
      </c>
      <c r="K147" s="3" t="s">
        <v>30</v>
      </c>
      <c r="L147" s="4"/>
      <c r="M147" s="3" t="s">
        <v>30</v>
      </c>
      <c r="N147" s="3" t="s">
        <v>30</v>
      </c>
      <c r="O147" s="3" t="s">
        <v>34</v>
      </c>
      <c r="P147" s="3">
        <v>40</v>
      </c>
      <c r="Q147" s="3" t="s">
        <v>33</v>
      </c>
      <c r="R147" s="3" t="s">
        <v>46</v>
      </c>
      <c r="S147" s="3" t="s">
        <v>30</v>
      </c>
      <c r="T147" s="3" t="s">
        <v>95</v>
      </c>
      <c r="U147" s="3" t="s">
        <v>696</v>
      </c>
      <c r="V147" s="3" t="s">
        <v>697</v>
      </c>
      <c r="W147" s="4"/>
      <c r="X147" s="3">
        <v>5</v>
      </c>
      <c r="Y147" s="3">
        <v>5</v>
      </c>
      <c r="Z147" s="3">
        <v>5</v>
      </c>
      <c r="AA147" s="3">
        <v>5</v>
      </c>
      <c r="AB147" s="4"/>
      <c r="AC147" s="11" t="s">
        <v>698</v>
      </c>
    </row>
    <row r="148" spans="1:29" ht="16" customHeight="1" x14ac:dyDescent="0.35">
      <c r="A148" s="6">
        <v>534</v>
      </c>
      <c r="B148" s="8">
        <v>45496</v>
      </c>
      <c r="C148" s="19">
        <v>0.69650462962962967</v>
      </c>
      <c r="D148" s="19" t="s">
        <v>29</v>
      </c>
      <c r="E148" s="3" t="s">
        <v>30</v>
      </c>
      <c r="F148" s="4"/>
      <c r="G148" s="3">
        <v>26</v>
      </c>
      <c r="H148" s="3" t="s">
        <v>30</v>
      </c>
      <c r="I148" s="3">
        <v>26</v>
      </c>
      <c r="J148" s="22">
        <f t="shared" si="2"/>
        <v>0</v>
      </c>
      <c r="K148" s="3" t="s">
        <v>30</v>
      </c>
      <c r="L148" s="4"/>
      <c r="M148" s="3" t="s">
        <v>33</v>
      </c>
      <c r="N148" s="3" t="s">
        <v>33</v>
      </c>
      <c r="O148" s="3" t="s">
        <v>34</v>
      </c>
      <c r="P148" s="3">
        <v>35</v>
      </c>
      <c r="Q148" s="3" t="s">
        <v>30</v>
      </c>
      <c r="R148" s="3" t="s">
        <v>46</v>
      </c>
      <c r="S148" s="3" t="s">
        <v>33</v>
      </c>
      <c r="T148" s="4"/>
      <c r="U148" s="4"/>
      <c r="V148" s="4"/>
      <c r="W148" s="4"/>
      <c r="X148" s="3">
        <v>5</v>
      </c>
      <c r="Y148" s="3">
        <v>5</v>
      </c>
      <c r="Z148" s="3">
        <v>5</v>
      </c>
      <c r="AA148" s="3">
        <v>3</v>
      </c>
      <c r="AB148" s="3" t="s">
        <v>700</v>
      </c>
      <c r="AC148" s="11" t="s">
        <v>701</v>
      </c>
    </row>
    <row r="149" spans="1:29" ht="16" customHeight="1" x14ac:dyDescent="0.35">
      <c r="A149" s="6">
        <v>533</v>
      </c>
      <c r="B149" s="8">
        <v>45496</v>
      </c>
      <c r="C149" s="19">
        <v>0.69702546296296297</v>
      </c>
      <c r="D149" s="19" t="s">
        <v>29</v>
      </c>
      <c r="E149" s="3" t="s">
        <v>33</v>
      </c>
      <c r="F149" s="3">
        <v>10</v>
      </c>
      <c r="G149" s="4"/>
      <c r="H149" s="3" t="s">
        <v>30</v>
      </c>
      <c r="I149" s="3">
        <v>20</v>
      </c>
      <c r="J149" s="22">
        <f t="shared" si="2"/>
        <v>20</v>
      </c>
      <c r="K149" s="3" t="s">
        <v>30</v>
      </c>
      <c r="L149" s="4"/>
      <c r="M149" s="3" t="s">
        <v>33</v>
      </c>
      <c r="N149" s="3" t="s">
        <v>30</v>
      </c>
      <c r="O149" s="3" t="s">
        <v>34</v>
      </c>
      <c r="P149" s="3">
        <v>40</v>
      </c>
      <c r="Q149" s="3" t="s">
        <v>33</v>
      </c>
      <c r="R149" s="3" t="s">
        <v>143</v>
      </c>
      <c r="S149" s="3" t="s">
        <v>33</v>
      </c>
      <c r="T149" s="4"/>
      <c r="U149" s="4"/>
      <c r="V149" s="4"/>
      <c r="W149" s="4"/>
      <c r="X149" s="3">
        <v>5</v>
      </c>
      <c r="Y149" s="3">
        <v>5</v>
      </c>
      <c r="Z149" s="3">
        <v>5</v>
      </c>
      <c r="AA149" s="3">
        <v>5</v>
      </c>
      <c r="AB149" s="4"/>
      <c r="AC149" s="11" t="s">
        <v>262</v>
      </c>
    </row>
    <row r="150" spans="1:29" ht="16" customHeight="1" x14ac:dyDescent="0.35">
      <c r="A150" s="6">
        <v>530</v>
      </c>
      <c r="B150" s="8">
        <v>45496</v>
      </c>
      <c r="C150" s="19">
        <v>0.70133101851851853</v>
      </c>
      <c r="D150" s="19" t="s">
        <v>29</v>
      </c>
      <c r="E150" s="3" t="s">
        <v>30</v>
      </c>
      <c r="F150" s="4"/>
      <c r="G150" s="3">
        <v>30</v>
      </c>
      <c r="H150" s="3" t="s">
        <v>30</v>
      </c>
      <c r="I150" s="3">
        <v>30</v>
      </c>
      <c r="J150" s="22">
        <f t="shared" si="2"/>
        <v>0</v>
      </c>
      <c r="K150" s="3" t="s">
        <v>30</v>
      </c>
      <c r="L150" s="4"/>
      <c r="M150" s="3" t="s">
        <v>33</v>
      </c>
      <c r="N150" s="3" t="s">
        <v>33</v>
      </c>
      <c r="O150" s="3" t="s">
        <v>34</v>
      </c>
      <c r="P150" s="3">
        <v>35</v>
      </c>
      <c r="Q150" s="3" t="s">
        <v>33</v>
      </c>
      <c r="R150" s="3" t="s">
        <v>51</v>
      </c>
      <c r="S150" s="3" t="s">
        <v>33</v>
      </c>
      <c r="T150" s="4"/>
      <c r="U150" s="4"/>
      <c r="V150" s="4"/>
      <c r="W150" s="4"/>
      <c r="X150" s="3">
        <v>5</v>
      </c>
      <c r="Y150" s="3">
        <v>5</v>
      </c>
      <c r="Z150" s="3">
        <v>5</v>
      </c>
      <c r="AA150" s="3">
        <v>5</v>
      </c>
      <c r="AB150" s="4"/>
      <c r="AC150" s="11" t="s">
        <v>262</v>
      </c>
    </row>
    <row r="151" spans="1:29" ht="16" customHeight="1" x14ac:dyDescent="0.35">
      <c r="A151" s="6">
        <v>524</v>
      </c>
      <c r="B151" s="8">
        <v>45496</v>
      </c>
      <c r="C151" s="19">
        <v>0.702662037037037</v>
      </c>
      <c r="D151" s="19" t="s">
        <v>29</v>
      </c>
      <c r="E151" s="3" t="s">
        <v>30</v>
      </c>
      <c r="F151" s="4"/>
      <c r="G151" s="3">
        <v>17</v>
      </c>
      <c r="H151" s="3" t="s">
        <v>30</v>
      </c>
      <c r="I151" s="3">
        <v>25</v>
      </c>
      <c r="J151" s="22">
        <f t="shared" si="2"/>
        <v>8</v>
      </c>
      <c r="K151" s="3" t="s">
        <v>30</v>
      </c>
      <c r="L151" s="4"/>
      <c r="M151" s="3" t="s">
        <v>30</v>
      </c>
      <c r="N151" s="3" t="s">
        <v>30</v>
      </c>
      <c r="O151" s="3" t="s">
        <v>34</v>
      </c>
      <c r="P151" s="3">
        <v>40</v>
      </c>
      <c r="Q151" s="3" t="s">
        <v>33</v>
      </c>
      <c r="R151" s="3" t="s">
        <v>252</v>
      </c>
      <c r="S151" s="3" t="s">
        <v>33</v>
      </c>
      <c r="T151" s="4"/>
      <c r="U151" s="4"/>
      <c r="V151" s="4"/>
      <c r="W151" s="4"/>
      <c r="X151" s="3">
        <v>5</v>
      </c>
      <c r="Y151" s="3">
        <v>5</v>
      </c>
      <c r="Z151" s="3">
        <v>5</v>
      </c>
      <c r="AA151" s="3">
        <v>5</v>
      </c>
      <c r="AB151" s="4"/>
      <c r="AC151" s="11" t="s">
        <v>426</v>
      </c>
    </row>
    <row r="152" spans="1:29" ht="16" customHeight="1" x14ac:dyDescent="0.35">
      <c r="A152" s="6">
        <v>523</v>
      </c>
      <c r="B152" s="8">
        <v>45496</v>
      </c>
      <c r="C152" s="19">
        <v>0.70591435185185192</v>
      </c>
      <c r="D152" s="19" t="s">
        <v>29</v>
      </c>
      <c r="E152" s="3" t="s">
        <v>30</v>
      </c>
      <c r="F152" s="4"/>
      <c r="G152" s="3">
        <v>15</v>
      </c>
      <c r="H152" s="3" t="s">
        <v>33</v>
      </c>
      <c r="I152" s="4"/>
      <c r="J152" s="22">
        <f t="shared" si="2"/>
        <v>-15</v>
      </c>
      <c r="K152" s="4"/>
      <c r="L152" s="4"/>
      <c r="M152" s="4"/>
      <c r="N152" s="4" t="s">
        <v>1116</v>
      </c>
      <c r="O152" s="4" t="s">
        <v>1116</v>
      </c>
      <c r="P152" s="4"/>
      <c r="Q152" s="3" t="s">
        <v>30</v>
      </c>
      <c r="R152" s="3" t="s">
        <v>252</v>
      </c>
      <c r="S152" s="3" t="s">
        <v>33</v>
      </c>
      <c r="T152" s="4"/>
      <c r="U152" s="4"/>
      <c r="V152" s="4"/>
      <c r="W152" s="4"/>
      <c r="X152" s="3">
        <v>2</v>
      </c>
      <c r="Y152" s="3">
        <v>2</v>
      </c>
      <c r="Z152" s="3">
        <v>3</v>
      </c>
      <c r="AA152" s="3">
        <v>1</v>
      </c>
      <c r="AB152" s="3" t="s">
        <v>706</v>
      </c>
      <c r="AC152" s="11" t="s">
        <v>707</v>
      </c>
    </row>
    <row r="153" spans="1:29" ht="16" customHeight="1" x14ac:dyDescent="0.35">
      <c r="A153" s="6">
        <v>521</v>
      </c>
      <c r="B153" s="8">
        <v>45496</v>
      </c>
      <c r="C153" s="19">
        <v>0.71296296296296291</v>
      </c>
      <c r="D153" s="19" t="s">
        <v>29</v>
      </c>
      <c r="E153" s="3" t="s">
        <v>30</v>
      </c>
      <c r="F153" s="4"/>
      <c r="G153" s="3">
        <v>21</v>
      </c>
      <c r="H153" s="3" t="s">
        <v>30</v>
      </c>
      <c r="I153" s="3">
        <v>23</v>
      </c>
      <c r="J153" s="22">
        <f t="shared" si="2"/>
        <v>2</v>
      </c>
      <c r="K153" s="3" t="s">
        <v>30</v>
      </c>
      <c r="L153" s="4"/>
      <c r="M153" s="3" t="s">
        <v>33</v>
      </c>
      <c r="N153" s="3" t="s">
        <v>33</v>
      </c>
      <c r="O153" s="3" t="s">
        <v>34</v>
      </c>
      <c r="P153" s="3">
        <v>40</v>
      </c>
      <c r="Q153" s="3" t="s">
        <v>30</v>
      </c>
      <c r="R153" s="3" t="s">
        <v>46</v>
      </c>
      <c r="S153" s="3" t="s">
        <v>33</v>
      </c>
      <c r="T153" s="4"/>
      <c r="U153" s="4"/>
      <c r="V153" s="4"/>
      <c r="W153" s="4"/>
      <c r="X153" s="3">
        <v>5</v>
      </c>
      <c r="Y153" s="3">
        <v>4</v>
      </c>
      <c r="Z153" s="3">
        <v>4</v>
      </c>
      <c r="AA153" s="3">
        <v>3</v>
      </c>
      <c r="AB153" s="4"/>
      <c r="AC153" s="11" t="s">
        <v>709</v>
      </c>
    </row>
    <row r="154" spans="1:29" ht="16" customHeight="1" x14ac:dyDescent="0.35">
      <c r="A154" s="6">
        <v>520</v>
      </c>
      <c r="B154" s="8">
        <v>45496</v>
      </c>
      <c r="C154" s="19">
        <v>0.71447916666666667</v>
      </c>
      <c r="D154" s="19" t="s">
        <v>29</v>
      </c>
      <c r="E154" s="3" t="s">
        <v>33</v>
      </c>
      <c r="F154" s="3">
        <v>0</v>
      </c>
      <c r="G154" s="4"/>
      <c r="H154" s="3" t="s">
        <v>30</v>
      </c>
      <c r="I154" s="3">
        <v>25</v>
      </c>
      <c r="J154" s="22">
        <f t="shared" si="2"/>
        <v>25</v>
      </c>
      <c r="K154" s="3" t="s">
        <v>30</v>
      </c>
      <c r="L154" s="4"/>
      <c r="M154" s="3" t="s">
        <v>33</v>
      </c>
      <c r="N154" s="3" t="s">
        <v>30</v>
      </c>
      <c r="O154" s="3" t="s">
        <v>44</v>
      </c>
      <c r="P154" s="3">
        <v>10</v>
      </c>
      <c r="Q154" s="3" t="s">
        <v>33</v>
      </c>
      <c r="R154" s="3" t="s">
        <v>1049</v>
      </c>
      <c r="S154" s="3" t="s">
        <v>33</v>
      </c>
      <c r="T154" s="4"/>
      <c r="U154" s="4"/>
      <c r="V154" s="4"/>
      <c r="W154" s="4"/>
      <c r="X154" s="3">
        <v>4</v>
      </c>
      <c r="Y154" s="3">
        <v>3</v>
      </c>
      <c r="Z154" s="3">
        <v>3</v>
      </c>
      <c r="AA154" s="3">
        <v>3</v>
      </c>
      <c r="AB154" s="3" t="s">
        <v>711</v>
      </c>
      <c r="AC154" s="11" t="s">
        <v>712</v>
      </c>
    </row>
    <row r="155" spans="1:29" ht="16" customHeight="1" x14ac:dyDescent="0.35">
      <c r="A155" s="6">
        <v>518</v>
      </c>
      <c r="B155" s="8">
        <v>45496</v>
      </c>
      <c r="C155" s="19">
        <v>0.72134259259259259</v>
      </c>
      <c r="D155" s="19" t="s">
        <v>29</v>
      </c>
      <c r="E155" s="3" t="s">
        <v>30</v>
      </c>
      <c r="F155" s="4"/>
      <c r="G155" s="3">
        <v>16.350000000000001</v>
      </c>
      <c r="H155" s="3" t="s">
        <v>30</v>
      </c>
      <c r="I155" s="3">
        <v>22.6</v>
      </c>
      <c r="J155" s="22">
        <f t="shared" si="2"/>
        <v>6.25</v>
      </c>
      <c r="K155" s="3" t="s">
        <v>30</v>
      </c>
      <c r="L155" s="4"/>
      <c r="M155" s="3" t="s">
        <v>33</v>
      </c>
      <c r="N155" s="3" t="s">
        <v>30</v>
      </c>
      <c r="O155" s="3" t="s">
        <v>34</v>
      </c>
      <c r="P155" s="3">
        <v>40</v>
      </c>
      <c r="Q155" s="3" t="s">
        <v>30</v>
      </c>
      <c r="R155" s="3" t="s">
        <v>51</v>
      </c>
      <c r="S155" s="3" t="s">
        <v>30</v>
      </c>
      <c r="T155" s="3" t="s">
        <v>556</v>
      </c>
      <c r="U155" s="3" t="s">
        <v>716</v>
      </c>
      <c r="V155" s="3" t="s">
        <v>717</v>
      </c>
      <c r="W155" s="4"/>
      <c r="X155" s="3">
        <v>5</v>
      </c>
      <c r="Y155" s="3">
        <v>5</v>
      </c>
      <c r="Z155" s="3">
        <v>5</v>
      </c>
      <c r="AA155" s="3">
        <v>5</v>
      </c>
      <c r="AB155" s="3" t="s">
        <v>718</v>
      </c>
      <c r="AC155" s="11" t="s">
        <v>719</v>
      </c>
    </row>
    <row r="156" spans="1:29" ht="16" customHeight="1" x14ac:dyDescent="0.35">
      <c r="A156" s="6">
        <v>514</v>
      </c>
      <c r="B156" s="8">
        <v>45496</v>
      </c>
      <c r="C156" s="19">
        <v>0.73298611111111101</v>
      </c>
      <c r="D156" s="19" t="s">
        <v>29</v>
      </c>
      <c r="E156" s="3" t="s">
        <v>30</v>
      </c>
      <c r="F156" s="4"/>
      <c r="G156" s="3">
        <v>30.28</v>
      </c>
      <c r="H156" s="3" t="s">
        <v>30</v>
      </c>
      <c r="I156" s="3">
        <v>56</v>
      </c>
      <c r="J156" s="22">
        <f t="shared" si="2"/>
        <v>25.72</v>
      </c>
      <c r="K156" s="3" t="s">
        <v>30</v>
      </c>
      <c r="L156" s="4"/>
      <c r="M156" s="3" t="s">
        <v>30</v>
      </c>
      <c r="N156" s="3" t="s">
        <v>30</v>
      </c>
      <c r="O156" s="3" t="s">
        <v>34</v>
      </c>
      <c r="P156" s="3" t="s">
        <v>74</v>
      </c>
      <c r="Q156" s="3" t="s">
        <v>33</v>
      </c>
      <c r="R156" s="3" t="s">
        <v>46</v>
      </c>
      <c r="S156" s="3" t="s">
        <v>33</v>
      </c>
      <c r="T156" s="4"/>
      <c r="U156" s="4"/>
      <c r="V156" s="4"/>
      <c r="W156" s="4"/>
      <c r="X156" s="3">
        <v>5</v>
      </c>
      <c r="Y156" s="3">
        <v>5</v>
      </c>
      <c r="Z156" s="3">
        <v>5</v>
      </c>
      <c r="AA156" s="3">
        <v>5</v>
      </c>
      <c r="AB156" s="3" t="s">
        <v>722</v>
      </c>
      <c r="AC156" s="11" t="s">
        <v>712</v>
      </c>
    </row>
    <row r="157" spans="1:29" ht="16" customHeight="1" x14ac:dyDescent="0.35">
      <c r="A157" s="6">
        <v>512</v>
      </c>
      <c r="B157" s="8">
        <v>45496</v>
      </c>
      <c r="C157" s="19">
        <v>0.73541666666666661</v>
      </c>
      <c r="D157" s="19" t="s">
        <v>29</v>
      </c>
      <c r="E157" s="3" t="s">
        <v>30</v>
      </c>
      <c r="F157" s="4"/>
      <c r="G157" s="3">
        <v>14</v>
      </c>
      <c r="H157" s="3" t="s">
        <v>30</v>
      </c>
      <c r="I157" s="3">
        <v>30</v>
      </c>
      <c r="J157" s="22">
        <f t="shared" si="2"/>
        <v>16</v>
      </c>
      <c r="K157" s="3" t="s">
        <v>30</v>
      </c>
      <c r="L157" s="4"/>
      <c r="M157" s="3" t="s">
        <v>30</v>
      </c>
      <c r="N157" s="3" t="s">
        <v>30</v>
      </c>
      <c r="O157" s="3" t="s">
        <v>34</v>
      </c>
      <c r="P157" s="3" t="s">
        <v>74</v>
      </c>
      <c r="Q157" s="3" t="s">
        <v>33</v>
      </c>
      <c r="R157" s="3" t="s">
        <v>46</v>
      </c>
      <c r="S157" s="3" t="s">
        <v>30</v>
      </c>
      <c r="T157" s="3" t="s">
        <v>724</v>
      </c>
      <c r="U157" s="3" t="s">
        <v>725</v>
      </c>
      <c r="V157" s="3" t="s">
        <v>726</v>
      </c>
      <c r="W157" s="4"/>
      <c r="X157" s="3">
        <v>5</v>
      </c>
      <c r="Y157" s="3">
        <v>5</v>
      </c>
      <c r="Z157" s="3">
        <v>5</v>
      </c>
      <c r="AA157" s="3">
        <v>5</v>
      </c>
      <c r="AB157" s="3" t="s">
        <v>727</v>
      </c>
      <c r="AC157" s="11" t="s">
        <v>728</v>
      </c>
    </row>
    <row r="158" spans="1:29" ht="16" customHeight="1" x14ac:dyDescent="0.35">
      <c r="A158" s="6">
        <v>511</v>
      </c>
      <c r="B158" s="8">
        <v>45496</v>
      </c>
      <c r="C158" s="19">
        <v>0.74490740740740735</v>
      </c>
      <c r="D158" s="19" t="s">
        <v>29</v>
      </c>
      <c r="E158" s="3" t="s">
        <v>30</v>
      </c>
      <c r="F158" s="4"/>
      <c r="G158" s="3">
        <v>20</v>
      </c>
      <c r="H158" s="3" t="s">
        <v>30</v>
      </c>
      <c r="I158" s="3">
        <v>33.65</v>
      </c>
      <c r="J158" s="22">
        <f t="shared" si="2"/>
        <v>13.649999999999999</v>
      </c>
      <c r="K158" s="3" t="s">
        <v>30</v>
      </c>
      <c r="L158" s="4"/>
      <c r="M158" s="3" t="s">
        <v>30</v>
      </c>
      <c r="N158" s="3" t="s">
        <v>30</v>
      </c>
      <c r="O158" s="3" t="s">
        <v>44</v>
      </c>
      <c r="P158" s="3">
        <v>30</v>
      </c>
      <c r="Q158" s="3" t="s">
        <v>30</v>
      </c>
      <c r="R158" s="3" t="s">
        <v>1050</v>
      </c>
      <c r="S158" s="3" t="s">
        <v>33</v>
      </c>
      <c r="T158" s="4"/>
      <c r="U158" s="4"/>
      <c r="V158" s="4"/>
      <c r="W158" s="4"/>
      <c r="X158" s="3">
        <v>5</v>
      </c>
      <c r="Y158" s="3">
        <v>5</v>
      </c>
      <c r="Z158" s="3">
        <v>5</v>
      </c>
      <c r="AA158" s="3">
        <v>5</v>
      </c>
      <c r="AB158" s="3" t="s">
        <v>732</v>
      </c>
      <c r="AC158" s="11" t="s">
        <v>733</v>
      </c>
    </row>
    <row r="159" spans="1:29" ht="16" customHeight="1" x14ac:dyDescent="0.35">
      <c r="A159" s="6">
        <v>510</v>
      </c>
      <c r="B159" s="8">
        <v>45496</v>
      </c>
      <c r="C159" s="19">
        <v>0.75597222222222227</v>
      </c>
      <c r="D159" s="19" t="s">
        <v>29</v>
      </c>
      <c r="E159" s="3" t="s">
        <v>30</v>
      </c>
      <c r="F159" s="4"/>
      <c r="G159" s="3">
        <v>26</v>
      </c>
      <c r="H159" s="3" t="s">
        <v>30</v>
      </c>
      <c r="I159" s="3">
        <v>28.85</v>
      </c>
      <c r="J159" s="22">
        <f t="shared" si="2"/>
        <v>2.8500000000000014</v>
      </c>
      <c r="K159" s="3" t="s">
        <v>30</v>
      </c>
      <c r="L159" s="4"/>
      <c r="M159" s="3" t="s">
        <v>30</v>
      </c>
      <c r="N159" s="3" t="s">
        <v>30</v>
      </c>
      <c r="O159" s="3" t="s">
        <v>34</v>
      </c>
      <c r="P159" s="3">
        <v>40</v>
      </c>
      <c r="Q159" s="3" t="s">
        <v>30</v>
      </c>
      <c r="R159" s="3" t="s">
        <v>51</v>
      </c>
      <c r="S159" s="3" t="s">
        <v>33</v>
      </c>
      <c r="T159" s="4"/>
      <c r="U159" s="4"/>
      <c r="V159" s="4"/>
      <c r="W159" s="4"/>
      <c r="X159" s="3">
        <v>4</v>
      </c>
      <c r="Y159" s="3">
        <v>4</v>
      </c>
      <c r="Z159" s="3">
        <v>5</v>
      </c>
      <c r="AA159" s="3">
        <v>3</v>
      </c>
      <c r="AB159" s="4"/>
      <c r="AC159" s="11" t="s">
        <v>736</v>
      </c>
    </row>
    <row r="160" spans="1:29" ht="16" customHeight="1" x14ac:dyDescent="0.35">
      <c r="A160" s="6">
        <v>509</v>
      </c>
      <c r="B160" s="8">
        <v>45496</v>
      </c>
      <c r="C160" s="19">
        <v>0.77846064814814808</v>
      </c>
      <c r="D160" s="19" t="s">
        <v>29</v>
      </c>
      <c r="E160" s="3" t="s">
        <v>30</v>
      </c>
      <c r="F160" s="4"/>
      <c r="G160" s="3">
        <v>30</v>
      </c>
      <c r="H160" s="3" t="s">
        <v>30</v>
      </c>
      <c r="I160" s="3">
        <v>30</v>
      </c>
      <c r="J160" s="22">
        <f t="shared" si="2"/>
        <v>0</v>
      </c>
      <c r="K160" s="3" t="s">
        <v>30</v>
      </c>
      <c r="L160" s="4"/>
      <c r="M160" s="3" t="s">
        <v>30</v>
      </c>
      <c r="N160" s="3" t="s">
        <v>30</v>
      </c>
      <c r="O160" s="3" t="s">
        <v>34</v>
      </c>
      <c r="P160" s="3">
        <v>40</v>
      </c>
      <c r="Q160" s="3" t="s">
        <v>30</v>
      </c>
      <c r="R160" s="3" t="s">
        <v>46</v>
      </c>
      <c r="S160" s="3" t="s">
        <v>33</v>
      </c>
      <c r="T160" s="4"/>
      <c r="U160" s="4"/>
      <c r="V160" s="4"/>
      <c r="W160" s="4"/>
      <c r="X160" s="3">
        <v>3</v>
      </c>
      <c r="Y160" s="3">
        <v>4</v>
      </c>
      <c r="Z160" s="3">
        <v>5</v>
      </c>
      <c r="AA160" s="3">
        <v>4</v>
      </c>
      <c r="AB160" s="3" t="s">
        <v>738</v>
      </c>
      <c r="AC160" s="11" t="s">
        <v>739</v>
      </c>
    </row>
    <row r="161" spans="1:29" ht="16" customHeight="1" x14ac:dyDescent="0.35">
      <c r="A161" s="6">
        <v>507</v>
      </c>
      <c r="B161" s="8">
        <v>45496</v>
      </c>
      <c r="C161" s="19">
        <v>0.80731481481481471</v>
      </c>
      <c r="D161" s="19" t="s">
        <v>29</v>
      </c>
      <c r="E161" s="3" t="s">
        <v>30</v>
      </c>
      <c r="F161" s="4"/>
      <c r="G161" s="3">
        <v>40</v>
      </c>
      <c r="H161" s="3" t="s">
        <v>30</v>
      </c>
      <c r="I161" s="3">
        <v>47</v>
      </c>
      <c r="J161" s="22">
        <f t="shared" si="2"/>
        <v>7</v>
      </c>
      <c r="K161" s="3" t="s">
        <v>30</v>
      </c>
      <c r="L161" s="4"/>
      <c r="M161" s="3" t="s">
        <v>33</v>
      </c>
      <c r="N161" s="3" t="s">
        <v>33</v>
      </c>
      <c r="O161" s="3" t="s">
        <v>34</v>
      </c>
      <c r="P161" s="3">
        <v>40</v>
      </c>
      <c r="Q161" s="3" t="s">
        <v>30</v>
      </c>
      <c r="R161" s="3" t="s">
        <v>46</v>
      </c>
      <c r="S161" s="3" t="s">
        <v>30</v>
      </c>
      <c r="T161" s="3" t="s">
        <v>95</v>
      </c>
      <c r="U161" s="3" t="s">
        <v>742</v>
      </c>
      <c r="V161" s="3" t="s">
        <v>743</v>
      </c>
      <c r="W161" s="4"/>
      <c r="X161" s="3">
        <v>3</v>
      </c>
      <c r="Y161" s="3">
        <v>4</v>
      </c>
      <c r="Z161" s="3">
        <v>4</v>
      </c>
      <c r="AA161" s="3">
        <v>3</v>
      </c>
      <c r="AB161" s="4"/>
      <c r="AC161" s="11" t="s">
        <v>744</v>
      </c>
    </row>
    <row r="162" spans="1:29" ht="16" customHeight="1" x14ac:dyDescent="0.35">
      <c r="A162" s="6">
        <v>504</v>
      </c>
      <c r="B162" s="8">
        <v>45496</v>
      </c>
      <c r="C162" s="19">
        <v>0.81707175925925923</v>
      </c>
      <c r="D162" s="19" t="s">
        <v>29</v>
      </c>
      <c r="E162" s="3" t="s">
        <v>33</v>
      </c>
      <c r="F162" s="3">
        <v>1</v>
      </c>
      <c r="G162" s="4"/>
      <c r="H162" s="3" t="s">
        <v>30</v>
      </c>
      <c r="I162" s="7">
        <v>24</v>
      </c>
      <c r="J162" s="22">
        <f t="shared" si="2"/>
        <v>24</v>
      </c>
      <c r="K162" s="3" t="s">
        <v>30</v>
      </c>
      <c r="L162" s="4"/>
      <c r="M162" s="3" t="s">
        <v>30</v>
      </c>
      <c r="N162" s="3" t="s">
        <v>30</v>
      </c>
      <c r="O162" s="3" t="s">
        <v>44</v>
      </c>
      <c r="P162" s="3">
        <v>30</v>
      </c>
      <c r="Q162" s="3" t="s">
        <v>33</v>
      </c>
      <c r="R162" s="3" t="s">
        <v>252</v>
      </c>
      <c r="S162" s="3" t="s">
        <v>33</v>
      </c>
      <c r="T162" s="4"/>
      <c r="U162" s="4"/>
      <c r="V162" s="4"/>
      <c r="W162" s="4"/>
      <c r="X162" s="3">
        <v>5</v>
      </c>
      <c r="Y162" s="3">
        <v>5</v>
      </c>
      <c r="Z162" s="3">
        <v>5</v>
      </c>
      <c r="AA162" s="3">
        <v>5</v>
      </c>
      <c r="AB162" s="3" t="s">
        <v>746</v>
      </c>
      <c r="AC162" s="11" t="s">
        <v>559</v>
      </c>
    </row>
    <row r="163" spans="1:29" ht="16" customHeight="1" x14ac:dyDescent="0.35">
      <c r="A163" s="6">
        <v>502</v>
      </c>
      <c r="B163" s="8">
        <v>45496</v>
      </c>
      <c r="C163" s="19">
        <v>0.87121527777777785</v>
      </c>
      <c r="D163" s="19" t="s">
        <v>29</v>
      </c>
      <c r="E163" s="3" t="s">
        <v>33</v>
      </c>
      <c r="F163" s="3">
        <v>1</v>
      </c>
      <c r="G163" s="4"/>
      <c r="H163" s="3" t="s">
        <v>33</v>
      </c>
      <c r="I163" s="4"/>
      <c r="J163" s="22">
        <f t="shared" si="2"/>
        <v>0</v>
      </c>
      <c r="K163" s="4"/>
      <c r="L163" s="4"/>
      <c r="M163" s="4"/>
      <c r="N163" s="4" t="s">
        <v>1116</v>
      </c>
      <c r="O163" s="4" t="s">
        <v>1116</v>
      </c>
      <c r="P163" s="4"/>
      <c r="Q163" s="3" t="s">
        <v>30</v>
      </c>
      <c r="R163" s="3" t="s">
        <v>46</v>
      </c>
      <c r="S163" s="3" t="s">
        <v>30</v>
      </c>
      <c r="T163" s="3" t="s">
        <v>748</v>
      </c>
      <c r="U163" s="3" t="s">
        <v>749</v>
      </c>
      <c r="V163" s="3" t="s">
        <v>748</v>
      </c>
      <c r="W163" s="4"/>
      <c r="X163" s="3">
        <v>3</v>
      </c>
      <c r="Y163" s="3">
        <v>3</v>
      </c>
      <c r="Z163" s="3">
        <v>4</v>
      </c>
      <c r="AA163" s="3">
        <v>2</v>
      </c>
      <c r="AB163" s="3" t="s">
        <v>750</v>
      </c>
      <c r="AC163" s="11" t="s">
        <v>56</v>
      </c>
    </row>
    <row r="164" spans="1:29" ht="16" customHeight="1" x14ac:dyDescent="0.35">
      <c r="A164" s="6">
        <v>501</v>
      </c>
      <c r="B164" s="8">
        <v>45496</v>
      </c>
      <c r="C164" s="19">
        <v>0.89952546296296287</v>
      </c>
      <c r="D164" s="19" t="s">
        <v>29</v>
      </c>
      <c r="E164" s="3" t="s">
        <v>30</v>
      </c>
      <c r="F164" s="4"/>
      <c r="G164" s="3">
        <v>26</v>
      </c>
      <c r="H164" s="3" t="s">
        <v>30</v>
      </c>
      <c r="I164" s="3">
        <v>27</v>
      </c>
      <c r="J164" s="22">
        <f t="shared" si="2"/>
        <v>1</v>
      </c>
      <c r="K164" s="3" t="s">
        <v>30</v>
      </c>
      <c r="L164" s="4"/>
      <c r="M164" s="3" t="s">
        <v>30</v>
      </c>
      <c r="N164" s="3" t="s">
        <v>33</v>
      </c>
      <c r="O164" s="3" t="s">
        <v>34</v>
      </c>
      <c r="P164" s="3">
        <v>40</v>
      </c>
      <c r="Q164" s="3" t="s">
        <v>30</v>
      </c>
      <c r="R164" s="3" t="s">
        <v>1031</v>
      </c>
      <c r="S164" s="3" t="s">
        <v>33</v>
      </c>
      <c r="T164" s="4"/>
      <c r="U164" s="4"/>
      <c r="V164" s="4"/>
      <c r="W164" s="4"/>
      <c r="X164" s="3">
        <v>5</v>
      </c>
      <c r="Y164" s="3">
        <v>5</v>
      </c>
      <c r="Z164" s="3">
        <v>5</v>
      </c>
      <c r="AA164" s="3">
        <v>4</v>
      </c>
      <c r="AB164" s="4"/>
      <c r="AC164" s="11" t="s">
        <v>452</v>
      </c>
    </row>
    <row r="165" spans="1:29" ht="16" customHeight="1" x14ac:dyDescent="0.35">
      <c r="A165" s="6">
        <v>495</v>
      </c>
      <c r="B165" s="8">
        <v>45496</v>
      </c>
      <c r="C165" s="19">
        <v>0.93799768518518523</v>
      </c>
      <c r="D165" s="19" t="s">
        <v>29</v>
      </c>
      <c r="E165" s="3" t="s">
        <v>30</v>
      </c>
      <c r="F165" s="4"/>
      <c r="G165" s="3">
        <v>13</v>
      </c>
      <c r="H165" s="3" t="s">
        <v>30</v>
      </c>
      <c r="I165" s="3">
        <v>21</v>
      </c>
      <c r="J165" s="22">
        <f t="shared" si="2"/>
        <v>8</v>
      </c>
      <c r="K165" s="3" t="s">
        <v>30</v>
      </c>
      <c r="L165" s="4"/>
      <c r="M165" s="3" t="s">
        <v>30</v>
      </c>
      <c r="N165" s="3" t="s">
        <v>30</v>
      </c>
      <c r="O165" s="3" t="s">
        <v>34</v>
      </c>
      <c r="P165" s="3">
        <v>40</v>
      </c>
      <c r="Q165" s="3" t="s">
        <v>33</v>
      </c>
      <c r="R165" s="3" t="s">
        <v>46</v>
      </c>
      <c r="S165" s="3" t="s">
        <v>33</v>
      </c>
      <c r="T165" s="4"/>
      <c r="U165" s="4"/>
      <c r="V165" s="4"/>
      <c r="W165" s="4"/>
      <c r="X165" s="3">
        <v>5</v>
      </c>
      <c r="Y165" s="3">
        <v>5</v>
      </c>
      <c r="Z165" s="3">
        <v>5</v>
      </c>
      <c r="AA165" s="3">
        <v>5</v>
      </c>
      <c r="AB165" s="3" t="s">
        <v>754</v>
      </c>
      <c r="AC165" s="11" t="s">
        <v>733</v>
      </c>
    </row>
    <row r="166" spans="1:29" ht="16" customHeight="1" x14ac:dyDescent="0.35">
      <c r="A166" s="6">
        <v>494</v>
      </c>
      <c r="B166" s="8">
        <v>45497</v>
      </c>
      <c r="C166" s="19">
        <v>0.50064814814814818</v>
      </c>
      <c r="D166" s="19" t="s">
        <v>29</v>
      </c>
      <c r="E166" s="3" t="s">
        <v>30</v>
      </c>
      <c r="F166" s="4"/>
      <c r="G166" s="3">
        <v>28</v>
      </c>
      <c r="H166" s="3" t="s">
        <v>30</v>
      </c>
      <c r="I166" s="3">
        <v>31.47</v>
      </c>
      <c r="J166" s="22">
        <f t="shared" si="2"/>
        <v>3.4699999999999989</v>
      </c>
      <c r="K166" s="3" t="s">
        <v>30</v>
      </c>
      <c r="L166" s="4"/>
      <c r="M166" s="3" t="s">
        <v>33</v>
      </c>
      <c r="N166" s="3" t="s">
        <v>30</v>
      </c>
      <c r="O166" s="3" t="s">
        <v>34</v>
      </c>
      <c r="P166" s="3">
        <v>40</v>
      </c>
      <c r="Q166" s="3" t="s">
        <v>33</v>
      </c>
      <c r="R166" s="3" t="s">
        <v>46</v>
      </c>
      <c r="S166" s="3" t="s">
        <v>30</v>
      </c>
      <c r="T166" s="3" t="s">
        <v>95</v>
      </c>
      <c r="U166" s="3" t="s">
        <v>532</v>
      </c>
      <c r="V166" s="4"/>
      <c r="W166" s="4"/>
      <c r="X166" s="3">
        <v>3</v>
      </c>
      <c r="Y166" s="3">
        <v>3</v>
      </c>
      <c r="Z166" s="3">
        <v>4</v>
      </c>
      <c r="AA166" s="3">
        <v>3</v>
      </c>
      <c r="AB166" s="3" t="s">
        <v>757</v>
      </c>
      <c r="AC166" s="11" t="s">
        <v>211</v>
      </c>
    </row>
    <row r="167" spans="1:29" ht="16" customHeight="1" x14ac:dyDescent="0.35">
      <c r="A167" s="6">
        <v>492</v>
      </c>
      <c r="B167" s="8">
        <v>45497</v>
      </c>
      <c r="C167" s="19">
        <v>0.55825231481481474</v>
      </c>
      <c r="D167" s="19" t="s">
        <v>29</v>
      </c>
      <c r="E167" s="3" t="s">
        <v>30</v>
      </c>
      <c r="F167" s="4"/>
      <c r="G167" s="3">
        <v>35</v>
      </c>
      <c r="H167" s="3" t="s">
        <v>30</v>
      </c>
      <c r="I167" s="3">
        <v>36</v>
      </c>
      <c r="J167" s="22">
        <f t="shared" si="2"/>
        <v>1</v>
      </c>
      <c r="K167" s="3" t="s">
        <v>30</v>
      </c>
      <c r="L167" s="4"/>
      <c r="M167" s="3" t="s">
        <v>33</v>
      </c>
      <c r="N167" s="3" t="s">
        <v>33</v>
      </c>
      <c r="O167" s="3" t="s">
        <v>34</v>
      </c>
      <c r="P167" s="3">
        <v>40</v>
      </c>
      <c r="Q167" s="3" t="s">
        <v>33</v>
      </c>
      <c r="R167" s="3" t="s">
        <v>46</v>
      </c>
      <c r="S167" s="3" t="s">
        <v>33</v>
      </c>
      <c r="T167" s="4"/>
      <c r="U167" s="4"/>
      <c r="V167" s="4"/>
      <c r="W167" s="4"/>
      <c r="X167" s="3">
        <v>5</v>
      </c>
      <c r="Y167" s="3">
        <v>5</v>
      </c>
      <c r="Z167" s="3">
        <v>5</v>
      </c>
      <c r="AA167" s="3">
        <v>5</v>
      </c>
      <c r="AB167" s="3" t="s">
        <v>759</v>
      </c>
      <c r="AC167" s="11" t="s">
        <v>760</v>
      </c>
    </row>
    <row r="168" spans="1:29" ht="16" customHeight="1" x14ac:dyDescent="0.35">
      <c r="A168" s="6">
        <v>491</v>
      </c>
      <c r="B168" s="8">
        <v>45497</v>
      </c>
      <c r="C168" s="19">
        <v>0.85444444444444445</v>
      </c>
      <c r="D168" s="19" t="s">
        <v>29</v>
      </c>
      <c r="E168" s="3" t="s">
        <v>30</v>
      </c>
      <c r="F168" s="4"/>
      <c r="G168" s="3">
        <v>10</v>
      </c>
      <c r="H168" s="3" t="s">
        <v>30</v>
      </c>
      <c r="I168" s="3">
        <v>13</v>
      </c>
      <c r="J168" s="22">
        <f t="shared" si="2"/>
        <v>3</v>
      </c>
      <c r="K168" s="3" t="s">
        <v>30</v>
      </c>
      <c r="L168" s="4"/>
      <c r="M168" s="3" t="s">
        <v>33</v>
      </c>
      <c r="N168" s="3" t="s">
        <v>33</v>
      </c>
      <c r="O168" s="3" t="s">
        <v>44</v>
      </c>
      <c r="P168" s="3">
        <v>5</v>
      </c>
      <c r="Q168" s="3" t="s">
        <v>33</v>
      </c>
      <c r="R168" s="3" t="s">
        <v>124</v>
      </c>
      <c r="S168" s="3" t="s">
        <v>33</v>
      </c>
      <c r="T168" s="4"/>
      <c r="U168" s="4"/>
      <c r="V168" s="4"/>
      <c r="W168" s="4"/>
      <c r="X168" s="3">
        <v>5</v>
      </c>
      <c r="Y168" s="3">
        <v>5</v>
      </c>
      <c r="Z168" s="3">
        <v>5</v>
      </c>
      <c r="AA168" s="3">
        <v>5</v>
      </c>
      <c r="AB168" s="3" t="s">
        <v>762</v>
      </c>
      <c r="AC168" s="11" t="s">
        <v>763</v>
      </c>
    </row>
    <row r="169" spans="1:29" ht="16" customHeight="1" x14ac:dyDescent="0.35">
      <c r="A169" s="6">
        <v>490</v>
      </c>
      <c r="B169" s="8">
        <v>45498</v>
      </c>
      <c r="C169" s="19">
        <v>8.4907407407407418E-2</v>
      </c>
      <c r="D169" s="19" t="s">
        <v>142</v>
      </c>
      <c r="E169" s="3" t="s">
        <v>33</v>
      </c>
      <c r="F169" s="3">
        <v>1</v>
      </c>
      <c r="G169" s="4"/>
      <c r="H169" s="3" t="s">
        <v>33</v>
      </c>
      <c r="I169" s="4"/>
      <c r="J169" s="22">
        <f t="shared" si="2"/>
        <v>0</v>
      </c>
      <c r="K169" s="4"/>
      <c r="L169" s="4"/>
      <c r="M169" s="4"/>
      <c r="N169" s="4" t="s">
        <v>1116</v>
      </c>
      <c r="O169" s="4" t="s">
        <v>1116</v>
      </c>
      <c r="P169" s="4"/>
      <c r="Q169" s="3" t="s">
        <v>33</v>
      </c>
      <c r="R169" s="3" t="s">
        <v>60</v>
      </c>
      <c r="S169" s="3" t="s">
        <v>30</v>
      </c>
      <c r="T169" s="3" t="s">
        <v>765</v>
      </c>
      <c r="U169" s="3" t="s">
        <v>766</v>
      </c>
      <c r="V169" s="3" t="s">
        <v>767</v>
      </c>
      <c r="W169" s="4"/>
      <c r="X169" s="3">
        <v>5</v>
      </c>
      <c r="Y169" s="3">
        <v>4</v>
      </c>
      <c r="Z169" s="3">
        <v>5</v>
      </c>
      <c r="AA169" s="3">
        <v>4</v>
      </c>
      <c r="AB169" s="3" t="s">
        <v>768</v>
      </c>
      <c r="AC169" s="11" t="s">
        <v>769</v>
      </c>
    </row>
    <row r="170" spans="1:29" ht="16" customHeight="1" x14ac:dyDescent="0.35">
      <c r="A170" s="6">
        <v>489</v>
      </c>
      <c r="B170" s="8">
        <v>45498</v>
      </c>
      <c r="C170" s="19">
        <v>0.43835648148148149</v>
      </c>
      <c r="D170" s="19" t="s">
        <v>29</v>
      </c>
      <c r="E170" s="3" t="s">
        <v>30</v>
      </c>
      <c r="F170" s="4"/>
      <c r="G170" s="3">
        <v>35000</v>
      </c>
      <c r="H170" s="3" t="s">
        <v>30</v>
      </c>
      <c r="I170" s="3">
        <v>30</v>
      </c>
      <c r="J170" s="25">
        <f t="shared" si="2"/>
        <v>-34970</v>
      </c>
      <c r="K170" s="3" t="s">
        <v>33</v>
      </c>
      <c r="L170" s="4"/>
      <c r="M170" s="3" t="s">
        <v>33</v>
      </c>
      <c r="N170" s="3" t="s">
        <v>30</v>
      </c>
      <c r="O170" s="3" t="s">
        <v>34</v>
      </c>
      <c r="P170" s="3">
        <v>40</v>
      </c>
      <c r="Q170" s="3" t="s">
        <v>33</v>
      </c>
      <c r="R170" s="3" t="s">
        <v>51</v>
      </c>
      <c r="S170" s="3" t="s">
        <v>33</v>
      </c>
      <c r="T170" s="4"/>
      <c r="U170" s="4"/>
      <c r="V170" s="4"/>
      <c r="W170" s="4"/>
      <c r="X170" s="3">
        <v>5</v>
      </c>
      <c r="Y170" s="3">
        <v>5</v>
      </c>
      <c r="Z170" s="3">
        <v>5</v>
      </c>
      <c r="AA170" s="3">
        <v>5</v>
      </c>
      <c r="AB170" s="4"/>
      <c r="AC170" s="11" t="s">
        <v>269</v>
      </c>
    </row>
    <row r="171" spans="1:29" ht="16" customHeight="1" x14ac:dyDescent="0.35">
      <c r="A171" s="6">
        <v>485</v>
      </c>
      <c r="B171" s="8">
        <v>45500</v>
      </c>
      <c r="C171" s="19">
        <v>0.56342592592592589</v>
      </c>
      <c r="D171" s="19" t="s">
        <v>142</v>
      </c>
      <c r="E171" s="3" t="s">
        <v>33</v>
      </c>
      <c r="F171" s="3">
        <v>15</v>
      </c>
      <c r="G171" s="4"/>
      <c r="H171" s="3" t="s">
        <v>33</v>
      </c>
      <c r="I171" s="4"/>
      <c r="J171" s="22">
        <f t="shared" si="2"/>
        <v>0</v>
      </c>
      <c r="K171" s="4"/>
      <c r="L171" s="4"/>
      <c r="M171" s="4"/>
      <c r="N171" s="4" t="s">
        <v>1116</v>
      </c>
      <c r="O171" s="4" t="s">
        <v>1116</v>
      </c>
      <c r="P171" s="4"/>
      <c r="Q171" s="3" t="s">
        <v>30</v>
      </c>
      <c r="R171" s="3" t="s">
        <v>183</v>
      </c>
      <c r="S171" s="3" t="s">
        <v>33</v>
      </c>
      <c r="T171" s="4"/>
      <c r="U171" s="4"/>
      <c r="V171" s="4"/>
      <c r="W171" s="4"/>
      <c r="X171" s="3">
        <v>5</v>
      </c>
      <c r="Y171" s="3">
        <v>5</v>
      </c>
      <c r="Z171" s="3">
        <v>5</v>
      </c>
      <c r="AA171" s="3">
        <v>5</v>
      </c>
      <c r="AB171" s="4"/>
      <c r="AC171" s="11" t="s">
        <v>773</v>
      </c>
    </row>
    <row r="172" spans="1:29" ht="16" customHeight="1" x14ac:dyDescent="0.35">
      <c r="A172" s="6">
        <v>484</v>
      </c>
      <c r="B172" s="8">
        <v>45500</v>
      </c>
      <c r="C172" s="19">
        <v>0.63043981481481481</v>
      </c>
      <c r="D172" s="19" t="s">
        <v>29</v>
      </c>
      <c r="E172" s="3" t="s">
        <v>30</v>
      </c>
      <c r="F172" s="4"/>
      <c r="G172" s="3">
        <v>17</v>
      </c>
      <c r="H172" s="3" t="s">
        <v>30</v>
      </c>
      <c r="I172" s="3">
        <v>28.85</v>
      </c>
      <c r="J172" s="22">
        <f t="shared" si="2"/>
        <v>11.850000000000001</v>
      </c>
      <c r="K172" s="3" t="s">
        <v>30</v>
      </c>
      <c r="L172" s="4"/>
      <c r="M172" s="3" t="s">
        <v>30</v>
      </c>
      <c r="N172" s="3" t="s">
        <v>30</v>
      </c>
      <c r="O172" s="3" t="s">
        <v>34</v>
      </c>
      <c r="P172" s="3">
        <v>40</v>
      </c>
      <c r="Q172" s="3" t="s">
        <v>30</v>
      </c>
      <c r="R172" s="3" t="s">
        <v>1023</v>
      </c>
      <c r="S172" s="3" t="s">
        <v>30</v>
      </c>
      <c r="T172" s="3" t="s">
        <v>776</v>
      </c>
      <c r="U172" s="3" t="s">
        <v>777</v>
      </c>
      <c r="V172" s="3" t="s">
        <v>778</v>
      </c>
      <c r="W172" s="4"/>
      <c r="X172" s="3">
        <v>5</v>
      </c>
      <c r="Y172" s="3">
        <v>4</v>
      </c>
      <c r="Z172" s="3">
        <v>4</v>
      </c>
      <c r="AA172" s="3">
        <v>3</v>
      </c>
      <c r="AB172" s="4"/>
      <c r="AC172" s="11" t="s">
        <v>779</v>
      </c>
    </row>
    <row r="173" spans="1:29" ht="16" customHeight="1" x14ac:dyDescent="0.35">
      <c r="A173" s="6">
        <v>483</v>
      </c>
      <c r="B173" s="8">
        <v>45500</v>
      </c>
      <c r="C173" s="19">
        <v>0.8480092592592593</v>
      </c>
      <c r="D173" s="19" t="s">
        <v>29</v>
      </c>
      <c r="E173" s="3" t="s">
        <v>30</v>
      </c>
      <c r="F173" s="4"/>
      <c r="G173" s="3">
        <v>12</v>
      </c>
      <c r="H173" s="3" t="s">
        <v>30</v>
      </c>
      <c r="I173" s="3">
        <v>13</v>
      </c>
      <c r="J173" s="22">
        <f t="shared" si="2"/>
        <v>1</v>
      </c>
      <c r="K173" s="3" t="s">
        <v>30</v>
      </c>
      <c r="L173" s="4"/>
      <c r="M173" s="3" t="s">
        <v>30</v>
      </c>
      <c r="N173" s="3" t="s">
        <v>30</v>
      </c>
      <c r="O173" s="3" t="s">
        <v>34</v>
      </c>
      <c r="P173" s="3">
        <v>40</v>
      </c>
      <c r="Q173" s="3" t="s">
        <v>33</v>
      </c>
      <c r="R173" s="3" t="s">
        <v>183</v>
      </c>
      <c r="S173" s="3" t="s">
        <v>33</v>
      </c>
      <c r="T173" s="4"/>
      <c r="U173" s="4"/>
      <c r="V173" s="4"/>
      <c r="W173" s="4"/>
      <c r="X173" s="3">
        <v>4</v>
      </c>
      <c r="Y173" s="3">
        <v>3</v>
      </c>
      <c r="Z173" s="3">
        <v>4</v>
      </c>
      <c r="AA173" s="3">
        <v>3</v>
      </c>
      <c r="AB173" s="4"/>
      <c r="AC173" s="11" t="s">
        <v>781</v>
      </c>
    </row>
    <row r="174" spans="1:29" ht="16" customHeight="1" x14ac:dyDescent="0.35">
      <c r="A174" s="6">
        <v>481</v>
      </c>
      <c r="B174" s="8">
        <v>45502</v>
      </c>
      <c r="C174" s="19">
        <v>0.49046296296296293</v>
      </c>
      <c r="D174" s="19" t="s">
        <v>29</v>
      </c>
      <c r="E174" s="3" t="s">
        <v>33</v>
      </c>
      <c r="F174" s="3">
        <v>11</v>
      </c>
      <c r="G174" s="4"/>
      <c r="H174" s="3" t="s">
        <v>33</v>
      </c>
      <c r="I174" s="4"/>
      <c r="J174" s="22">
        <f t="shared" si="2"/>
        <v>0</v>
      </c>
      <c r="K174" s="4"/>
      <c r="L174" s="4"/>
      <c r="M174" s="4"/>
      <c r="N174" s="4" t="s">
        <v>1116</v>
      </c>
      <c r="O174" s="4" t="s">
        <v>1116</v>
      </c>
      <c r="P174" s="4"/>
      <c r="Q174" s="3" t="s">
        <v>30</v>
      </c>
      <c r="R174" s="3" t="s">
        <v>1032</v>
      </c>
      <c r="S174" s="3" t="s">
        <v>33</v>
      </c>
      <c r="T174" s="4"/>
      <c r="U174" s="4"/>
      <c r="V174" s="4"/>
      <c r="W174" s="4"/>
      <c r="X174" s="3">
        <v>5</v>
      </c>
      <c r="Y174" s="3">
        <v>5</v>
      </c>
      <c r="Z174" s="3">
        <v>4</v>
      </c>
      <c r="AA174" s="3">
        <v>4</v>
      </c>
      <c r="AB174" s="3" t="s">
        <v>784</v>
      </c>
      <c r="AC174" s="11" t="s">
        <v>785</v>
      </c>
    </row>
    <row r="175" spans="1:29" ht="16" customHeight="1" x14ac:dyDescent="0.35">
      <c r="A175" s="6">
        <v>479</v>
      </c>
      <c r="B175" s="8">
        <v>45502</v>
      </c>
      <c r="C175" s="19">
        <v>0.58600694444444446</v>
      </c>
      <c r="D175" s="19" t="s">
        <v>29</v>
      </c>
      <c r="E175" s="3" t="s">
        <v>30</v>
      </c>
      <c r="F175" s="4"/>
      <c r="G175" s="3">
        <v>29</v>
      </c>
      <c r="H175" s="3" t="s">
        <v>30</v>
      </c>
      <c r="I175" s="3">
        <v>31</v>
      </c>
      <c r="J175" s="22">
        <f t="shared" si="2"/>
        <v>2</v>
      </c>
      <c r="K175" s="3" t="s">
        <v>30</v>
      </c>
      <c r="L175" s="4"/>
      <c r="M175" s="3" t="s">
        <v>33</v>
      </c>
      <c r="N175" s="3" t="s">
        <v>33</v>
      </c>
      <c r="O175" s="3" t="s">
        <v>34</v>
      </c>
      <c r="P175" s="3">
        <v>40</v>
      </c>
      <c r="Q175" s="3" t="s">
        <v>30</v>
      </c>
      <c r="R175" s="3" t="s">
        <v>46</v>
      </c>
      <c r="S175" s="3" t="s">
        <v>33</v>
      </c>
      <c r="T175" s="4"/>
      <c r="U175" s="4"/>
      <c r="V175" s="4"/>
      <c r="W175" s="4"/>
      <c r="X175" s="3">
        <v>4</v>
      </c>
      <c r="Y175" s="3">
        <v>4</v>
      </c>
      <c r="Z175" s="3">
        <v>4</v>
      </c>
      <c r="AA175" s="3">
        <v>2</v>
      </c>
      <c r="AB175" s="4"/>
      <c r="AC175" s="11" t="s">
        <v>788</v>
      </c>
    </row>
    <row r="176" spans="1:29" ht="16" customHeight="1" x14ac:dyDescent="0.35">
      <c r="A176" s="6">
        <v>474</v>
      </c>
      <c r="B176" s="8">
        <v>45503</v>
      </c>
      <c r="C176" s="19">
        <v>0.54953703703703705</v>
      </c>
      <c r="D176" s="19" t="s">
        <v>29</v>
      </c>
      <c r="E176" s="3" t="s">
        <v>30</v>
      </c>
      <c r="F176" s="4"/>
      <c r="G176" s="3">
        <v>17.309999999999999</v>
      </c>
      <c r="H176" s="3" t="s">
        <v>30</v>
      </c>
      <c r="I176" s="3">
        <v>18.010000000000002</v>
      </c>
      <c r="J176" s="22">
        <f t="shared" si="2"/>
        <v>0.70000000000000284</v>
      </c>
      <c r="K176" s="3" t="s">
        <v>30</v>
      </c>
      <c r="L176" s="4"/>
      <c r="M176" s="3" t="s">
        <v>33</v>
      </c>
      <c r="N176" s="3" t="s">
        <v>33</v>
      </c>
      <c r="O176" s="3" t="s">
        <v>34</v>
      </c>
      <c r="P176" s="3">
        <v>40</v>
      </c>
      <c r="Q176" s="3" t="s">
        <v>30</v>
      </c>
      <c r="R176" s="3" t="s">
        <v>60</v>
      </c>
      <c r="S176" s="3" t="s">
        <v>33</v>
      </c>
      <c r="T176" s="4"/>
      <c r="U176" s="4"/>
      <c r="V176" s="4"/>
      <c r="W176" s="4"/>
      <c r="X176" s="3">
        <v>4</v>
      </c>
      <c r="Y176" s="3">
        <v>4</v>
      </c>
      <c r="Z176" s="3">
        <v>5</v>
      </c>
      <c r="AA176" s="3">
        <v>3</v>
      </c>
      <c r="AB176" s="4"/>
      <c r="AC176" s="11" t="s">
        <v>792</v>
      </c>
    </row>
    <row r="177" spans="1:29" ht="16" customHeight="1" x14ac:dyDescent="0.35">
      <c r="A177" s="6">
        <v>472</v>
      </c>
      <c r="B177" s="8">
        <v>45503</v>
      </c>
      <c r="C177" s="19">
        <v>0.81487268518518519</v>
      </c>
      <c r="D177" s="19" t="s">
        <v>29</v>
      </c>
      <c r="E177" s="3" t="s">
        <v>30</v>
      </c>
      <c r="F177" s="4"/>
      <c r="G177" s="3">
        <v>20</v>
      </c>
      <c r="H177" s="3" t="s">
        <v>30</v>
      </c>
      <c r="I177" s="3">
        <v>38</v>
      </c>
      <c r="J177" s="22">
        <f t="shared" si="2"/>
        <v>18</v>
      </c>
      <c r="K177" s="3" t="s">
        <v>30</v>
      </c>
      <c r="L177" s="4"/>
      <c r="M177" s="3" t="s">
        <v>30</v>
      </c>
      <c r="N177" s="3" t="s">
        <v>30</v>
      </c>
      <c r="O177" s="3" t="s">
        <v>34</v>
      </c>
      <c r="P177" s="3">
        <v>40</v>
      </c>
      <c r="Q177" s="3" t="s">
        <v>30</v>
      </c>
      <c r="R177" s="3" t="s">
        <v>124</v>
      </c>
      <c r="S177" s="3" t="s">
        <v>30</v>
      </c>
      <c r="T177" s="3" t="s">
        <v>602</v>
      </c>
      <c r="U177" s="3" t="s">
        <v>794</v>
      </c>
      <c r="V177" s="3" t="s">
        <v>795</v>
      </c>
      <c r="W177" s="4"/>
      <c r="X177" s="3">
        <v>4</v>
      </c>
      <c r="Y177" s="3">
        <v>5</v>
      </c>
      <c r="Z177" s="3">
        <v>4</v>
      </c>
      <c r="AA177" s="3">
        <v>5</v>
      </c>
      <c r="AB177" s="4"/>
      <c r="AC177" s="11" t="s">
        <v>796</v>
      </c>
    </row>
    <row r="178" spans="1:29" ht="16" customHeight="1" x14ac:dyDescent="0.35">
      <c r="A178" s="6">
        <v>471</v>
      </c>
      <c r="B178" s="8">
        <v>45506</v>
      </c>
      <c r="C178" s="19">
        <v>0.81315972222222221</v>
      </c>
      <c r="D178" s="19" t="s">
        <v>29</v>
      </c>
      <c r="E178" s="3" t="s">
        <v>30</v>
      </c>
      <c r="F178" s="4"/>
      <c r="G178" s="3">
        <v>16</v>
      </c>
      <c r="H178" s="3" t="s">
        <v>30</v>
      </c>
      <c r="I178" s="3">
        <v>49</v>
      </c>
      <c r="J178" s="22">
        <f t="shared" si="2"/>
        <v>33</v>
      </c>
      <c r="K178" s="3" t="s">
        <v>30</v>
      </c>
      <c r="L178" s="4"/>
      <c r="M178" s="3" t="s">
        <v>30</v>
      </c>
      <c r="N178" s="3" t="s">
        <v>30</v>
      </c>
      <c r="O178" s="3" t="s">
        <v>34</v>
      </c>
      <c r="P178" s="3">
        <v>40</v>
      </c>
      <c r="Q178" s="3" t="s">
        <v>33</v>
      </c>
      <c r="R178" s="3" t="s">
        <v>60</v>
      </c>
      <c r="S178" s="3" t="s">
        <v>30</v>
      </c>
      <c r="T178" s="3" t="s">
        <v>799</v>
      </c>
      <c r="U178" s="3" t="s">
        <v>137</v>
      </c>
      <c r="V178" s="3" t="s">
        <v>800</v>
      </c>
      <c r="W178" s="4"/>
      <c r="X178" s="3">
        <v>5</v>
      </c>
      <c r="Y178" s="3">
        <v>5</v>
      </c>
      <c r="Z178" s="3">
        <v>4</v>
      </c>
      <c r="AA178" s="3">
        <v>4</v>
      </c>
      <c r="AB178" s="4"/>
      <c r="AC178" s="11" t="s">
        <v>801</v>
      </c>
    </row>
    <row r="179" spans="1:29" ht="16" customHeight="1" x14ac:dyDescent="0.35">
      <c r="A179" s="6">
        <v>468</v>
      </c>
      <c r="B179" s="8">
        <v>45506</v>
      </c>
      <c r="C179" s="19">
        <v>0.81396990740740749</v>
      </c>
      <c r="D179" s="19" t="s">
        <v>29</v>
      </c>
      <c r="E179" s="3" t="s">
        <v>30</v>
      </c>
      <c r="F179" s="4"/>
      <c r="G179" s="3">
        <v>23</v>
      </c>
      <c r="H179" s="3" t="s">
        <v>30</v>
      </c>
      <c r="I179" s="3">
        <v>25</v>
      </c>
      <c r="J179" s="22">
        <f t="shared" si="2"/>
        <v>2</v>
      </c>
      <c r="K179" s="3" t="s">
        <v>30</v>
      </c>
      <c r="L179" s="4"/>
      <c r="M179" s="3" t="s">
        <v>33</v>
      </c>
      <c r="N179" s="3" t="s">
        <v>30</v>
      </c>
      <c r="O179" s="3" t="s">
        <v>34</v>
      </c>
      <c r="P179" s="3">
        <v>40</v>
      </c>
      <c r="Q179" s="3" t="s">
        <v>33</v>
      </c>
      <c r="R179" s="3" t="s">
        <v>107</v>
      </c>
      <c r="S179" s="3" t="s">
        <v>33</v>
      </c>
      <c r="T179" s="4"/>
      <c r="U179" s="4"/>
      <c r="V179" s="4"/>
      <c r="W179" s="4"/>
      <c r="X179" s="3">
        <v>5</v>
      </c>
      <c r="Y179" s="3">
        <v>5</v>
      </c>
      <c r="Z179" s="3">
        <v>5</v>
      </c>
      <c r="AA179" s="3">
        <v>5</v>
      </c>
      <c r="AB179" s="4"/>
      <c r="AC179" s="11" t="s">
        <v>803</v>
      </c>
    </row>
    <row r="180" spans="1:29" ht="16" customHeight="1" x14ac:dyDescent="0.35">
      <c r="A180" s="6">
        <v>465</v>
      </c>
      <c r="B180" s="8">
        <v>45506</v>
      </c>
      <c r="C180" s="19">
        <v>0.82643518518518511</v>
      </c>
      <c r="D180" s="19" t="s">
        <v>142</v>
      </c>
      <c r="E180" s="3" t="s">
        <v>30</v>
      </c>
      <c r="F180" s="4"/>
      <c r="G180" s="3">
        <v>25</v>
      </c>
      <c r="H180" s="3" t="s">
        <v>30</v>
      </c>
      <c r="I180" s="3">
        <v>40</v>
      </c>
      <c r="J180" s="22">
        <f t="shared" si="2"/>
        <v>15</v>
      </c>
      <c r="K180" s="3" t="s">
        <v>30</v>
      </c>
      <c r="L180" s="4"/>
      <c r="M180" s="3" t="s">
        <v>30</v>
      </c>
      <c r="N180" s="3" t="s">
        <v>30</v>
      </c>
      <c r="O180" s="3" t="s">
        <v>34</v>
      </c>
      <c r="P180" s="3">
        <v>40</v>
      </c>
      <c r="Q180" s="3" t="s">
        <v>33</v>
      </c>
      <c r="R180" s="3" t="s">
        <v>130</v>
      </c>
      <c r="S180" s="3" t="s">
        <v>30</v>
      </c>
      <c r="T180" s="3" t="s">
        <v>805</v>
      </c>
      <c r="U180" s="3" t="s">
        <v>806</v>
      </c>
      <c r="V180" s="4"/>
      <c r="W180" s="4"/>
      <c r="X180" s="3">
        <v>4</v>
      </c>
      <c r="Y180" s="3">
        <v>4</v>
      </c>
      <c r="Z180" s="3">
        <v>4</v>
      </c>
      <c r="AA180" s="3">
        <v>4</v>
      </c>
      <c r="AB180" s="3" t="s">
        <v>807</v>
      </c>
      <c r="AC180" s="11" t="s">
        <v>808</v>
      </c>
    </row>
    <row r="181" spans="1:29" ht="16" customHeight="1" x14ac:dyDescent="0.35">
      <c r="A181" s="6">
        <v>404</v>
      </c>
      <c r="B181" s="8">
        <v>45506</v>
      </c>
      <c r="C181" s="19">
        <v>0.83922453703703714</v>
      </c>
      <c r="D181" s="19" t="s">
        <v>29</v>
      </c>
      <c r="E181" s="3" t="s">
        <v>33</v>
      </c>
      <c r="F181" s="3">
        <v>3</v>
      </c>
      <c r="G181" s="4"/>
      <c r="H181" s="3" t="s">
        <v>33</v>
      </c>
      <c r="I181" s="4"/>
      <c r="J181" s="22">
        <f t="shared" si="2"/>
        <v>0</v>
      </c>
      <c r="K181" s="4"/>
      <c r="L181" s="4"/>
      <c r="M181" s="4"/>
      <c r="N181" s="4" t="s">
        <v>1116</v>
      </c>
      <c r="O181" s="4" t="s">
        <v>1116</v>
      </c>
      <c r="P181" s="4"/>
      <c r="Q181" s="3" t="s">
        <v>30</v>
      </c>
      <c r="R181" s="3" t="s">
        <v>267</v>
      </c>
      <c r="S181" s="3" t="s">
        <v>33</v>
      </c>
      <c r="T181" s="4"/>
      <c r="U181" s="4"/>
      <c r="V181" s="4"/>
      <c r="W181" s="4"/>
      <c r="X181" s="3">
        <v>5</v>
      </c>
      <c r="Y181" s="3">
        <v>4</v>
      </c>
      <c r="Z181" s="3">
        <v>5</v>
      </c>
      <c r="AA181" s="3">
        <v>3</v>
      </c>
      <c r="AB181" s="4"/>
      <c r="AC181" s="11" t="s">
        <v>810</v>
      </c>
    </row>
    <row r="182" spans="1:29" ht="16" customHeight="1" x14ac:dyDescent="0.35">
      <c r="A182" s="6">
        <v>402</v>
      </c>
      <c r="B182" s="8">
        <v>45506</v>
      </c>
      <c r="C182" s="19">
        <v>0.85893518518518519</v>
      </c>
      <c r="D182" s="19" t="s">
        <v>142</v>
      </c>
      <c r="E182" s="3" t="s">
        <v>30</v>
      </c>
      <c r="F182" s="4"/>
      <c r="G182" s="3">
        <v>10.199999999999999</v>
      </c>
      <c r="H182" s="3" t="s">
        <v>30</v>
      </c>
      <c r="I182" s="3">
        <v>17.5</v>
      </c>
      <c r="J182" s="22">
        <f t="shared" si="2"/>
        <v>7.3000000000000007</v>
      </c>
      <c r="K182" s="3" t="s">
        <v>30</v>
      </c>
      <c r="L182" s="4"/>
      <c r="M182" s="3" t="s">
        <v>30</v>
      </c>
      <c r="N182" s="3" t="s">
        <v>30</v>
      </c>
      <c r="O182" s="3" t="s">
        <v>34</v>
      </c>
      <c r="P182" s="3">
        <v>40</v>
      </c>
      <c r="Q182" s="3" t="s">
        <v>30</v>
      </c>
      <c r="R182" s="3" t="s">
        <v>60</v>
      </c>
      <c r="S182" s="3" t="s">
        <v>33</v>
      </c>
      <c r="T182" s="4"/>
      <c r="U182" s="4"/>
      <c r="V182" s="4"/>
      <c r="W182" s="4"/>
      <c r="X182" s="3">
        <v>4</v>
      </c>
      <c r="Y182" s="3">
        <v>3</v>
      </c>
      <c r="Z182" s="3">
        <v>3</v>
      </c>
      <c r="AA182" s="3">
        <v>3</v>
      </c>
      <c r="AB182" s="3" t="s">
        <v>813</v>
      </c>
      <c r="AC182" s="11" t="s">
        <v>814</v>
      </c>
    </row>
    <row r="183" spans="1:29" ht="16" customHeight="1" x14ac:dyDescent="0.35">
      <c r="A183" s="6">
        <v>399</v>
      </c>
      <c r="B183" s="8">
        <v>45506</v>
      </c>
      <c r="C183" s="19">
        <v>0.88579861111111102</v>
      </c>
      <c r="D183" s="19" t="s">
        <v>142</v>
      </c>
      <c r="E183" s="3" t="s">
        <v>33</v>
      </c>
      <c r="F183" s="3">
        <v>1</v>
      </c>
      <c r="G183" s="4"/>
      <c r="H183" s="3" t="s">
        <v>30</v>
      </c>
      <c r="I183" s="3">
        <v>15</v>
      </c>
      <c r="J183" s="22">
        <f t="shared" si="2"/>
        <v>15</v>
      </c>
      <c r="K183" s="3" t="s">
        <v>30</v>
      </c>
      <c r="L183" s="4"/>
      <c r="M183" s="3" t="s">
        <v>30</v>
      </c>
      <c r="N183" s="3" t="s">
        <v>30</v>
      </c>
      <c r="O183" s="3" t="s">
        <v>34</v>
      </c>
      <c r="P183" s="3">
        <v>35</v>
      </c>
      <c r="Q183" s="3" t="s">
        <v>30</v>
      </c>
      <c r="R183" s="3" t="s">
        <v>124</v>
      </c>
      <c r="S183" s="3" t="s">
        <v>30</v>
      </c>
      <c r="T183" s="3" t="s">
        <v>816</v>
      </c>
      <c r="U183" s="3" t="s">
        <v>817</v>
      </c>
      <c r="V183" s="3" t="s">
        <v>818</v>
      </c>
      <c r="W183" s="4"/>
      <c r="X183" s="3">
        <v>4</v>
      </c>
      <c r="Y183" s="3">
        <v>4</v>
      </c>
      <c r="Z183" s="3">
        <v>4</v>
      </c>
      <c r="AA183" s="3">
        <v>3</v>
      </c>
      <c r="AB183" s="4"/>
      <c r="AC183" s="11" t="s">
        <v>819</v>
      </c>
    </row>
    <row r="184" spans="1:29" ht="16" customHeight="1" x14ac:dyDescent="0.35">
      <c r="A184" s="6">
        <v>396</v>
      </c>
      <c r="B184" s="8">
        <v>45506</v>
      </c>
      <c r="C184" s="19">
        <v>0.91230324074074076</v>
      </c>
      <c r="D184" s="19" t="s">
        <v>29</v>
      </c>
      <c r="E184" s="3" t="s">
        <v>33</v>
      </c>
      <c r="F184" s="3">
        <v>25</v>
      </c>
      <c r="G184" s="4"/>
      <c r="H184" s="3" t="s">
        <v>33</v>
      </c>
      <c r="I184" s="4"/>
      <c r="J184" s="22">
        <f t="shared" si="2"/>
        <v>0</v>
      </c>
      <c r="K184" s="4"/>
      <c r="L184" s="4"/>
      <c r="M184" s="4"/>
      <c r="N184" s="4" t="s">
        <v>1116</v>
      </c>
      <c r="O184" s="4" t="s">
        <v>1116</v>
      </c>
      <c r="P184" s="4"/>
      <c r="Q184" s="3" t="s">
        <v>30</v>
      </c>
      <c r="R184" s="3" t="s">
        <v>143</v>
      </c>
      <c r="S184" s="3" t="s">
        <v>30</v>
      </c>
      <c r="T184" s="3" t="s">
        <v>821</v>
      </c>
      <c r="U184" s="3" t="s">
        <v>822</v>
      </c>
      <c r="V184" s="3" t="s">
        <v>823</v>
      </c>
      <c r="W184" s="4"/>
      <c r="X184" s="3">
        <v>4</v>
      </c>
      <c r="Y184" s="3">
        <v>4</v>
      </c>
      <c r="Z184" s="3">
        <v>4</v>
      </c>
      <c r="AA184" s="3">
        <v>3</v>
      </c>
      <c r="AB184" s="3" t="s">
        <v>824</v>
      </c>
      <c r="AC184" s="11" t="s">
        <v>825</v>
      </c>
    </row>
    <row r="185" spans="1:29" ht="16" customHeight="1" x14ac:dyDescent="0.35">
      <c r="A185" s="6">
        <v>394</v>
      </c>
      <c r="B185" s="8">
        <v>45506</v>
      </c>
      <c r="C185" s="19">
        <v>0.92394675925925929</v>
      </c>
      <c r="D185" s="19" t="s">
        <v>29</v>
      </c>
      <c r="E185" s="3" t="s">
        <v>33</v>
      </c>
      <c r="F185" s="3">
        <v>1.5</v>
      </c>
      <c r="G185" s="4"/>
      <c r="H185" s="3" t="s">
        <v>30</v>
      </c>
      <c r="I185" s="3">
        <v>43</v>
      </c>
      <c r="J185" s="22">
        <f t="shared" si="2"/>
        <v>43</v>
      </c>
      <c r="K185" s="3" t="s">
        <v>30</v>
      </c>
      <c r="L185" s="4"/>
      <c r="M185" s="3" t="s">
        <v>30</v>
      </c>
      <c r="N185" s="3" t="s">
        <v>30</v>
      </c>
      <c r="O185" s="3" t="s">
        <v>34</v>
      </c>
      <c r="P185" s="3">
        <v>40</v>
      </c>
      <c r="Q185" s="3" t="s">
        <v>33</v>
      </c>
      <c r="R185" s="3" t="s">
        <v>107</v>
      </c>
      <c r="S185" s="3" t="s">
        <v>33</v>
      </c>
      <c r="T185" s="4"/>
      <c r="U185" s="4"/>
      <c r="V185" s="4"/>
      <c r="W185" s="4"/>
      <c r="X185" s="3">
        <v>5</v>
      </c>
      <c r="Y185" s="3">
        <v>4</v>
      </c>
      <c r="Z185" s="3">
        <v>5</v>
      </c>
      <c r="AA185" s="3">
        <v>5</v>
      </c>
      <c r="AB185" s="4"/>
      <c r="AC185" s="11" t="s">
        <v>701</v>
      </c>
    </row>
    <row r="186" spans="1:29" ht="16" customHeight="1" x14ac:dyDescent="0.35">
      <c r="A186" s="6">
        <v>393</v>
      </c>
      <c r="B186" s="8">
        <v>45507</v>
      </c>
      <c r="C186" s="19">
        <v>0.53555555555555556</v>
      </c>
      <c r="D186" s="19" t="s">
        <v>29</v>
      </c>
      <c r="E186" s="3" t="s">
        <v>33</v>
      </c>
      <c r="F186" s="3">
        <v>1</v>
      </c>
      <c r="G186" s="4"/>
      <c r="H186" s="3" t="s">
        <v>30</v>
      </c>
      <c r="I186" s="3">
        <v>22</v>
      </c>
      <c r="J186" s="22">
        <f t="shared" si="2"/>
        <v>22</v>
      </c>
      <c r="K186" s="3" t="s">
        <v>30</v>
      </c>
      <c r="L186" s="4"/>
      <c r="M186" s="3" t="s">
        <v>33</v>
      </c>
      <c r="N186" s="3" t="s">
        <v>33</v>
      </c>
      <c r="O186" s="3" t="s">
        <v>44</v>
      </c>
      <c r="P186" s="3">
        <v>20</v>
      </c>
      <c r="Q186" s="3" t="s">
        <v>30</v>
      </c>
      <c r="R186" s="3" t="s">
        <v>267</v>
      </c>
      <c r="S186" s="3" t="s">
        <v>30</v>
      </c>
      <c r="T186" s="3" t="s">
        <v>151</v>
      </c>
      <c r="U186" s="3" t="s">
        <v>829</v>
      </c>
      <c r="V186" s="3" t="s">
        <v>830</v>
      </c>
      <c r="W186" s="4"/>
      <c r="X186" s="3">
        <v>5</v>
      </c>
      <c r="Y186" s="3">
        <v>4</v>
      </c>
      <c r="Z186" s="3">
        <v>4</v>
      </c>
      <c r="AA186" s="3">
        <v>5</v>
      </c>
      <c r="AB186" s="3" t="s">
        <v>831</v>
      </c>
      <c r="AC186" s="11" t="s">
        <v>832</v>
      </c>
    </row>
    <row r="187" spans="1:29" ht="16" customHeight="1" x14ac:dyDescent="0.35">
      <c r="A187" s="6">
        <v>391</v>
      </c>
      <c r="B187" s="8">
        <v>45509</v>
      </c>
      <c r="C187" s="19">
        <v>0.7430092592592592</v>
      </c>
      <c r="D187" s="19" t="s">
        <v>29</v>
      </c>
      <c r="E187" s="3" t="s">
        <v>30</v>
      </c>
      <c r="F187" s="4"/>
      <c r="G187" s="3">
        <v>24</v>
      </c>
      <c r="H187" s="3" t="s">
        <v>30</v>
      </c>
      <c r="I187" s="3">
        <v>31</v>
      </c>
      <c r="J187" s="22">
        <f t="shared" si="2"/>
        <v>7</v>
      </c>
      <c r="K187" s="3" t="s">
        <v>30</v>
      </c>
      <c r="L187" s="4"/>
      <c r="M187" s="3" t="s">
        <v>33</v>
      </c>
      <c r="N187" s="3" t="s">
        <v>33</v>
      </c>
      <c r="O187" s="3" t="s">
        <v>34</v>
      </c>
      <c r="P187" s="3">
        <v>40</v>
      </c>
      <c r="Q187" s="3" t="s">
        <v>30</v>
      </c>
      <c r="R187" s="3" t="s">
        <v>130</v>
      </c>
      <c r="S187" s="3" t="s">
        <v>33</v>
      </c>
      <c r="T187" s="4"/>
      <c r="U187" s="4"/>
      <c r="V187" s="4"/>
      <c r="W187" s="4"/>
      <c r="X187" s="3">
        <v>5</v>
      </c>
      <c r="Y187" s="3">
        <v>4</v>
      </c>
      <c r="Z187" s="3">
        <v>4</v>
      </c>
      <c r="AA187" s="3">
        <v>4</v>
      </c>
      <c r="AB187" s="3" t="s">
        <v>834</v>
      </c>
      <c r="AC187" s="11" t="s">
        <v>76</v>
      </c>
    </row>
    <row r="188" spans="1:29" ht="16" customHeight="1" x14ac:dyDescent="0.35">
      <c r="A188" s="6">
        <v>390</v>
      </c>
      <c r="B188" s="8">
        <v>45509</v>
      </c>
      <c r="C188" s="19">
        <v>0.81474537037037031</v>
      </c>
      <c r="D188" s="19" t="s">
        <v>29</v>
      </c>
      <c r="E188" s="3" t="s">
        <v>33</v>
      </c>
      <c r="F188" s="3">
        <v>18</v>
      </c>
      <c r="G188" s="4"/>
      <c r="H188" s="3" t="s">
        <v>33</v>
      </c>
      <c r="I188" s="4"/>
      <c r="J188" s="22">
        <f t="shared" si="2"/>
        <v>0</v>
      </c>
      <c r="K188" s="4"/>
      <c r="L188" s="4"/>
      <c r="M188" s="4"/>
      <c r="N188" s="4" t="s">
        <v>1116</v>
      </c>
      <c r="O188" s="4" t="s">
        <v>1116</v>
      </c>
      <c r="P188" s="4"/>
      <c r="Q188" s="3" t="s">
        <v>30</v>
      </c>
      <c r="R188" s="3" t="s">
        <v>267</v>
      </c>
      <c r="S188" s="3" t="s">
        <v>30</v>
      </c>
      <c r="T188" s="3" t="s">
        <v>95</v>
      </c>
      <c r="U188" s="3" t="s">
        <v>53</v>
      </c>
      <c r="V188" s="3" t="s">
        <v>53</v>
      </c>
      <c r="W188" s="4"/>
      <c r="X188" s="3">
        <v>5</v>
      </c>
      <c r="Y188" s="3">
        <v>4</v>
      </c>
      <c r="Z188" s="3">
        <v>5</v>
      </c>
      <c r="AA188" s="3">
        <v>4</v>
      </c>
      <c r="AB188" s="4"/>
      <c r="AC188" s="11" t="s">
        <v>154</v>
      </c>
    </row>
    <row r="189" spans="1:29" ht="16" customHeight="1" x14ac:dyDescent="0.35">
      <c r="A189" s="6">
        <v>389</v>
      </c>
      <c r="B189" s="8">
        <v>45510</v>
      </c>
      <c r="C189" s="19">
        <v>9.8738425925925924E-2</v>
      </c>
      <c r="D189" s="19" t="s">
        <v>142</v>
      </c>
      <c r="E189" s="3" t="s">
        <v>33</v>
      </c>
      <c r="F189" s="3">
        <v>9</v>
      </c>
      <c r="G189" s="4"/>
      <c r="H189" s="3" t="s">
        <v>33</v>
      </c>
      <c r="I189" s="4"/>
      <c r="J189" s="22">
        <f t="shared" si="2"/>
        <v>0</v>
      </c>
      <c r="K189" s="4"/>
      <c r="L189" s="4"/>
      <c r="M189" s="4"/>
      <c r="N189" s="4" t="s">
        <v>1116</v>
      </c>
      <c r="O189" s="4" t="s">
        <v>1116</v>
      </c>
      <c r="P189" s="4"/>
      <c r="Q189" s="3" t="s">
        <v>30</v>
      </c>
      <c r="R189" s="3" t="s">
        <v>267</v>
      </c>
      <c r="S189" s="3" t="s">
        <v>30</v>
      </c>
      <c r="T189" s="3" t="s">
        <v>837</v>
      </c>
      <c r="U189" s="3" t="s">
        <v>53</v>
      </c>
      <c r="V189" s="3" t="s">
        <v>838</v>
      </c>
      <c r="W189" s="4"/>
      <c r="X189" s="3">
        <v>3</v>
      </c>
      <c r="Y189" s="3">
        <v>2</v>
      </c>
      <c r="Z189" s="3">
        <v>3</v>
      </c>
      <c r="AA189" s="3">
        <v>1</v>
      </c>
      <c r="AB189" s="4"/>
      <c r="AC189" s="11" t="s">
        <v>839</v>
      </c>
    </row>
    <row r="190" spans="1:29" ht="16" customHeight="1" x14ac:dyDescent="0.35">
      <c r="A190" s="6">
        <v>385</v>
      </c>
      <c r="B190" s="8">
        <v>45510</v>
      </c>
      <c r="C190" s="19">
        <v>0.65136574074074072</v>
      </c>
      <c r="D190" s="19" t="s">
        <v>29</v>
      </c>
      <c r="E190" s="3" t="s">
        <v>30</v>
      </c>
      <c r="F190" s="4"/>
      <c r="G190" s="3">
        <v>23</v>
      </c>
      <c r="H190" s="3" t="s">
        <v>30</v>
      </c>
      <c r="I190" s="3">
        <v>24</v>
      </c>
      <c r="J190" s="22">
        <f t="shared" si="2"/>
        <v>1</v>
      </c>
      <c r="K190" s="3" t="s">
        <v>30</v>
      </c>
      <c r="L190" s="4"/>
      <c r="M190" s="3" t="s">
        <v>33</v>
      </c>
      <c r="N190" s="3" t="s">
        <v>33</v>
      </c>
      <c r="O190" s="3" t="s">
        <v>34</v>
      </c>
      <c r="P190" s="3">
        <v>40</v>
      </c>
      <c r="Q190" s="3" t="s">
        <v>33</v>
      </c>
      <c r="R190" s="3" t="s">
        <v>183</v>
      </c>
      <c r="S190" s="3" t="s">
        <v>33</v>
      </c>
      <c r="T190" s="4"/>
      <c r="U190" s="4"/>
      <c r="V190" s="4"/>
      <c r="W190" s="4"/>
      <c r="X190" s="3">
        <v>5</v>
      </c>
      <c r="Y190" s="3">
        <v>3</v>
      </c>
      <c r="Z190" s="3">
        <v>3</v>
      </c>
      <c r="AA190" s="3">
        <v>3</v>
      </c>
      <c r="AB190" s="4"/>
      <c r="AC190" s="11" t="s">
        <v>841</v>
      </c>
    </row>
    <row r="191" spans="1:29" ht="16" customHeight="1" x14ac:dyDescent="0.35">
      <c r="A191" s="6">
        <v>384</v>
      </c>
      <c r="B191" s="8">
        <v>45510</v>
      </c>
      <c r="C191" s="19">
        <v>0.65168981481481481</v>
      </c>
      <c r="D191" s="19" t="s">
        <v>29</v>
      </c>
      <c r="E191" s="3" t="s">
        <v>30</v>
      </c>
      <c r="F191" s="4"/>
      <c r="G191" s="3">
        <v>18</v>
      </c>
      <c r="H191" s="3" t="s">
        <v>30</v>
      </c>
      <c r="I191" s="3">
        <v>22</v>
      </c>
      <c r="J191" s="22">
        <f t="shared" si="2"/>
        <v>4</v>
      </c>
      <c r="K191" s="3" t="s">
        <v>30</v>
      </c>
      <c r="L191" s="4"/>
      <c r="M191" s="3" t="s">
        <v>30</v>
      </c>
      <c r="N191" s="3" t="s">
        <v>30</v>
      </c>
      <c r="O191" s="3" t="s">
        <v>34</v>
      </c>
      <c r="P191" s="3">
        <v>40</v>
      </c>
      <c r="Q191" s="3" t="s">
        <v>33</v>
      </c>
      <c r="R191" s="3" t="s">
        <v>51</v>
      </c>
      <c r="S191" s="3" t="s">
        <v>33</v>
      </c>
      <c r="T191" s="4"/>
      <c r="U191" s="4"/>
      <c r="V191" s="4"/>
      <c r="W191" s="4"/>
      <c r="X191" s="3">
        <v>4</v>
      </c>
      <c r="Y191" s="3">
        <v>3</v>
      </c>
      <c r="Z191" s="3">
        <v>4</v>
      </c>
      <c r="AA191" s="3">
        <v>3</v>
      </c>
      <c r="AB191" s="3" t="s">
        <v>843</v>
      </c>
      <c r="AC191" s="11" t="s">
        <v>533</v>
      </c>
    </row>
    <row r="192" spans="1:29" ht="16" customHeight="1" x14ac:dyDescent="0.35">
      <c r="A192" s="6">
        <v>381</v>
      </c>
      <c r="B192" s="8">
        <v>45510</v>
      </c>
      <c r="C192" s="19">
        <v>0.65179398148148149</v>
      </c>
      <c r="D192" s="19" t="s">
        <v>29</v>
      </c>
      <c r="E192" s="3" t="s">
        <v>30</v>
      </c>
      <c r="F192" s="4"/>
      <c r="G192" s="3">
        <v>21.5</v>
      </c>
      <c r="H192" s="3" t="s">
        <v>30</v>
      </c>
      <c r="I192" s="3">
        <v>25</v>
      </c>
      <c r="J192" s="22">
        <f t="shared" si="2"/>
        <v>3.5</v>
      </c>
      <c r="K192" s="3" t="s">
        <v>30</v>
      </c>
      <c r="L192" s="4"/>
      <c r="M192" s="3" t="s">
        <v>30</v>
      </c>
      <c r="N192" s="3" t="s">
        <v>30</v>
      </c>
      <c r="O192" s="3" t="s">
        <v>34</v>
      </c>
      <c r="P192" s="3">
        <v>40</v>
      </c>
      <c r="Q192" s="3" t="s">
        <v>33</v>
      </c>
      <c r="R192" s="3" t="s">
        <v>1051</v>
      </c>
      <c r="S192" s="3" t="s">
        <v>33</v>
      </c>
      <c r="T192" s="4"/>
      <c r="U192" s="4"/>
      <c r="V192" s="4"/>
      <c r="W192" s="4"/>
      <c r="X192" s="3">
        <v>5</v>
      </c>
      <c r="Y192" s="3">
        <v>5</v>
      </c>
      <c r="Z192" s="3">
        <v>5</v>
      </c>
      <c r="AA192" s="3">
        <v>4</v>
      </c>
      <c r="AB192" s="4"/>
      <c r="AC192" s="11" t="s">
        <v>159</v>
      </c>
    </row>
    <row r="193" spans="1:29" ht="16" customHeight="1" x14ac:dyDescent="0.35">
      <c r="A193" s="6">
        <v>374</v>
      </c>
      <c r="B193" s="8">
        <v>45510</v>
      </c>
      <c r="C193" s="19">
        <v>0.65208333333333335</v>
      </c>
      <c r="D193" s="19" t="s">
        <v>29</v>
      </c>
      <c r="E193" s="3" t="s">
        <v>30</v>
      </c>
      <c r="F193" s="4"/>
      <c r="G193" s="3">
        <v>26</v>
      </c>
      <c r="H193" s="3" t="s">
        <v>30</v>
      </c>
      <c r="I193" s="3">
        <v>28</v>
      </c>
      <c r="J193" s="22">
        <f t="shared" si="2"/>
        <v>2</v>
      </c>
      <c r="K193" s="3" t="s">
        <v>30</v>
      </c>
      <c r="L193" s="4"/>
      <c r="M193" s="3" t="s">
        <v>33</v>
      </c>
      <c r="N193" s="3" t="s">
        <v>33</v>
      </c>
      <c r="O193" s="3" t="s">
        <v>44</v>
      </c>
      <c r="P193" s="3">
        <v>25</v>
      </c>
      <c r="Q193" s="3" t="s">
        <v>30</v>
      </c>
      <c r="R193" s="3" t="s">
        <v>183</v>
      </c>
      <c r="S193" s="3" t="s">
        <v>33</v>
      </c>
      <c r="T193" s="4"/>
      <c r="U193" s="4"/>
      <c r="V193" s="4"/>
      <c r="W193" s="4"/>
      <c r="X193" s="3">
        <v>4</v>
      </c>
      <c r="Y193" s="3">
        <v>3</v>
      </c>
      <c r="Z193" s="3">
        <v>3</v>
      </c>
      <c r="AA193" s="3">
        <v>3</v>
      </c>
      <c r="AB193" s="4"/>
      <c r="AC193" s="11" t="s">
        <v>848</v>
      </c>
    </row>
    <row r="194" spans="1:29" ht="16" customHeight="1" x14ac:dyDescent="0.35">
      <c r="A194" s="6">
        <v>373</v>
      </c>
      <c r="B194" s="8">
        <v>45510</v>
      </c>
      <c r="C194" s="19">
        <v>0.65224537037037034</v>
      </c>
      <c r="D194" s="19" t="s">
        <v>29</v>
      </c>
      <c r="E194" s="3" t="s">
        <v>30</v>
      </c>
      <c r="F194" s="4"/>
      <c r="G194" s="3">
        <v>25</v>
      </c>
      <c r="H194" s="3" t="s">
        <v>30</v>
      </c>
      <c r="I194" s="3">
        <v>35</v>
      </c>
      <c r="J194" s="22">
        <f t="shared" ref="J194:J257" si="3">I194-G194</f>
        <v>10</v>
      </c>
      <c r="K194" s="3" t="s">
        <v>30</v>
      </c>
      <c r="L194" s="4"/>
      <c r="M194" s="3" t="s">
        <v>30</v>
      </c>
      <c r="N194" s="3" t="s">
        <v>30</v>
      </c>
      <c r="O194" s="3" t="s">
        <v>34</v>
      </c>
      <c r="P194" s="3">
        <v>35</v>
      </c>
      <c r="Q194" s="3" t="s">
        <v>33</v>
      </c>
      <c r="R194" s="3" t="s">
        <v>124</v>
      </c>
      <c r="S194" s="3" t="s">
        <v>33</v>
      </c>
      <c r="T194" s="4"/>
      <c r="U194" s="4"/>
      <c r="V194" s="4"/>
      <c r="W194" s="4"/>
      <c r="X194" s="3">
        <v>4</v>
      </c>
      <c r="Y194" s="3">
        <v>4</v>
      </c>
      <c r="Z194" s="3">
        <v>4</v>
      </c>
      <c r="AA194" s="3">
        <v>4</v>
      </c>
      <c r="AB194" s="3" t="s">
        <v>850</v>
      </c>
      <c r="AC194" s="11" t="s">
        <v>257</v>
      </c>
    </row>
    <row r="195" spans="1:29" ht="16" customHeight="1" x14ac:dyDescent="0.35">
      <c r="A195" s="6">
        <v>369</v>
      </c>
      <c r="B195" s="8">
        <v>45510</v>
      </c>
      <c r="C195" s="19">
        <v>0.65241898148148147</v>
      </c>
      <c r="D195" s="19" t="s">
        <v>29</v>
      </c>
      <c r="E195" s="3" t="s">
        <v>30</v>
      </c>
      <c r="F195" s="4"/>
      <c r="G195" s="3">
        <v>19</v>
      </c>
      <c r="H195" s="3" t="s">
        <v>30</v>
      </c>
      <c r="I195" s="3">
        <v>19</v>
      </c>
      <c r="J195" s="22">
        <f t="shared" si="3"/>
        <v>0</v>
      </c>
      <c r="K195" s="3" t="s">
        <v>30</v>
      </c>
      <c r="L195" s="4"/>
      <c r="M195" s="3" t="s">
        <v>33</v>
      </c>
      <c r="N195" s="3" t="s">
        <v>33</v>
      </c>
      <c r="O195" s="3" t="s">
        <v>34</v>
      </c>
      <c r="P195" s="3">
        <v>40</v>
      </c>
      <c r="Q195" s="3" t="s">
        <v>33</v>
      </c>
      <c r="R195" s="3" t="s">
        <v>252</v>
      </c>
      <c r="S195" s="3" t="s">
        <v>33</v>
      </c>
      <c r="T195" s="4"/>
      <c r="U195" s="4"/>
      <c r="V195" s="4"/>
      <c r="W195" s="4"/>
      <c r="X195" s="3">
        <v>5</v>
      </c>
      <c r="Y195" s="3">
        <v>5</v>
      </c>
      <c r="Z195" s="3">
        <v>5</v>
      </c>
      <c r="AA195" s="3">
        <v>5</v>
      </c>
      <c r="AB195" s="4"/>
      <c r="AC195" s="11" t="s">
        <v>852</v>
      </c>
    </row>
    <row r="196" spans="1:29" ht="16" customHeight="1" x14ac:dyDescent="0.35">
      <c r="A196" s="6">
        <v>368</v>
      </c>
      <c r="B196" s="8">
        <v>45510</v>
      </c>
      <c r="C196" s="19">
        <v>0.65247685185185189</v>
      </c>
      <c r="D196" s="19" t="s">
        <v>29</v>
      </c>
      <c r="E196" s="3" t="s">
        <v>30</v>
      </c>
      <c r="F196" s="4"/>
      <c r="G196" s="3">
        <v>23.5</v>
      </c>
      <c r="H196" s="3" t="s">
        <v>30</v>
      </c>
      <c r="I196" s="3">
        <v>25</v>
      </c>
      <c r="J196" s="22">
        <f t="shared" si="3"/>
        <v>1.5</v>
      </c>
      <c r="K196" s="3" t="s">
        <v>30</v>
      </c>
      <c r="L196" s="4"/>
      <c r="M196" s="3" t="s">
        <v>33</v>
      </c>
      <c r="N196" s="3" t="s">
        <v>33</v>
      </c>
      <c r="O196" s="3" t="s">
        <v>34</v>
      </c>
      <c r="P196" s="3">
        <v>40</v>
      </c>
      <c r="Q196" s="3" t="s">
        <v>30</v>
      </c>
      <c r="R196" s="3" t="s">
        <v>124</v>
      </c>
      <c r="S196" s="3" t="s">
        <v>33</v>
      </c>
      <c r="T196" s="4"/>
      <c r="U196" s="4"/>
      <c r="V196" s="4"/>
      <c r="W196" s="4"/>
      <c r="X196" s="3">
        <v>5</v>
      </c>
      <c r="Y196" s="3">
        <v>5</v>
      </c>
      <c r="Z196" s="3">
        <v>5</v>
      </c>
      <c r="AA196" s="3">
        <v>5</v>
      </c>
      <c r="AB196" s="3" t="s">
        <v>855</v>
      </c>
      <c r="AC196" s="11" t="s">
        <v>856</v>
      </c>
    </row>
    <row r="197" spans="1:29" ht="16" customHeight="1" x14ac:dyDescent="0.35">
      <c r="A197" s="6">
        <v>366</v>
      </c>
      <c r="B197" s="8">
        <v>45510</v>
      </c>
      <c r="C197" s="19">
        <v>0.65340277777777778</v>
      </c>
      <c r="D197" s="19" t="s">
        <v>29</v>
      </c>
      <c r="E197" s="3" t="s">
        <v>30</v>
      </c>
      <c r="F197" s="4"/>
      <c r="G197" s="3">
        <v>25</v>
      </c>
      <c r="H197" s="3" t="s">
        <v>30</v>
      </c>
      <c r="I197" s="3">
        <v>30</v>
      </c>
      <c r="J197" s="22">
        <f t="shared" si="3"/>
        <v>5</v>
      </c>
      <c r="K197" s="3" t="s">
        <v>30</v>
      </c>
      <c r="L197" s="4"/>
      <c r="M197" s="3" t="s">
        <v>33</v>
      </c>
      <c r="N197" s="3" t="s">
        <v>33</v>
      </c>
      <c r="O197" s="3" t="s">
        <v>34</v>
      </c>
      <c r="P197" s="3">
        <v>40</v>
      </c>
      <c r="Q197" s="3" t="s">
        <v>30</v>
      </c>
      <c r="R197" s="3" t="s">
        <v>252</v>
      </c>
      <c r="S197" s="3" t="s">
        <v>30</v>
      </c>
      <c r="T197" s="3" t="s">
        <v>837</v>
      </c>
      <c r="U197" s="3" t="s">
        <v>858</v>
      </c>
      <c r="V197" s="4"/>
      <c r="W197" s="4"/>
      <c r="X197" s="3">
        <v>4</v>
      </c>
      <c r="Y197" s="3">
        <v>4</v>
      </c>
      <c r="Z197" s="3">
        <v>5</v>
      </c>
      <c r="AA197" s="3">
        <v>5</v>
      </c>
      <c r="AB197" s="4"/>
      <c r="AC197" s="11" t="s">
        <v>859</v>
      </c>
    </row>
    <row r="198" spans="1:29" ht="16" customHeight="1" x14ac:dyDescent="0.35">
      <c r="A198" s="6">
        <v>365</v>
      </c>
      <c r="B198" s="8">
        <v>45510</v>
      </c>
      <c r="C198" s="19">
        <v>0.65396990740740735</v>
      </c>
      <c r="D198" s="19" t="s">
        <v>29</v>
      </c>
      <c r="E198" s="3" t="s">
        <v>30</v>
      </c>
      <c r="F198" s="4"/>
      <c r="G198" s="3">
        <v>24</v>
      </c>
      <c r="H198" s="3" t="s">
        <v>33</v>
      </c>
      <c r="I198" s="4"/>
      <c r="J198" s="22">
        <f t="shared" si="3"/>
        <v>-24</v>
      </c>
      <c r="K198" s="4"/>
      <c r="L198" s="4"/>
      <c r="M198" s="4"/>
      <c r="N198" s="4" t="s">
        <v>1116</v>
      </c>
      <c r="O198" s="4" t="s">
        <v>1116</v>
      </c>
      <c r="P198" s="4"/>
      <c r="Q198" s="3" t="s">
        <v>30</v>
      </c>
      <c r="R198" s="3" t="s">
        <v>130</v>
      </c>
      <c r="S198" s="3" t="s">
        <v>30</v>
      </c>
      <c r="T198" s="3" t="s">
        <v>52</v>
      </c>
      <c r="U198" s="3" t="s">
        <v>861</v>
      </c>
      <c r="V198" s="3" t="s">
        <v>862</v>
      </c>
      <c r="W198" s="4"/>
      <c r="X198" s="3">
        <v>3</v>
      </c>
      <c r="Y198" s="3">
        <v>3</v>
      </c>
      <c r="Z198" s="3">
        <v>5</v>
      </c>
      <c r="AA198" s="3">
        <v>4</v>
      </c>
      <c r="AB198" s="3" t="s">
        <v>863</v>
      </c>
      <c r="AC198" s="11" t="s">
        <v>864</v>
      </c>
    </row>
    <row r="199" spans="1:29" ht="16" customHeight="1" x14ac:dyDescent="0.35">
      <c r="A199" s="6">
        <v>363</v>
      </c>
      <c r="B199" s="8">
        <v>45510</v>
      </c>
      <c r="C199" s="19">
        <v>0.6558680555555555</v>
      </c>
      <c r="D199" s="19" t="s">
        <v>29</v>
      </c>
      <c r="E199" s="3" t="s">
        <v>33</v>
      </c>
      <c r="F199" s="3">
        <v>0</v>
      </c>
      <c r="G199" s="4"/>
      <c r="H199" s="3" t="s">
        <v>30</v>
      </c>
      <c r="I199" s="3">
        <v>50</v>
      </c>
      <c r="J199" s="22">
        <f t="shared" si="3"/>
        <v>50</v>
      </c>
      <c r="K199" s="3" t="s">
        <v>30</v>
      </c>
      <c r="L199" s="4"/>
      <c r="M199" s="3" t="s">
        <v>33</v>
      </c>
      <c r="N199" s="3" t="s">
        <v>30</v>
      </c>
      <c r="O199" s="3" t="s">
        <v>44</v>
      </c>
      <c r="P199" s="3">
        <v>20</v>
      </c>
      <c r="Q199" s="3" t="s">
        <v>33</v>
      </c>
      <c r="R199" s="3" t="s">
        <v>1052</v>
      </c>
      <c r="S199" s="3" t="s">
        <v>30</v>
      </c>
      <c r="T199" s="3" t="s">
        <v>95</v>
      </c>
      <c r="U199" s="3" t="s">
        <v>53</v>
      </c>
      <c r="V199" s="3" t="s">
        <v>867</v>
      </c>
      <c r="W199" s="4"/>
      <c r="X199" s="3">
        <v>5</v>
      </c>
      <c r="Y199" s="3">
        <v>5</v>
      </c>
      <c r="Z199" s="3">
        <v>5</v>
      </c>
      <c r="AA199" s="3">
        <v>5</v>
      </c>
      <c r="AB199" s="4"/>
      <c r="AC199" s="11" t="s">
        <v>769</v>
      </c>
    </row>
    <row r="200" spans="1:29" ht="16" customHeight="1" x14ac:dyDescent="0.35">
      <c r="A200" s="6">
        <v>358</v>
      </c>
      <c r="B200" s="8">
        <v>45510</v>
      </c>
      <c r="C200" s="19">
        <v>0.65909722222222222</v>
      </c>
      <c r="D200" s="19" t="s">
        <v>29</v>
      </c>
      <c r="E200" s="3" t="s">
        <v>30</v>
      </c>
      <c r="F200" s="4"/>
      <c r="G200" s="3">
        <v>25</v>
      </c>
      <c r="H200" s="3" t="s">
        <v>30</v>
      </c>
      <c r="I200" s="3">
        <v>23.5</v>
      </c>
      <c r="J200" s="22">
        <f t="shared" si="3"/>
        <v>-1.5</v>
      </c>
      <c r="K200" s="3" t="s">
        <v>30</v>
      </c>
      <c r="L200" s="4"/>
      <c r="M200" s="3" t="s">
        <v>33</v>
      </c>
      <c r="N200" s="3" t="s">
        <v>30</v>
      </c>
      <c r="O200" s="3" t="s">
        <v>34</v>
      </c>
      <c r="P200" s="3">
        <v>40</v>
      </c>
      <c r="Q200" s="3" t="s">
        <v>30</v>
      </c>
      <c r="R200" s="3" t="s">
        <v>267</v>
      </c>
      <c r="S200" s="3" t="s">
        <v>30</v>
      </c>
      <c r="T200" s="3" t="s">
        <v>95</v>
      </c>
      <c r="U200" s="3" t="s">
        <v>869</v>
      </c>
      <c r="V200" s="4"/>
      <c r="W200" s="4"/>
      <c r="X200" s="3">
        <v>5</v>
      </c>
      <c r="Y200" s="3">
        <v>5</v>
      </c>
      <c r="Z200" s="3">
        <v>5</v>
      </c>
      <c r="AA200" s="3">
        <v>4</v>
      </c>
      <c r="AB200" s="4"/>
      <c r="AC200" s="11" t="s">
        <v>870</v>
      </c>
    </row>
    <row r="201" spans="1:29" ht="16" customHeight="1" x14ac:dyDescent="0.35">
      <c r="A201" s="6">
        <v>356</v>
      </c>
      <c r="B201" s="8">
        <v>45510</v>
      </c>
      <c r="C201" s="19">
        <v>0.66107638888888887</v>
      </c>
      <c r="D201" s="19" t="s">
        <v>29</v>
      </c>
      <c r="E201" s="3" t="s">
        <v>30</v>
      </c>
      <c r="F201" s="4"/>
      <c r="G201" s="7">
        <v>10.119999999999999</v>
      </c>
      <c r="H201" s="3" t="s">
        <v>30</v>
      </c>
      <c r="I201" s="3">
        <v>23</v>
      </c>
      <c r="J201" s="22">
        <f t="shared" si="3"/>
        <v>12.88</v>
      </c>
      <c r="K201" s="3" t="s">
        <v>30</v>
      </c>
      <c r="L201" s="4"/>
      <c r="M201" s="3" t="s">
        <v>33</v>
      </c>
      <c r="N201" s="3" t="s">
        <v>33</v>
      </c>
      <c r="O201" s="3" t="s">
        <v>44</v>
      </c>
      <c r="P201" s="3">
        <v>25</v>
      </c>
      <c r="Q201" s="3" t="s">
        <v>33</v>
      </c>
      <c r="R201" s="3" t="s">
        <v>124</v>
      </c>
      <c r="S201" s="3" t="s">
        <v>33</v>
      </c>
      <c r="T201" s="4"/>
      <c r="U201" s="4"/>
      <c r="V201" s="4"/>
      <c r="W201" s="4"/>
      <c r="X201" s="3">
        <v>5</v>
      </c>
      <c r="Y201" s="3">
        <v>4</v>
      </c>
      <c r="Z201" s="3">
        <v>5</v>
      </c>
      <c r="AA201" s="3">
        <v>5</v>
      </c>
      <c r="AB201" s="4"/>
      <c r="AC201" s="11" t="s">
        <v>873</v>
      </c>
    </row>
    <row r="202" spans="1:29" ht="16" customHeight="1" x14ac:dyDescent="0.35">
      <c r="A202" s="6">
        <v>354</v>
      </c>
      <c r="B202" s="8">
        <v>45510</v>
      </c>
      <c r="C202" s="19">
        <v>0.66212962962962962</v>
      </c>
      <c r="D202" s="19" t="s">
        <v>29</v>
      </c>
      <c r="E202" s="3" t="s">
        <v>30</v>
      </c>
      <c r="F202" s="4"/>
      <c r="G202" s="3">
        <v>19</v>
      </c>
      <c r="H202" s="3" t="s">
        <v>30</v>
      </c>
      <c r="I202" s="3">
        <v>18</v>
      </c>
      <c r="J202" s="22">
        <f t="shared" si="3"/>
        <v>-1</v>
      </c>
      <c r="K202" s="3" t="s">
        <v>30</v>
      </c>
      <c r="L202" s="4"/>
      <c r="M202" s="3" t="s">
        <v>33</v>
      </c>
      <c r="N202" s="3" t="s">
        <v>30</v>
      </c>
      <c r="O202" s="3" t="s">
        <v>34</v>
      </c>
      <c r="P202" s="3">
        <v>40</v>
      </c>
      <c r="Q202" s="3" t="s">
        <v>33</v>
      </c>
      <c r="R202" s="3" t="s">
        <v>53</v>
      </c>
      <c r="S202" s="3" t="s">
        <v>33</v>
      </c>
      <c r="T202" s="4"/>
      <c r="U202" s="4"/>
      <c r="V202" s="4"/>
      <c r="W202" s="4"/>
      <c r="X202" s="3">
        <v>1</v>
      </c>
      <c r="Y202" s="3">
        <v>1</v>
      </c>
      <c r="Z202" s="3">
        <v>1</v>
      </c>
      <c r="AA202" s="3">
        <v>1</v>
      </c>
      <c r="AB202" s="3" t="s">
        <v>875</v>
      </c>
      <c r="AC202" s="11" t="s">
        <v>876</v>
      </c>
    </row>
    <row r="203" spans="1:29" ht="16" customHeight="1" x14ac:dyDescent="0.35">
      <c r="A203" s="6">
        <v>353</v>
      </c>
      <c r="B203" s="8">
        <v>45510</v>
      </c>
      <c r="C203" s="19">
        <v>0.66402777777777777</v>
      </c>
      <c r="D203" s="19" t="s">
        <v>29</v>
      </c>
      <c r="E203" s="3" t="s">
        <v>33</v>
      </c>
      <c r="F203" s="3">
        <v>3</v>
      </c>
      <c r="G203" s="4"/>
      <c r="H203" s="3" t="s">
        <v>33</v>
      </c>
      <c r="I203" s="4"/>
      <c r="J203" s="22">
        <f t="shared" si="3"/>
        <v>0</v>
      </c>
      <c r="K203" s="4"/>
      <c r="L203" s="4"/>
      <c r="M203" s="4"/>
      <c r="N203" s="4" t="s">
        <v>1116</v>
      </c>
      <c r="O203" s="4" t="s">
        <v>1116</v>
      </c>
      <c r="P203" s="4"/>
      <c r="Q203" s="3" t="s">
        <v>30</v>
      </c>
      <c r="R203" s="3" t="s">
        <v>1033</v>
      </c>
      <c r="S203" s="3" t="s">
        <v>33</v>
      </c>
      <c r="T203" s="4"/>
      <c r="U203" s="4"/>
      <c r="V203" s="4"/>
      <c r="W203" s="4"/>
      <c r="X203" s="3">
        <v>5</v>
      </c>
      <c r="Y203" s="3">
        <v>5</v>
      </c>
      <c r="Z203" s="3">
        <v>4</v>
      </c>
      <c r="AA203" s="3">
        <v>4</v>
      </c>
      <c r="AB203" s="4"/>
      <c r="AC203" s="11" t="s">
        <v>879</v>
      </c>
    </row>
    <row r="204" spans="1:29" ht="16" customHeight="1" x14ac:dyDescent="0.35">
      <c r="A204" s="6">
        <v>351</v>
      </c>
      <c r="B204" s="8">
        <v>45510</v>
      </c>
      <c r="C204" s="19">
        <v>0.66673611111111108</v>
      </c>
      <c r="D204" s="19" t="s">
        <v>29</v>
      </c>
      <c r="E204" s="3" t="s">
        <v>30</v>
      </c>
      <c r="F204" s="4"/>
      <c r="G204" s="3">
        <v>67500</v>
      </c>
      <c r="H204" s="3" t="s">
        <v>33</v>
      </c>
      <c r="I204" s="4"/>
      <c r="J204" s="25">
        <f t="shared" si="3"/>
        <v>-67500</v>
      </c>
      <c r="K204" s="4"/>
      <c r="L204" s="4"/>
      <c r="M204" s="4"/>
      <c r="N204" s="4" t="s">
        <v>1116</v>
      </c>
      <c r="O204" s="4" t="s">
        <v>1116</v>
      </c>
      <c r="P204" s="4"/>
      <c r="Q204" s="3" t="s">
        <v>30</v>
      </c>
      <c r="R204" s="3" t="s">
        <v>124</v>
      </c>
      <c r="S204" s="3" t="s">
        <v>30</v>
      </c>
      <c r="T204" s="3" t="s">
        <v>95</v>
      </c>
      <c r="U204" s="3" t="s">
        <v>882</v>
      </c>
      <c r="V204" s="4"/>
      <c r="W204" s="4"/>
      <c r="X204" s="3">
        <v>4</v>
      </c>
      <c r="Y204" s="3">
        <v>4</v>
      </c>
      <c r="Z204" s="3">
        <v>5</v>
      </c>
      <c r="AA204" s="3">
        <v>3</v>
      </c>
      <c r="AB204" s="3" t="s">
        <v>883</v>
      </c>
      <c r="AC204" s="11" t="s">
        <v>864</v>
      </c>
    </row>
    <row r="205" spans="1:29" ht="16" customHeight="1" x14ac:dyDescent="0.35">
      <c r="A205" s="6">
        <v>347</v>
      </c>
      <c r="B205" s="8">
        <v>45510</v>
      </c>
      <c r="C205" s="19">
        <v>0.66697916666666668</v>
      </c>
      <c r="D205" s="19" t="s">
        <v>29</v>
      </c>
      <c r="E205" s="3" t="s">
        <v>30</v>
      </c>
      <c r="F205" s="4"/>
      <c r="G205" s="3">
        <v>20</v>
      </c>
      <c r="H205" s="3" t="s">
        <v>30</v>
      </c>
      <c r="I205" s="3">
        <v>20</v>
      </c>
      <c r="J205" s="22">
        <f t="shared" si="3"/>
        <v>0</v>
      </c>
      <c r="K205" s="3" t="s">
        <v>30</v>
      </c>
      <c r="L205" s="4"/>
      <c r="M205" s="3" t="s">
        <v>30</v>
      </c>
      <c r="N205" s="3" t="s">
        <v>30</v>
      </c>
      <c r="O205" s="3" t="s">
        <v>34</v>
      </c>
      <c r="P205" s="3">
        <v>40</v>
      </c>
      <c r="Q205" s="3" t="s">
        <v>33</v>
      </c>
      <c r="R205" s="3" t="s">
        <v>46</v>
      </c>
      <c r="S205" s="3" t="s">
        <v>33</v>
      </c>
      <c r="T205" s="4"/>
      <c r="U205" s="4"/>
      <c r="V205" s="4"/>
      <c r="W205" s="4"/>
      <c r="X205" s="3">
        <v>5</v>
      </c>
      <c r="Y205" s="3">
        <v>5</v>
      </c>
      <c r="Z205" s="3">
        <v>5</v>
      </c>
      <c r="AA205" s="3">
        <v>5</v>
      </c>
      <c r="AB205" s="3" t="s">
        <v>197</v>
      </c>
      <c r="AC205" s="11" t="s">
        <v>885</v>
      </c>
    </row>
    <row r="206" spans="1:29" ht="16" customHeight="1" x14ac:dyDescent="0.35">
      <c r="A206" s="6">
        <v>343</v>
      </c>
      <c r="B206" s="8">
        <v>45510</v>
      </c>
      <c r="C206" s="19">
        <v>0.67001157407407408</v>
      </c>
      <c r="D206" s="19" t="s">
        <v>29</v>
      </c>
      <c r="E206" s="3" t="s">
        <v>33</v>
      </c>
      <c r="F206" s="3">
        <v>10</v>
      </c>
      <c r="G206" s="4"/>
      <c r="H206" s="3" t="s">
        <v>33</v>
      </c>
      <c r="I206" s="4"/>
      <c r="J206" s="22">
        <f t="shared" si="3"/>
        <v>0</v>
      </c>
      <c r="K206" s="4"/>
      <c r="L206" s="4"/>
      <c r="M206" s="4"/>
      <c r="N206" s="4" t="s">
        <v>1116</v>
      </c>
      <c r="O206" s="4" t="s">
        <v>1116</v>
      </c>
      <c r="P206" s="4"/>
      <c r="Q206" s="3" t="s">
        <v>33</v>
      </c>
      <c r="R206" s="3" t="s">
        <v>60</v>
      </c>
      <c r="S206" s="3" t="s">
        <v>30</v>
      </c>
      <c r="T206" s="3" t="s">
        <v>887</v>
      </c>
      <c r="U206" s="3" t="s">
        <v>888</v>
      </c>
      <c r="V206" s="3" t="s">
        <v>889</v>
      </c>
      <c r="W206" s="4"/>
      <c r="X206" s="3">
        <v>5</v>
      </c>
      <c r="Y206" s="3">
        <v>5</v>
      </c>
      <c r="Z206" s="3">
        <v>5</v>
      </c>
      <c r="AA206" s="3">
        <v>3</v>
      </c>
      <c r="AB206" s="3" t="s">
        <v>890</v>
      </c>
      <c r="AC206" s="11" t="s">
        <v>304</v>
      </c>
    </row>
    <row r="207" spans="1:29" ht="16" customHeight="1" x14ac:dyDescent="0.35">
      <c r="A207" s="6">
        <v>340</v>
      </c>
      <c r="B207" s="8">
        <v>45510</v>
      </c>
      <c r="C207" s="19">
        <v>0.67100694444444453</v>
      </c>
      <c r="D207" s="19" t="s">
        <v>29</v>
      </c>
      <c r="E207" s="3" t="s">
        <v>30</v>
      </c>
      <c r="F207" s="4"/>
      <c r="G207" s="3">
        <v>10</v>
      </c>
      <c r="H207" s="3" t="s">
        <v>33</v>
      </c>
      <c r="I207" s="4"/>
      <c r="J207" s="22">
        <f t="shared" si="3"/>
        <v>-10</v>
      </c>
      <c r="K207" s="4"/>
      <c r="L207" s="4"/>
      <c r="M207" s="4"/>
      <c r="N207" s="4" t="s">
        <v>1116</v>
      </c>
      <c r="O207" s="4" t="s">
        <v>1116</v>
      </c>
      <c r="P207" s="4"/>
      <c r="Q207" s="3" t="s">
        <v>30</v>
      </c>
      <c r="R207" s="3" t="s">
        <v>267</v>
      </c>
      <c r="S207" s="3" t="s">
        <v>33</v>
      </c>
      <c r="T207" s="4"/>
      <c r="U207" s="4"/>
      <c r="V207" s="4"/>
      <c r="W207" s="4"/>
      <c r="X207" s="3">
        <v>5</v>
      </c>
      <c r="Y207" s="3">
        <v>4</v>
      </c>
      <c r="Z207" s="3">
        <v>5</v>
      </c>
      <c r="AA207" s="3">
        <v>4</v>
      </c>
      <c r="AB207" s="4"/>
      <c r="AC207" s="11" t="s">
        <v>892</v>
      </c>
    </row>
    <row r="208" spans="1:29" ht="16" customHeight="1" x14ac:dyDescent="0.35">
      <c r="A208" s="6">
        <v>335</v>
      </c>
      <c r="B208" s="8">
        <v>45510</v>
      </c>
      <c r="C208" s="19">
        <v>0.67224537037037047</v>
      </c>
      <c r="D208" s="19" t="s">
        <v>29</v>
      </c>
      <c r="E208" s="3" t="s">
        <v>30</v>
      </c>
      <c r="F208" s="4"/>
      <c r="G208" s="3">
        <v>36.54</v>
      </c>
      <c r="H208" s="3" t="s">
        <v>30</v>
      </c>
      <c r="I208" s="3">
        <v>38.46</v>
      </c>
      <c r="J208" s="22">
        <f t="shared" si="3"/>
        <v>1.9200000000000017</v>
      </c>
      <c r="K208" s="3" t="s">
        <v>30</v>
      </c>
      <c r="L208" s="4"/>
      <c r="M208" s="3" t="s">
        <v>33</v>
      </c>
      <c r="N208" s="3" t="s">
        <v>33</v>
      </c>
      <c r="O208" s="3" t="s">
        <v>34</v>
      </c>
      <c r="P208" s="3">
        <v>40</v>
      </c>
      <c r="Q208" s="3" t="s">
        <v>33</v>
      </c>
      <c r="R208" s="3" t="s">
        <v>124</v>
      </c>
      <c r="S208" s="3" t="s">
        <v>30</v>
      </c>
      <c r="T208" s="3" t="s">
        <v>95</v>
      </c>
      <c r="U208" s="3" t="s">
        <v>325</v>
      </c>
      <c r="V208" s="3" t="s">
        <v>895</v>
      </c>
      <c r="W208" s="4"/>
      <c r="X208" s="3">
        <v>4</v>
      </c>
      <c r="Y208" s="3">
        <v>4</v>
      </c>
      <c r="Z208" s="3">
        <v>4</v>
      </c>
      <c r="AA208" s="3">
        <v>4</v>
      </c>
      <c r="AB208" s="3" t="s">
        <v>896</v>
      </c>
      <c r="AC208" s="12"/>
    </row>
    <row r="209" spans="1:29" ht="16" customHeight="1" x14ac:dyDescent="0.35">
      <c r="A209" s="6">
        <v>334</v>
      </c>
      <c r="B209" s="8">
        <v>45510</v>
      </c>
      <c r="C209" s="19">
        <v>0.67475694444444445</v>
      </c>
      <c r="D209" s="19" t="s">
        <v>29</v>
      </c>
      <c r="E209" s="3" t="s">
        <v>30</v>
      </c>
      <c r="F209" s="4"/>
      <c r="G209" s="3">
        <v>38</v>
      </c>
      <c r="H209" s="3" t="s">
        <v>30</v>
      </c>
      <c r="I209" s="3">
        <v>50</v>
      </c>
      <c r="J209" s="22">
        <f t="shared" si="3"/>
        <v>12</v>
      </c>
      <c r="K209" s="3" t="s">
        <v>30</v>
      </c>
      <c r="L209" s="4"/>
      <c r="M209" s="3" t="s">
        <v>30</v>
      </c>
      <c r="N209" s="3" t="s">
        <v>30</v>
      </c>
      <c r="O209" s="3" t="s">
        <v>34</v>
      </c>
      <c r="P209" s="4"/>
      <c r="Q209" s="3" t="s">
        <v>33</v>
      </c>
      <c r="R209" s="3" t="s">
        <v>107</v>
      </c>
      <c r="S209" s="3" t="s">
        <v>33</v>
      </c>
      <c r="T209" s="4"/>
      <c r="U209" s="4"/>
      <c r="V209" s="4"/>
      <c r="W209" s="4"/>
      <c r="X209" s="3">
        <v>5</v>
      </c>
      <c r="Y209" s="3">
        <v>5</v>
      </c>
      <c r="Z209" s="3">
        <v>4</v>
      </c>
      <c r="AA209" s="3">
        <v>4</v>
      </c>
      <c r="AB209" s="4"/>
      <c r="AC209" s="11" t="s">
        <v>701</v>
      </c>
    </row>
    <row r="210" spans="1:29" ht="16" customHeight="1" x14ac:dyDescent="0.35">
      <c r="A210" s="6">
        <v>331</v>
      </c>
      <c r="B210" s="8">
        <v>45510</v>
      </c>
      <c r="C210" s="19">
        <v>0.67487268518518517</v>
      </c>
      <c r="D210" s="19" t="s">
        <v>29</v>
      </c>
      <c r="E210" s="3" t="s">
        <v>33</v>
      </c>
      <c r="F210" s="3">
        <v>12</v>
      </c>
      <c r="G210" s="4"/>
      <c r="H210" s="3" t="s">
        <v>30</v>
      </c>
      <c r="I210" s="3">
        <v>17</v>
      </c>
      <c r="J210" s="22">
        <f t="shared" si="3"/>
        <v>17</v>
      </c>
      <c r="K210" s="3" t="s">
        <v>30</v>
      </c>
      <c r="L210" s="4"/>
      <c r="M210" s="3" t="s">
        <v>33</v>
      </c>
      <c r="N210" s="3" t="s">
        <v>30</v>
      </c>
      <c r="O210" s="3" t="s">
        <v>44</v>
      </c>
      <c r="P210" s="3">
        <v>25</v>
      </c>
      <c r="Q210" s="3" t="s">
        <v>30</v>
      </c>
      <c r="R210" s="3" t="s">
        <v>267</v>
      </c>
      <c r="S210" s="3" t="s">
        <v>30</v>
      </c>
      <c r="T210" s="3" t="s">
        <v>191</v>
      </c>
      <c r="U210" s="3" t="s">
        <v>899</v>
      </c>
      <c r="V210" s="3" t="s">
        <v>53</v>
      </c>
      <c r="W210" s="4"/>
      <c r="X210" s="3">
        <v>5</v>
      </c>
      <c r="Y210" s="3">
        <v>3</v>
      </c>
      <c r="Z210" s="3">
        <v>4</v>
      </c>
      <c r="AA210" s="3">
        <v>3</v>
      </c>
      <c r="AB210" s="4"/>
      <c r="AC210" s="11" t="s">
        <v>500</v>
      </c>
    </row>
    <row r="211" spans="1:29" ht="16" customHeight="1" x14ac:dyDescent="0.35">
      <c r="A211" s="6">
        <v>327</v>
      </c>
      <c r="B211" s="8">
        <v>45510</v>
      </c>
      <c r="C211" s="19">
        <v>0.67898148148148152</v>
      </c>
      <c r="D211" s="19" t="s">
        <v>29</v>
      </c>
      <c r="E211" s="3" t="s">
        <v>30</v>
      </c>
      <c r="F211" s="4"/>
      <c r="G211" s="3">
        <v>20</v>
      </c>
      <c r="H211" s="3" t="s">
        <v>30</v>
      </c>
      <c r="I211" s="3">
        <v>21</v>
      </c>
      <c r="J211" s="22">
        <f t="shared" si="3"/>
        <v>1</v>
      </c>
      <c r="K211" s="3" t="s">
        <v>30</v>
      </c>
      <c r="L211" s="4"/>
      <c r="M211" s="3" t="s">
        <v>33</v>
      </c>
      <c r="N211" s="3" t="s">
        <v>33</v>
      </c>
      <c r="O211" s="3" t="s">
        <v>34</v>
      </c>
      <c r="P211" s="3">
        <v>40</v>
      </c>
      <c r="Q211" s="3" t="s">
        <v>33</v>
      </c>
      <c r="R211" s="3" t="s">
        <v>1053</v>
      </c>
      <c r="S211" s="3" t="s">
        <v>33</v>
      </c>
      <c r="T211" s="4"/>
      <c r="U211" s="4"/>
      <c r="V211" s="4"/>
      <c r="W211" s="4"/>
      <c r="X211" s="3">
        <v>3</v>
      </c>
      <c r="Y211" s="3">
        <v>3</v>
      </c>
      <c r="Z211" s="3">
        <v>3</v>
      </c>
      <c r="AA211" s="3">
        <v>2</v>
      </c>
      <c r="AB211" s="3" t="s">
        <v>902</v>
      </c>
      <c r="AC211" s="11" t="s">
        <v>903</v>
      </c>
    </row>
    <row r="212" spans="1:29" ht="16" customHeight="1" x14ac:dyDescent="0.35">
      <c r="A212" s="6">
        <v>324</v>
      </c>
      <c r="B212" s="8">
        <v>45510</v>
      </c>
      <c r="C212" s="19">
        <v>0.68377314814814805</v>
      </c>
      <c r="D212" s="19" t="s">
        <v>29</v>
      </c>
      <c r="E212" s="3" t="s">
        <v>30</v>
      </c>
      <c r="F212" s="4"/>
      <c r="G212" s="3">
        <v>28</v>
      </c>
      <c r="H212" s="3" t="s">
        <v>30</v>
      </c>
      <c r="I212" s="3">
        <v>30</v>
      </c>
      <c r="J212" s="22">
        <f t="shared" si="3"/>
        <v>2</v>
      </c>
      <c r="K212" s="3" t="s">
        <v>30</v>
      </c>
      <c r="L212" s="4"/>
      <c r="M212" s="3" t="s">
        <v>33</v>
      </c>
      <c r="N212" s="3" t="s">
        <v>30</v>
      </c>
      <c r="O212" s="3" t="s">
        <v>34</v>
      </c>
      <c r="P212" s="3">
        <v>40</v>
      </c>
      <c r="Q212" s="3" t="s">
        <v>30</v>
      </c>
      <c r="R212" s="3" t="s">
        <v>124</v>
      </c>
      <c r="S212" s="3" t="s">
        <v>33</v>
      </c>
      <c r="T212" s="4"/>
      <c r="U212" s="4"/>
      <c r="V212" s="4"/>
      <c r="W212" s="4"/>
      <c r="X212" s="3">
        <v>3</v>
      </c>
      <c r="Y212" s="3">
        <v>4</v>
      </c>
      <c r="Z212" s="3">
        <v>3</v>
      </c>
      <c r="AA212" s="3">
        <v>3</v>
      </c>
      <c r="AB212" s="4"/>
      <c r="AC212" s="11" t="s">
        <v>905</v>
      </c>
    </row>
    <row r="213" spans="1:29" ht="16" customHeight="1" x14ac:dyDescent="0.35">
      <c r="A213" s="6">
        <v>265</v>
      </c>
      <c r="B213" s="8">
        <v>45510</v>
      </c>
      <c r="C213" s="19">
        <v>0.69174768518518526</v>
      </c>
      <c r="D213" s="19" t="s">
        <v>29</v>
      </c>
      <c r="E213" s="3" t="s">
        <v>30</v>
      </c>
      <c r="F213" s="4"/>
      <c r="G213" s="3">
        <v>28</v>
      </c>
      <c r="H213" s="3" t="s">
        <v>30</v>
      </c>
      <c r="I213" s="3">
        <v>30</v>
      </c>
      <c r="J213" s="22">
        <f t="shared" si="3"/>
        <v>2</v>
      </c>
      <c r="K213" s="3" t="s">
        <v>30</v>
      </c>
      <c r="L213" s="4"/>
      <c r="M213" s="3" t="s">
        <v>33</v>
      </c>
      <c r="N213" s="3" t="s">
        <v>33</v>
      </c>
      <c r="O213" s="3" t="s">
        <v>34</v>
      </c>
      <c r="P213" s="3">
        <v>40</v>
      </c>
      <c r="Q213" s="3" t="s">
        <v>30</v>
      </c>
      <c r="R213" s="3" t="s">
        <v>130</v>
      </c>
      <c r="S213" s="3" t="s">
        <v>30</v>
      </c>
      <c r="T213" s="3" t="s">
        <v>151</v>
      </c>
      <c r="U213" s="3" t="s">
        <v>907</v>
      </c>
      <c r="V213" s="3" t="s">
        <v>908</v>
      </c>
      <c r="W213" s="4"/>
      <c r="X213" s="3">
        <v>5</v>
      </c>
      <c r="Y213" s="3">
        <v>4</v>
      </c>
      <c r="Z213" s="3">
        <v>5</v>
      </c>
      <c r="AA213" s="3">
        <v>4</v>
      </c>
      <c r="AB213" s="4"/>
      <c r="AC213" s="11" t="s">
        <v>909</v>
      </c>
    </row>
    <row r="214" spans="1:29" ht="16" customHeight="1" x14ac:dyDescent="0.35">
      <c r="A214" s="6">
        <v>264</v>
      </c>
      <c r="B214" s="8">
        <v>45510</v>
      </c>
      <c r="C214" s="19">
        <v>0.70502314814814815</v>
      </c>
      <c r="D214" s="19" t="s">
        <v>29</v>
      </c>
      <c r="E214" s="3" t="s">
        <v>30</v>
      </c>
      <c r="F214" s="4"/>
      <c r="G214" s="3">
        <v>31</v>
      </c>
      <c r="H214" s="3" t="s">
        <v>33</v>
      </c>
      <c r="I214" s="4"/>
      <c r="J214" s="22">
        <f t="shared" si="3"/>
        <v>-31</v>
      </c>
      <c r="K214" s="4"/>
      <c r="L214" s="4"/>
      <c r="M214" s="4"/>
      <c r="N214" s="4" t="s">
        <v>1116</v>
      </c>
      <c r="O214" s="4" t="s">
        <v>1116</v>
      </c>
      <c r="P214" s="4"/>
      <c r="Q214" s="3" t="s">
        <v>33</v>
      </c>
      <c r="R214" s="3" t="s">
        <v>267</v>
      </c>
      <c r="S214" s="3" t="s">
        <v>30</v>
      </c>
      <c r="T214" s="3" t="s">
        <v>602</v>
      </c>
      <c r="U214" s="3" t="s">
        <v>118</v>
      </c>
      <c r="V214" s="3" t="s">
        <v>911</v>
      </c>
      <c r="W214" s="4"/>
      <c r="X214" s="3">
        <v>4</v>
      </c>
      <c r="Y214" s="3">
        <v>4</v>
      </c>
      <c r="Z214" s="3">
        <v>4</v>
      </c>
      <c r="AA214" s="3">
        <v>3</v>
      </c>
      <c r="AB214" s="3" t="s">
        <v>912</v>
      </c>
      <c r="AC214" s="11" t="s">
        <v>913</v>
      </c>
    </row>
    <row r="215" spans="1:29" ht="16" customHeight="1" x14ac:dyDescent="0.35">
      <c r="A215" s="6">
        <v>262</v>
      </c>
      <c r="B215" s="8">
        <v>45510</v>
      </c>
      <c r="C215" s="19">
        <v>0.71756944444444448</v>
      </c>
      <c r="D215" s="19" t="s">
        <v>29</v>
      </c>
      <c r="E215" s="3" t="s">
        <v>30</v>
      </c>
      <c r="F215" s="4"/>
      <c r="G215" s="3">
        <v>60000</v>
      </c>
      <c r="H215" s="3" t="s">
        <v>30</v>
      </c>
      <c r="I215" s="3">
        <v>55000</v>
      </c>
      <c r="J215" s="25">
        <f t="shared" si="3"/>
        <v>-5000</v>
      </c>
      <c r="K215" s="3" t="s">
        <v>30</v>
      </c>
      <c r="L215" s="4"/>
      <c r="M215" s="3" t="s">
        <v>33</v>
      </c>
      <c r="N215" s="3" t="s">
        <v>30</v>
      </c>
      <c r="O215" s="3" t="s">
        <v>34</v>
      </c>
      <c r="P215" s="3">
        <v>40</v>
      </c>
      <c r="Q215" s="3" t="s">
        <v>30</v>
      </c>
      <c r="R215" s="3" t="s">
        <v>1054</v>
      </c>
      <c r="S215" s="3" t="s">
        <v>30</v>
      </c>
      <c r="T215" s="3" t="s">
        <v>454</v>
      </c>
      <c r="U215" s="3" t="s">
        <v>597</v>
      </c>
      <c r="V215" s="3" t="s">
        <v>454</v>
      </c>
      <c r="W215" s="4"/>
      <c r="X215" s="3">
        <v>3</v>
      </c>
      <c r="Y215" s="3">
        <v>3</v>
      </c>
      <c r="Z215" s="3">
        <v>4</v>
      </c>
      <c r="AA215" s="3">
        <v>3</v>
      </c>
      <c r="AB215" s="4"/>
      <c r="AC215" s="11" t="s">
        <v>773</v>
      </c>
    </row>
    <row r="216" spans="1:29" ht="16" customHeight="1" x14ac:dyDescent="0.35">
      <c r="A216" s="6">
        <v>261</v>
      </c>
      <c r="B216" s="8">
        <v>45510</v>
      </c>
      <c r="C216" s="19">
        <v>0.72159722222222233</v>
      </c>
      <c r="D216" s="19" t="s">
        <v>29</v>
      </c>
      <c r="E216" s="3" t="s">
        <v>33</v>
      </c>
      <c r="F216" s="3">
        <v>10</v>
      </c>
      <c r="G216" s="4"/>
      <c r="H216" s="3" t="s">
        <v>33</v>
      </c>
      <c r="I216" s="4"/>
      <c r="J216" s="22">
        <f t="shared" si="3"/>
        <v>0</v>
      </c>
      <c r="K216" s="4"/>
      <c r="L216" s="4"/>
      <c r="M216" s="4"/>
      <c r="N216" s="4" t="s">
        <v>1116</v>
      </c>
      <c r="O216" s="4" t="s">
        <v>1116</v>
      </c>
      <c r="P216" s="4"/>
      <c r="Q216" s="3" t="s">
        <v>33</v>
      </c>
      <c r="R216" s="3" t="s">
        <v>267</v>
      </c>
      <c r="S216" s="3" t="s">
        <v>33</v>
      </c>
      <c r="T216" s="4"/>
      <c r="U216" s="4"/>
      <c r="V216" s="4"/>
      <c r="W216" s="4"/>
      <c r="X216" s="3">
        <v>4</v>
      </c>
      <c r="Y216" s="3">
        <v>5</v>
      </c>
      <c r="Z216" s="3">
        <v>5</v>
      </c>
      <c r="AA216" s="3">
        <v>4</v>
      </c>
      <c r="AB216" s="3" t="s">
        <v>919</v>
      </c>
      <c r="AC216" s="11" t="s">
        <v>920</v>
      </c>
    </row>
    <row r="217" spans="1:29" ht="16" customHeight="1" x14ac:dyDescent="0.35">
      <c r="A217" s="6">
        <v>250</v>
      </c>
      <c r="B217" s="8">
        <v>45510</v>
      </c>
      <c r="C217" s="19">
        <v>0.73366898148148152</v>
      </c>
      <c r="D217" s="19" t="s">
        <v>29</v>
      </c>
      <c r="E217" s="3" t="s">
        <v>33</v>
      </c>
      <c r="F217" s="3">
        <v>23</v>
      </c>
      <c r="G217" s="4"/>
      <c r="H217" s="3" t="s">
        <v>33</v>
      </c>
      <c r="I217" s="4"/>
      <c r="J217" s="22">
        <f t="shared" si="3"/>
        <v>0</v>
      </c>
      <c r="K217" s="4"/>
      <c r="L217" s="4"/>
      <c r="M217" s="4"/>
      <c r="N217" s="4" t="s">
        <v>1116</v>
      </c>
      <c r="O217" s="4" t="s">
        <v>1116</v>
      </c>
      <c r="P217" s="4"/>
      <c r="Q217" s="3" t="s">
        <v>30</v>
      </c>
      <c r="R217" s="3" t="s">
        <v>107</v>
      </c>
      <c r="S217" s="3" t="s">
        <v>30</v>
      </c>
      <c r="T217" s="3" t="s">
        <v>287</v>
      </c>
      <c r="U217" s="3" t="s">
        <v>922</v>
      </c>
      <c r="V217" s="3" t="s">
        <v>923</v>
      </c>
      <c r="W217" s="4"/>
      <c r="X217" s="3">
        <v>4</v>
      </c>
      <c r="Y217" s="3">
        <v>4</v>
      </c>
      <c r="Z217" s="3">
        <v>4</v>
      </c>
      <c r="AA217" s="3">
        <v>3</v>
      </c>
      <c r="AB217" s="4"/>
      <c r="AC217" s="11" t="s">
        <v>924</v>
      </c>
    </row>
    <row r="218" spans="1:29" ht="16" customHeight="1" x14ac:dyDescent="0.35">
      <c r="A218" s="6">
        <v>249</v>
      </c>
      <c r="B218" s="8">
        <v>45510</v>
      </c>
      <c r="C218" s="19">
        <v>0.79931712962962964</v>
      </c>
      <c r="D218" s="19" t="s">
        <v>29</v>
      </c>
      <c r="E218" s="3" t="s">
        <v>30</v>
      </c>
      <c r="F218" s="4"/>
      <c r="G218" s="3">
        <v>13.25</v>
      </c>
      <c r="H218" s="3" t="s">
        <v>30</v>
      </c>
      <c r="I218" s="3">
        <v>16.75</v>
      </c>
      <c r="J218" s="22">
        <f t="shared" si="3"/>
        <v>3.5</v>
      </c>
      <c r="K218" s="3" t="s">
        <v>30</v>
      </c>
      <c r="L218" s="4"/>
      <c r="M218" s="3" t="s">
        <v>30</v>
      </c>
      <c r="N218" s="3" t="s">
        <v>30</v>
      </c>
      <c r="O218" s="3" t="s">
        <v>34</v>
      </c>
      <c r="P218" s="3">
        <v>40</v>
      </c>
      <c r="Q218" s="3" t="s">
        <v>30</v>
      </c>
      <c r="R218" s="3" t="s">
        <v>183</v>
      </c>
      <c r="S218" s="3" t="s">
        <v>33</v>
      </c>
      <c r="T218" s="4"/>
      <c r="U218" s="4"/>
      <c r="V218" s="4"/>
      <c r="W218" s="4"/>
      <c r="X218" s="3">
        <v>4</v>
      </c>
      <c r="Y218" s="3">
        <v>5</v>
      </c>
      <c r="Z218" s="3">
        <v>5</v>
      </c>
      <c r="AA218" s="3">
        <v>3</v>
      </c>
      <c r="AB218" s="4"/>
      <c r="AC218" s="11" t="s">
        <v>928</v>
      </c>
    </row>
    <row r="219" spans="1:29" ht="16" customHeight="1" x14ac:dyDescent="0.35">
      <c r="A219" s="6">
        <v>248</v>
      </c>
      <c r="B219" s="8">
        <v>45510</v>
      </c>
      <c r="C219" s="19">
        <v>0.8002893518518519</v>
      </c>
      <c r="D219" s="19" t="s">
        <v>29</v>
      </c>
      <c r="E219" s="3" t="s">
        <v>33</v>
      </c>
      <c r="F219" s="3">
        <v>2</v>
      </c>
      <c r="G219" s="4"/>
      <c r="H219" s="3" t="s">
        <v>30</v>
      </c>
      <c r="I219" s="3">
        <v>15</v>
      </c>
      <c r="J219" s="22">
        <f t="shared" si="3"/>
        <v>15</v>
      </c>
      <c r="K219" s="3" t="s">
        <v>30</v>
      </c>
      <c r="L219" s="4"/>
      <c r="M219" s="3" t="s">
        <v>33</v>
      </c>
      <c r="N219" s="3" t="s">
        <v>30</v>
      </c>
      <c r="O219" s="3" t="s">
        <v>44</v>
      </c>
      <c r="P219" s="3">
        <v>5</v>
      </c>
      <c r="Q219" s="3" t="s">
        <v>33</v>
      </c>
      <c r="R219" s="3" t="s">
        <v>46</v>
      </c>
      <c r="S219" s="3" t="s">
        <v>33</v>
      </c>
      <c r="T219" s="4"/>
      <c r="U219" s="4"/>
      <c r="V219" s="4"/>
      <c r="W219" s="4"/>
      <c r="X219" s="3">
        <v>5</v>
      </c>
      <c r="Y219" s="3">
        <v>5</v>
      </c>
      <c r="Z219" s="3">
        <v>5</v>
      </c>
      <c r="AA219" s="3">
        <v>5</v>
      </c>
      <c r="AB219" s="3" t="s">
        <v>930</v>
      </c>
      <c r="AC219" s="11" t="s">
        <v>494</v>
      </c>
    </row>
    <row r="220" spans="1:29" ht="16" customHeight="1" x14ac:dyDescent="0.35">
      <c r="A220" s="6">
        <v>247</v>
      </c>
      <c r="B220" s="8">
        <v>45510</v>
      </c>
      <c r="C220" s="19">
        <v>0.81046296296296294</v>
      </c>
      <c r="D220" s="19" t="s">
        <v>29</v>
      </c>
      <c r="E220" s="3" t="s">
        <v>33</v>
      </c>
      <c r="F220" s="3">
        <v>13</v>
      </c>
      <c r="G220" s="4"/>
      <c r="H220" s="3" t="s">
        <v>30</v>
      </c>
      <c r="I220" s="3">
        <v>15</v>
      </c>
      <c r="J220" s="22">
        <f t="shared" si="3"/>
        <v>15</v>
      </c>
      <c r="K220" s="3" t="s">
        <v>30</v>
      </c>
      <c r="L220" s="4"/>
      <c r="M220" s="3" t="s">
        <v>33</v>
      </c>
      <c r="N220" s="3" t="s">
        <v>30</v>
      </c>
      <c r="O220" s="3" t="s">
        <v>44</v>
      </c>
      <c r="P220" s="3">
        <v>15</v>
      </c>
      <c r="Q220" s="3" t="s">
        <v>33</v>
      </c>
      <c r="R220" s="3" t="s">
        <v>124</v>
      </c>
      <c r="S220" s="3" t="s">
        <v>33</v>
      </c>
      <c r="T220" s="4"/>
      <c r="U220" s="4"/>
      <c r="V220" s="4"/>
      <c r="W220" s="4"/>
      <c r="X220" s="3">
        <v>5</v>
      </c>
      <c r="Y220" s="3">
        <v>5</v>
      </c>
      <c r="Z220" s="3">
        <v>5</v>
      </c>
      <c r="AA220" s="3">
        <v>5</v>
      </c>
      <c r="AB220" s="4"/>
      <c r="AC220" s="11" t="s">
        <v>932</v>
      </c>
    </row>
    <row r="221" spans="1:29" ht="16" customHeight="1" x14ac:dyDescent="0.35">
      <c r="A221" s="6">
        <v>245</v>
      </c>
      <c r="B221" s="8">
        <v>45510</v>
      </c>
      <c r="C221" s="19">
        <v>0.83347222222222228</v>
      </c>
      <c r="D221" s="19" t="s">
        <v>29</v>
      </c>
      <c r="E221" s="3" t="s">
        <v>33</v>
      </c>
      <c r="F221" s="3">
        <v>12</v>
      </c>
      <c r="G221" s="4"/>
      <c r="H221" s="3" t="s">
        <v>30</v>
      </c>
      <c r="I221" s="3">
        <v>25</v>
      </c>
      <c r="J221" s="22">
        <f t="shared" si="3"/>
        <v>25</v>
      </c>
      <c r="K221" s="3" t="s">
        <v>30</v>
      </c>
      <c r="L221" s="4"/>
      <c r="M221" s="3" t="s">
        <v>33</v>
      </c>
      <c r="N221" s="3" t="s">
        <v>30</v>
      </c>
      <c r="O221" s="3" t="s">
        <v>34</v>
      </c>
      <c r="P221" s="3">
        <v>40</v>
      </c>
      <c r="Q221" s="3" t="s">
        <v>33</v>
      </c>
      <c r="R221" s="3" t="s">
        <v>267</v>
      </c>
      <c r="S221" s="3" t="s">
        <v>33</v>
      </c>
      <c r="T221" s="4"/>
      <c r="U221" s="4"/>
      <c r="V221" s="4"/>
      <c r="W221" s="4"/>
      <c r="X221" s="3">
        <v>5</v>
      </c>
      <c r="Y221" s="3">
        <v>5</v>
      </c>
      <c r="Z221" s="3">
        <v>5</v>
      </c>
      <c r="AA221" s="3">
        <v>5</v>
      </c>
      <c r="AB221" s="4"/>
      <c r="AC221" s="11" t="s">
        <v>934</v>
      </c>
    </row>
    <row r="222" spans="1:29" ht="16" customHeight="1" x14ac:dyDescent="0.35">
      <c r="A222" s="6">
        <v>244</v>
      </c>
      <c r="B222" s="8">
        <v>45510</v>
      </c>
      <c r="C222" s="19">
        <v>0.86064814814814816</v>
      </c>
      <c r="D222" s="19" t="s">
        <v>29</v>
      </c>
      <c r="E222" s="3" t="s">
        <v>30</v>
      </c>
      <c r="F222" s="4"/>
      <c r="G222" s="3">
        <v>16.5</v>
      </c>
      <c r="H222" s="3" t="s">
        <v>30</v>
      </c>
      <c r="I222" s="3">
        <v>17.329999999999998</v>
      </c>
      <c r="J222" s="22">
        <f t="shared" si="3"/>
        <v>0.82999999999999829</v>
      </c>
      <c r="K222" s="3" t="s">
        <v>30</v>
      </c>
      <c r="L222" s="4"/>
      <c r="M222" s="3" t="s">
        <v>33</v>
      </c>
      <c r="N222" s="3" t="s">
        <v>33</v>
      </c>
      <c r="O222" s="3" t="s">
        <v>34</v>
      </c>
      <c r="P222" s="3">
        <v>40</v>
      </c>
      <c r="Q222" s="3" t="s">
        <v>33</v>
      </c>
      <c r="R222" s="3" t="s">
        <v>60</v>
      </c>
      <c r="S222" s="3" t="s">
        <v>30</v>
      </c>
      <c r="T222" s="3" t="s">
        <v>938</v>
      </c>
      <c r="U222" s="3" t="s">
        <v>939</v>
      </c>
      <c r="V222" s="3" t="s">
        <v>940</v>
      </c>
      <c r="W222" s="4"/>
      <c r="X222" s="3">
        <v>4</v>
      </c>
      <c r="Y222" s="3">
        <v>4</v>
      </c>
      <c r="Z222" s="3">
        <v>5</v>
      </c>
      <c r="AA222" s="3">
        <v>5</v>
      </c>
      <c r="AB222" s="4"/>
      <c r="AC222" s="11" t="s">
        <v>941</v>
      </c>
    </row>
    <row r="223" spans="1:29" ht="16" customHeight="1" x14ac:dyDescent="0.35">
      <c r="A223" s="6">
        <v>240</v>
      </c>
      <c r="B223" s="8">
        <v>45510</v>
      </c>
      <c r="C223" s="19">
        <v>0.87219907407407404</v>
      </c>
      <c r="D223" s="19" t="s">
        <v>29</v>
      </c>
      <c r="E223" s="3" t="s">
        <v>30</v>
      </c>
      <c r="F223" s="4"/>
      <c r="G223" s="3">
        <v>25</v>
      </c>
      <c r="H223" s="3" t="s">
        <v>30</v>
      </c>
      <c r="I223" s="3">
        <v>22.5</v>
      </c>
      <c r="J223" s="22">
        <f t="shared" si="3"/>
        <v>-2.5</v>
      </c>
      <c r="K223" s="3" t="s">
        <v>30</v>
      </c>
      <c r="L223" s="4"/>
      <c r="M223" s="3" t="s">
        <v>33</v>
      </c>
      <c r="N223" s="3" t="s">
        <v>30</v>
      </c>
      <c r="O223" s="3" t="s">
        <v>34</v>
      </c>
      <c r="P223" s="3">
        <v>40</v>
      </c>
      <c r="Q223" s="3" t="s">
        <v>33</v>
      </c>
      <c r="R223" s="3" t="s">
        <v>1034</v>
      </c>
      <c r="S223" s="3" t="s">
        <v>33</v>
      </c>
      <c r="T223" s="4"/>
      <c r="U223" s="4"/>
      <c r="V223" s="4"/>
      <c r="W223" s="4"/>
      <c r="X223" s="3">
        <v>4</v>
      </c>
      <c r="Y223" s="3">
        <v>5</v>
      </c>
      <c r="Z223" s="3">
        <v>3</v>
      </c>
      <c r="AA223" s="3">
        <v>4</v>
      </c>
      <c r="AB223" s="4"/>
      <c r="AC223" s="11" t="s">
        <v>945</v>
      </c>
    </row>
    <row r="224" spans="1:29" ht="16" customHeight="1" x14ac:dyDescent="0.35">
      <c r="A224" s="6">
        <v>160</v>
      </c>
      <c r="B224" s="8">
        <v>45510</v>
      </c>
      <c r="C224" s="19">
        <v>0.88157407407407407</v>
      </c>
      <c r="D224" s="19" t="s">
        <v>29</v>
      </c>
      <c r="E224" s="3" t="s">
        <v>33</v>
      </c>
      <c r="F224" s="3">
        <v>1</v>
      </c>
      <c r="G224" s="4"/>
      <c r="H224" s="3" t="s">
        <v>33</v>
      </c>
      <c r="I224" s="4"/>
      <c r="J224" s="22">
        <f t="shared" si="3"/>
        <v>0</v>
      </c>
      <c r="K224" s="4"/>
      <c r="L224" s="4"/>
      <c r="M224" s="4"/>
      <c r="N224" s="4" t="s">
        <v>1116</v>
      </c>
      <c r="O224" s="4" t="s">
        <v>1116</v>
      </c>
      <c r="P224" s="4"/>
      <c r="Q224" s="3" t="s">
        <v>30</v>
      </c>
      <c r="R224" s="3" t="s">
        <v>46</v>
      </c>
      <c r="S224" s="3" t="s">
        <v>30</v>
      </c>
      <c r="T224" s="3" t="s">
        <v>95</v>
      </c>
      <c r="U224" s="3" t="s">
        <v>947</v>
      </c>
      <c r="V224" s="4"/>
      <c r="W224" s="4"/>
      <c r="X224" s="3">
        <v>5</v>
      </c>
      <c r="Y224" s="3">
        <v>5</v>
      </c>
      <c r="Z224" s="3">
        <v>5</v>
      </c>
      <c r="AA224" s="3">
        <v>5</v>
      </c>
      <c r="AB224" s="4"/>
      <c r="AC224" s="11" t="s">
        <v>262</v>
      </c>
    </row>
    <row r="225" spans="1:29" ht="16" customHeight="1" x14ac:dyDescent="0.35">
      <c r="A225" s="6">
        <v>159</v>
      </c>
      <c r="B225" s="8">
        <v>45510</v>
      </c>
      <c r="C225" s="19">
        <v>0.8987384259259259</v>
      </c>
      <c r="D225" s="19" t="s">
        <v>29</v>
      </c>
      <c r="E225" s="3" t="s">
        <v>33</v>
      </c>
      <c r="F225" s="3">
        <v>2</v>
      </c>
      <c r="G225" s="4"/>
      <c r="H225" s="3" t="s">
        <v>30</v>
      </c>
      <c r="I225" s="3">
        <v>27.4</v>
      </c>
      <c r="J225" s="22">
        <f t="shared" si="3"/>
        <v>27.4</v>
      </c>
      <c r="K225" s="3" t="s">
        <v>30</v>
      </c>
      <c r="L225" s="4"/>
      <c r="M225" s="3" t="s">
        <v>30</v>
      </c>
      <c r="N225" s="3" t="s">
        <v>30</v>
      </c>
      <c r="O225" s="3" t="s">
        <v>34</v>
      </c>
      <c r="P225" s="3" t="s">
        <v>74</v>
      </c>
      <c r="Q225" s="3" t="s">
        <v>30</v>
      </c>
      <c r="R225" s="3" t="s">
        <v>130</v>
      </c>
      <c r="S225" s="3" t="s">
        <v>30</v>
      </c>
      <c r="T225" s="3" t="s">
        <v>95</v>
      </c>
      <c r="U225" s="3" t="s">
        <v>950</v>
      </c>
      <c r="V225" s="3" t="s">
        <v>53</v>
      </c>
      <c r="W225" s="4"/>
      <c r="X225" s="3">
        <v>3</v>
      </c>
      <c r="Y225" s="3">
        <v>3</v>
      </c>
      <c r="Z225" s="3">
        <v>3</v>
      </c>
      <c r="AA225" s="3">
        <v>3</v>
      </c>
      <c r="AB225" s="4"/>
      <c r="AC225" s="11" t="s">
        <v>951</v>
      </c>
    </row>
    <row r="226" spans="1:29" ht="16" customHeight="1" x14ac:dyDescent="0.35">
      <c r="A226" s="6">
        <v>157</v>
      </c>
      <c r="B226" s="8">
        <v>45510</v>
      </c>
      <c r="C226" s="19">
        <v>0.89930555555555547</v>
      </c>
      <c r="D226" s="19" t="s">
        <v>29</v>
      </c>
      <c r="E226" s="3" t="s">
        <v>30</v>
      </c>
      <c r="F226" s="4"/>
      <c r="G226" s="3">
        <v>30</v>
      </c>
      <c r="H226" s="3" t="s">
        <v>30</v>
      </c>
      <c r="I226" s="3">
        <v>31</v>
      </c>
      <c r="J226" s="22">
        <f t="shared" si="3"/>
        <v>1</v>
      </c>
      <c r="K226" s="3" t="s">
        <v>30</v>
      </c>
      <c r="L226" s="4"/>
      <c r="M226" s="3" t="s">
        <v>33</v>
      </c>
      <c r="N226" s="3" t="s">
        <v>33</v>
      </c>
      <c r="O226" s="3" t="s">
        <v>34</v>
      </c>
      <c r="P226" s="3" t="s">
        <v>74</v>
      </c>
      <c r="Q226" s="3" t="s">
        <v>30</v>
      </c>
      <c r="R226" s="3" t="s">
        <v>107</v>
      </c>
      <c r="S226" s="3" t="s">
        <v>30</v>
      </c>
      <c r="T226" s="3" t="s">
        <v>953</v>
      </c>
      <c r="U226" s="3" t="s">
        <v>597</v>
      </c>
      <c r="V226" s="3" t="s">
        <v>954</v>
      </c>
      <c r="W226" s="4"/>
      <c r="X226" s="3">
        <v>4</v>
      </c>
      <c r="Y226" s="3">
        <v>4</v>
      </c>
      <c r="Z226" s="3">
        <v>4</v>
      </c>
      <c r="AA226" s="3">
        <v>3</v>
      </c>
      <c r="AB226" s="4"/>
      <c r="AC226" s="11" t="s">
        <v>955</v>
      </c>
    </row>
    <row r="227" spans="1:29" ht="16" customHeight="1" x14ac:dyDescent="0.35">
      <c r="A227" s="6">
        <v>155</v>
      </c>
      <c r="B227" s="8">
        <v>45510</v>
      </c>
      <c r="C227" s="19">
        <v>0.97680555555555559</v>
      </c>
      <c r="D227" s="19" t="s">
        <v>29</v>
      </c>
      <c r="E227" s="3" t="s">
        <v>30</v>
      </c>
      <c r="F227" s="4"/>
      <c r="G227" s="3">
        <v>23</v>
      </c>
      <c r="H227" s="3" t="s">
        <v>30</v>
      </c>
      <c r="I227" s="3">
        <v>52</v>
      </c>
      <c r="J227" s="22">
        <f t="shared" si="3"/>
        <v>29</v>
      </c>
      <c r="K227" s="3" t="s">
        <v>30</v>
      </c>
      <c r="L227" s="4"/>
      <c r="M227" s="3" t="s">
        <v>30</v>
      </c>
      <c r="N227" s="3" t="s">
        <v>33</v>
      </c>
      <c r="O227" s="3" t="s">
        <v>34</v>
      </c>
      <c r="P227" s="3" t="s">
        <v>74</v>
      </c>
      <c r="Q227" s="3" t="s">
        <v>33</v>
      </c>
      <c r="R227" s="3" t="s">
        <v>130</v>
      </c>
      <c r="S227" s="3" t="s">
        <v>33</v>
      </c>
      <c r="T227" s="4"/>
      <c r="U227" s="4"/>
      <c r="V227" s="4"/>
      <c r="W227" s="4"/>
      <c r="X227" s="3">
        <v>5</v>
      </c>
      <c r="Y227" s="3">
        <v>4</v>
      </c>
      <c r="Z227" s="3">
        <v>4</v>
      </c>
      <c r="AA227" s="3">
        <v>3</v>
      </c>
      <c r="AB227" s="3" t="s">
        <v>957</v>
      </c>
      <c r="AC227" s="11" t="s">
        <v>958</v>
      </c>
    </row>
    <row r="228" spans="1:29" ht="16" customHeight="1" x14ac:dyDescent="0.35">
      <c r="A228" s="6">
        <v>150</v>
      </c>
      <c r="B228" s="8">
        <v>45511</v>
      </c>
      <c r="C228" s="19">
        <v>0.1375925925925926</v>
      </c>
      <c r="D228" s="19" t="s">
        <v>142</v>
      </c>
      <c r="E228" s="3" t="s">
        <v>33</v>
      </c>
      <c r="F228" s="3">
        <v>6</v>
      </c>
      <c r="G228" s="4"/>
      <c r="H228" s="3" t="s">
        <v>33</v>
      </c>
      <c r="I228" s="4"/>
      <c r="J228" s="22">
        <f t="shared" si="3"/>
        <v>0</v>
      </c>
      <c r="K228" s="4"/>
      <c r="L228" s="4"/>
      <c r="M228" s="4"/>
      <c r="N228" s="4" t="s">
        <v>1116</v>
      </c>
      <c r="O228" s="4" t="s">
        <v>1116</v>
      </c>
      <c r="P228" s="4"/>
      <c r="Q228" s="3" t="s">
        <v>33</v>
      </c>
      <c r="R228" s="3" t="s">
        <v>60</v>
      </c>
      <c r="S228" s="3" t="s">
        <v>30</v>
      </c>
      <c r="T228" s="3" t="s">
        <v>95</v>
      </c>
      <c r="U228" s="3" t="s">
        <v>532</v>
      </c>
      <c r="V228" s="4"/>
      <c r="W228" s="4"/>
      <c r="X228" s="3">
        <v>3</v>
      </c>
      <c r="Y228" s="3">
        <v>3</v>
      </c>
      <c r="Z228" s="3">
        <v>3</v>
      </c>
      <c r="AA228" s="3">
        <v>3</v>
      </c>
      <c r="AB228" s="4"/>
      <c r="AC228" s="11" t="s">
        <v>207</v>
      </c>
    </row>
    <row r="229" spans="1:29" ht="16" customHeight="1" x14ac:dyDescent="0.35">
      <c r="A229" s="6">
        <v>149</v>
      </c>
      <c r="B229" s="8">
        <v>45511</v>
      </c>
      <c r="C229" s="19">
        <v>0.30944444444444447</v>
      </c>
      <c r="D229" s="19" t="s">
        <v>29</v>
      </c>
      <c r="E229" s="3" t="s">
        <v>33</v>
      </c>
      <c r="F229" s="3">
        <v>12</v>
      </c>
      <c r="G229" s="4"/>
      <c r="H229" s="3" t="s">
        <v>30</v>
      </c>
      <c r="I229" s="3">
        <v>25</v>
      </c>
      <c r="J229" s="22">
        <f t="shared" si="3"/>
        <v>25</v>
      </c>
      <c r="K229" s="3" t="s">
        <v>30</v>
      </c>
      <c r="L229" s="4"/>
      <c r="M229" s="3" t="s">
        <v>33</v>
      </c>
      <c r="N229" s="3" t="s">
        <v>30</v>
      </c>
      <c r="O229" s="3" t="s">
        <v>44</v>
      </c>
      <c r="P229" s="3">
        <v>5</v>
      </c>
      <c r="Q229" s="3" t="s">
        <v>33</v>
      </c>
      <c r="R229" s="3" t="s">
        <v>124</v>
      </c>
      <c r="S229" s="3" t="s">
        <v>33</v>
      </c>
      <c r="T229" s="4"/>
      <c r="U229" s="4"/>
      <c r="V229" s="4"/>
      <c r="W229" s="4"/>
      <c r="X229" s="3">
        <v>5</v>
      </c>
      <c r="Y229" s="3">
        <v>5</v>
      </c>
      <c r="Z229" s="3">
        <v>5</v>
      </c>
      <c r="AA229" s="3">
        <v>5</v>
      </c>
      <c r="AB229" s="3" t="s">
        <v>962</v>
      </c>
      <c r="AC229" s="11" t="s">
        <v>963</v>
      </c>
    </row>
    <row r="230" spans="1:29" ht="16" customHeight="1" x14ac:dyDescent="0.35">
      <c r="A230" s="6">
        <v>148</v>
      </c>
      <c r="B230" s="8">
        <v>45511</v>
      </c>
      <c r="C230" s="19">
        <v>0.53019675925925924</v>
      </c>
      <c r="D230" s="19" t="s">
        <v>29</v>
      </c>
      <c r="E230" s="3" t="s">
        <v>30</v>
      </c>
      <c r="F230" s="4"/>
      <c r="G230" s="3">
        <v>13</v>
      </c>
      <c r="H230" s="3" t="s">
        <v>30</v>
      </c>
      <c r="I230" s="3">
        <v>22</v>
      </c>
      <c r="J230" s="22">
        <f t="shared" si="3"/>
        <v>9</v>
      </c>
      <c r="K230" s="3" t="s">
        <v>30</v>
      </c>
      <c r="L230" s="4"/>
      <c r="M230" s="3" t="s">
        <v>30</v>
      </c>
      <c r="N230" s="3" t="s">
        <v>30</v>
      </c>
      <c r="O230" s="3" t="s">
        <v>34</v>
      </c>
      <c r="P230" s="3">
        <v>40</v>
      </c>
      <c r="Q230" s="3" t="s">
        <v>33</v>
      </c>
      <c r="R230" s="3" t="s">
        <v>46</v>
      </c>
      <c r="S230" s="3" t="s">
        <v>33</v>
      </c>
      <c r="T230" s="4"/>
      <c r="U230" s="4"/>
      <c r="V230" s="4"/>
      <c r="W230" s="4"/>
      <c r="X230" s="3">
        <v>5</v>
      </c>
      <c r="Y230" s="3">
        <v>5</v>
      </c>
      <c r="Z230" s="3">
        <v>5</v>
      </c>
      <c r="AA230" s="3">
        <v>5</v>
      </c>
      <c r="AB230" s="3" t="s">
        <v>965</v>
      </c>
      <c r="AC230" s="11" t="s">
        <v>966</v>
      </c>
    </row>
    <row r="231" spans="1:29" ht="16" customHeight="1" x14ac:dyDescent="0.35">
      <c r="A231" s="6">
        <v>147</v>
      </c>
      <c r="B231" s="8">
        <v>45511</v>
      </c>
      <c r="C231" s="19">
        <v>0.70584490740740735</v>
      </c>
      <c r="D231" s="19" t="s">
        <v>142</v>
      </c>
      <c r="E231" s="3" t="s">
        <v>33</v>
      </c>
      <c r="F231" s="3">
        <v>20</v>
      </c>
      <c r="G231" s="4"/>
      <c r="H231" s="3" t="s">
        <v>33</v>
      </c>
      <c r="I231" s="4"/>
      <c r="J231" s="22">
        <f t="shared" si="3"/>
        <v>0</v>
      </c>
      <c r="K231" s="4"/>
      <c r="L231" s="4"/>
      <c r="M231" s="4"/>
      <c r="N231" s="4" t="s">
        <v>1116</v>
      </c>
      <c r="O231" s="4" t="s">
        <v>1116</v>
      </c>
      <c r="P231" s="4"/>
      <c r="Q231" s="3" t="s">
        <v>30</v>
      </c>
      <c r="R231" s="3" t="s">
        <v>46</v>
      </c>
      <c r="S231" s="3" t="s">
        <v>33</v>
      </c>
      <c r="T231" s="4"/>
      <c r="U231" s="4"/>
      <c r="V231" s="4"/>
      <c r="W231" s="4"/>
      <c r="X231" s="3">
        <v>4</v>
      </c>
      <c r="Y231" s="3">
        <v>3</v>
      </c>
      <c r="Z231" s="3">
        <v>4</v>
      </c>
      <c r="AA231" s="3">
        <v>3</v>
      </c>
      <c r="AB231" s="4"/>
      <c r="AC231" s="11" t="s">
        <v>968</v>
      </c>
    </row>
    <row r="232" spans="1:29" ht="16" customHeight="1" x14ac:dyDescent="0.35">
      <c r="A232" s="6">
        <v>142</v>
      </c>
      <c r="B232" s="8">
        <v>45511</v>
      </c>
      <c r="C232" s="19">
        <v>0.90913194444444445</v>
      </c>
      <c r="D232" s="19" t="s">
        <v>142</v>
      </c>
      <c r="E232" s="3" t="s">
        <v>30</v>
      </c>
      <c r="F232" s="4"/>
      <c r="G232" s="3">
        <v>21</v>
      </c>
      <c r="H232" s="3" t="s">
        <v>33</v>
      </c>
      <c r="I232" s="4"/>
      <c r="J232" s="22">
        <f t="shared" si="3"/>
        <v>-21</v>
      </c>
      <c r="K232" s="4"/>
      <c r="L232" s="4"/>
      <c r="M232" s="4"/>
      <c r="N232" s="4" t="s">
        <v>1116</v>
      </c>
      <c r="O232" s="4" t="s">
        <v>1116</v>
      </c>
      <c r="P232" s="4"/>
      <c r="Q232" s="3" t="s">
        <v>30</v>
      </c>
      <c r="R232" s="3" t="s">
        <v>143</v>
      </c>
      <c r="S232" s="3" t="s">
        <v>30</v>
      </c>
      <c r="T232" s="3" t="s">
        <v>970</v>
      </c>
      <c r="U232" s="3" t="s">
        <v>971</v>
      </c>
      <c r="V232" s="3" t="s">
        <v>972</v>
      </c>
      <c r="W232" s="4"/>
      <c r="X232" s="3">
        <v>5</v>
      </c>
      <c r="Y232" s="3">
        <v>5</v>
      </c>
      <c r="Z232" s="3">
        <v>5</v>
      </c>
      <c r="AA232" s="3">
        <v>5</v>
      </c>
      <c r="AB232" s="3" t="s">
        <v>973</v>
      </c>
      <c r="AC232" s="11" t="s">
        <v>974</v>
      </c>
    </row>
    <row r="233" spans="1:29" ht="16" customHeight="1" x14ac:dyDescent="0.35">
      <c r="A233" s="6">
        <v>101</v>
      </c>
      <c r="B233" s="8">
        <v>45512</v>
      </c>
      <c r="C233" s="19">
        <v>2.9629629629629628E-3</v>
      </c>
      <c r="D233" s="19" t="s">
        <v>142</v>
      </c>
      <c r="E233" s="3" t="s">
        <v>33</v>
      </c>
      <c r="F233" s="3">
        <v>16</v>
      </c>
      <c r="G233" s="4"/>
      <c r="H233" s="3" t="s">
        <v>33</v>
      </c>
      <c r="I233" s="4"/>
      <c r="J233" s="22">
        <f t="shared" si="3"/>
        <v>0</v>
      </c>
      <c r="K233" s="4"/>
      <c r="L233" s="4"/>
      <c r="M233" s="4"/>
      <c r="N233" s="4" t="s">
        <v>1116</v>
      </c>
      <c r="O233" s="4" t="s">
        <v>1116</v>
      </c>
      <c r="P233" s="4"/>
      <c r="Q233" s="3" t="s">
        <v>30</v>
      </c>
      <c r="R233" s="3" t="s">
        <v>252</v>
      </c>
      <c r="S233" s="3" t="s">
        <v>33</v>
      </c>
      <c r="T233" s="4"/>
      <c r="U233" s="4"/>
      <c r="V233" s="4"/>
      <c r="W233" s="4"/>
      <c r="X233" s="3">
        <v>3</v>
      </c>
      <c r="Y233" s="3">
        <v>4</v>
      </c>
      <c r="Z233" s="3">
        <v>4</v>
      </c>
      <c r="AA233" s="3">
        <v>2</v>
      </c>
      <c r="AB233" s="4"/>
      <c r="AC233" s="11" t="s">
        <v>976</v>
      </c>
    </row>
    <row r="234" spans="1:29" ht="16" customHeight="1" x14ac:dyDescent="0.35">
      <c r="A234" s="6">
        <v>98</v>
      </c>
      <c r="B234" s="8">
        <v>45512</v>
      </c>
      <c r="C234" s="19">
        <v>0.51559027777777777</v>
      </c>
      <c r="D234" s="11" t="s">
        <v>29</v>
      </c>
      <c r="E234" s="3" t="s">
        <v>30</v>
      </c>
      <c r="F234" s="4"/>
      <c r="G234" s="3">
        <v>26.73</v>
      </c>
      <c r="H234" s="3" t="s">
        <v>30</v>
      </c>
      <c r="I234" s="3">
        <v>30.77</v>
      </c>
      <c r="J234" s="22">
        <f t="shared" si="3"/>
        <v>4.0399999999999991</v>
      </c>
      <c r="K234" s="3" t="s">
        <v>30</v>
      </c>
      <c r="L234" s="4"/>
      <c r="M234" s="3" t="s">
        <v>33</v>
      </c>
      <c r="N234" s="3" t="s">
        <v>30</v>
      </c>
      <c r="O234" s="3" t="s">
        <v>34</v>
      </c>
      <c r="P234" s="3">
        <v>40</v>
      </c>
      <c r="Q234" s="3" t="s">
        <v>30</v>
      </c>
      <c r="R234" s="3" t="s">
        <v>60</v>
      </c>
      <c r="S234" s="3" t="s">
        <v>30</v>
      </c>
      <c r="T234" s="3" t="s">
        <v>151</v>
      </c>
      <c r="U234" s="3" t="s">
        <v>151</v>
      </c>
      <c r="V234" s="4"/>
      <c r="W234" s="4"/>
      <c r="X234" s="3">
        <v>4</v>
      </c>
      <c r="Y234" s="3">
        <v>5</v>
      </c>
      <c r="Z234" s="3">
        <v>4</v>
      </c>
      <c r="AA234" s="3">
        <v>4</v>
      </c>
      <c r="AB234" s="4"/>
      <c r="AC234" s="11" t="s">
        <v>760</v>
      </c>
    </row>
    <row r="235" spans="1:29" ht="16" customHeight="1" x14ac:dyDescent="0.35">
      <c r="A235" s="6">
        <v>95</v>
      </c>
      <c r="B235" s="8">
        <v>45512</v>
      </c>
      <c r="C235" s="19">
        <v>0.62875000000000003</v>
      </c>
      <c r="D235" s="19" t="s">
        <v>29</v>
      </c>
      <c r="E235" s="3" t="s">
        <v>33</v>
      </c>
      <c r="F235" s="3">
        <v>1</v>
      </c>
      <c r="G235" s="4"/>
      <c r="H235" s="3" t="s">
        <v>30</v>
      </c>
      <c r="I235" s="3">
        <v>12</v>
      </c>
      <c r="J235" s="22">
        <f t="shared" si="3"/>
        <v>12</v>
      </c>
      <c r="K235" s="3" t="s">
        <v>30</v>
      </c>
      <c r="L235" s="4"/>
      <c r="M235" s="3" t="s">
        <v>33</v>
      </c>
      <c r="N235" s="3" t="s">
        <v>30</v>
      </c>
      <c r="O235" s="3" t="s">
        <v>44</v>
      </c>
      <c r="P235" s="3">
        <v>30</v>
      </c>
      <c r="Q235" s="3" t="s">
        <v>33</v>
      </c>
      <c r="R235" s="3" t="s">
        <v>124</v>
      </c>
      <c r="S235" s="3" t="s">
        <v>30</v>
      </c>
      <c r="T235" s="3" t="s">
        <v>95</v>
      </c>
      <c r="U235" s="3" t="s">
        <v>981</v>
      </c>
      <c r="V235" s="3" t="s">
        <v>982</v>
      </c>
      <c r="W235" s="4"/>
      <c r="X235" s="3">
        <v>4</v>
      </c>
      <c r="Y235" s="3">
        <v>4</v>
      </c>
      <c r="Z235" s="3">
        <v>4</v>
      </c>
      <c r="AA235" s="3">
        <v>4</v>
      </c>
      <c r="AB235" s="4"/>
      <c r="AC235" s="11" t="s">
        <v>983</v>
      </c>
    </row>
    <row r="236" spans="1:29" ht="16" customHeight="1" x14ac:dyDescent="0.35">
      <c r="A236" s="6">
        <v>94</v>
      </c>
      <c r="B236" s="8">
        <v>45512</v>
      </c>
      <c r="C236" s="19">
        <v>0.71237268518518515</v>
      </c>
      <c r="D236" s="19" t="s">
        <v>29</v>
      </c>
      <c r="E236" s="3" t="s">
        <v>33</v>
      </c>
      <c r="F236" s="3">
        <v>15</v>
      </c>
      <c r="G236" s="4"/>
      <c r="H236" s="3" t="s">
        <v>33</v>
      </c>
      <c r="I236" s="4"/>
      <c r="J236" s="22">
        <f t="shared" si="3"/>
        <v>0</v>
      </c>
      <c r="K236" s="4"/>
      <c r="L236" s="4"/>
      <c r="M236" s="4"/>
      <c r="N236" s="4" t="s">
        <v>1116</v>
      </c>
      <c r="O236" s="4" t="s">
        <v>1116</v>
      </c>
      <c r="P236" s="4"/>
      <c r="Q236" s="3" t="s">
        <v>30</v>
      </c>
      <c r="R236" s="3" t="s">
        <v>60</v>
      </c>
      <c r="S236" s="3" t="s">
        <v>30</v>
      </c>
      <c r="T236" s="3" t="s">
        <v>191</v>
      </c>
      <c r="U236" s="3" t="s">
        <v>53</v>
      </c>
      <c r="V236" s="3" t="s">
        <v>191</v>
      </c>
      <c r="W236" s="4"/>
      <c r="X236" s="3">
        <v>4</v>
      </c>
      <c r="Y236" s="3">
        <v>3</v>
      </c>
      <c r="Z236" s="3">
        <v>5</v>
      </c>
      <c r="AA236" s="3">
        <v>3</v>
      </c>
      <c r="AB236" s="4"/>
      <c r="AC236" s="11" t="s">
        <v>985</v>
      </c>
    </row>
    <row r="237" spans="1:29" ht="16" customHeight="1" x14ac:dyDescent="0.35">
      <c r="A237" s="6">
        <v>93</v>
      </c>
      <c r="B237" s="8">
        <v>45512</v>
      </c>
      <c r="C237" s="19">
        <v>0.72758101851851853</v>
      </c>
      <c r="D237" s="19" t="s">
        <v>29</v>
      </c>
      <c r="E237" s="3" t="s">
        <v>30</v>
      </c>
      <c r="F237" s="4"/>
      <c r="G237" s="3">
        <v>23</v>
      </c>
      <c r="H237" s="3" t="s">
        <v>30</v>
      </c>
      <c r="I237" s="3">
        <v>24.82</v>
      </c>
      <c r="J237" s="22">
        <f t="shared" si="3"/>
        <v>1.8200000000000003</v>
      </c>
      <c r="K237" s="3" t="s">
        <v>30</v>
      </c>
      <c r="L237" s="4"/>
      <c r="M237" s="3" t="s">
        <v>33</v>
      </c>
      <c r="N237" s="3" t="s">
        <v>33</v>
      </c>
      <c r="O237" s="3" t="s">
        <v>34</v>
      </c>
      <c r="P237" s="3">
        <v>40</v>
      </c>
      <c r="Q237" s="3" t="s">
        <v>33</v>
      </c>
      <c r="R237" s="3" t="s">
        <v>1055</v>
      </c>
      <c r="S237" s="3" t="s">
        <v>33</v>
      </c>
      <c r="T237" s="4"/>
      <c r="U237" s="4"/>
      <c r="V237" s="4"/>
      <c r="W237" s="4"/>
      <c r="X237" s="3">
        <v>5</v>
      </c>
      <c r="Y237" s="3">
        <v>4</v>
      </c>
      <c r="Z237" s="3">
        <v>5</v>
      </c>
      <c r="AA237" s="3">
        <v>4</v>
      </c>
      <c r="AB237" s="3" t="s">
        <v>989</v>
      </c>
      <c r="AC237" s="11" t="s">
        <v>990</v>
      </c>
    </row>
    <row r="238" spans="1:29" ht="16" customHeight="1" x14ac:dyDescent="0.35">
      <c r="A238" s="6">
        <v>90</v>
      </c>
      <c r="B238" s="8">
        <v>45512</v>
      </c>
      <c r="C238" s="19">
        <v>0.90390046296296289</v>
      </c>
      <c r="D238" s="19" t="s">
        <v>29</v>
      </c>
      <c r="E238" s="3" t="s">
        <v>33</v>
      </c>
      <c r="F238" s="3">
        <v>1</v>
      </c>
      <c r="G238" s="4"/>
      <c r="H238" s="3" t="s">
        <v>33</v>
      </c>
      <c r="I238" s="4"/>
      <c r="J238" s="22">
        <f t="shared" si="3"/>
        <v>0</v>
      </c>
      <c r="K238" s="4"/>
      <c r="L238" s="4"/>
      <c r="M238" s="4"/>
      <c r="N238" s="4" t="s">
        <v>1116</v>
      </c>
      <c r="O238" s="4" t="s">
        <v>1116</v>
      </c>
      <c r="P238" s="4"/>
      <c r="Q238" s="3" t="s">
        <v>30</v>
      </c>
      <c r="R238" s="3" t="s">
        <v>46</v>
      </c>
      <c r="S238" s="3" t="s">
        <v>33</v>
      </c>
      <c r="T238" s="4"/>
      <c r="U238" s="4"/>
      <c r="V238" s="4"/>
      <c r="W238" s="4"/>
      <c r="X238" s="3">
        <v>4</v>
      </c>
      <c r="Y238" s="3">
        <v>4</v>
      </c>
      <c r="Z238" s="3">
        <v>4</v>
      </c>
      <c r="AA238" s="3">
        <v>4</v>
      </c>
      <c r="AB238" s="4"/>
      <c r="AC238" s="11" t="s">
        <v>692</v>
      </c>
    </row>
    <row r="239" spans="1:29" ht="16" customHeight="1" x14ac:dyDescent="0.35">
      <c r="A239" s="6">
        <v>81</v>
      </c>
      <c r="B239" s="8">
        <v>45513</v>
      </c>
      <c r="C239" s="19">
        <v>0.34997685185185184</v>
      </c>
      <c r="D239" s="19" t="s">
        <v>29</v>
      </c>
      <c r="E239" s="3" t="s">
        <v>30</v>
      </c>
      <c r="F239" s="4"/>
      <c r="G239" s="3">
        <v>27</v>
      </c>
      <c r="H239" s="3" t="s">
        <v>30</v>
      </c>
      <c r="I239" s="3">
        <v>28</v>
      </c>
      <c r="J239" s="22">
        <f t="shared" si="3"/>
        <v>1</v>
      </c>
      <c r="K239" s="3" t="s">
        <v>30</v>
      </c>
      <c r="L239" s="4"/>
      <c r="M239" s="3" t="s">
        <v>33</v>
      </c>
      <c r="N239" s="3" t="s">
        <v>33</v>
      </c>
      <c r="O239" s="3" t="s">
        <v>34</v>
      </c>
      <c r="P239" s="3">
        <v>20</v>
      </c>
      <c r="Q239" s="3" t="s">
        <v>30</v>
      </c>
      <c r="R239" s="3" t="s">
        <v>124</v>
      </c>
      <c r="S239" s="3" t="s">
        <v>30</v>
      </c>
      <c r="T239" s="3" t="s">
        <v>993</v>
      </c>
      <c r="U239" s="3" t="s">
        <v>994</v>
      </c>
      <c r="V239" s="4"/>
      <c r="W239" s="4"/>
      <c r="X239" s="3">
        <v>4</v>
      </c>
      <c r="Y239" s="3">
        <v>4</v>
      </c>
      <c r="Z239" s="3">
        <v>4</v>
      </c>
      <c r="AA239" s="3">
        <v>4</v>
      </c>
      <c r="AB239" s="4"/>
      <c r="AC239" s="11" t="s">
        <v>995</v>
      </c>
    </row>
    <row r="240" spans="1:29" ht="16" customHeight="1" x14ac:dyDescent="0.35">
      <c r="A240" s="6">
        <v>80</v>
      </c>
      <c r="B240" s="8">
        <v>45516</v>
      </c>
      <c r="C240" s="19">
        <v>0.65172453703703703</v>
      </c>
      <c r="D240" s="19" t="s">
        <v>29</v>
      </c>
      <c r="E240" s="3" t="s">
        <v>30</v>
      </c>
      <c r="F240" s="4"/>
      <c r="G240" s="4"/>
      <c r="H240" s="3" t="s">
        <v>30</v>
      </c>
      <c r="I240" s="4"/>
      <c r="J240" s="23"/>
      <c r="K240" s="3" t="s">
        <v>30</v>
      </c>
      <c r="L240" s="4"/>
      <c r="M240" s="3" t="s">
        <v>33</v>
      </c>
      <c r="N240" s="3" t="s">
        <v>33</v>
      </c>
      <c r="O240" s="3" t="s">
        <v>34</v>
      </c>
      <c r="P240" s="3" t="s">
        <v>74</v>
      </c>
      <c r="Q240" s="3" t="s">
        <v>33</v>
      </c>
      <c r="R240" s="3" t="s">
        <v>46</v>
      </c>
      <c r="S240" s="3" t="s">
        <v>30</v>
      </c>
      <c r="T240" s="3" t="s">
        <v>151</v>
      </c>
      <c r="U240" s="3" t="s">
        <v>118</v>
      </c>
      <c r="V240" s="4"/>
      <c r="W240" s="4"/>
      <c r="X240" s="3">
        <v>5</v>
      </c>
      <c r="Y240" s="3">
        <v>4</v>
      </c>
      <c r="Z240" s="3">
        <v>5</v>
      </c>
      <c r="AA240" s="3">
        <v>4</v>
      </c>
      <c r="AB240" s="3" t="s">
        <v>997</v>
      </c>
      <c r="AC240" s="11" t="s">
        <v>998</v>
      </c>
    </row>
    <row r="241" spans="1:29" ht="16" customHeight="1" x14ac:dyDescent="0.35">
      <c r="A241" s="6">
        <v>79</v>
      </c>
      <c r="B241" s="8">
        <v>45516</v>
      </c>
      <c r="C241" s="19">
        <v>0.65489583333333334</v>
      </c>
      <c r="D241" s="19" t="s">
        <v>29</v>
      </c>
      <c r="E241" s="3" t="s">
        <v>33</v>
      </c>
      <c r="F241" s="3">
        <v>10</v>
      </c>
      <c r="G241" s="4"/>
      <c r="H241" s="3" t="s">
        <v>30</v>
      </c>
      <c r="I241" s="3">
        <v>28.85</v>
      </c>
      <c r="J241" s="22">
        <f>I241-G241</f>
        <v>28.85</v>
      </c>
      <c r="K241" s="3" t="s">
        <v>30</v>
      </c>
      <c r="L241" s="4"/>
      <c r="M241" s="3" t="s">
        <v>33</v>
      </c>
      <c r="N241" s="3" t="s">
        <v>33</v>
      </c>
      <c r="O241" s="3" t="s">
        <v>34</v>
      </c>
      <c r="P241" s="3">
        <v>40</v>
      </c>
      <c r="Q241" s="3" t="s">
        <v>30</v>
      </c>
      <c r="R241" s="3" t="s">
        <v>107</v>
      </c>
      <c r="S241" s="3" t="s">
        <v>30</v>
      </c>
      <c r="T241" s="3" t="s">
        <v>1000</v>
      </c>
      <c r="U241" s="3" t="s">
        <v>441</v>
      </c>
      <c r="V241" s="3" t="s">
        <v>1001</v>
      </c>
      <c r="W241" s="4"/>
      <c r="X241" s="3">
        <v>5</v>
      </c>
      <c r="Y241" s="3">
        <v>5</v>
      </c>
      <c r="Z241" s="3">
        <v>5</v>
      </c>
      <c r="AA241" s="3">
        <v>5</v>
      </c>
      <c r="AB241" s="3" t="s">
        <v>1002</v>
      </c>
      <c r="AC241" s="11" t="s">
        <v>1003</v>
      </c>
    </row>
    <row r="242" spans="1:29" ht="16" customHeight="1" x14ac:dyDescent="0.35">
      <c r="A242" s="6">
        <v>76</v>
      </c>
      <c r="B242" s="8">
        <v>45516</v>
      </c>
      <c r="C242" s="19">
        <v>0.71791666666666665</v>
      </c>
      <c r="D242" s="19" t="s">
        <v>29</v>
      </c>
      <c r="E242" s="3" t="s">
        <v>30</v>
      </c>
      <c r="F242" s="4"/>
      <c r="G242" s="3">
        <v>25</v>
      </c>
      <c r="H242" s="3" t="s">
        <v>30</v>
      </c>
      <c r="I242" s="3">
        <v>27</v>
      </c>
      <c r="J242" s="22">
        <f>I242-G242</f>
        <v>2</v>
      </c>
      <c r="K242" s="3" t="s">
        <v>30</v>
      </c>
      <c r="L242" s="4"/>
      <c r="M242" s="3" t="s">
        <v>33</v>
      </c>
      <c r="N242" s="3" t="s">
        <v>30</v>
      </c>
      <c r="O242" s="3" t="s">
        <v>34</v>
      </c>
      <c r="P242" s="3">
        <v>40</v>
      </c>
      <c r="Q242" s="3" t="s">
        <v>33</v>
      </c>
      <c r="R242" s="3" t="s">
        <v>124</v>
      </c>
      <c r="S242" s="3" t="s">
        <v>33</v>
      </c>
      <c r="T242" s="4"/>
      <c r="U242" s="4"/>
      <c r="V242" s="4"/>
      <c r="W242" s="4"/>
      <c r="X242" s="3">
        <v>4</v>
      </c>
      <c r="Y242" s="3">
        <v>4</v>
      </c>
      <c r="Z242" s="3">
        <v>4</v>
      </c>
      <c r="AA242" s="3">
        <v>4</v>
      </c>
      <c r="AB242" s="4"/>
      <c r="AC242" s="11" t="s">
        <v>1005</v>
      </c>
    </row>
    <row r="243" spans="1:29" ht="16" customHeight="1" x14ac:dyDescent="0.35">
      <c r="A243" s="6">
        <v>75</v>
      </c>
      <c r="B243" s="8">
        <v>45517</v>
      </c>
      <c r="C243" s="19">
        <v>0.60040509259259256</v>
      </c>
      <c r="D243" s="19" t="s">
        <v>142</v>
      </c>
      <c r="E243" s="3" t="s">
        <v>30</v>
      </c>
      <c r="F243" s="4"/>
      <c r="G243" s="3">
        <v>20</v>
      </c>
      <c r="H243" s="3" t="s">
        <v>30</v>
      </c>
      <c r="I243" s="3">
        <v>21</v>
      </c>
      <c r="J243" s="22">
        <f>I243-G243</f>
        <v>1</v>
      </c>
      <c r="K243" s="3" t="s">
        <v>30</v>
      </c>
      <c r="L243" s="4"/>
      <c r="M243" s="3" t="s">
        <v>33</v>
      </c>
      <c r="N243" s="3" t="s">
        <v>30</v>
      </c>
      <c r="O243" s="3" t="s">
        <v>34</v>
      </c>
      <c r="P243" s="3">
        <v>40</v>
      </c>
      <c r="Q243" s="3" t="s">
        <v>33</v>
      </c>
      <c r="R243" s="3" t="s">
        <v>252</v>
      </c>
      <c r="S243" s="3" t="s">
        <v>33</v>
      </c>
      <c r="T243" s="4"/>
      <c r="U243" s="4"/>
      <c r="V243" s="4"/>
      <c r="W243" s="4"/>
      <c r="X243" s="3">
        <v>4</v>
      </c>
      <c r="Y243" s="3">
        <v>5</v>
      </c>
      <c r="Z243" s="3">
        <v>5</v>
      </c>
      <c r="AA243" s="3">
        <v>5</v>
      </c>
      <c r="AB243" s="3" t="s">
        <v>1007</v>
      </c>
      <c r="AC243" s="11" t="s">
        <v>870</v>
      </c>
    </row>
    <row r="244" spans="1:29" ht="16" customHeight="1" x14ac:dyDescent="0.35">
      <c r="A244" s="2">
        <v>16</v>
      </c>
      <c r="B244" s="8">
        <v>45517</v>
      </c>
      <c r="C244" s="19">
        <v>0.7739583333333333</v>
      </c>
      <c r="D244" s="19" t="s">
        <v>142</v>
      </c>
      <c r="E244" s="3" t="s">
        <v>30</v>
      </c>
      <c r="F244" s="4"/>
      <c r="G244" s="3">
        <v>17</v>
      </c>
      <c r="H244" s="3" t="s">
        <v>30</v>
      </c>
      <c r="I244" s="3">
        <v>54</v>
      </c>
      <c r="J244" s="22">
        <f>I244-G244</f>
        <v>37</v>
      </c>
      <c r="K244" s="3" t="s">
        <v>30</v>
      </c>
      <c r="L244" s="4"/>
      <c r="M244" s="3" t="s">
        <v>33</v>
      </c>
      <c r="N244" s="3" t="s">
        <v>30</v>
      </c>
      <c r="O244" s="3" t="s">
        <v>44</v>
      </c>
      <c r="P244" s="3">
        <v>15</v>
      </c>
      <c r="Q244" s="3" t="s">
        <v>30</v>
      </c>
      <c r="R244" s="3" t="s">
        <v>1024</v>
      </c>
      <c r="S244" s="3" t="s">
        <v>30</v>
      </c>
      <c r="T244" s="4"/>
      <c r="U244" s="3" t="s">
        <v>1011</v>
      </c>
      <c r="V244" s="3" t="s">
        <v>53</v>
      </c>
      <c r="W244" s="4"/>
      <c r="X244" s="3">
        <v>5</v>
      </c>
      <c r="Y244" s="3">
        <v>5</v>
      </c>
      <c r="Z244" s="3">
        <v>5</v>
      </c>
      <c r="AA244" s="3">
        <v>4</v>
      </c>
      <c r="AB244" s="3" t="s">
        <v>1012</v>
      </c>
      <c r="AC244" s="11" t="s">
        <v>1013</v>
      </c>
    </row>
    <row r="245" spans="1:29" ht="15.5" x14ac:dyDescent="0.35">
      <c r="A245" s="6"/>
      <c r="B245" s="9"/>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12"/>
    </row>
    <row r="246" spans="1:29" ht="12.5" x14ac:dyDescent="0.25">
      <c r="B246"/>
      <c r="J246"/>
      <c r="AC246"/>
    </row>
    <row r="247" spans="1:29" ht="12.5" x14ac:dyDescent="0.25">
      <c r="B247"/>
      <c r="J247"/>
      <c r="AC247"/>
    </row>
    <row r="248" spans="1:29" ht="12.5" x14ac:dyDescent="0.25">
      <c r="B248"/>
      <c r="J248"/>
      <c r="AC248"/>
    </row>
    <row r="249" spans="1:29" ht="12.5" x14ac:dyDescent="0.25">
      <c r="B249"/>
      <c r="J249"/>
      <c r="AC249"/>
    </row>
    <row r="250" spans="1:29" ht="12.5" x14ac:dyDescent="0.25">
      <c r="B250"/>
      <c r="J250"/>
      <c r="AC250"/>
    </row>
    <row r="251" spans="1:29" ht="12.5" x14ac:dyDescent="0.25">
      <c r="B251"/>
      <c r="J251"/>
      <c r="AC251"/>
    </row>
    <row r="252" spans="1:29" ht="12.5" x14ac:dyDescent="0.25">
      <c r="B252"/>
      <c r="J252"/>
      <c r="AC252"/>
    </row>
    <row r="253" spans="1:29" ht="12.5" x14ac:dyDescent="0.25">
      <c r="B253"/>
      <c r="J253"/>
      <c r="AC253"/>
    </row>
    <row r="254" spans="1:29" ht="12.5" x14ac:dyDescent="0.25">
      <c r="B254"/>
      <c r="J254"/>
      <c r="AC254"/>
    </row>
    <row r="255" spans="1:29" ht="12.5" x14ac:dyDescent="0.25">
      <c r="B255"/>
      <c r="J255"/>
      <c r="AC255"/>
    </row>
    <row r="256" spans="1:29" ht="12.5" x14ac:dyDescent="0.25">
      <c r="B256"/>
      <c r="J256"/>
      <c r="AC256"/>
    </row>
    <row r="257" customFormat="1" ht="12.5" x14ac:dyDescent="0.25"/>
    <row r="258" customFormat="1" ht="12.5" x14ac:dyDescent="0.25"/>
    <row r="259" customFormat="1" ht="12.5" x14ac:dyDescent="0.25"/>
    <row r="260" customFormat="1" ht="12.5" x14ac:dyDescent="0.25"/>
    <row r="261" customFormat="1" ht="12.5" x14ac:dyDescent="0.25"/>
    <row r="262" customFormat="1" ht="12.5" x14ac:dyDescent="0.25"/>
    <row r="263" customFormat="1" ht="12.5" x14ac:dyDescent="0.25"/>
    <row r="264" customFormat="1" ht="12.5" x14ac:dyDescent="0.25"/>
    <row r="265" customFormat="1" ht="12.5" x14ac:dyDescent="0.25"/>
    <row r="266" customFormat="1" ht="12.5" x14ac:dyDescent="0.25"/>
    <row r="267" customFormat="1" ht="12.5" x14ac:dyDescent="0.25"/>
    <row r="268" customFormat="1" ht="12.5" x14ac:dyDescent="0.25"/>
    <row r="269" customFormat="1" ht="12.5" x14ac:dyDescent="0.25"/>
    <row r="270" customFormat="1" ht="12.5" x14ac:dyDescent="0.25"/>
    <row r="271" customFormat="1" ht="12.5" x14ac:dyDescent="0.25"/>
    <row r="272" customFormat="1" ht="12.5" x14ac:dyDescent="0.25"/>
    <row r="273" customFormat="1" ht="12.5" x14ac:dyDescent="0.25"/>
    <row r="274" customFormat="1" ht="12.5" x14ac:dyDescent="0.25"/>
    <row r="275" customFormat="1" ht="12.5" x14ac:dyDescent="0.25"/>
    <row r="276" customFormat="1" ht="12.5" x14ac:dyDescent="0.25"/>
    <row r="277" customFormat="1" ht="12.5" x14ac:dyDescent="0.25"/>
    <row r="278" customFormat="1" ht="12.5" x14ac:dyDescent="0.25"/>
    <row r="279" customFormat="1" ht="12.5" x14ac:dyDescent="0.25"/>
    <row r="280" customFormat="1" ht="12.5" x14ac:dyDescent="0.25"/>
    <row r="281" customFormat="1" ht="12.5" x14ac:dyDescent="0.25"/>
    <row r="282" customFormat="1" ht="12.5" x14ac:dyDescent="0.25"/>
    <row r="283" customFormat="1" ht="12.5" x14ac:dyDescent="0.25"/>
    <row r="284" customFormat="1" ht="12.5" x14ac:dyDescent="0.25"/>
    <row r="285" customFormat="1" ht="12.5" x14ac:dyDescent="0.25"/>
    <row r="286" customFormat="1" ht="12.5" x14ac:dyDescent="0.25"/>
    <row r="287" customFormat="1" ht="12.5" x14ac:dyDescent="0.25"/>
    <row r="288" customFormat="1" ht="12.5" x14ac:dyDescent="0.25"/>
    <row r="289" customFormat="1" ht="12.5" x14ac:dyDescent="0.25"/>
    <row r="290" customFormat="1" ht="12.5" x14ac:dyDescent="0.25"/>
    <row r="291" customFormat="1" ht="12.5" x14ac:dyDescent="0.25"/>
    <row r="292" customFormat="1" ht="12.5" x14ac:dyDescent="0.25"/>
    <row r="293" customFormat="1" ht="12.5" x14ac:dyDescent="0.25"/>
    <row r="294" customFormat="1" ht="12.5" x14ac:dyDescent="0.25"/>
    <row r="295" customFormat="1" ht="12.5" x14ac:dyDescent="0.25"/>
    <row r="296" customFormat="1" ht="12.5" x14ac:dyDescent="0.25"/>
    <row r="297" customFormat="1" ht="12.5" x14ac:dyDescent="0.25"/>
    <row r="298" customFormat="1" ht="12.5" x14ac:dyDescent="0.25"/>
    <row r="299" customFormat="1" ht="12.5" x14ac:dyDescent="0.25"/>
    <row r="300" customFormat="1" ht="12.5" x14ac:dyDescent="0.25"/>
    <row r="301" customFormat="1" ht="12.5" x14ac:dyDescent="0.25"/>
    <row r="302" customFormat="1" ht="12.5" x14ac:dyDescent="0.25"/>
    <row r="303" customFormat="1" ht="12.5" x14ac:dyDescent="0.25"/>
    <row r="304" customFormat="1" ht="12.5" x14ac:dyDescent="0.25"/>
    <row r="305" customFormat="1" ht="12.5" x14ac:dyDescent="0.25"/>
    <row r="306" customFormat="1" ht="12.5" x14ac:dyDescent="0.25"/>
    <row r="307" customFormat="1" ht="12.5" x14ac:dyDescent="0.25"/>
    <row r="308" customFormat="1" ht="12.5" x14ac:dyDescent="0.25"/>
    <row r="309" customFormat="1" ht="12.5" x14ac:dyDescent="0.25"/>
    <row r="310" customFormat="1" ht="12.5" x14ac:dyDescent="0.25"/>
    <row r="311" customFormat="1" ht="12.5" x14ac:dyDescent="0.25"/>
    <row r="312" customFormat="1" ht="12.5" x14ac:dyDescent="0.25"/>
    <row r="313" customFormat="1" ht="12.5" x14ac:dyDescent="0.25"/>
    <row r="314" customFormat="1" ht="12.5" x14ac:dyDescent="0.25"/>
    <row r="315" customFormat="1" ht="12.5" x14ac:dyDescent="0.25"/>
    <row r="316" customFormat="1" ht="12.5" x14ac:dyDescent="0.25"/>
    <row r="317" customFormat="1" ht="12.5" x14ac:dyDescent="0.25"/>
    <row r="318" customFormat="1" ht="12.5" x14ac:dyDescent="0.25"/>
    <row r="319" customFormat="1" ht="12.5" x14ac:dyDescent="0.25"/>
    <row r="320" customFormat="1" ht="12.5" x14ac:dyDescent="0.25"/>
    <row r="321" customFormat="1" ht="12.5" x14ac:dyDescent="0.25"/>
    <row r="322" customFormat="1" ht="12.5" x14ac:dyDescent="0.25"/>
    <row r="323" customFormat="1" ht="12.5" x14ac:dyDescent="0.25"/>
    <row r="324" customFormat="1" ht="12.5" x14ac:dyDescent="0.25"/>
    <row r="325" customFormat="1" ht="12.5" x14ac:dyDescent="0.25"/>
    <row r="326" customFormat="1" ht="12.5" x14ac:dyDescent="0.25"/>
    <row r="327" customFormat="1" ht="12.5" x14ac:dyDescent="0.25"/>
    <row r="328" customFormat="1" ht="12.5" x14ac:dyDescent="0.25"/>
    <row r="329" customFormat="1" ht="12.5" x14ac:dyDescent="0.25"/>
    <row r="330" customFormat="1" ht="12.5" x14ac:dyDescent="0.25"/>
    <row r="331" customFormat="1" ht="12.5" x14ac:dyDescent="0.25"/>
    <row r="332" customFormat="1" ht="12.5" x14ac:dyDescent="0.25"/>
    <row r="333" customFormat="1" ht="12.5" x14ac:dyDescent="0.25"/>
    <row r="334" customFormat="1" ht="12.5" x14ac:dyDescent="0.25"/>
    <row r="335" customFormat="1" ht="12.5" x14ac:dyDescent="0.25"/>
    <row r="336" customFormat="1" ht="12.5" x14ac:dyDescent="0.25"/>
    <row r="337" customFormat="1" ht="12.5" x14ac:dyDescent="0.25"/>
    <row r="338" customFormat="1" ht="12.5" x14ac:dyDescent="0.25"/>
    <row r="339" customFormat="1" ht="12.5" x14ac:dyDescent="0.25"/>
    <row r="340" customFormat="1" ht="12.5" x14ac:dyDescent="0.25"/>
    <row r="341" customFormat="1" ht="12.5" x14ac:dyDescent="0.25"/>
    <row r="342" customFormat="1" ht="12.5" x14ac:dyDescent="0.25"/>
    <row r="343" customFormat="1" ht="12.5" x14ac:dyDescent="0.25"/>
    <row r="344" customFormat="1" ht="12.5" x14ac:dyDescent="0.25"/>
    <row r="345" customFormat="1" ht="12.5" x14ac:dyDescent="0.25"/>
    <row r="346" customFormat="1" ht="12.5" x14ac:dyDescent="0.25"/>
    <row r="347" customFormat="1" ht="12.5" x14ac:dyDescent="0.25"/>
    <row r="348" customFormat="1" ht="12.5" x14ac:dyDescent="0.25"/>
    <row r="349" customFormat="1" ht="12.5" x14ac:dyDescent="0.25"/>
    <row r="350" customFormat="1" ht="12.5" x14ac:dyDescent="0.25"/>
    <row r="351" customFormat="1" ht="12.5" x14ac:dyDescent="0.25"/>
    <row r="352" customFormat="1" ht="12.5" x14ac:dyDescent="0.25"/>
    <row r="353" customFormat="1" ht="12.5" x14ac:dyDescent="0.25"/>
    <row r="354" customFormat="1" ht="12.5" x14ac:dyDescent="0.25"/>
    <row r="355" customFormat="1" ht="12.5" x14ac:dyDescent="0.25"/>
    <row r="356" customFormat="1" ht="12.5" x14ac:dyDescent="0.25"/>
    <row r="357" customFormat="1" ht="12.5" x14ac:dyDescent="0.25"/>
    <row r="358" customFormat="1" ht="12.5" x14ac:dyDescent="0.25"/>
    <row r="359" customFormat="1" ht="12.5" x14ac:dyDescent="0.25"/>
    <row r="360" customFormat="1" ht="12.5" x14ac:dyDescent="0.25"/>
    <row r="361" customFormat="1" ht="12.5" x14ac:dyDescent="0.25"/>
    <row r="362" customFormat="1" ht="12.5" x14ac:dyDescent="0.25"/>
    <row r="363" customFormat="1" ht="12.5" x14ac:dyDescent="0.25"/>
    <row r="364" customFormat="1" ht="12.5" x14ac:dyDescent="0.25"/>
    <row r="365" customFormat="1" ht="12.5" x14ac:dyDescent="0.25"/>
    <row r="366" customFormat="1" ht="12.5" x14ac:dyDescent="0.25"/>
    <row r="367" customFormat="1" ht="12.5" x14ac:dyDescent="0.25"/>
    <row r="368" customFormat="1" ht="12.5" x14ac:dyDescent="0.25"/>
    <row r="369" customFormat="1" ht="12.5" x14ac:dyDescent="0.25"/>
    <row r="370" customFormat="1" ht="12.5" x14ac:dyDescent="0.25"/>
    <row r="371" customFormat="1" ht="12.5" x14ac:dyDescent="0.25"/>
    <row r="372" customFormat="1" ht="12.5" x14ac:dyDescent="0.25"/>
    <row r="373" customFormat="1" ht="12.5" x14ac:dyDescent="0.25"/>
    <row r="374" customFormat="1" ht="12.5" x14ac:dyDescent="0.25"/>
    <row r="375" customFormat="1" ht="12.5" x14ac:dyDescent="0.25"/>
    <row r="376" customFormat="1" ht="12.5" x14ac:dyDescent="0.25"/>
    <row r="377" customFormat="1" ht="12.5" x14ac:dyDescent="0.25"/>
    <row r="378" customFormat="1" ht="12.5" x14ac:dyDescent="0.25"/>
    <row r="379" customFormat="1" ht="12.5" x14ac:dyDescent="0.25"/>
    <row r="380" customFormat="1" ht="12.5" x14ac:dyDescent="0.25"/>
    <row r="381" customFormat="1" ht="12.5" x14ac:dyDescent="0.25"/>
    <row r="382" customFormat="1" ht="12.5" x14ac:dyDescent="0.25"/>
    <row r="383" customFormat="1" ht="12.5" x14ac:dyDescent="0.25"/>
    <row r="384" customFormat="1" ht="12.5" x14ac:dyDescent="0.25"/>
    <row r="385" customFormat="1" ht="12.5" x14ac:dyDescent="0.25"/>
    <row r="386" customFormat="1" ht="12.5" x14ac:dyDescent="0.25"/>
    <row r="387" customFormat="1" ht="12.5" x14ac:dyDescent="0.25"/>
    <row r="388" customFormat="1" ht="12.5" x14ac:dyDescent="0.25"/>
    <row r="389" customFormat="1" ht="12.5" x14ac:dyDescent="0.25"/>
    <row r="390" customFormat="1" ht="12.5" x14ac:dyDescent="0.25"/>
    <row r="391" customFormat="1" ht="12.5" x14ac:dyDescent="0.25"/>
    <row r="392" customFormat="1" ht="12.5" x14ac:dyDescent="0.25"/>
    <row r="393" customFormat="1" ht="12.5" x14ac:dyDescent="0.25"/>
    <row r="394" customFormat="1" ht="12.5" x14ac:dyDescent="0.25"/>
    <row r="395" customFormat="1" ht="12.5" x14ac:dyDescent="0.25"/>
    <row r="396" customFormat="1" ht="12.5" x14ac:dyDescent="0.25"/>
    <row r="397" customFormat="1" ht="12.5" x14ac:dyDescent="0.25"/>
    <row r="398" customFormat="1" ht="12.5" x14ac:dyDescent="0.25"/>
    <row r="399" customFormat="1" ht="12.5" x14ac:dyDescent="0.25"/>
    <row r="400" customFormat="1" ht="12.5" x14ac:dyDescent="0.25"/>
    <row r="401" customFormat="1" ht="12.5" x14ac:dyDescent="0.25"/>
    <row r="402" customFormat="1" ht="12.5" x14ac:dyDescent="0.25"/>
    <row r="403" customFormat="1" ht="12.5" x14ac:dyDescent="0.25"/>
    <row r="404" customFormat="1" ht="12.5" x14ac:dyDescent="0.25"/>
    <row r="405" customFormat="1" ht="12.5" x14ac:dyDescent="0.25"/>
    <row r="406" customFormat="1" ht="12.5" x14ac:dyDescent="0.25"/>
    <row r="407" customFormat="1" ht="12.5" x14ac:dyDescent="0.25"/>
    <row r="408" customFormat="1" ht="12.5" x14ac:dyDescent="0.25"/>
    <row r="409" customFormat="1" ht="12.5" x14ac:dyDescent="0.25"/>
    <row r="410" customFormat="1" ht="12.5" x14ac:dyDescent="0.25"/>
    <row r="411" customFormat="1" ht="12.5" x14ac:dyDescent="0.25"/>
    <row r="412" customFormat="1" ht="12.5" x14ac:dyDescent="0.25"/>
    <row r="413" customFormat="1" ht="12.5" x14ac:dyDescent="0.25"/>
    <row r="414" customFormat="1" ht="12.5" x14ac:dyDescent="0.25"/>
    <row r="415" customFormat="1" ht="12.5" x14ac:dyDescent="0.25"/>
    <row r="416" customFormat="1" ht="12.5" x14ac:dyDescent="0.25"/>
    <row r="417" customFormat="1" ht="12.5" x14ac:dyDescent="0.25"/>
    <row r="418" customFormat="1" ht="12.5" x14ac:dyDescent="0.25"/>
    <row r="419" customFormat="1" ht="12.5" x14ac:dyDescent="0.25"/>
    <row r="420" customFormat="1" ht="12.5" x14ac:dyDescent="0.25"/>
    <row r="421" customFormat="1" ht="12.5" x14ac:dyDescent="0.25"/>
    <row r="422" customFormat="1" ht="12.5" x14ac:dyDescent="0.25"/>
    <row r="423" customFormat="1" ht="12.5" x14ac:dyDescent="0.25"/>
    <row r="424" customFormat="1" ht="12.5" x14ac:dyDescent="0.25"/>
    <row r="425" customFormat="1" ht="12.5" x14ac:dyDescent="0.25"/>
    <row r="426" customFormat="1" ht="12.5" x14ac:dyDescent="0.25"/>
    <row r="427" customFormat="1" ht="12.5" x14ac:dyDescent="0.25"/>
    <row r="428" customFormat="1" ht="12.5" x14ac:dyDescent="0.25"/>
    <row r="429" customFormat="1" ht="12.5" x14ac:dyDescent="0.25"/>
    <row r="430" customFormat="1" ht="12.5" x14ac:dyDescent="0.25"/>
    <row r="431" customFormat="1" ht="12.5" x14ac:dyDescent="0.25"/>
    <row r="432" customFormat="1" ht="12.5" x14ac:dyDescent="0.25"/>
    <row r="433" customFormat="1" ht="12.5" x14ac:dyDescent="0.25"/>
    <row r="434" customFormat="1" ht="12.5" x14ac:dyDescent="0.25"/>
    <row r="435" customFormat="1" ht="12.5" x14ac:dyDescent="0.25"/>
    <row r="436" customFormat="1" ht="12.5" x14ac:dyDescent="0.25"/>
    <row r="437" customFormat="1" ht="12.5" x14ac:dyDescent="0.25"/>
    <row r="438" customFormat="1" ht="12.5" x14ac:dyDescent="0.25"/>
    <row r="439" customFormat="1" ht="12.5" x14ac:dyDescent="0.25"/>
    <row r="440" customFormat="1" ht="12.5" x14ac:dyDescent="0.25"/>
    <row r="441" customFormat="1" ht="12.5" x14ac:dyDescent="0.25"/>
    <row r="442" customFormat="1" ht="12.5" x14ac:dyDescent="0.25"/>
    <row r="443" customFormat="1" ht="12.5" x14ac:dyDescent="0.25"/>
    <row r="444" customFormat="1" ht="12.5" x14ac:dyDescent="0.25"/>
    <row r="445" customFormat="1" ht="12.5" x14ac:dyDescent="0.25"/>
    <row r="446" customFormat="1" ht="12.5" x14ac:dyDescent="0.25"/>
    <row r="447" customFormat="1" ht="12.5" x14ac:dyDescent="0.25"/>
    <row r="448" customFormat="1" ht="12.5" x14ac:dyDescent="0.25"/>
    <row r="449" customFormat="1" ht="12.5" x14ac:dyDescent="0.25"/>
    <row r="450" customFormat="1" ht="12.5" x14ac:dyDescent="0.25"/>
    <row r="451" customFormat="1" ht="12.5" x14ac:dyDescent="0.25"/>
    <row r="452" customFormat="1" ht="12.5" x14ac:dyDescent="0.25"/>
    <row r="453" customFormat="1" ht="12.5" x14ac:dyDescent="0.25"/>
    <row r="454" customFormat="1" ht="12.5" x14ac:dyDescent="0.25"/>
    <row r="455" customFormat="1" ht="12.5" x14ac:dyDescent="0.25"/>
    <row r="456" customFormat="1" ht="12.5" x14ac:dyDescent="0.25"/>
    <row r="457" customFormat="1" ht="12.5" x14ac:dyDescent="0.25"/>
    <row r="458" customFormat="1" ht="12.5" x14ac:dyDescent="0.25"/>
    <row r="459" customFormat="1" ht="12.5" x14ac:dyDescent="0.25"/>
    <row r="460" customFormat="1" ht="12.5" x14ac:dyDescent="0.25"/>
    <row r="461" customFormat="1" ht="12.5" x14ac:dyDescent="0.25"/>
    <row r="462" customFormat="1" ht="12.5" x14ac:dyDescent="0.25"/>
    <row r="463" customFormat="1" ht="12.5" x14ac:dyDescent="0.25"/>
    <row r="464" customFormat="1" ht="12.5" x14ac:dyDescent="0.25"/>
    <row r="465" customFormat="1" ht="12.5" x14ac:dyDescent="0.25"/>
    <row r="466" customFormat="1" ht="12.5" x14ac:dyDescent="0.25"/>
    <row r="467" customFormat="1" ht="12.5" x14ac:dyDescent="0.25"/>
    <row r="468" customFormat="1" ht="12.5" x14ac:dyDescent="0.25"/>
    <row r="469" customFormat="1" ht="12.5" x14ac:dyDescent="0.25"/>
    <row r="470" customFormat="1" ht="12.5" x14ac:dyDescent="0.25"/>
    <row r="471" customFormat="1" ht="12.5" x14ac:dyDescent="0.25"/>
    <row r="472" customFormat="1" ht="12.5" x14ac:dyDescent="0.25"/>
    <row r="473" customFormat="1" ht="12.5" x14ac:dyDescent="0.25"/>
    <row r="474" customFormat="1" ht="12.5" x14ac:dyDescent="0.25"/>
    <row r="475" customFormat="1" ht="12.5" x14ac:dyDescent="0.25"/>
    <row r="476" customFormat="1" ht="12.5" x14ac:dyDescent="0.25"/>
    <row r="477" customFormat="1" ht="12.5" x14ac:dyDescent="0.25"/>
    <row r="478" customFormat="1" ht="12.5" x14ac:dyDescent="0.25"/>
    <row r="479" customFormat="1" ht="12.5" x14ac:dyDescent="0.25"/>
    <row r="480" customFormat="1" ht="12.5" x14ac:dyDescent="0.25"/>
    <row r="481" customFormat="1" ht="12.5" x14ac:dyDescent="0.25"/>
    <row r="482" customFormat="1" ht="12.5" x14ac:dyDescent="0.25"/>
    <row r="483" customFormat="1" ht="12.5" x14ac:dyDescent="0.25"/>
    <row r="484" customFormat="1" ht="12.5" x14ac:dyDescent="0.25"/>
    <row r="485" customFormat="1" ht="12.5" x14ac:dyDescent="0.25"/>
    <row r="486" customFormat="1" ht="12.5" x14ac:dyDescent="0.25"/>
    <row r="487" customFormat="1" ht="12.5" x14ac:dyDescent="0.25"/>
    <row r="488" customFormat="1" ht="12.5" x14ac:dyDescent="0.25"/>
    <row r="489" customFormat="1" ht="12.5" x14ac:dyDescent="0.25"/>
    <row r="490" customFormat="1" ht="12.5" x14ac:dyDescent="0.25"/>
    <row r="491" customFormat="1" ht="12.5" x14ac:dyDescent="0.25"/>
    <row r="492" customFormat="1" ht="12.5" x14ac:dyDescent="0.25"/>
    <row r="493" customFormat="1" ht="12.5" x14ac:dyDescent="0.25"/>
    <row r="494" customFormat="1" ht="12.5" x14ac:dyDescent="0.25"/>
    <row r="495" customFormat="1" ht="12.5" x14ac:dyDescent="0.25"/>
    <row r="496" customFormat="1" ht="12.5" x14ac:dyDescent="0.25"/>
    <row r="497" customFormat="1" ht="12.5" x14ac:dyDescent="0.25"/>
    <row r="498" customFormat="1" ht="12.5" x14ac:dyDescent="0.25"/>
    <row r="499" customFormat="1" ht="12.5" x14ac:dyDescent="0.25"/>
    <row r="500" customFormat="1" ht="12.5" x14ac:dyDescent="0.25"/>
    <row r="501" customFormat="1" ht="12.5" x14ac:dyDescent="0.25"/>
    <row r="502" customFormat="1" ht="12.5" x14ac:dyDescent="0.25"/>
    <row r="503" customFormat="1" ht="12.5" x14ac:dyDescent="0.25"/>
    <row r="504" customFormat="1" ht="12.5" x14ac:dyDescent="0.25"/>
    <row r="505" customFormat="1" ht="12.5" x14ac:dyDescent="0.25"/>
    <row r="506" customFormat="1" ht="12.5" x14ac:dyDescent="0.25"/>
    <row r="507" customFormat="1" ht="12.5" x14ac:dyDescent="0.25"/>
    <row r="508" customFormat="1" ht="12.5" x14ac:dyDescent="0.25"/>
    <row r="509" customFormat="1" ht="12.5" x14ac:dyDescent="0.25"/>
    <row r="510" customFormat="1" ht="12.5" x14ac:dyDescent="0.25"/>
    <row r="511" customFormat="1" ht="12.5" x14ac:dyDescent="0.25"/>
    <row r="512" customFormat="1" ht="12.5" x14ac:dyDescent="0.25"/>
    <row r="513" customFormat="1" ht="12.5" x14ac:dyDescent="0.25"/>
    <row r="514" customFormat="1" ht="12.5" x14ac:dyDescent="0.25"/>
    <row r="515" customFormat="1" ht="12.5" x14ac:dyDescent="0.25"/>
    <row r="516" customFormat="1" ht="12.5" x14ac:dyDescent="0.25"/>
    <row r="517" customFormat="1" ht="12.5" x14ac:dyDescent="0.25"/>
    <row r="518" customFormat="1" ht="12.5" x14ac:dyDescent="0.25"/>
    <row r="519" customFormat="1" ht="12.5" x14ac:dyDescent="0.25"/>
    <row r="520" customFormat="1" ht="12.5" x14ac:dyDescent="0.25"/>
    <row r="521" customFormat="1" ht="12.5" x14ac:dyDescent="0.25"/>
    <row r="522" customFormat="1" ht="12.5" x14ac:dyDescent="0.25"/>
    <row r="523" customFormat="1" ht="12.5" x14ac:dyDescent="0.25"/>
    <row r="524" customFormat="1" ht="12.5" x14ac:dyDescent="0.25"/>
    <row r="525" customFormat="1" ht="12.5" x14ac:dyDescent="0.25"/>
    <row r="526" customFormat="1" ht="12.5" x14ac:dyDescent="0.25"/>
    <row r="527" customFormat="1" ht="12.5" x14ac:dyDescent="0.25"/>
    <row r="528" customFormat="1" ht="12.5" x14ac:dyDescent="0.25"/>
    <row r="529" customFormat="1" ht="12.5" x14ac:dyDescent="0.25"/>
    <row r="530" customFormat="1" ht="12.5" x14ac:dyDescent="0.25"/>
    <row r="531" customFormat="1" ht="12.5" x14ac:dyDescent="0.25"/>
    <row r="532" customFormat="1" ht="12.5" x14ac:dyDescent="0.25"/>
    <row r="533" customFormat="1" ht="12.5" x14ac:dyDescent="0.25"/>
    <row r="534" customFormat="1" ht="12.5" x14ac:dyDescent="0.25"/>
    <row r="535" customFormat="1" ht="12.5" x14ac:dyDescent="0.25"/>
    <row r="536" customFormat="1" ht="12.5" x14ac:dyDescent="0.25"/>
    <row r="537" customFormat="1" ht="12.5" x14ac:dyDescent="0.25"/>
    <row r="538" customFormat="1" ht="12.5" x14ac:dyDescent="0.25"/>
    <row r="539" customFormat="1" ht="12.5" x14ac:dyDescent="0.25"/>
    <row r="540" customFormat="1" ht="12.5" x14ac:dyDescent="0.25"/>
    <row r="541" customFormat="1" ht="12.5" x14ac:dyDescent="0.25"/>
    <row r="542" customFormat="1" ht="12.5" x14ac:dyDescent="0.25"/>
    <row r="543" customFormat="1" ht="12.5" x14ac:dyDescent="0.25"/>
    <row r="544" customFormat="1" ht="12.5" x14ac:dyDescent="0.25"/>
    <row r="545" customFormat="1" ht="12.5" x14ac:dyDescent="0.25"/>
    <row r="546" customFormat="1" ht="12.5" x14ac:dyDescent="0.25"/>
    <row r="547" customFormat="1" ht="12.5" x14ac:dyDescent="0.25"/>
    <row r="548" customFormat="1" ht="12.5" x14ac:dyDescent="0.25"/>
    <row r="549" customFormat="1" ht="12.5" x14ac:dyDescent="0.25"/>
    <row r="550" customFormat="1" ht="12.5" x14ac:dyDescent="0.25"/>
    <row r="551" customFormat="1" ht="12.5" x14ac:dyDescent="0.25"/>
    <row r="552" customFormat="1" ht="12.5" x14ac:dyDescent="0.25"/>
    <row r="553" customFormat="1" ht="12.5" x14ac:dyDescent="0.25"/>
    <row r="554" customFormat="1" ht="12.5" x14ac:dyDescent="0.25"/>
    <row r="555" customFormat="1" ht="12.5" x14ac:dyDescent="0.25"/>
    <row r="556" customFormat="1" ht="12.5" x14ac:dyDescent="0.25"/>
    <row r="557" customFormat="1" ht="12.5" x14ac:dyDescent="0.25"/>
    <row r="558" customFormat="1" ht="12.5" x14ac:dyDescent="0.25"/>
    <row r="559" customFormat="1" ht="12.5" x14ac:dyDescent="0.25"/>
    <row r="560" customFormat="1" ht="12.5" x14ac:dyDescent="0.25"/>
    <row r="561" customFormat="1" ht="12.5" x14ac:dyDescent="0.25"/>
    <row r="562" customFormat="1" ht="12.5" x14ac:dyDescent="0.25"/>
    <row r="563" customFormat="1" ht="12.5" x14ac:dyDescent="0.25"/>
    <row r="564" customFormat="1" ht="12.5" x14ac:dyDescent="0.25"/>
    <row r="565" customFormat="1" ht="12.5" x14ac:dyDescent="0.25"/>
    <row r="566" customFormat="1" ht="12.5" x14ac:dyDescent="0.25"/>
    <row r="567" customFormat="1" ht="12.5" x14ac:dyDescent="0.25"/>
    <row r="568" customFormat="1" ht="12.5" x14ac:dyDescent="0.25"/>
    <row r="569" customFormat="1" ht="12.5" x14ac:dyDescent="0.25"/>
    <row r="570" customFormat="1" ht="12.5" x14ac:dyDescent="0.25"/>
    <row r="571" customFormat="1" ht="12.5" x14ac:dyDescent="0.25"/>
    <row r="572" customFormat="1" ht="12.5" x14ac:dyDescent="0.25"/>
    <row r="573" customFormat="1" ht="12.5" x14ac:dyDescent="0.25"/>
    <row r="574" customFormat="1" ht="12.5" x14ac:dyDescent="0.25"/>
    <row r="575" customFormat="1" ht="12.5" x14ac:dyDescent="0.25"/>
    <row r="576" customFormat="1" ht="12.5" x14ac:dyDescent="0.25"/>
    <row r="577" customFormat="1" ht="12.5" x14ac:dyDescent="0.25"/>
    <row r="578" customFormat="1" ht="12.5" x14ac:dyDescent="0.25"/>
    <row r="579" customFormat="1" ht="12.5" x14ac:dyDescent="0.25"/>
    <row r="580" customFormat="1" ht="12.5" x14ac:dyDescent="0.25"/>
    <row r="581" customFormat="1" ht="12.5" x14ac:dyDescent="0.25"/>
    <row r="582" customFormat="1" ht="12.5" x14ac:dyDescent="0.25"/>
    <row r="583" customFormat="1" ht="12.5" x14ac:dyDescent="0.25"/>
    <row r="584" customFormat="1" ht="12.5" x14ac:dyDescent="0.25"/>
    <row r="585" customFormat="1" ht="12.5" x14ac:dyDescent="0.25"/>
    <row r="586" customFormat="1" ht="12.5" x14ac:dyDescent="0.25"/>
    <row r="587" customFormat="1" ht="12.5" x14ac:dyDescent="0.25"/>
    <row r="588" customFormat="1" ht="12.5" x14ac:dyDescent="0.25"/>
    <row r="589" customFormat="1" ht="12.5" x14ac:dyDescent="0.25"/>
    <row r="590" customFormat="1" ht="12.5" x14ac:dyDescent="0.25"/>
    <row r="591" customFormat="1" ht="12.5" x14ac:dyDescent="0.25"/>
    <row r="592" customFormat="1" ht="12.5" x14ac:dyDescent="0.25"/>
    <row r="593" customFormat="1" ht="12.5" x14ac:dyDescent="0.25"/>
    <row r="594" customFormat="1" ht="12.5" x14ac:dyDescent="0.25"/>
    <row r="595" customFormat="1" ht="12.5" x14ac:dyDescent="0.25"/>
    <row r="596" customFormat="1" ht="12.5" x14ac:dyDescent="0.25"/>
    <row r="597" customFormat="1" ht="12.5" x14ac:dyDescent="0.25"/>
    <row r="598" customFormat="1" ht="12.5" x14ac:dyDescent="0.25"/>
    <row r="599" customFormat="1" ht="12.5" x14ac:dyDescent="0.25"/>
    <row r="600" customFormat="1" ht="12.5" x14ac:dyDescent="0.25"/>
    <row r="601" customFormat="1" ht="12.5" x14ac:dyDescent="0.25"/>
    <row r="602" customFormat="1" ht="12.5" x14ac:dyDescent="0.25"/>
    <row r="603" customFormat="1" ht="12.5" x14ac:dyDescent="0.25"/>
    <row r="604" customFormat="1" ht="12.5" x14ac:dyDescent="0.25"/>
    <row r="605" customFormat="1" ht="12.5" x14ac:dyDescent="0.25"/>
    <row r="606" customFormat="1" ht="12.5" x14ac:dyDescent="0.25"/>
    <row r="607" customFormat="1" ht="12.5" x14ac:dyDescent="0.25"/>
    <row r="608" customFormat="1" ht="12.5" x14ac:dyDescent="0.25"/>
    <row r="609" customFormat="1" ht="12.5" x14ac:dyDescent="0.25"/>
    <row r="610" customFormat="1" ht="12.5" x14ac:dyDescent="0.25"/>
    <row r="611" customFormat="1" ht="12.5" x14ac:dyDescent="0.25"/>
    <row r="612" customFormat="1" ht="12.5" x14ac:dyDescent="0.25"/>
    <row r="613" customFormat="1" ht="12.5" x14ac:dyDescent="0.25"/>
    <row r="614" customFormat="1" ht="12.5" x14ac:dyDescent="0.25"/>
    <row r="615" customFormat="1" ht="12.5" x14ac:dyDescent="0.25"/>
    <row r="616" customFormat="1" ht="12.5" x14ac:dyDescent="0.25"/>
    <row r="617" customFormat="1" ht="12.5" x14ac:dyDescent="0.25"/>
    <row r="618" customFormat="1" ht="12.5" x14ac:dyDescent="0.25"/>
    <row r="619" customFormat="1" ht="12.5" x14ac:dyDescent="0.25"/>
    <row r="620" customFormat="1" ht="12.5" x14ac:dyDescent="0.25"/>
    <row r="621" customFormat="1" ht="12.5" x14ac:dyDescent="0.25"/>
    <row r="622" customFormat="1" ht="12.5" x14ac:dyDescent="0.25"/>
    <row r="623" customFormat="1" ht="12.5" x14ac:dyDescent="0.25"/>
    <row r="624" customFormat="1" ht="12.5" x14ac:dyDescent="0.25"/>
    <row r="625" customFormat="1" ht="12.5" x14ac:dyDescent="0.25"/>
    <row r="626" customFormat="1" ht="12.5" x14ac:dyDescent="0.25"/>
    <row r="627" customFormat="1" ht="12.5" x14ac:dyDescent="0.25"/>
    <row r="628" customFormat="1" ht="12.5" x14ac:dyDescent="0.25"/>
    <row r="629" customFormat="1" ht="12.5" x14ac:dyDescent="0.25"/>
    <row r="630" customFormat="1" ht="12.5" x14ac:dyDescent="0.25"/>
    <row r="631" customFormat="1" ht="12.5" x14ac:dyDescent="0.25"/>
    <row r="632" customFormat="1" ht="12.5" x14ac:dyDescent="0.25"/>
    <row r="633" customFormat="1" ht="12.5" x14ac:dyDescent="0.25"/>
    <row r="634" customFormat="1" ht="12.5" x14ac:dyDescent="0.25"/>
    <row r="635" customFormat="1" ht="12.5" x14ac:dyDescent="0.25"/>
    <row r="636" customFormat="1" ht="12.5" x14ac:dyDescent="0.25"/>
    <row r="637" customFormat="1" ht="12.5" x14ac:dyDescent="0.25"/>
    <row r="638" customFormat="1" ht="12.5" x14ac:dyDescent="0.25"/>
    <row r="639" customFormat="1" ht="12.5" x14ac:dyDescent="0.25"/>
    <row r="640" customFormat="1" ht="12.5" x14ac:dyDescent="0.25"/>
    <row r="641" customFormat="1" ht="12.5" x14ac:dyDescent="0.25"/>
    <row r="642" customFormat="1" ht="12.5" x14ac:dyDescent="0.25"/>
    <row r="643" customFormat="1" ht="12.5" x14ac:dyDescent="0.25"/>
    <row r="644" customFormat="1" ht="12.5" x14ac:dyDescent="0.25"/>
    <row r="645" customFormat="1" ht="12.5" x14ac:dyDescent="0.25"/>
    <row r="646" customFormat="1" ht="12.5" x14ac:dyDescent="0.25"/>
    <row r="647" customFormat="1" ht="12.5" x14ac:dyDescent="0.25"/>
    <row r="648" customFormat="1" ht="12.5" x14ac:dyDescent="0.25"/>
    <row r="649" customFormat="1" ht="12.5" x14ac:dyDescent="0.25"/>
    <row r="650" customFormat="1" ht="12.5" x14ac:dyDescent="0.25"/>
    <row r="651" customFormat="1" ht="12.5" x14ac:dyDescent="0.25"/>
    <row r="652" customFormat="1" ht="12.5" x14ac:dyDescent="0.25"/>
    <row r="653" customFormat="1" ht="12.5" x14ac:dyDescent="0.25"/>
    <row r="654" customFormat="1" ht="12.5" x14ac:dyDescent="0.25"/>
    <row r="655" customFormat="1" ht="12.5" x14ac:dyDescent="0.25"/>
    <row r="656" customFormat="1" ht="12.5" x14ac:dyDescent="0.25"/>
    <row r="657" customFormat="1" ht="12.5" x14ac:dyDescent="0.25"/>
    <row r="658" customFormat="1" ht="12.5" x14ac:dyDescent="0.25"/>
    <row r="659" customFormat="1" ht="12.5" x14ac:dyDescent="0.25"/>
    <row r="660" customFormat="1" ht="12.5" x14ac:dyDescent="0.25"/>
    <row r="661" customFormat="1" ht="12.5" x14ac:dyDescent="0.25"/>
    <row r="662" customFormat="1" ht="12.5" x14ac:dyDescent="0.25"/>
    <row r="663" customFormat="1" ht="12.5" x14ac:dyDescent="0.25"/>
    <row r="664" customFormat="1" ht="12.5" x14ac:dyDescent="0.25"/>
    <row r="665" customFormat="1" ht="12.5" x14ac:dyDescent="0.25"/>
    <row r="666" customFormat="1" ht="12.5" x14ac:dyDescent="0.25"/>
    <row r="667" customFormat="1" ht="12.5" x14ac:dyDescent="0.25"/>
    <row r="668" customFormat="1" ht="12.5" x14ac:dyDescent="0.25"/>
    <row r="669" customFormat="1" ht="12.5" x14ac:dyDescent="0.25"/>
    <row r="670" customFormat="1" ht="12.5" x14ac:dyDescent="0.25"/>
    <row r="671" customFormat="1" ht="12.5" x14ac:dyDescent="0.25"/>
    <row r="672" customFormat="1" ht="12.5" x14ac:dyDescent="0.25"/>
    <row r="673" customFormat="1" ht="12.5" x14ac:dyDescent="0.25"/>
    <row r="674" customFormat="1" ht="12.5" x14ac:dyDescent="0.25"/>
    <row r="675" customFormat="1" ht="12.5" x14ac:dyDescent="0.25"/>
    <row r="676" customFormat="1" ht="12.5" x14ac:dyDescent="0.25"/>
    <row r="677" customFormat="1" ht="12.5" x14ac:dyDescent="0.25"/>
    <row r="678" customFormat="1" ht="12.5" x14ac:dyDescent="0.25"/>
    <row r="679" customFormat="1" ht="12.5" x14ac:dyDescent="0.25"/>
    <row r="680" customFormat="1" ht="12.5" x14ac:dyDescent="0.25"/>
    <row r="681" customFormat="1" ht="12.5" x14ac:dyDescent="0.25"/>
    <row r="682" customFormat="1" ht="12.5" x14ac:dyDescent="0.25"/>
    <row r="683" customFormat="1" ht="12.5" x14ac:dyDescent="0.25"/>
    <row r="684" customFormat="1" ht="12.5" x14ac:dyDescent="0.25"/>
    <row r="685" customFormat="1" ht="12.5" x14ac:dyDescent="0.25"/>
    <row r="686" customFormat="1" ht="12.5" x14ac:dyDescent="0.25"/>
    <row r="687" customFormat="1" ht="12.5" x14ac:dyDescent="0.25"/>
    <row r="688" customFormat="1" ht="12.5" x14ac:dyDescent="0.25"/>
    <row r="689" customFormat="1" ht="12.5" x14ac:dyDescent="0.25"/>
    <row r="690" customFormat="1" ht="12.5" x14ac:dyDescent="0.25"/>
    <row r="691" customFormat="1" ht="12.5" x14ac:dyDescent="0.25"/>
    <row r="692" customFormat="1" ht="12.5" x14ac:dyDescent="0.25"/>
    <row r="693" customFormat="1" ht="12.5" x14ac:dyDescent="0.25"/>
    <row r="694" customFormat="1" ht="12.5" x14ac:dyDescent="0.25"/>
    <row r="695" customFormat="1" ht="12.5" x14ac:dyDescent="0.25"/>
    <row r="696" customFormat="1" ht="12.5" x14ac:dyDescent="0.25"/>
    <row r="697" customFormat="1" ht="12.5" x14ac:dyDescent="0.25"/>
    <row r="698" customFormat="1" ht="12.5" x14ac:dyDescent="0.25"/>
    <row r="699" customFormat="1" ht="12.5" x14ac:dyDescent="0.25"/>
    <row r="700" customFormat="1" ht="12.5" x14ac:dyDescent="0.25"/>
    <row r="701" customFormat="1" ht="12.5" x14ac:dyDescent="0.25"/>
    <row r="702" customFormat="1" ht="12.5" x14ac:dyDescent="0.25"/>
    <row r="703" customFormat="1" ht="12.5" x14ac:dyDescent="0.25"/>
    <row r="704" customFormat="1" ht="12.5" x14ac:dyDescent="0.25"/>
    <row r="705" customFormat="1" ht="12.5" x14ac:dyDescent="0.25"/>
    <row r="706" customFormat="1" ht="12.5" x14ac:dyDescent="0.25"/>
    <row r="707" customFormat="1" ht="12.5" x14ac:dyDescent="0.25"/>
    <row r="708" customFormat="1" ht="12.5" x14ac:dyDescent="0.25"/>
    <row r="709" customFormat="1" ht="12.5" x14ac:dyDescent="0.25"/>
    <row r="710" customFormat="1" ht="12.5" x14ac:dyDescent="0.25"/>
    <row r="711" customFormat="1" ht="12.5" x14ac:dyDescent="0.25"/>
    <row r="712" customFormat="1" ht="12.5" x14ac:dyDescent="0.25"/>
    <row r="713" customFormat="1" ht="12.5" x14ac:dyDescent="0.25"/>
    <row r="714" customFormat="1" ht="12.5" x14ac:dyDescent="0.25"/>
    <row r="715" customFormat="1" ht="12.5" x14ac:dyDescent="0.25"/>
    <row r="716" customFormat="1" ht="12.5" x14ac:dyDescent="0.25"/>
    <row r="717" customFormat="1" ht="12.5" x14ac:dyDescent="0.25"/>
    <row r="718" customFormat="1" ht="12.5" x14ac:dyDescent="0.25"/>
    <row r="719" customFormat="1" ht="12.5" x14ac:dyDescent="0.25"/>
    <row r="720" customFormat="1" ht="12.5" x14ac:dyDescent="0.25"/>
    <row r="721" customFormat="1" ht="12.5" x14ac:dyDescent="0.25"/>
    <row r="722" customFormat="1" ht="12.5" x14ac:dyDescent="0.25"/>
    <row r="723" customFormat="1" ht="12.5" x14ac:dyDescent="0.25"/>
    <row r="724" customFormat="1" ht="12.5" x14ac:dyDescent="0.25"/>
    <row r="725" customFormat="1" ht="12.5" x14ac:dyDescent="0.25"/>
    <row r="726" customFormat="1" ht="12.5" x14ac:dyDescent="0.25"/>
    <row r="727" customFormat="1" ht="12.5" x14ac:dyDescent="0.25"/>
    <row r="728" customFormat="1" ht="12.5" x14ac:dyDescent="0.25"/>
    <row r="729" customFormat="1" ht="12.5" x14ac:dyDescent="0.25"/>
    <row r="730" customFormat="1" ht="12.5" x14ac:dyDescent="0.25"/>
    <row r="731" customFormat="1" ht="12.5" x14ac:dyDescent="0.25"/>
    <row r="732" customFormat="1" ht="12.5" x14ac:dyDescent="0.25"/>
    <row r="733" customFormat="1" ht="12.5" x14ac:dyDescent="0.25"/>
    <row r="734" customFormat="1" ht="12.5" x14ac:dyDescent="0.25"/>
    <row r="735" customFormat="1" ht="12.5" x14ac:dyDescent="0.25"/>
    <row r="736" customFormat="1" ht="12.5" x14ac:dyDescent="0.25"/>
    <row r="737" customFormat="1" ht="12.5" x14ac:dyDescent="0.25"/>
    <row r="738" customFormat="1" ht="12.5" x14ac:dyDescent="0.25"/>
    <row r="739" customFormat="1" ht="12.5" x14ac:dyDescent="0.25"/>
    <row r="740" customFormat="1" ht="12.5" x14ac:dyDescent="0.25"/>
    <row r="741" customFormat="1" ht="12.5" x14ac:dyDescent="0.25"/>
    <row r="742" customFormat="1" ht="12.5" x14ac:dyDescent="0.25"/>
    <row r="743" customFormat="1" ht="12.5" x14ac:dyDescent="0.25"/>
    <row r="744" customFormat="1" ht="12.5" x14ac:dyDescent="0.25"/>
    <row r="745" customFormat="1" ht="12.5" x14ac:dyDescent="0.25"/>
    <row r="746" customFormat="1" ht="12.5" x14ac:dyDescent="0.25"/>
    <row r="747" customFormat="1" ht="12.5" x14ac:dyDescent="0.25"/>
    <row r="748" customFormat="1" ht="12.5" x14ac:dyDescent="0.25"/>
    <row r="749" customFormat="1" ht="12.5" x14ac:dyDescent="0.25"/>
    <row r="750" customFormat="1" ht="12.5" x14ac:dyDescent="0.25"/>
    <row r="751" customFormat="1" ht="12.5" x14ac:dyDescent="0.25"/>
    <row r="752" customFormat="1" ht="12.5" x14ac:dyDescent="0.25"/>
    <row r="753" customFormat="1" ht="12.5" x14ac:dyDescent="0.25"/>
    <row r="754" customFormat="1" ht="12.5" x14ac:dyDescent="0.25"/>
    <row r="755" customFormat="1" ht="12.5" x14ac:dyDescent="0.25"/>
    <row r="756" customFormat="1" ht="12.5" x14ac:dyDescent="0.25"/>
    <row r="757" customFormat="1" ht="12.5" x14ac:dyDescent="0.25"/>
    <row r="758" customFormat="1" ht="12.5" x14ac:dyDescent="0.25"/>
    <row r="759" customFormat="1" ht="12.5" x14ac:dyDescent="0.25"/>
    <row r="760" customFormat="1" ht="12.5" x14ac:dyDescent="0.25"/>
    <row r="761" customFormat="1" ht="12.5" x14ac:dyDescent="0.25"/>
    <row r="762" customFormat="1" ht="12.5" x14ac:dyDescent="0.25"/>
    <row r="763" customFormat="1" ht="12.5" x14ac:dyDescent="0.25"/>
    <row r="764" customFormat="1" ht="12.5" x14ac:dyDescent="0.25"/>
    <row r="765" customFormat="1" ht="12.5" x14ac:dyDescent="0.25"/>
    <row r="766" customFormat="1" ht="12.5" x14ac:dyDescent="0.25"/>
    <row r="767" customFormat="1" ht="12.5" x14ac:dyDescent="0.25"/>
    <row r="768" customFormat="1" ht="12.5" x14ac:dyDescent="0.25"/>
    <row r="769" customFormat="1" ht="12.5" x14ac:dyDescent="0.25"/>
    <row r="770" customFormat="1" ht="12.5" x14ac:dyDescent="0.25"/>
    <row r="771" customFormat="1" ht="12.5" x14ac:dyDescent="0.25"/>
    <row r="772" customFormat="1" ht="12.5" x14ac:dyDescent="0.25"/>
    <row r="773" customFormat="1" ht="12.5" x14ac:dyDescent="0.25"/>
    <row r="774" customFormat="1" ht="12.5" x14ac:dyDescent="0.25"/>
    <row r="775" customFormat="1" ht="12.5" x14ac:dyDescent="0.25"/>
    <row r="776" customFormat="1" ht="12.5" x14ac:dyDescent="0.25"/>
    <row r="777" customFormat="1" ht="12.5" x14ac:dyDescent="0.25"/>
    <row r="778" customFormat="1" ht="12.5" x14ac:dyDescent="0.25"/>
    <row r="779" customFormat="1" ht="12.5" x14ac:dyDescent="0.25"/>
    <row r="780" customFormat="1" ht="12.5" x14ac:dyDescent="0.25"/>
    <row r="781" customFormat="1" ht="12.5" x14ac:dyDescent="0.25"/>
    <row r="782" customFormat="1" ht="12.5" x14ac:dyDescent="0.25"/>
    <row r="783" customFormat="1" ht="12.5" x14ac:dyDescent="0.25"/>
    <row r="784" customFormat="1" ht="12.5" x14ac:dyDescent="0.25"/>
    <row r="785" customFormat="1" ht="12.5" x14ac:dyDescent="0.25"/>
    <row r="786" customFormat="1" ht="12.5" x14ac:dyDescent="0.25"/>
    <row r="787" customFormat="1" ht="12.5" x14ac:dyDescent="0.25"/>
    <row r="788" customFormat="1" ht="12.5" x14ac:dyDescent="0.25"/>
    <row r="789" customFormat="1" ht="12.5" x14ac:dyDescent="0.25"/>
    <row r="790" customFormat="1" ht="12.5" x14ac:dyDescent="0.25"/>
    <row r="791" customFormat="1" ht="12.5" x14ac:dyDescent="0.25"/>
    <row r="792" customFormat="1" ht="12.5" x14ac:dyDescent="0.25"/>
    <row r="793" customFormat="1" ht="12.5" x14ac:dyDescent="0.25"/>
    <row r="794" customFormat="1" ht="12.5" x14ac:dyDescent="0.25"/>
    <row r="795" customFormat="1" ht="12.5" x14ac:dyDescent="0.25"/>
    <row r="796" customFormat="1" ht="12.5" x14ac:dyDescent="0.25"/>
    <row r="797" customFormat="1" ht="12.5" x14ac:dyDescent="0.25"/>
    <row r="798" customFormat="1" ht="12.5" x14ac:dyDescent="0.25"/>
    <row r="799" customFormat="1" ht="12.5" x14ac:dyDescent="0.25"/>
    <row r="800" customFormat="1" ht="12.5" x14ac:dyDescent="0.25"/>
    <row r="801" customFormat="1" ht="12.5" x14ac:dyDescent="0.25"/>
    <row r="802" customFormat="1" ht="12.5" x14ac:dyDescent="0.25"/>
    <row r="803" customFormat="1" ht="12.5" x14ac:dyDescent="0.25"/>
    <row r="804" customFormat="1" ht="12.5" x14ac:dyDescent="0.25"/>
    <row r="805" customFormat="1" ht="12.5" x14ac:dyDescent="0.25"/>
    <row r="806" customFormat="1" ht="12.5" x14ac:dyDescent="0.25"/>
    <row r="807" customFormat="1" ht="12.5" x14ac:dyDescent="0.25"/>
    <row r="808" customFormat="1" ht="12.5" x14ac:dyDescent="0.25"/>
    <row r="809" customFormat="1" ht="12.5" x14ac:dyDescent="0.25"/>
    <row r="810" customFormat="1" ht="12.5" x14ac:dyDescent="0.25"/>
    <row r="811" customFormat="1" ht="12.5" x14ac:dyDescent="0.25"/>
    <row r="812" customFormat="1" ht="12.5" x14ac:dyDescent="0.25"/>
    <row r="813" customFormat="1" ht="12.5" x14ac:dyDescent="0.25"/>
    <row r="814" customFormat="1" ht="12.5" x14ac:dyDescent="0.25"/>
    <row r="815" customFormat="1" ht="12.5" x14ac:dyDescent="0.25"/>
    <row r="816" customFormat="1" ht="12.5" x14ac:dyDescent="0.25"/>
    <row r="817" customFormat="1" ht="12.5" x14ac:dyDescent="0.25"/>
    <row r="818" customFormat="1" ht="12.5" x14ac:dyDescent="0.25"/>
    <row r="819" customFormat="1" ht="12.5" x14ac:dyDescent="0.25"/>
    <row r="820" customFormat="1" ht="12.5" x14ac:dyDescent="0.25"/>
    <row r="821" customFormat="1" ht="12.5" x14ac:dyDescent="0.25"/>
    <row r="822" customFormat="1" ht="12.5" x14ac:dyDescent="0.25"/>
    <row r="823" customFormat="1" ht="12.5" x14ac:dyDescent="0.25"/>
    <row r="824" customFormat="1" ht="12.5" x14ac:dyDescent="0.25"/>
    <row r="825" customFormat="1" ht="12.5" x14ac:dyDescent="0.25"/>
    <row r="826" customFormat="1" ht="12.5" x14ac:dyDescent="0.25"/>
    <row r="827" customFormat="1" ht="12.5" x14ac:dyDescent="0.25"/>
    <row r="828" customFormat="1" ht="12.5" x14ac:dyDescent="0.25"/>
    <row r="829" customFormat="1" ht="12.5" x14ac:dyDescent="0.25"/>
    <row r="830" customFormat="1" ht="12.5" x14ac:dyDescent="0.25"/>
    <row r="831" customFormat="1" ht="12.5" x14ac:dyDescent="0.25"/>
    <row r="832" customFormat="1" ht="12.5" x14ac:dyDescent="0.25"/>
    <row r="833" customFormat="1" ht="12.5" x14ac:dyDescent="0.25"/>
    <row r="834" customFormat="1" ht="12.5" x14ac:dyDescent="0.25"/>
    <row r="835" customFormat="1" ht="12.5" x14ac:dyDescent="0.25"/>
    <row r="836" customFormat="1" ht="12.5" x14ac:dyDescent="0.25"/>
    <row r="837" customFormat="1" ht="12.5" x14ac:dyDescent="0.25"/>
    <row r="838" customFormat="1" ht="12.5" x14ac:dyDescent="0.25"/>
    <row r="839" customFormat="1" ht="12.5" x14ac:dyDescent="0.25"/>
    <row r="840" customFormat="1" ht="12.5" x14ac:dyDescent="0.25"/>
    <row r="841" customFormat="1" ht="12.5" x14ac:dyDescent="0.25"/>
    <row r="842" customFormat="1" ht="12.5" x14ac:dyDescent="0.25"/>
    <row r="843" customFormat="1" ht="12.5" x14ac:dyDescent="0.25"/>
    <row r="844" customFormat="1" ht="12.5" x14ac:dyDescent="0.25"/>
    <row r="845" customFormat="1" ht="12.5" x14ac:dyDescent="0.25"/>
    <row r="846" customFormat="1" ht="12.5" x14ac:dyDescent="0.25"/>
    <row r="847" customFormat="1" ht="12.5" x14ac:dyDescent="0.25"/>
    <row r="848" customFormat="1" ht="12.5" x14ac:dyDescent="0.25"/>
    <row r="849" customFormat="1" ht="12.5" x14ac:dyDescent="0.25"/>
    <row r="850" customFormat="1" ht="12.5" x14ac:dyDescent="0.25"/>
    <row r="851" customFormat="1" ht="12.5" x14ac:dyDescent="0.25"/>
    <row r="852" customFormat="1" ht="12.5" x14ac:dyDescent="0.25"/>
    <row r="853" customFormat="1" ht="12.5" x14ac:dyDescent="0.25"/>
    <row r="854" customFormat="1" ht="12.5" x14ac:dyDescent="0.25"/>
    <row r="855" customFormat="1" ht="12.5" x14ac:dyDescent="0.25"/>
    <row r="856" customFormat="1" ht="12.5" x14ac:dyDescent="0.25"/>
    <row r="857" customFormat="1" ht="12.5" x14ac:dyDescent="0.25"/>
    <row r="858" customFormat="1" ht="12.5" x14ac:dyDescent="0.25"/>
    <row r="859" customFormat="1" ht="12.5" x14ac:dyDescent="0.25"/>
    <row r="860" customFormat="1" ht="12.5" x14ac:dyDescent="0.25"/>
    <row r="861" customFormat="1" ht="12.5" x14ac:dyDescent="0.25"/>
    <row r="862" customFormat="1" ht="12.5" x14ac:dyDescent="0.25"/>
    <row r="863" customFormat="1" ht="12.5" x14ac:dyDescent="0.25"/>
    <row r="864" customFormat="1" ht="12.5" x14ac:dyDescent="0.25"/>
    <row r="865" customFormat="1" ht="12.5" x14ac:dyDescent="0.25"/>
    <row r="866" customFormat="1" ht="12.5" x14ac:dyDescent="0.25"/>
    <row r="867" customFormat="1" ht="12.5" x14ac:dyDescent="0.25"/>
    <row r="868" customFormat="1" ht="12.5" x14ac:dyDescent="0.25"/>
    <row r="869" customFormat="1" ht="12.5" x14ac:dyDescent="0.25"/>
    <row r="870" customFormat="1" ht="12.5" x14ac:dyDescent="0.25"/>
    <row r="871" customFormat="1" ht="12.5" x14ac:dyDescent="0.25"/>
    <row r="872" customFormat="1" ht="12.5" x14ac:dyDescent="0.25"/>
    <row r="873" customFormat="1" ht="12.5" x14ac:dyDescent="0.25"/>
    <row r="874" customFormat="1" ht="12.5" x14ac:dyDescent="0.25"/>
    <row r="875" customFormat="1" ht="12.5" x14ac:dyDescent="0.25"/>
    <row r="876" customFormat="1" ht="12.5" x14ac:dyDescent="0.25"/>
    <row r="877" customFormat="1" ht="12.5" x14ac:dyDescent="0.25"/>
    <row r="878" customFormat="1" ht="12.5" x14ac:dyDescent="0.25"/>
    <row r="879" customFormat="1" ht="12.5" x14ac:dyDescent="0.25"/>
    <row r="880" customFormat="1" ht="12.5" x14ac:dyDescent="0.25"/>
    <row r="881" customFormat="1" ht="12.5" x14ac:dyDescent="0.25"/>
    <row r="882" customFormat="1" ht="12.5" x14ac:dyDescent="0.25"/>
    <row r="883" customFormat="1" ht="12.5" x14ac:dyDescent="0.25"/>
    <row r="884" customFormat="1" ht="12.5" x14ac:dyDescent="0.25"/>
    <row r="885" customFormat="1" ht="12.5" x14ac:dyDescent="0.25"/>
    <row r="886" customFormat="1" ht="12.5" x14ac:dyDescent="0.25"/>
    <row r="887" customFormat="1" ht="12.5" x14ac:dyDescent="0.25"/>
    <row r="888" customFormat="1" ht="12.5" x14ac:dyDescent="0.25"/>
    <row r="889" customFormat="1" ht="12.5" x14ac:dyDescent="0.25"/>
    <row r="890" customFormat="1" ht="12.5" x14ac:dyDescent="0.25"/>
    <row r="891" customFormat="1" ht="12.5" x14ac:dyDescent="0.25"/>
    <row r="892" customFormat="1" ht="12.5" x14ac:dyDescent="0.25"/>
    <row r="893" customFormat="1" ht="12.5" x14ac:dyDescent="0.25"/>
    <row r="894" customFormat="1" ht="12.5" x14ac:dyDescent="0.25"/>
    <row r="895" customFormat="1" ht="12.5" x14ac:dyDescent="0.25"/>
    <row r="896" customFormat="1" ht="12.5" x14ac:dyDescent="0.25"/>
    <row r="897" customFormat="1" ht="12.5" x14ac:dyDescent="0.25"/>
    <row r="898" customFormat="1" ht="12.5" x14ac:dyDescent="0.25"/>
    <row r="899" customFormat="1" ht="12.5" x14ac:dyDescent="0.25"/>
    <row r="900" customFormat="1" ht="12.5" x14ac:dyDescent="0.25"/>
    <row r="901" customFormat="1" ht="12.5" x14ac:dyDescent="0.25"/>
    <row r="902" customFormat="1" ht="12.5" x14ac:dyDescent="0.25"/>
    <row r="903" customFormat="1" ht="12.5" x14ac:dyDescent="0.25"/>
    <row r="904" customFormat="1" ht="12.5" x14ac:dyDescent="0.25"/>
    <row r="905" customFormat="1" ht="12.5" x14ac:dyDescent="0.25"/>
    <row r="906" customFormat="1" ht="12.5" x14ac:dyDescent="0.25"/>
    <row r="907" customFormat="1" ht="12.5" x14ac:dyDescent="0.25"/>
    <row r="908" customFormat="1" ht="12.5" x14ac:dyDescent="0.25"/>
    <row r="909" customFormat="1" ht="12.5" x14ac:dyDescent="0.25"/>
    <row r="910" customFormat="1" ht="12.5" x14ac:dyDescent="0.25"/>
    <row r="911" customFormat="1" ht="12.5" x14ac:dyDescent="0.25"/>
    <row r="912" customFormat="1" ht="12.5" x14ac:dyDescent="0.25"/>
    <row r="913" customFormat="1" ht="12.5" x14ac:dyDescent="0.25"/>
    <row r="914" customFormat="1" ht="12.5" x14ac:dyDescent="0.25"/>
    <row r="915" customFormat="1" ht="12.5" x14ac:dyDescent="0.25"/>
    <row r="916" customFormat="1" ht="12.5" x14ac:dyDescent="0.25"/>
    <row r="917" customFormat="1" ht="12.5" x14ac:dyDescent="0.25"/>
    <row r="918" customFormat="1" ht="12.5" x14ac:dyDescent="0.25"/>
    <row r="919" customFormat="1" ht="12.5" x14ac:dyDescent="0.25"/>
    <row r="920" customFormat="1" ht="12.5" x14ac:dyDescent="0.25"/>
    <row r="921" customFormat="1" ht="12.5" x14ac:dyDescent="0.25"/>
    <row r="922" customFormat="1" ht="12.5" x14ac:dyDescent="0.25"/>
    <row r="923" customFormat="1" ht="12.5" x14ac:dyDescent="0.25"/>
    <row r="924" customFormat="1" ht="12.5" x14ac:dyDescent="0.25"/>
    <row r="925" customFormat="1" ht="12.5" x14ac:dyDescent="0.25"/>
    <row r="926" customFormat="1" ht="12.5" x14ac:dyDescent="0.25"/>
    <row r="927" customFormat="1" ht="12.5" x14ac:dyDescent="0.25"/>
    <row r="928" customFormat="1" ht="12.5" x14ac:dyDescent="0.25"/>
    <row r="929" customFormat="1" ht="12.5" x14ac:dyDescent="0.25"/>
    <row r="930" customFormat="1" ht="12.5" x14ac:dyDescent="0.25"/>
    <row r="931" customFormat="1" ht="12.5" x14ac:dyDescent="0.25"/>
    <row r="932" customFormat="1" ht="12.5" x14ac:dyDescent="0.25"/>
    <row r="933" customFormat="1" ht="12.5" x14ac:dyDescent="0.25"/>
    <row r="934" customFormat="1" ht="12.5" x14ac:dyDescent="0.25"/>
    <row r="935" customFormat="1" ht="12.5" x14ac:dyDescent="0.25"/>
    <row r="936" customFormat="1" ht="12.5" x14ac:dyDescent="0.25"/>
    <row r="937" customFormat="1" ht="12.5" x14ac:dyDescent="0.25"/>
    <row r="938" customFormat="1" ht="12.5" x14ac:dyDescent="0.25"/>
    <row r="939" customFormat="1" ht="12.5" x14ac:dyDescent="0.25"/>
    <row r="940" customFormat="1" ht="12.5" x14ac:dyDescent="0.25"/>
    <row r="941" customFormat="1" ht="12.5" x14ac:dyDescent="0.25"/>
    <row r="942" customFormat="1" ht="12.5" x14ac:dyDescent="0.25"/>
    <row r="943" customFormat="1" ht="12.5" x14ac:dyDescent="0.25"/>
    <row r="944" customFormat="1" ht="12.5" x14ac:dyDescent="0.25"/>
    <row r="945" customFormat="1" ht="12.5" x14ac:dyDescent="0.25"/>
    <row r="946" customFormat="1" ht="12.5" x14ac:dyDescent="0.25"/>
    <row r="947" customFormat="1" ht="12.5" x14ac:dyDescent="0.25"/>
    <row r="948" customFormat="1" ht="12.5" x14ac:dyDescent="0.25"/>
    <row r="949" customFormat="1" ht="12.5" x14ac:dyDescent="0.25"/>
    <row r="950" customFormat="1" ht="12.5" x14ac:dyDescent="0.25"/>
    <row r="951" customFormat="1" ht="12.5" x14ac:dyDescent="0.25"/>
    <row r="952" customFormat="1" ht="12.5" x14ac:dyDescent="0.25"/>
    <row r="953" customFormat="1" ht="12.5" x14ac:dyDescent="0.25"/>
    <row r="954" customFormat="1" ht="12.5" x14ac:dyDescent="0.25"/>
    <row r="955" customFormat="1" ht="12.5" x14ac:dyDescent="0.25"/>
    <row r="956" customFormat="1" ht="12.5" x14ac:dyDescent="0.25"/>
    <row r="957" customFormat="1" ht="12.5" x14ac:dyDescent="0.25"/>
    <row r="958" customFormat="1" ht="12.5" x14ac:dyDescent="0.25"/>
    <row r="959" customFormat="1" ht="12.5" x14ac:dyDescent="0.25"/>
    <row r="960" customFormat="1" ht="12.5" x14ac:dyDescent="0.25"/>
    <row r="961" customFormat="1" ht="12.5" x14ac:dyDescent="0.25"/>
    <row r="962" customFormat="1" ht="12.5" x14ac:dyDescent="0.25"/>
    <row r="963" customFormat="1" ht="12.5" x14ac:dyDescent="0.25"/>
    <row r="964" customFormat="1" ht="12.5" x14ac:dyDescent="0.25"/>
    <row r="965" customFormat="1" ht="12.5" x14ac:dyDescent="0.25"/>
    <row r="966" customFormat="1" ht="12.5" x14ac:dyDescent="0.25"/>
    <row r="967" customFormat="1" ht="12.5" x14ac:dyDescent="0.25"/>
    <row r="968" customFormat="1" ht="12.5" x14ac:dyDescent="0.25"/>
    <row r="969" customFormat="1" ht="12.5" x14ac:dyDescent="0.25"/>
    <row r="970" customFormat="1" ht="12.5" x14ac:dyDescent="0.25"/>
    <row r="971" customFormat="1" ht="12.5" x14ac:dyDescent="0.25"/>
    <row r="972" customFormat="1" ht="12.5" x14ac:dyDescent="0.25"/>
    <row r="973" customFormat="1" ht="12.5" x14ac:dyDescent="0.25"/>
    <row r="974" customFormat="1" ht="12.5" x14ac:dyDescent="0.25"/>
    <row r="975" customFormat="1" ht="12.5" x14ac:dyDescent="0.25"/>
    <row r="976" customFormat="1" ht="12.5" x14ac:dyDescent="0.25"/>
    <row r="977" customFormat="1" ht="12.5" x14ac:dyDescent="0.25"/>
    <row r="978" customFormat="1" ht="12.5" x14ac:dyDescent="0.25"/>
    <row r="979" customFormat="1" ht="12.5" x14ac:dyDescent="0.25"/>
    <row r="980" customFormat="1" ht="12.5" x14ac:dyDescent="0.25"/>
    <row r="981" customFormat="1" ht="12.5" x14ac:dyDescent="0.25"/>
    <row r="982" customFormat="1" ht="12.5" x14ac:dyDescent="0.25"/>
    <row r="983" customFormat="1" ht="12.5" x14ac:dyDescent="0.25"/>
    <row r="984" customFormat="1" ht="12.5" x14ac:dyDescent="0.25"/>
    <row r="985" customFormat="1" ht="12.5" x14ac:dyDescent="0.25"/>
    <row r="986" customFormat="1" ht="12.5" x14ac:dyDescent="0.25"/>
    <row r="987" customFormat="1" ht="12.5" x14ac:dyDescent="0.25"/>
    <row r="988" customFormat="1" ht="12.5" x14ac:dyDescent="0.25"/>
    <row r="989" customFormat="1" ht="12.5" x14ac:dyDescent="0.25"/>
    <row r="990" customFormat="1" ht="12.5" x14ac:dyDescent="0.25"/>
    <row r="991" customFormat="1" ht="12.5" x14ac:dyDescent="0.25"/>
    <row r="992" customFormat="1" ht="12.5" x14ac:dyDescent="0.25"/>
    <row r="993" customFormat="1" ht="12.5" x14ac:dyDescent="0.25"/>
    <row r="994" customFormat="1" ht="12.5" x14ac:dyDescent="0.25"/>
    <row r="995" customFormat="1" ht="12.5" x14ac:dyDescent="0.25"/>
    <row r="996" customFormat="1" ht="12.5" x14ac:dyDescent="0.25"/>
    <row r="997" customFormat="1" ht="12.5" x14ac:dyDescent="0.25"/>
    <row r="998" customFormat="1" ht="12.5" x14ac:dyDescent="0.25"/>
    <row r="999" customFormat="1" ht="12.5" x14ac:dyDescent="0.25"/>
    <row r="1000" customFormat="1" ht="12.5" x14ac:dyDescent="0.25"/>
  </sheetData>
  <autoFilter ref="A1:AC244"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5D419-DB7E-4F63-B1A6-28841043D3B7}">
  <dimension ref="B1:P98"/>
  <sheetViews>
    <sheetView topLeftCell="B78" zoomScale="78" zoomScaleNormal="78" workbookViewId="0">
      <selection activeCell="E88" sqref="E88"/>
    </sheetView>
  </sheetViews>
  <sheetFormatPr defaultRowHeight="12.5" x14ac:dyDescent="0.25"/>
  <cols>
    <col min="2" max="2" width="14.453125" bestFit="1" customWidth="1"/>
    <col min="3" max="3" width="18.7265625" bestFit="1" customWidth="1"/>
    <col min="4" max="4" width="6.26953125" bestFit="1" customWidth="1"/>
    <col min="5" max="5" width="7.08984375" bestFit="1" customWidth="1"/>
    <col min="6" max="6" width="11.36328125" bestFit="1" customWidth="1"/>
    <col min="7" max="7" width="18" bestFit="1" customWidth="1"/>
    <col min="8" max="8" width="22" bestFit="1" customWidth="1"/>
    <col min="9" max="9" width="23.08984375" bestFit="1" customWidth="1"/>
    <col min="10" max="35" width="10.6328125" customWidth="1"/>
    <col min="36" max="165" width="3.81640625" bestFit="1" customWidth="1"/>
    <col min="166" max="245" width="4.81640625" bestFit="1" customWidth="1"/>
    <col min="246" max="246" width="6.7265625" bestFit="1" customWidth="1"/>
    <col min="247" max="247" width="11.08984375" bestFit="1" customWidth="1"/>
    <col min="248" max="248" width="32.26953125" bestFit="1" customWidth="1"/>
    <col min="250" max="250" width="6.6328125" bestFit="1" customWidth="1"/>
    <col min="252" max="252" width="41.6328125" bestFit="1" customWidth="1"/>
    <col min="254" max="254" width="16.6328125" bestFit="1" customWidth="1"/>
    <col min="256" max="256" width="42.81640625" bestFit="1" customWidth="1"/>
    <col min="258" max="258" width="32.7265625" bestFit="1" customWidth="1"/>
    <col min="260" max="260" width="14.36328125" bestFit="1" customWidth="1"/>
    <col min="262" max="262" width="6.6328125" bestFit="1" customWidth="1"/>
    <col min="264" max="264" width="42" bestFit="1" customWidth="1"/>
    <col min="266" max="266" width="6.6328125" bestFit="1" customWidth="1"/>
    <col min="268" max="268" width="6.6328125" bestFit="1" customWidth="1"/>
    <col min="270" max="270" width="11.81640625" bestFit="1" customWidth="1"/>
    <col min="272" max="272" width="41.6328125" bestFit="1" customWidth="1"/>
    <col min="274" max="274" width="20.36328125" bestFit="1" customWidth="1"/>
    <col min="276" max="276" width="10.54296875" bestFit="1" customWidth="1"/>
    <col min="278" max="278" width="6.6328125" bestFit="1" customWidth="1"/>
    <col min="280" max="280" width="42.81640625" bestFit="1" customWidth="1"/>
    <col min="282" max="282" width="15.36328125" bestFit="1" customWidth="1"/>
    <col min="284" max="284" width="20.36328125" bestFit="1" customWidth="1"/>
    <col min="286" max="286" width="13.6328125" bestFit="1" customWidth="1"/>
    <col min="288" max="288" width="42" bestFit="1" customWidth="1"/>
    <col min="290" max="290" width="18.26953125" bestFit="1" customWidth="1"/>
    <col min="292" max="292" width="13.6328125" bestFit="1" customWidth="1"/>
    <col min="294" max="294" width="42" bestFit="1" customWidth="1"/>
    <col min="296" max="296" width="42.81640625" bestFit="1" customWidth="1"/>
    <col min="298" max="298" width="16.6328125" bestFit="1" customWidth="1"/>
    <col min="300" max="300" width="20.36328125" bestFit="1" customWidth="1"/>
    <col min="302" max="302" width="20.36328125" bestFit="1" customWidth="1"/>
    <col min="304" max="304" width="42.81640625" bestFit="1" customWidth="1"/>
    <col min="306" max="306" width="32.7265625" bestFit="1" customWidth="1"/>
    <col min="308" max="308" width="42" bestFit="1" customWidth="1"/>
    <col min="310" max="310" width="32.7265625" bestFit="1" customWidth="1"/>
    <col min="312" max="312" width="14.7265625" bestFit="1" customWidth="1"/>
    <col min="314" max="314" width="42" bestFit="1" customWidth="1"/>
    <col min="316" max="316" width="42.81640625" bestFit="1" customWidth="1"/>
    <col min="318" max="318" width="15.36328125" bestFit="1" customWidth="1"/>
    <col min="320" max="320" width="13.6328125" bestFit="1" customWidth="1"/>
    <col min="322" max="322" width="7.54296875" bestFit="1" customWidth="1"/>
    <col min="324" max="324" width="42" bestFit="1" customWidth="1"/>
    <col min="326" max="326" width="42" bestFit="1" customWidth="1"/>
    <col min="328" max="328" width="27.08984375" bestFit="1" customWidth="1"/>
    <col min="329" max="329" width="9.7265625" bestFit="1" customWidth="1"/>
    <col min="330" max="330" width="42" bestFit="1" customWidth="1"/>
    <col min="331" max="331" width="9.7265625" bestFit="1" customWidth="1"/>
    <col min="332" max="332" width="32.7265625" bestFit="1" customWidth="1"/>
    <col min="333" max="333" width="9.7265625" bestFit="1" customWidth="1"/>
    <col min="334" max="334" width="40" bestFit="1" customWidth="1"/>
    <col min="335" max="335" width="9.7265625" bestFit="1" customWidth="1"/>
    <col min="336" max="336" width="41.6328125" bestFit="1" customWidth="1"/>
    <col min="337" max="337" width="9.7265625" bestFit="1" customWidth="1"/>
    <col min="338" max="338" width="14.36328125" bestFit="1" customWidth="1"/>
    <col min="339" max="339" width="9.7265625" bestFit="1" customWidth="1"/>
    <col min="340" max="340" width="41.6328125" bestFit="1" customWidth="1"/>
    <col min="341" max="341" width="9.7265625" bestFit="1" customWidth="1"/>
    <col min="342" max="342" width="6.6328125" bestFit="1" customWidth="1"/>
    <col min="343" max="343" width="9.7265625" bestFit="1" customWidth="1"/>
    <col min="344" max="344" width="16.453125" bestFit="1" customWidth="1"/>
    <col min="345" max="345" width="9.7265625" bestFit="1" customWidth="1"/>
    <col min="346" max="346" width="15.36328125" bestFit="1" customWidth="1"/>
    <col min="347" max="347" width="9.7265625" bestFit="1" customWidth="1"/>
    <col min="348" max="348" width="41.6328125" bestFit="1" customWidth="1"/>
    <col min="349" max="349" width="9.7265625" bestFit="1" customWidth="1"/>
    <col min="350" max="350" width="16.54296875" bestFit="1" customWidth="1"/>
    <col min="351" max="351" width="9.7265625" bestFit="1" customWidth="1"/>
    <col min="352" max="352" width="42" bestFit="1" customWidth="1"/>
    <col min="353" max="353" width="9.7265625" bestFit="1" customWidth="1"/>
    <col min="354" max="354" width="17.1796875" bestFit="1" customWidth="1"/>
    <col min="355" max="355" width="9.7265625" bestFit="1" customWidth="1"/>
    <col min="356" max="356" width="6.6328125" bestFit="1" customWidth="1"/>
    <col min="357" max="357" width="9.7265625" bestFit="1" customWidth="1"/>
    <col min="358" max="358" width="20.36328125" bestFit="1" customWidth="1"/>
    <col min="359" max="359" width="9.7265625" bestFit="1" customWidth="1"/>
    <col min="360" max="360" width="9.90625" bestFit="1" customWidth="1"/>
    <col min="361" max="361" width="9.7265625" bestFit="1" customWidth="1"/>
    <col min="362" max="362" width="15.36328125" bestFit="1" customWidth="1"/>
    <col min="363" max="363" width="9.7265625" bestFit="1" customWidth="1"/>
    <col min="364" max="364" width="15.36328125" bestFit="1" customWidth="1"/>
    <col min="365" max="365" width="9.7265625" bestFit="1" customWidth="1"/>
    <col min="366" max="366" width="9.54296875" bestFit="1" customWidth="1"/>
    <col min="367" max="367" width="9.7265625" bestFit="1" customWidth="1"/>
    <col min="368" max="368" width="32.7265625" bestFit="1" customWidth="1"/>
    <col min="369" max="369" width="9.7265625" bestFit="1" customWidth="1"/>
    <col min="370" max="370" width="13.6328125" bestFit="1" customWidth="1"/>
    <col min="371" max="371" width="9.7265625" bestFit="1" customWidth="1"/>
    <col min="372" max="372" width="32.7265625" bestFit="1" customWidth="1"/>
    <col min="373" max="373" width="9.7265625" bestFit="1" customWidth="1"/>
    <col min="374" max="374" width="42" bestFit="1" customWidth="1"/>
    <col min="375" max="375" width="9.7265625" bestFit="1" customWidth="1"/>
    <col min="376" max="376" width="6.6328125" bestFit="1" customWidth="1"/>
    <col min="377" max="377" width="9.7265625" bestFit="1" customWidth="1"/>
    <col min="378" max="378" width="41.6328125" bestFit="1" customWidth="1"/>
    <col min="379" max="379" width="9.7265625" bestFit="1" customWidth="1"/>
    <col min="380" max="380" width="32.7265625" bestFit="1" customWidth="1"/>
    <col min="381" max="381" width="9.7265625" bestFit="1" customWidth="1"/>
    <col min="382" max="382" width="6.6328125" bestFit="1" customWidth="1"/>
    <col min="383" max="383" width="9.7265625" bestFit="1" customWidth="1"/>
    <col min="384" max="384" width="42" bestFit="1" customWidth="1"/>
    <col min="385" max="385" width="9.7265625" bestFit="1" customWidth="1"/>
    <col min="386" max="386" width="24.81640625" bestFit="1" customWidth="1"/>
    <col min="387" max="387" width="9.7265625" bestFit="1" customWidth="1"/>
    <col min="388" max="388" width="42" bestFit="1" customWidth="1"/>
    <col min="389" max="389" width="9.7265625" bestFit="1" customWidth="1"/>
    <col min="390" max="390" width="12.6328125" bestFit="1" customWidth="1"/>
    <col min="391" max="391" width="9.7265625" bestFit="1" customWidth="1"/>
    <col min="392" max="392" width="32.7265625" bestFit="1" customWidth="1"/>
    <col min="393" max="393" width="9.7265625" bestFit="1" customWidth="1"/>
    <col min="394" max="394" width="20.36328125" bestFit="1" customWidth="1"/>
    <col min="395" max="395" width="9.7265625" bestFit="1" customWidth="1"/>
    <col min="396" max="396" width="15.36328125" bestFit="1" customWidth="1"/>
    <col min="397" max="397" width="9.7265625" bestFit="1" customWidth="1"/>
    <col min="398" max="398" width="15.36328125" bestFit="1" customWidth="1"/>
    <col min="399" max="399" width="9.7265625" bestFit="1" customWidth="1"/>
    <col min="400" max="400" width="13.6328125" bestFit="1" customWidth="1"/>
    <col min="401" max="401" width="9.7265625" bestFit="1" customWidth="1"/>
    <col min="402" max="402" width="13.6328125" bestFit="1" customWidth="1"/>
    <col min="403" max="403" width="9.7265625" bestFit="1" customWidth="1"/>
    <col min="404" max="404" width="20.36328125" bestFit="1" customWidth="1"/>
    <col min="405" max="405" width="9.7265625" bestFit="1" customWidth="1"/>
    <col min="406" max="406" width="41.6328125" bestFit="1" customWidth="1"/>
    <col min="407" max="407" width="9.7265625" bestFit="1" customWidth="1"/>
    <col min="408" max="408" width="6.6328125" bestFit="1" customWidth="1"/>
    <col min="409" max="409" width="9.7265625" bestFit="1" customWidth="1"/>
    <col min="410" max="410" width="20.36328125" bestFit="1" customWidth="1"/>
    <col min="411" max="411" width="9.7265625" bestFit="1" customWidth="1"/>
    <col min="412" max="412" width="41.6328125" bestFit="1" customWidth="1"/>
    <col min="413" max="413" width="9.7265625" bestFit="1" customWidth="1"/>
    <col min="414" max="414" width="6.453125" bestFit="1" customWidth="1"/>
    <col min="415" max="415" width="9.7265625" bestFit="1" customWidth="1"/>
    <col min="416" max="416" width="6.6328125" bestFit="1" customWidth="1"/>
    <col min="417" max="417" width="9.7265625" bestFit="1" customWidth="1"/>
    <col min="418" max="418" width="42.54296875" bestFit="1" customWidth="1"/>
    <col min="419" max="419" width="9.7265625" bestFit="1" customWidth="1"/>
    <col min="420" max="420" width="20.36328125" bestFit="1" customWidth="1"/>
    <col min="421" max="421" width="9.7265625" bestFit="1" customWidth="1"/>
    <col min="422" max="422" width="6.7265625" bestFit="1" customWidth="1"/>
    <col min="423" max="423" width="9.7265625" bestFit="1" customWidth="1"/>
    <col min="424" max="424" width="6.6328125" bestFit="1" customWidth="1"/>
    <col min="425" max="425" width="9.7265625" bestFit="1" customWidth="1"/>
    <col min="426" max="426" width="41.6328125" bestFit="1" customWidth="1"/>
    <col min="427" max="427" width="9.7265625" bestFit="1" customWidth="1"/>
    <col min="428" max="428" width="6.6328125" bestFit="1" customWidth="1"/>
    <col min="429" max="429" width="9.7265625" bestFit="1" customWidth="1"/>
    <col min="430" max="430" width="15.36328125" bestFit="1" customWidth="1"/>
    <col min="431" max="431" width="9.7265625" bestFit="1" customWidth="1"/>
    <col min="432" max="432" width="20.36328125" bestFit="1" customWidth="1"/>
    <col min="433" max="433" width="9.7265625" bestFit="1" customWidth="1"/>
    <col min="434" max="434" width="32.7265625" bestFit="1" customWidth="1"/>
    <col min="435" max="435" width="9.7265625" bestFit="1" customWidth="1"/>
    <col min="436" max="436" width="16.6328125" bestFit="1" customWidth="1"/>
    <col min="437" max="437" width="9.7265625" bestFit="1" customWidth="1"/>
    <col min="439" max="439" width="9.7265625" bestFit="1" customWidth="1"/>
    <col min="440" max="440" width="14.36328125" bestFit="1" customWidth="1"/>
    <col min="441" max="441" width="9.7265625" bestFit="1" customWidth="1"/>
    <col min="442" max="442" width="13.6328125" bestFit="1" customWidth="1"/>
    <col min="443" max="443" width="9.7265625" bestFit="1" customWidth="1"/>
    <col min="444" max="444" width="20.36328125" bestFit="1" customWidth="1"/>
    <col min="445" max="445" width="9.7265625" bestFit="1" customWidth="1"/>
    <col min="446" max="446" width="6.453125" bestFit="1" customWidth="1"/>
    <col min="447" max="447" width="9.7265625" bestFit="1" customWidth="1"/>
    <col min="448" max="448" width="42" bestFit="1" customWidth="1"/>
    <col min="449" max="449" width="9.7265625" bestFit="1" customWidth="1"/>
    <col min="450" max="450" width="13.6328125" bestFit="1" customWidth="1"/>
    <col min="451" max="451" width="9.7265625" bestFit="1" customWidth="1"/>
    <col min="452" max="452" width="20.36328125" bestFit="1" customWidth="1"/>
    <col min="453" max="453" width="9.7265625" bestFit="1" customWidth="1"/>
    <col min="454" max="454" width="41.6328125" bestFit="1" customWidth="1"/>
    <col min="455" max="455" width="9.7265625" bestFit="1" customWidth="1"/>
    <col min="456" max="456" width="14.36328125" bestFit="1" customWidth="1"/>
    <col min="457" max="457" width="9.7265625" bestFit="1" customWidth="1"/>
    <col min="458" max="458" width="17.90625" bestFit="1" customWidth="1"/>
    <col min="459" max="459" width="9.7265625" bestFit="1" customWidth="1"/>
    <col min="460" max="460" width="32.7265625" bestFit="1" customWidth="1"/>
    <col min="461" max="461" width="9.7265625" bestFit="1" customWidth="1"/>
    <col min="462" max="462" width="32.7265625" bestFit="1" customWidth="1"/>
    <col min="463" max="463" width="9.7265625" bestFit="1" customWidth="1"/>
    <col min="464" max="464" width="13.7265625" bestFit="1" customWidth="1"/>
    <col min="465" max="465" width="9.7265625" bestFit="1" customWidth="1"/>
    <col min="466" max="466" width="42.81640625" bestFit="1" customWidth="1"/>
    <col min="467" max="467" width="9.7265625" bestFit="1" customWidth="1"/>
    <col min="468" max="468" width="18" bestFit="1" customWidth="1"/>
    <col min="469" max="469" width="9.7265625" bestFit="1" customWidth="1"/>
    <col min="470" max="470" width="16.6328125" bestFit="1" customWidth="1"/>
    <col min="471" max="471" width="9.7265625" bestFit="1" customWidth="1"/>
    <col min="472" max="472" width="42" bestFit="1" customWidth="1"/>
    <col min="473" max="473" width="9.7265625" bestFit="1" customWidth="1"/>
    <col min="474" max="474" width="41.6328125" bestFit="1" customWidth="1"/>
    <col min="475" max="475" width="9.7265625" bestFit="1" customWidth="1"/>
    <col min="476" max="476" width="32.7265625" bestFit="1" customWidth="1"/>
    <col min="477" max="477" width="9.7265625" bestFit="1" customWidth="1"/>
    <col min="478" max="478" width="32.7265625" bestFit="1" customWidth="1"/>
    <col min="479" max="479" width="9.7265625" bestFit="1" customWidth="1"/>
    <col min="480" max="480" width="13.6328125" bestFit="1" customWidth="1"/>
    <col min="481" max="481" width="9.7265625" bestFit="1" customWidth="1"/>
    <col min="482" max="482" width="42" bestFit="1" customWidth="1"/>
    <col min="483" max="483" width="9.7265625" bestFit="1" customWidth="1"/>
    <col min="484" max="484" width="41.6328125" bestFit="1" customWidth="1"/>
    <col min="485" max="485" width="9.7265625" bestFit="1" customWidth="1"/>
    <col min="486" max="486" width="15.36328125" bestFit="1" customWidth="1"/>
    <col min="487" max="487" width="9.7265625" bestFit="1" customWidth="1"/>
    <col min="488" max="488" width="8.36328125" bestFit="1" customWidth="1"/>
    <col min="489" max="489" width="11.6328125" bestFit="1" customWidth="1"/>
    <col min="490" max="490" width="11.08984375" bestFit="1" customWidth="1"/>
  </cols>
  <sheetData>
    <row r="1" ht="11" customHeight="1" x14ac:dyDescent="0.25"/>
    <row r="28" spans="2:3" x14ac:dyDescent="0.25">
      <c r="B28" s="17" t="s">
        <v>1083</v>
      </c>
    </row>
    <row r="31" spans="2:3" x14ac:dyDescent="0.25">
      <c r="B31" s="27" t="s">
        <v>1102</v>
      </c>
      <c r="C31" t="s">
        <v>1115</v>
      </c>
    </row>
    <row r="32" spans="2:3" x14ac:dyDescent="0.25">
      <c r="B32" s="28" t="s">
        <v>142</v>
      </c>
      <c r="C32" s="37">
        <v>0.1440329218106996</v>
      </c>
    </row>
    <row r="33" spans="2:16" x14ac:dyDescent="0.25">
      <c r="B33" s="28" t="s">
        <v>29</v>
      </c>
      <c r="C33" s="37">
        <v>0.8559670781893004</v>
      </c>
    </row>
    <row r="34" spans="2:16" x14ac:dyDescent="0.25">
      <c r="B34" s="28" t="s">
        <v>1103</v>
      </c>
      <c r="C34" s="37">
        <v>1</v>
      </c>
    </row>
    <row r="40" spans="2:16" ht="25" customHeight="1" x14ac:dyDescent="0.25"/>
    <row r="41" spans="2:16" ht="25" customHeight="1" x14ac:dyDescent="0.35">
      <c r="B41" s="34"/>
      <c r="C41" s="34"/>
      <c r="D41" s="34"/>
      <c r="E41" s="34"/>
      <c r="F41" s="34"/>
      <c r="G41" s="34"/>
    </row>
    <row r="42" spans="2:16" ht="25" customHeight="1" x14ac:dyDescent="0.35">
      <c r="B42" s="26"/>
      <c r="C42" s="26"/>
      <c r="D42" s="26"/>
      <c r="E42" s="26"/>
      <c r="F42" s="26"/>
      <c r="G42" s="26"/>
    </row>
    <row r="43" spans="2:16" ht="15.5" x14ac:dyDescent="0.35">
      <c r="B43" s="34" t="s">
        <v>1106</v>
      </c>
      <c r="C43" s="34"/>
      <c r="D43" s="34"/>
      <c r="E43" s="34"/>
      <c r="F43" s="34"/>
      <c r="G43" s="34"/>
      <c r="P43" s="17"/>
    </row>
    <row r="44" spans="2:16" x14ac:dyDescent="0.25">
      <c r="P44" s="17"/>
    </row>
    <row r="45" spans="2:16" x14ac:dyDescent="0.25">
      <c r="P45" s="17"/>
    </row>
    <row r="46" spans="2:16" x14ac:dyDescent="0.25">
      <c r="B46" s="27" t="s">
        <v>1102</v>
      </c>
      <c r="C46" t="s">
        <v>1104</v>
      </c>
    </row>
    <row r="47" spans="2:16" x14ac:dyDescent="0.25">
      <c r="B47" s="28" t="s">
        <v>34</v>
      </c>
      <c r="C47" s="36">
        <v>141</v>
      </c>
    </row>
    <row r="48" spans="2:16" x14ac:dyDescent="0.25">
      <c r="B48" s="28" t="s">
        <v>1116</v>
      </c>
      <c r="C48" s="36">
        <v>58</v>
      </c>
    </row>
    <row r="49" spans="2:9" x14ac:dyDescent="0.25">
      <c r="B49" s="28" t="s">
        <v>44</v>
      </c>
      <c r="C49" s="36">
        <v>44</v>
      </c>
    </row>
    <row r="50" spans="2:9" x14ac:dyDescent="0.25">
      <c r="B50" s="28" t="s">
        <v>1103</v>
      </c>
      <c r="C50" s="36">
        <v>243</v>
      </c>
    </row>
    <row r="56" spans="2:9" ht="37" customHeight="1" x14ac:dyDescent="0.35">
      <c r="B56" s="35" t="s">
        <v>1107</v>
      </c>
      <c r="C56" s="35"/>
      <c r="D56" s="35"/>
      <c r="E56" s="35"/>
      <c r="F56" s="35"/>
      <c r="G56" s="35"/>
      <c r="H56" s="35"/>
      <c r="I56" s="35"/>
    </row>
    <row r="58" spans="2:9" ht="12.5" customHeight="1" x14ac:dyDescent="0.25">
      <c r="B58" s="28"/>
    </row>
    <row r="59" spans="2:9" ht="12.5" customHeight="1" x14ac:dyDescent="0.25">
      <c r="B59" s="28"/>
    </row>
    <row r="60" spans="2:9" ht="12.5" customHeight="1" x14ac:dyDescent="0.25">
      <c r="B60" s="27" t="s">
        <v>1102</v>
      </c>
      <c r="C60" t="s">
        <v>1108</v>
      </c>
    </row>
    <row r="61" spans="2:9" ht="12.5" customHeight="1" x14ac:dyDescent="0.25">
      <c r="B61" s="28" t="s">
        <v>1116</v>
      </c>
      <c r="C61" s="37">
        <v>0.23868312757201646</v>
      </c>
    </row>
    <row r="62" spans="2:9" ht="12.5" customHeight="1" x14ac:dyDescent="0.25">
      <c r="B62" s="28" t="s">
        <v>33</v>
      </c>
      <c r="C62" s="37">
        <v>0.2880658436213992</v>
      </c>
    </row>
    <row r="63" spans="2:9" ht="12.5" customHeight="1" x14ac:dyDescent="0.25">
      <c r="B63" s="28" t="s">
        <v>30</v>
      </c>
      <c r="C63" s="37">
        <v>0.47325102880658437</v>
      </c>
    </row>
    <row r="64" spans="2:9" ht="12.5" customHeight="1" x14ac:dyDescent="0.25">
      <c r="B64" s="28" t="s">
        <v>1103</v>
      </c>
      <c r="C64" s="37">
        <v>1</v>
      </c>
    </row>
    <row r="65" spans="2:8" ht="12.5" customHeight="1" x14ac:dyDescent="0.25"/>
    <row r="66" spans="2:8" ht="12.5" customHeight="1" x14ac:dyDescent="0.25"/>
    <row r="67" spans="2:8" ht="12.5" customHeight="1" x14ac:dyDescent="0.25"/>
    <row r="68" spans="2:8" ht="12.5" customHeight="1" x14ac:dyDescent="0.25"/>
    <row r="69" spans="2:8" ht="12.5" customHeight="1" x14ac:dyDescent="0.25"/>
    <row r="70" spans="2:8" ht="12.5" customHeight="1" x14ac:dyDescent="0.25"/>
    <row r="71" spans="2:8" ht="12.5" customHeight="1" x14ac:dyDescent="0.25"/>
    <row r="72" spans="2:8" ht="12.5" customHeight="1" x14ac:dyDescent="0.25"/>
    <row r="73" spans="2:8" ht="12.5" customHeight="1" x14ac:dyDescent="0.25"/>
    <row r="79" spans="2:8" ht="26.5" customHeight="1" x14ac:dyDescent="0.35">
      <c r="B79" s="32" t="s">
        <v>1109</v>
      </c>
      <c r="C79" s="32"/>
      <c r="D79" s="32"/>
      <c r="E79" s="32"/>
      <c r="F79" s="32"/>
      <c r="G79" s="32"/>
      <c r="H79" s="32"/>
    </row>
    <row r="81" spans="2:12" s="30" customFormat="1" ht="20" customHeight="1" x14ac:dyDescent="0.35">
      <c r="B81" s="32"/>
      <c r="C81" s="32"/>
      <c r="D81" s="32"/>
      <c r="E81" s="32"/>
      <c r="F81" s="32"/>
      <c r="G81" s="32"/>
      <c r="H81" s="32"/>
    </row>
    <row r="82" spans="2:12" x14ac:dyDescent="0.25">
      <c r="B82" s="27" t="s">
        <v>1102</v>
      </c>
      <c r="C82" t="s">
        <v>1108</v>
      </c>
    </row>
    <row r="83" spans="2:12" x14ac:dyDescent="0.25">
      <c r="B83" s="28">
        <v>1</v>
      </c>
      <c r="C83" s="37">
        <v>8.23045267489712E-3</v>
      </c>
    </row>
    <row r="84" spans="2:12" x14ac:dyDescent="0.25">
      <c r="B84" s="28">
        <v>2</v>
      </c>
      <c r="C84" s="37">
        <v>1.2345679012345678E-2</v>
      </c>
    </row>
    <row r="85" spans="2:12" x14ac:dyDescent="0.25">
      <c r="B85" s="28">
        <v>3</v>
      </c>
      <c r="C85" s="37">
        <v>0.11522633744855967</v>
      </c>
    </row>
    <row r="86" spans="2:12" x14ac:dyDescent="0.25">
      <c r="B86" s="28">
        <v>4</v>
      </c>
      <c r="C86" s="37">
        <v>0.34156378600823045</v>
      </c>
    </row>
    <row r="87" spans="2:12" x14ac:dyDescent="0.25">
      <c r="B87" s="28">
        <v>5</v>
      </c>
      <c r="C87" s="37">
        <v>0.52263374485596703</v>
      </c>
    </row>
    <row r="88" spans="2:12" x14ac:dyDescent="0.25">
      <c r="B88" s="28" t="s">
        <v>1103</v>
      </c>
      <c r="C88" s="37">
        <v>1</v>
      </c>
    </row>
    <row r="92" spans="2:12" ht="37" customHeight="1" x14ac:dyDescent="0.25">
      <c r="B92" s="33" t="s">
        <v>1110</v>
      </c>
      <c r="C92" s="33"/>
      <c r="D92" s="33"/>
      <c r="E92" s="33"/>
      <c r="F92" s="33"/>
      <c r="G92" s="33"/>
      <c r="H92" s="33"/>
      <c r="I92" s="33"/>
      <c r="J92" s="33"/>
      <c r="K92" s="33"/>
      <c r="L92" s="33"/>
    </row>
    <row r="95" spans="2:12" x14ac:dyDescent="0.25">
      <c r="B95" s="27" t="s">
        <v>1102</v>
      </c>
      <c r="C95" t="s">
        <v>1108</v>
      </c>
    </row>
    <row r="96" spans="2:12" x14ac:dyDescent="0.25">
      <c r="B96" s="28" t="s">
        <v>33</v>
      </c>
      <c r="C96" s="36">
        <v>123</v>
      </c>
    </row>
    <row r="97" spans="2:3" x14ac:dyDescent="0.25">
      <c r="B97" s="28" t="s">
        <v>30</v>
      </c>
      <c r="C97" s="36">
        <v>120</v>
      </c>
    </row>
    <row r="98" spans="2:3" x14ac:dyDescent="0.25">
      <c r="B98" s="28" t="s">
        <v>1103</v>
      </c>
      <c r="C98" s="36">
        <v>243</v>
      </c>
    </row>
  </sheetData>
  <mergeCells count="6">
    <mergeCell ref="B81:H81"/>
    <mergeCell ref="B79:H79"/>
    <mergeCell ref="B92:L92"/>
    <mergeCell ref="B43:G43"/>
    <mergeCell ref="B41:G41"/>
    <mergeCell ref="B56:I56"/>
  </mergeCell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EDEF4-7CD5-4BEC-AD0D-DFF9FA248323}">
  <dimension ref="B2:V6"/>
  <sheetViews>
    <sheetView showGridLines="0" tabSelected="1" topLeftCell="B1" zoomScale="74" zoomScaleNormal="74" workbookViewId="0">
      <selection activeCell="F6" sqref="F6"/>
    </sheetView>
  </sheetViews>
  <sheetFormatPr defaultRowHeight="12.5" x14ac:dyDescent="0.25"/>
  <sheetData>
    <row r="2" spans="2:22" ht="17" customHeight="1" x14ac:dyDescent="0.25"/>
    <row r="4" spans="2:22" ht="32.5" x14ac:dyDescent="0.65">
      <c r="B4" s="38" t="s">
        <v>1117</v>
      </c>
      <c r="C4" s="38"/>
      <c r="D4" s="38"/>
      <c r="E4" s="38"/>
      <c r="F4" s="38"/>
      <c r="G4" s="38"/>
      <c r="H4" s="38"/>
      <c r="I4" s="38"/>
      <c r="J4" s="38"/>
      <c r="K4" s="38"/>
      <c r="L4" s="38"/>
      <c r="M4" s="38"/>
      <c r="N4" s="38"/>
      <c r="O4" s="38"/>
      <c r="P4" s="38"/>
      <c r="Q4" s="38"/>
      <c r="R4" s="38"/>
      <c r="S4" s="38"/>
      <c r="T4" s="38"/>
      <c r="U4" s="38"/>
      <c r="V4" s="38"/>
    </row>
    <row r="5" spans="2:22" ht="23" x14ac:dyDescent="0.5">
      <c r="C5" s="31"/>
      <c r="D5" s="31"/>
      <c r="E5" s="31"/>
      <c r="F5" s="31"/>
      <c r="G5" s="31"/>
      <c r="H5" s="31"/>
      <c r="I5" s="31"/>
      <c r="J5" s="31"/>
      <c r="K5" s="31"/>
      <c r="L5" s="31"/>
      <c r="M5" s="31"/>
      <c r="N5" s="31"/>
      <c r="O5" s="31"/>
      <c r="P5" s="31"/>
      <c r="Q5" s="31"/>
      <c r="R5" s="31"/>
      <c r="S5" s="31"/>
      <c r="T5" s="31"/>
    </row>
    <row r="6" spans="2:22" ht="23" x14ac:dyDescent="0.5">
      <c r="C6" s="31"/>
      <c r="D6" s="31"/>
      <c r="E6" s="31"/>
      <c r="F6" s="31"/>
      <c r="G6" s="31"/>
      <c r="H6" s="31"/>
      <c r="I6" s="31"/>
      <c r="J6" s="31"/>
      <c r="K6" s="31"/>
      <c r="L6" s="31"/>
      <c r="M6" s="31"/>
      <c r="N6" s="31"/>
      <c r="O6" s="31"/>
      <c r="P6" s="31"/>
      <c r="Q6" s="31"/>
      <c r="R6" s="31"/>
      <c r="S6" s="31"/>
      <c r="T6" s="31"/>
    </row>
  </sheetData>
  <mergeCells count="1">
    <mergeCell ref="B4:V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A1B8-117C-4107-A04A-4159F0753385}">
  <dimension ref="A1:O18"/>
  <sheetViews>
    <sheetView workbookViewId="0">
      <selection activeCell="I15" sqref="I15"/>
    </sheetView>
  </sheetViews>
  <sheetFormatPr defaultRowHeight="12.5" x14ac:dyDescent="0.25"/>
  <cols>
    <col min="14" max="14" width="10.54296875" bestFit="1" customWidth="1"/>
  </cols>
  <sheetData>
    <row r="1" spans="1:15" x14ac:dyDescent="0.25">
      <c r="N1" t="s">
        <v>1094</v>
      </c>
      <c r="O1" t="s">
        <v>1095</v>
      </c>
    </row>
    <row r="2" spans="1:15" x14ac:dyDescent="0.25">
      <c r="B2" s="17"/>
      <c r="L2" t="s">
        <v>29</v>
      </c>
      <c r="M2" t="s">
        <v>142</v>
      </c>
    </row>
    <row r="3" spans="1:15" x14ac:dyDescent="0.25">
      <c r="A3">
        <f>COUNT(Analysis!1:1048576)</f>
        <v>2529</v>
      </c>
      <c r="B3" s="17" t="s">
        <v>1083</v>
      </c>
      <c r="L3">
        <f>COUNTIF(Analysis!A1:AC244, "phone")</f>
        <v>208</v>
      </c>
      <c r="M3">
        <f>COUNTIF(Analysis!A1:AC244,"computer")</f>
        <v>35</v>
      </c>
      <c r="N3" s="18">
        <f>L3/A3</f>
        <v>8.2245947014630283E-2</v>
      </c>
      <c r="O3" s="18">
        <f>M3/A3</f>
        <v>1.383946223803875E-2</v>
      </c>
    </row>
    <row r="4" spans="1:15" x14ac:dyDescent="0.25">
      <c r="A4" s="18">
        <f>COUNTIF(Analysis!E1:E244, "yes")/A3</f>
        <v>5.8125741399762752E-2</v>
      </c>
      <c r="B4" t="s">
        <v>1084</v>
      </c>
      <c r="K4" s="17" t="s">
        <v>1096</v>
      </c>
      <c r="L4" s="18">
        <f>COUNTIF(Analysis!E1:E244, "No")/A3</f>
        <v>3.795966785290629E-2</v>
      </c>
    </row>
    <row r="5" spans="1:15" x14ac:dyDescent="0.25">
      <c r="A5" s="20">
        <f>AVERAGE(Analysis!F:F)</f>
        <v>7.5125000000000002</v>
      </c>
      <c r="B5" t="s">
        <v>1085</v>
      </c>
    </row>
    <row r="6" spans="1:15" x14ac:dyDescent="0.25">
      <c r="A6" s="20">
        <f>AVERAGE(Analysis!J:J)</f>
        <v>-414.80962809917361</v>
      </c>
      <c r="B6" t="s">
        <v>1086</v>
      </c>
    </row>
    <row r="7" spans="1:15" x14ac:dyDescent="0.25">
      <c r="A7" s="18">
        <f>COUNTIF(Analysis!H1:H244, "yes")/A3</f>
        <v>7.3151443258204829E-2</v>
      </c>
      <c r="B7" t="s">
        <v>1087</v>
      </c>
    </row>
    <row r="8" spans="1:15" x14ac:dyDescent="0.25">
      <c r="B8" t="s">
        <v>1088</v>
      </c>
    </row>
    <row r="9" spans="1:15" x14ac:dyDescent="0.25">
      <c r="A9" s="18">
        <f>COUNTIF(Analysis!M:M, "yes")/A3</f>
        <v>2.6888098062475288E-2</v>
      </c>
      <c r="B9" t="s">
        <v>1089</v>
      </c>
    </row>
    <row r="10" spans="1:15" x14ac:dyDescent="0.25">
      <c r="A10" s="18">
        <f>COUNTIF(Analysis!N:N, "Yes")/A3</f>
        <v>4.5472518782127325E-2</v>
      </c>
      <c r="B10" t="s">
        <v>1090</v>
      </c>
    </row>
    <row r="11" spans="1:15" x14ac:dyDescent="0.25">
      <c r="B11" t="s">
        <v>1091</v>
      </c>
    </row>
    <row r="12" spans="1:15" x14ac:dyDescent="0.25">
      <c r="A12" t="e">
        <f>COUNTIF(Analysis!#REF!, "binned by hours")</f>
        <v>#REF!</v>
      </c>
      <c r="B12" t="s">
        <v>1092</v>
      </c>
    </row>
    <row r="13" spans="1:15" x14ac:dyDescent="0.25">
      <c r="A13" s="18">
        <f>COUNTIF(Analysis!H:H, "Yes")/A3</f>
        <v>7.3151443258204829E-2</v>
      </c>
      <c r="B13" t="s">
        <v>1093</v>
      </c>
    </row>
    <row r="15" spans="1:15" x14ac:dyDescent="0.25">
      <c r="B15" s="17"/>
      <c r="G15" s="17" t="s">
        <v>1100</v>
      </c>
    </row>
    <row r="16" spans="1:15" x14ac:dyDescent="0.25">
      <c r="B16" s="17" t="s">
        <v>1097</v>
      </c>
      <c r="E16">
        <f>COUNTIF(Analysis!O:O, "Full-Time")</f>
        <v>141</v>
      </c>
      <c r="G16" t="str">
        <f>COUNTIF(Analysis!O:O, "Full-Time") &amp; ":" &amp; COUNTIF(Analysis!O:O, "Part-Time") &amp; ":" &amp; COUNTIF(Analysis!Q:Q, "No")</f>
        <v>141:44:138</v>
      </c>
    </row>
    <row r="17" spans="2:5" x14ac:dyDescent="0.25">
      <c r="B17" s="17" t="s">
        <v>1098</v>
      </c>
      <c r="E17">
        <f>COUNTIF(Analysis!O:O, "Part-Time")</f>
        <v>44</v>
      </c>
    </row>
    <row r="18" spans="2:5" x14ac:dyDescent="0.25">
      <c r="B18" s="17" t="s">
        <v>1099</v>
      </c>
      <c r="E18">
        <f>COUNTIF(Analysis!Q:Q, "No")</f>
        <v>138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1581E-73EA-4ECF-A975-FFCDFA181477}">
  <dimension ref="A1:B29"/>
  <sheetViews>
    <sheetView workbookViewId="0">
      <selection activeCell="B26" sqref="B26"/>
    </sheetView>
  </sheetViews>
  <sheetFormatPr defaultRowHeight="12.5" x14ac:dyDescent="0.25"/>
  <cols>
    <col min="1" max="1" width="74.90625" bestFit="1" customWidth="1"/>
    <col min="2" max="2" width="28.54296875" bestFit="1" customWidth="1"/>
  </cols>
  <sheetData>
    <row r="1" spans="1:2" x14ac:dyDescent="0.25">
      <c r="A1" s="17" t="s">
        <v>1058</v>
      </c>
      <c r="B1" s="17" t="s">
        <v>1059</v>
      </c>
    </row>
    <row r="2" spans="1:2" ht="30" customHeight="1" x14ac:dyDescent="0.35">
      <c r="A2" s="14" t="s">
        <v>0</v>
      </c>
      <c r="B2" s="17" t="s">
        <v>1056</v>
      </c>
    </row>
    <row r="3" spans="1:2" ht="30" customHeight="1" x14ac:dyDescent="0.35">
      <c r="A3" s="15" t="s">
        <v>1</v>
      </c>
      <c r="B3" s="17" t="s">
        <v>1060</v>
      </c>
    </row>
    <row r="4" spans="1:2" ht="30" customHeight="1" x14ac:dyDescent="0.35">
      <c r="A4" s="14" t="s">
        <v>2</v>
      </c>
      <c r="B4" s="17" t="s">
        <v>1063</v>
      </c>
    </row>
    <row r="5" spans="1:2" ht="30" customHeight="1" x14ac:dyDescent="0.35">
      <c r="A5" s="14" t="s">
        <v>3</v>
      </c>
      <c r="B5" s="17" t="s">
        <v>1061</v>
      </c>
    </row>
    <row r="6" spans="1:2" ht="30" customHeight="1" x14ac:dyDescent="0.35">
      <c r="A6" s="14" t="s">
        <v>4</v>
      </c>
      <c r="B6" s="17" t="s">
        <v>1062</v>
      </c>
    </row>
    <row r="7" spans="1:2" ht="30" customHeight="1" x14ac:dyDescent="0.35">
      <c r="A7" s="14" t="s">
        <v>5</v>
      </c>
      <c r="B7" s="17" t="s">
        <v>1064</v>
      </c>
    </row>
    <row r="8" spans="1:2" ht="30" customHeight="1" x14ac:dyDescent="0.35">
      <c r="A8" s="14" t="s">
        <v>6</v>
      </c>
      <c r="B8" s="17" t="s">
        <v>1065</v>
      </c>
    </row>
    <row r="9" spans="1:2" ht="30" customHeight="1" x14ac:dyDescent="0.35">
      <c r="A9" s="14" t="s">
        <v>7</v>
      </c>
      <c r="B9" s="17" t="s">
        <v>1066</v>
      </c>
    </row>
    <row r="10" spans="1:2" ht="30" customHeight="1" x14ac:dyDescent="0.35">
      <c r="A10" s="14" t="s">
        <v>8</v>
      </c>
    </row>
    <row r="11" spans="1:2" ht="30" customHeight="1" x14ac:dyDescent="0.35">
      <c r="A11" s="14" t="s">
        <v>9</v>
      </c>
      <c r="B11" s="17" t="s">
        <v>1064</v>
      </c>
    </row>
    <row r="12" spans="1:2" ht="30" customHeight="1" x14ac:dyDescent="0.35">
      <c r="A12" s="14" t="s">
        <v>10</v>
      </c>
    </row>
    <row r="13" spans="1:2" ht="30" customHeight="1" x14ac:dyDescent="0.35">
      <c r="A13" s="14" t="s">
        <v>11</v>
      </c>
      <c r="B13" s="17" t="s">
        <v>1067</v>
      </c>
    </row>
    <row r="14" spans="1:2" ht="30" customHeight="1" x14ac:dyDescent="0.35">
      <c r="A14" s="14" t="s">
        <v>12</v>
      </c>
      <c r="B14" s="17" t="s">
        <v>1068</v>
      </c>
    </row>
    <row r="15" spans="1:2" ht="30" customHeight="1" x14ac:dyDescent="0.35">
      <c r="A15" s="14" t="s">
        <v>13</v>
      </c>
      <c r="B15" s="17" t="s">
        <v>1069</v>
      </c>
    </row>
    <row r="16" spans="1:2" ht="30" customHeight="1" x14ac:dyDescent="0.35">
      <c r="A16" s="14" t="s">
        <v>14</v>
      </c>
      <c r="B16" s="17" t="s">
        <v>1070</v>
      </c>
    </row>
    <row r="17" spans="1:2" ht="30" customHeight="1" x14ac:dyDescent="0.35">
      <c r="A17" s="14" t="s">
        <v>15</v>
      </c>
      <c r="B17" s="17" t="s">
        <v>1071</v>
      </c>
    </row>
    <row r="18" spans="1:2" ht="30" customHeight="1" x14ac:dyDescent="0.35">
      <c r="A18" s="14" t="s">
        <v>16</v>
      </c>
      <c r="B18" s="17" t="s">
        <v>1072</v>
      </c>
    </row>
    <row r="19" spans="1:2" ht="30" customHeight="1" x14ac:dyDescent="0.35">
      <c r="A19" s="14" t="s">
        <v>17</v>
      </c>
      <c r="B19" s="17" t="s">
        <v>1073</v>
      </c>
    </row>
    <row r="20" spans="1:2" ht="30" customHeight="1" x14ac:dyDescent="0.35">
      <c r="A20" s="14" t="s">
        <v>18</v>
      </c>
      <c r="B20" s="17" t="s">
        <v>1074</v>
      </c>
    </row>
    <row r="21" spans="1:2" ht="30" customHeight="1" x14ac:dyDescent="0.35">
      <c r="A21" s="14" t="s">
        <v>19</v>
      </c>
      <c r="B21" s="17" t="s">
        <v>1075</v>
      </c>
    </row>
    <row r="22" spans="1:2" ht="30" customHeight="1" x14ac:dyDescent="0.35">
      <c r="A22" s="14" t="s">
        <v>20</v>
      </c>
      <c r="B22" s="17" t="s">
        <v>1076</v>
      </c>
    </row>
    <row r="23" spans="1:2" ht="30" customHeight="1" x14ac:dyDescent="0.35">
      <c r="A23" s="14" t="s">
        <v>21</v>
      </c>
      <c r="B23" s="17" t="s">
        <v>1077</v>
      </c>
    </row>
    <row r="24" spans="1:2" ht="30" customHeight="1" x14ac:dyDescent="0.35">
      <c r="A24" s="14" t="s">
        <v>22</v>
      </c>
      <c r="B24" s="17" t="s">
        <v>1078</v>
      </c>
    </row>
    <row r="25" spans="1:2" ht="30" customHeight="1" x14ac:dyDescent="0.35">
      <c r="A25" s="14" t="s">
        <v>23</v>
      </c>
      <c r="B25" s="17" t="s">
        <v>1079</v>
      </c>
    </row>
    <row r="26" spans="1:2" ht="30" customHeight="1" x14ac:dyDescent="0.35">
      <c r="A26" s="14" t="s">
        <v>24</v>
      </c>
      <c r="B26" s="17" t="s">
        <v>1080</v>
      </c>
    </row>
    <row r="27" spans="1:2" ht="30" customHeight="1" x14ac:dyDescent="0.35">
      <c r="A27" s="14" t="s">
        <v>25</v>
      </c>
      <c r="B27" s="17" t="s">
        <v>1081</v>
      </c>
    </row>
    <row r="28" spans="1:2" ht="30" customHeight="1" x14ac:dyDescent="0.35">
      <c r="A28" s="14" t="s">
        <v>26</v>
      </c>
      <c r="B28" s="17" t="s">
        <v>1082</v>
      </c>
    </row>
    <row r="29" spans="1:2" ht="30" customHeight="1" x14ac:dyDescent="0.35">
      <c r="A29" s="16"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7862B-253C-4383-BB6F-78278FA14C64}">
  <dimension ref="A1"/>
  <sheetViews>
    <sheetView workbookViewId="0">
      <selection activeCell="F15" sqref="F15"/>
    </sheetView>
  </sheetViews>
  <sheetFormatPr defaultRowHeight="12.5" x14ac:dyDescent="0.25"/>
  <sheetData>
    <row r="1" spans="1:1" x14ac:dyDescent="0.25">
      <c r="A1" s="17" t="s">
        <v>1057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Raw1</vt:lpstr>
      <vt:lpstr>Analysis (2)</vt:lpstr>
      <vt:lpstr>Analysis</vt:lpstr>
      <vt:lpstr>pivot table</vt:lpstr>
      <vt:lpstr>Dashboard</vt:lpstr>
      <vt:lpstr>Function</vt:lpstr>
      <vt:lpstr>Data Dictionary</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Miguel Rojas</cp:lastModifiedBy>
  <dcterms:created xsi:type="dcterms:W3CDTF">2025-01-31T02:25:40Z</dcterms:created>
  <dcterms:modified xsi:type="dcterms:W3CDTF">2025-02-01T04:11:10Z</dcterms:modified>
</cp:coreProperties>
</file>