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3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60" i="1"/>
  <c r="D60"/>
  <c r="C31"/>
  <c r="L31"/>
  <c r="L32"/>
  <c r="L33"/>
  <c r="I20"/>
  <c r="E31"/>
  <c r="G33"/>
  <c r="H33"/>
  <c r="J33"/>
  <c r="I33" s="1"/>
  <c r="K33"/>
  <c r="K32"/>
  <c r="J32"/>
  <c r="I31"/>
  <c r="K31"/>
  <c r="J31"/>
  <c r="D31"/>
  <c r="H31"/>
  <c r="G32" s="1"/>
  <c r="H32" s="1"/>
  <c r="F20"/>
  <c r="C5"/>
  <c r="D20"/>
  <c r="G20" s="1"/>
  <c r="C6"/>
  <c r="C7"/>
  <c r="C8"/>
  <c r="C9"/>
  <c r="C10"/>
  <c r="C11"/>
  <c r="C12"/>
  <c r="C13"/>
  <c r="C14"/>
  <c r="C15"/>
  <c r="I32" l="1"/>
  <c r="B32"/>
  <c r="D32" s="1"/>
  <c r="H20"/>
  <c r="C21" s="1"/>
  <c r="E21" l="1"/>
  <c r="C32"/>
  <c r="E32" s="1"/>
  <c r="F21"/>
  <c r="D21"/>
  <c r="G21" s="1"/>
  <c r="I21" s="1"/>
  <c r="B33" l="1"/>
  <c r="C33" s="1"/>
  <c r="H21"/>
  <c r="E33" l="1"/>
  <c r="D33"/>
  <c r="B34" s="1"/>
  <c r="E22"/>
  <c r="C22"/>
  <c r="C34" l="1"/>
  <c r="E34" s="1"/>
  <c r="D34"/>
  <c r="D22"/>
  <c r="F22"/>
  <c r="G22" l="1"/>
  <c r="I22" s="1"/>
  <c r="H22" l="1"/>
  <c r="E23" l="1"/>
  <c r="C23"/>
  <c r="F23" l="1"/>
  <c r="D23"/>
  <c r="G23" s="1"/>
  <c r="H23" l="1"/>
  <c r="I23"/>
  <c r="E24" l="1"/>
  <c r="C24"/>
  <c r="F24" l="1"/>
  <c r="D24"/>
  <c r="G24" s="1"/>
  <c r="I24" s="1"/>
  <c r="H24" l="1"/>
  <c r="C25" s="1"/>
  <c r="E25" l="1"/>
  <c r="D25" s="1"/>
  <c r="G25" s="1"/>
  <c r="I25" s="1"/>
  <c r="F25"/>
  <c r="H25" l="1"/>
  <c r="C26" s="1"/>
  <c r="F26" s="1"/>
  <c r="E26" l="1"/>
  <c r="D26" s="1"/>
  <c r="G26" s="1"/>
  <c r="I26" l="1"/>
  <c r="H26"/>
  <c r="C27" s="1"/>
  <c r="E27" l="1"/>
  <c r="D27" s="1"/>
  <c r="G27" s="1"/>
  <c r="I27" s="1"/>
  <c r="F27"/>
  <c r="H27" l="1"/>
</calcChain>
</file>

<file path=xl/sharedStrings.xml><?xml version="1.0" encoding="utf-8"?>
<sst xmlns="http://schemas.openxmlformats.org/spreadsheetml/2006/main" count="33" uniqueCount="20">
  <si>
    <t>x</t>
  </si>
  <si>
    <t>F(x)</t>
  </si>
  <si>
    <t>a</t>
  </si>
  <si>
    <t>b</t>
  </si>
  <si>
    <t>F(a)</t>
  </si>
  <si>
    <t>F(a)*F(x)</t>
  </si>
  <si>
    <t>|F(x)|&lt;e</t>
  </si>
  <si>
    <t>e=</t>
  </si>
  <si>
    <t>Метод половинного деления</t>
  </si>
  <si>
    <t>Методы уточнения корня</t>
  </si>
  <si>
    <t>Шаговый метод</t>
  </si>
  <si>
    <t>Метод Ньютона</t>
  </si>
  <si>
    <t>е=</t>
  </si>
  <si>
    <t>F'(x)</t>
  </si>
  <si>
    <t>Метод простой итерации</t>
  </si>
  <si>
    <t>F'(a)</t>
  </si>
  <si>
    <t>F'(b)</t>
  </si>
  <si>
    <t>A(x)</t>
  </si>
  <si>
    <t>Поиск решения</t>
  </si>
  <si>
    <t>Подбор параметра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</si>
</sst>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u/>
      <sz val="14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right"/>
    </xf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2" borderId="1" xfId="0" applyFill="1" applyBorder="1"/>
    <xf numFmtId="0" fontId="2" fillId="2" borderId="1" xfId="0" applyFont="1" applyFill="1" applyBorder="1"/>
    <xf numFmtId="0" fontId="4" fillId="0" borderId="0" xfId="0" applyFont="1" applyAlignment="1"/>
    <xf numFmtId="0" fontId="0" fillId="0" borderId="0" xfId="0" applyFont="1"/>
    <xf numFmtId="0" fontId="0" fillId="0" borderId="1" xfId="0" applyFont="1" applyBorder="1"/>
    <xf numFmtId="0" fontId="5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Лист1!$C$4</c:f>
              <c:strCache>
                <c:ptCount val="1"/>
                <c:pt idx="0">
                  <c:v>F(x)</c:v>
                </c:pt>
              </c:strCache>
            </c:strRef>
          </c:tx>
          <c:xVal>
            <c:numRef>
              <c:f>Лист1!$B$5:$B$15</c:f>
              <c:numCache>
                <c:formatCode>General</c:formatCode>
                <c:ptCount val="11"/>
                <c:pt idx="0">
                  <c:v>0</c:v>
                </c:pt>
                <c:pt idx="1">
                  <c:v>8.5000000000000006E-2</c:v>
                </c:pt>
                <c:pt idx="2">
                  <c:v>0.17</c:v>
                </c:pt>
                <c:pt idx="3">
                  <c:v>0.255</c:v>
                </c:pt>
                <c:pt idx="4">
                  <c:v>0.34</c:v>
                </c:pt>
                <c:pt idx="5">
                  <c:v>0.42499999999999999</c:v>
                </c:pt>
                <c:pt idx="6">
                  <c:v>0.51</c:v>
                </c:pt>
                <c:pt idx="7">
                  <c:v>0.59499999999999997</c:v>
                </c:pt>
                <c:pt idx="8">
                  <c:v>0.68</c:v>
                </c:pt>
                <c:pt idx="9">
                  <c:v>0.76500000000000001</c:v>
                </c:pt>
                <c:pt idx="10">
                  <c:v>0.85</c:v>
                </c:pt>
              </c:numCache>
            </c:numRef>
          </c:xVal>
          <c:yVal>
            <c:numRef>
              <c:f>Лист1!$C$5:$C$15</c:f>
              <c:numCache>
                <c:formatCode>General</c:formatCode>
                <c:ptCount val="11"/>
                <c:pt idx="0">
                  <c:v>-0.33333333333333331</c:v>
                </c:pt>
                <c:pt idx="1">
                  <c:v>-0.21791584931898883</c:v>
                </c:pt>
                <c:pt idx="2">
                  <c:v>-0.1097589678963681</c:v>
                </c:pt>
                <c:pt idx="3">
                  <c:v>-8.5470851672803105E-3</c:v>
                </c:pt>
                <c:pt idx="4">
                  <c:v>8.6222935894037234E-2</c:v>
                </c:pt>
                <c:pt idx="5">
                  <c:v>0.17494798575979364</c:v>
                </c:pt>
                <c:pt idx="6">
                  <c:v>0.25779567982634621</c:v>
                </c:pt>
                <c:pt idx="7">
                  <c:v>0.33466813269657647</c:v>
                </c:pt>
                <c:pt idx="8">
                  <c:v>0.40522217689115608</c:v>
                </c:pt>
                <c:pt idx="9">
                  <c:v>0.4689634035940457</c:v>
                </c:pt>
                <c:pt idx="10">
                  <c:v>0.52548294605967971</c:v>
                </c:pt>
              </c:numCache>
            </c:numRef>
          </c:yVal>
          <c:smooth val="1"/>
        </c:ser>
        <c:axId val="67565440"/>
        <c:axId val="67563520"/>
      </c:scatterChart>
      <c:valAx>
        <c:axId val="67565440"/>
        <c:scaling>
          <c:orientation val="minMax"/>
        </c:scaling>
        <c:axPos val="b"/>
        <c:numFmt formatCode="General" sourceLinked="1"/>
        <c:tickLblPos val="nextTo"/>
        <c:crossAx val="67563520"/>
        <c:crosses val="autoZero"/>
        <c:crossBetween val="midCat"/>
      </c:valAx>
      <c:valAx>
        <c:axId val="67563520"/>
        <c:scaling>
          <c:orientation val="minMax"/>
        </c:scaling>
        <c:axPos val="l"/>
        <c:majorGridlines/>
        <c:numFmt formatCode="General" sourceLinked="1"/>
        <c:tickLblPos val="nextTo"/>
        <c:crossAx val="67565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4.7212228813268538E-2"/>
          <c:y val="5.2957418365483802E-2"/>
          <c:w val="0.65542551126870918"/>
          <c:h val="0.73042923325581677"/>
        </c:manualLayout>
      </c:layout>
      <c:lineChart>
        <c:grouping val="standard"/>
        <c:ser>
          <c:idx val="0"/>
          <c:order val="0"/>
          <c:tx>
            <c:v>Метод половинного деления</c:v>
          </c:tx>
          <c:val>
            <c:numRef>
              <c:f>Лист1!$D$20:$D$27</c:f>
              <c:numCache>
                <c:formatCode>General</c:formatCode>
                <c:ptCount val="8"/>
                <c:pt idx="0">
                  <c:v>0.42499999999999999</c:v>
                </c:pt>
                <c:pt idx="1">
                  <c:v>0.21249999999999999</c:v>
                </c:pt>
                <c:pt idx="2">
                  <c:v>0.31874999999999998</c:v>
                </c:pt>
                <c:pt idx="3">
                  <c:v>0.265625</c:v>
                </c:pt>
                <c:pt idx="4">
                  <c:v>0.23906250000000001</c:v>
                </c:pt>
                <c:pt idx="5">
                  <c:v>0.25234374999999998</c:v>
                </c:pt>
                <c:pt idx="6">
                  <c:v>0.25898437499999999</c:v>
                </c:pt>
                <c:pt idx="7">
                  <c:v>0.26230468750000002</c:v>
                </c:pt>
              </c:numCache>
            </c:numRef>
          </c:val>
        </c:ser>
        <c:ser>
          <c:idx val="1"/>
          <c:order val="1"/>
          <c:tx>
            <c:v>Метод Ньютона</c:v>
          </c:tx>
          <c:val>
            <c:numRef>
              <c:f>Лист1!$B$31:$B$34</c:f>
              <c:numCache>
                <c:formatCode>General</c:formatCode>
                <c:ptCount val="4"/>
                <c:pt idx="0">
                  <c:v>0</c:v>
                </c:pt>
                <c:pt idx="1">
                  <c:v>0.23809523809523811</c:v>
                </c:pt>
                <c:pt idx="2">
                  <c:v>0.26221358269216799</c:v>
                </c:pt>
                <c:pt idx="3">
                  <c:v>0.2624414450738119</c:v>
                </c:pt>
              </c:numCache>
            </c:numRef>
          </c:val>
        </c:ser>
        <c:ser>
          <c:idx val="2"/>
          <c:order val="2"/>
          <c:tx>
            <c:v>Метод простой итерации</c:v>
          </c:tx>
          <c:val>
            <c:numRef>
              <c:f>Лист1!$G$31:$G$33</c:f>
              <c:numCache>
                <c:formatCode>General</c:formatCode>
                <c:ptCount val="3"/>
                <c:pt idx="0">
                  <c:v>0</c:v>
                </c:pt>
                <c:pt idx="1">
                  <c:v>0.23809523809523811</c:v>
                </c:pt>
                <c:pt idx="2">
                  <c:v>0.26221358269216799</c:v>
                </c:pt>
              </c:numCache>
            </c:numRef>
          </c:val>
        </c:ser>
        <c:marker val="1"/>
        <c:axId val="80054912"/>
        <c:axId val="80356864"/>
      </c:lineChart>
      <c:catAx>
        <c:axId val="80054912"/>
        <c:scaling>
          <c:orientation val="minMax"/>
        </c:scaling>
        <c:axPos val="b"/>
        <c:tickLblPos val="nextTo"/>
        <c:crossAx val="80356864"/>
        <c:crosses val="autoZero"/>
        <c:auto val="1"/>
        <c:lblAlgn val="ctr"/>
        <c:lblOffset val="100"/>
      </c:catAx>
      <c:valAx>
        <c:axId val="80356864"/>
        <c:scaling>
          <c:orientation val="minMax"/>
        </c:scaling>
        <c:axPos val="l"/>
        <c:majorGridlines/>
        <c:numFmt formatCode="General" sourceLinked="1"/>
        <c:tickLblPos val="nextTo"/>
        <c:crossAx val="8005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76200</xdr:rowOff>
    </xdr:from>
    <xdr:to>
      <xdr:col>10</xdr:col>
      <xdr:colOff>76200</xdr:colOff>
      <xdr:row>14</xdr:row>
      <xdr:rowOff>104775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212911</xdr:colOff>
      <xdr:row>35</xdr:row>
      <xdr:rowOff>123265</xdr:rowOff>
    </xdr:from>
    <xdr:to>
      <xdr:col>12</xdr:col>
      <xdr:colOff>324970</xdr:colOff>
      <xdr:row>51</xdr:row>
      <xdr:rowOff>100853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0"/>
  <sheetViews>
    <sheetView tabSelected="1" zoomScale="85" zoomScaleNormal="85" workbookViewId="0">
      <selection activeCell="V23" sqref="V23"/>
    </sheetView>
  </sheetViews>
  <sheetFormatPr defaultRowHeight="15"/>
  <sheetData>
    <row r="1" spans="1:10">
      <c r="A1" s="1"/>
      <c r="B1" s="1"/>
      <c r="C1" s="1"/>
      <c r="D1" s="1"/>
      <c r="E1" s="1"/>
      <c r="F1" s="1"/>
      <c r="G1" s="1"/>
      <c r="H1" s="1"/>
      <c r="I1" s="1"/>
      <c r="J1" s="1"/>
    </row>
    <row r="3" spans="1:10" ht="18.75">
      <c r="E3" s="9" t="s">
        <v>10</v>
      </c>
      <c r="F3" s="11"/>
      <c r="G3" s="11"/>
    </row>
    <row r="4" spans="1:10">
      <c r="B4" s="15" t="s">
        <v>0</v>
      </c>
      <c r="C4" s="15" t="s">
        <v>1</v>
      </c>
    </row>
    <row r="5" spans="1:10">
      <c r="B5" s="2">
        <v>0</v>
      </c>
      <c r="C5" s="2">
        <f>B5-1/(3+SIN(3.6*B5))</f>
        <v>-0.33333333333333331</v>
      </c>
    </row>
    <row r="6" spans="1:10">
      <c r="B6" s="2">
        <v>8.5000000000000006E-2</v>
      </c>
      <c r="C6" s="2">
        <f t="shared" ref="C6:C15" si="0">B6-1/(3+SIN(3.6*B6))</f>
        <v>-0.21791584931898883</v>
      </c>
    </row>
    <row r="7" spans="1:10">
      <c r="B7" s="2">
        <v>0.17</v>
      </c>
      <c r="C7" s="2">
        <f t="shared" si="0"/>
        <v>-0.1097589678963681</v>
      </c>
    </row>
    <row r="8" spans="1:10">
      <c r="B8" s="2">
        <v>0.255</v>
      </c>
      <c r="C8" s="2">
        <f t="shared" si="0"/>
        <v>-8.5470851672803105E-3</v>
      </c>
    </row>
    <row r="9" spans="1:10">
      <c r="B9" s="2">
        <v>0.34</v>
      </c>
      <c r="C9" s="2">
        <f t="shared" si="0"/>
        <v>8.6222935894037234E-2</v>
      </c>
    </row>
    <row r="10" spans="1:10">
      <c r="B10" s="2">
        <v>0.42499999999999999</v>
      </c>
      <c r="C10" s="2">
        <f t="shared" si="0"/>
        <v>0.17494798575979364</v>
      </c>
    </row>
    <row r="11" spans="1:10">
      <c r="B11" s="2">
        <v>0.51</v>
      </c>
      <c r="C11" s="2">
        <f t="shared" si="0"/>
        <v>0.25779567982634621</v>
      </c>
    </row>
    <row r="12" spans="1:10">
      <c r="B12" s="2">
        <v>0.59499999999999997</v>
      </c>
      <c r="C12" s="2">
        <f t="shared" si="0"/>
        <v>0.33466813269657647</v>
      </c>
    </row>
    <row r="13" spans="1:10">
      <c r="B13" s="2">
        <v>0.68</v>
      </c>
      <c r="C13" s="2">
        <f t="shared" si="0"/>
        <v>0.40522217689115608</v>
      </c>
    </row>
    <row r="14" spans="1:10">
      <c r="B14" s="2">
        <v>0.76500000000000001</v>
      </c>
      <c r="C14" s="2">
        <f t="shared" si="0"/>
        <v>0.4689634035940457</v>
      </c>
    </row>
    <row r="15" spans="1:10">
      <c r="B15" s="2">
        <v>0.85</v>
      </c>
      <c r="C15" s="2">
        <f t="shared" si="0"/>
        <v>0.52548294605967971</v>
      </c>
    </row>
    <row r="17" spans="2:12" ht="18.75">
      <c r="E17" s="9" t="s">
        <v>9</v>
      </c>
      <c r="F17" s="10"/>
      <c r="G17" s="10"/>
      <c r="H17" s="10"/>
    </row>
    <row r="18" spans="2:12" ht="15.75">
      <c r="C18" s="6" t="s">
        <v>8</v>
      </c>
      <c r="D18" s="7"/>
      <c r="E18" s="7"/>
      <c r="F18" s="7"/>
      <c r="G18" s="7"/>
      <c r="H18" s="4" t="s">
        <v>7</v>
      </c>
      <c r="I18">
        <v>1E-3</v>
      </c>
    </row>
    <row r="19" spans="2:12">
      <c r="C19" s="15" t="s">
        <v>2</v>
      </c>
      <c r="D19" s="15" t="s">
        <v>0</v>
      </c>
      <c r="E19" s="15" t="s">
        <v>3</v>
      </c>
      <c r="F19" s="15" t="s">
        <v>4</v>
      </c>
      <c r="G19" s="15" t="s">
        <v>1</v>
      </c>
      <c r="H19" s="15" t="s">
        <v>5</v>
      </c>
      <c r="I19" s="15" t="s">
        <v>6</v>
      </c>
    </row>
    <row r="20" spans="2:12">
      <c r="C20" s="2">
        <v>0</v>
      </c>
      <c r="D20" s="2">
        <f>(C20+E20)/2</f>
        <v>0.42499999999999999</v>
      </c>
      <c r="E20" s="2">
        <v>0.85</v>
      </c>
      <c r="F20" s="2">
        <f>C20-1/(3+SIN(3.6*C20))</f>
        <v>-0.33333333333333331</v>
      </c>
      <c r="G20" s="2">
        <f>D20-1/(3+SIN(3.6*D20))</f>
        <v>0.17494798575979364</v>
      </c>
      <c r="H20" s="2">
        <f>F20*G20</f>
        <v>-5.8315995253264544E-2</v>
      </c>
      <c r="I20" s="2" t="str">
        <f>IF(ABS(C31)&lt;$D$29,"корень","   ")</f>
        <v xml:space="preserve">   </v>
      </c>
    </row>
    <row r="21" spans="2:12">
      <c r="C21" s="5">
        <f>IF(H20&lt;0,C20,D20)</f>
        <v>0</v>
      </c>
      <c r="D21" s="2">
        <f>(C21+E21)/2</f>
        <v>0.21249999999999999</v>
      </c>
      <c r="E21" s="5">
        <f>IF(H20&lt;0,D20,E20)</f>
        <v>0.42499999999999999</v>
      </c>
      <c r="F21" s="2">
        <f>C21-1/(3+SIN(3.6*C21))</f>
        <v>-0.33333333333333331</v>
      </c>
      <c r="G21" s="2">
        <f>D21-1/(3+SIN(3.6*D21))</f>
        <v>-5.8316514604743214E-2</v>
      </c>
      <c r="H21" s="2">
        <f>F21*G21</f>
        <v>1.9438838201581071E-2</v>
      </c>
      <c r="I21" s="2" t="str">
        <f>IF(ABS(G21)&lt;$I$18,"корень","   ")</f>
        <v xml:space="preserve">   </v>
      </c>
    </row>
    <row r="22" spans="2:12">
      <c r="C22" s="5">
        <f>IF(H21&lt;0,C21,D21)</f>
        <v>0.21249999999999999</v>
      </c>
      <c r="D22" s="2">
        <f t="shared" ref="D22:D27" si="1">(C22+E22)/2</f>
        <v>0.31874999999999998</v>
      </c>
      <c r="E22" s="5">
        <f>IF(H21&lt;0,D21,E21)</f>
        <v>0.42499999999999999</v>
      </c>
      <c r="F22" s="2">
        <f t="shared" ref="F22:F27" si="2">C22-1/(3+SIN(3.6*C22))</f>
        <v>-5.8316514604743214E-2</v>
      </c>
      <c r="G22" s="2">
        <f t="shared" ref="G22:G27" si="3">D22-1/(3+SIN(3.6*D22))</f>
        <v>6.3109279208911073E-2</v>
      </c>
      <c r="H22" s="2">
        <f>F22*G22</f>
        <v>-3.6803132026812799E-3</v>
      </c>
      <c r="I22" s="2" t="str">
        <f>IF(ABS(G22)&lt;$I$18,"корень","   ")</f>
        <v xml:space="preserve">   </v>
      </c>
    </row>
    <row r="23" spans="2:12">
      <c r="C23" s="5">
        <f>IF(H22&lt;0,C22,D22)</f>
        <v>0.21249999999999999</v>
      </c>
      <c r="D23" s="2">
        <f t="shared" si="1"/>
        <v>0.265625</v>
      </c>
      <c r="E23" s="5">
        <f>IF(H22&lt;0,D22,E22)</f>
        <v>0.31874999999999998</v>
      </c>
      <c r="F23" s="2">
        <f t="shared" si="2"/>
        <v>-5.8316514604743214E-2</v>
      </c>
      <c r="G23" s="2">
        <f t="shared" si="3"/>
        <v>3.6415572819298858E-3</v>
      </c>
      <c r="H23" s="2">
        <f>F23*G23</f>
        <v>-2.1236292841567318E-4</v>
      </c>
      <c r="I23" s="2" t="str">
        <f>IF(ABS(G23)&lt;$I$18,"корень","   ")</f>
        <v xml:space="preserve">   </v>
      </c>
    </row>
    <row r="24" spans="2:12">
      <c r="C24" s="5">
        <f>IF(H23&lt;0,C23,D23)</f>
        <v>0.21249999999999999</v>
      </c>
      <c r="D24" s="2">
        <f t="shared" si="1"/>
        <v>0.23906250000000001</v>
      </c>
      <c r="E24" s="5">
        <f>IF(H23&lt;0,D23,E23)</f>
        <v>0.265625</v>
      </c>
      <c r="F24" s="2">
        <f t="shared" si="2"/>
        <v>-5.8316514604743214E-2</v>
      </c>
      <c r="G24" s="2">
        <f t="shared" si="3"/>
        <v>-2.7018774504043663E-2</v>
      </c>
      <c r="H24" s="2">
        <f>F24*G24</f>
        <v>1.575640757967326E-3</v>
      </c>
      <c r="I24" s="2" t="str">
        <f>IF(ABS(G24)&lt;$I$18,"корень","   ")</f>
        <v xml:space="preserve">   </v>
      </c>
    </row>
    <row r="25" spans="2:12">
      <c r="C25" s="5">
        <f>IF(H24&lt;0,C24,D24)</f>
        <v>0.23906250000000001</v>
      </c>
      <c r="D25" s="2">
        <f t="shared" si="1"/>
        <v>0.25234374999999998</v>
      </c>
      <c r="E25" s="5">
        <f>IF(H24&lt;0,D24,E24)</f>
        <v>0.265625</v>
      </c>
      <c r="F25" s="2">
        <f t="shared" si="2"/>
        <v>-2.7018774504043663E-2</v>
      </c>
      <c r="G25" s="2">
        <f t="shared" si="3"/>
        <v>-1.1609909548637554E-2</v>
      </c>
      <c r="H25" s="2">
        <f>F25*G25</f>
        <v>3.1368552810698139E-4</v>
      </c>
      <c r="I25" s="2" t="str">
        <f>IF(ABS(G25)&lt;$I$18,"корень","   ")</f>
        <v xml:space="preserve">   </v>
      </c>
    </row>
    <row r="26" spans="2:12">
      <c r="C26" s="5">
        <f>IF(H25&lt;0,C25,D25)</f>
        <v>0.25234374999999998</v>
      </c>
      <c r="D26" s="2">
        <f t="shared" si="1"/>
        <v>0.25898437499999999</v>
      </c>
      <c r="E26" s="5">
        <f>IF(H25&lt;0,D25,E25)</f>
        <v>0.265625</v>
      </c>
      <c r="F26" s="2">
        <f t="shared" si="2"/>
        <v>-1.1609909548637554E-2</v>
      </c>
      <c r="G26" s="2">
        <f t="shared" si="3"/>
        <v>-3.9646198191258808E-3</v>
      </c>
      <c r="H26" s="2">
        <f>F26*G26</f>
        <v>4.6028877494787255E-5</v>
      </c>
      <c r="I26" s="2" t="str">
        <f>IF(ABS(G26)&lt;$I$18,"корень","   ")</f>
        <v xml:space="preserve">   </v>
      </c>
    </row>
    <row r="27" spans="2:12">
      <c r="C27" s="5">
        <f>IF(H26&lt;0,C26,D26)</f>
        <v>0.25898437499999999</v>
      </c>
      <c r="D27" s="2">
        <f t="shared" si="1"/>
        <v>0.26230468750000002</v>
      </c>
      <c r="E27" s="5">
        <f>IF(H26&lt;0,D26,E26)</f>
        <v>0.265625</v>
      </c>
      <c r="F27" s="2">
        <f t="shared" si="2"/>
        <v>-3.9646198191258808E-3</v>
      </c>
      <c r="G27" s="2">
        <f t="shared" si="3"/>
        <v>-1.5665672329628899E-4</v>
      </c>
      <c r="H27" s="2">
        <f>F27*G27</f>
        <v>6.2108434997978646E-7</v>
      </c>
      <c r="I27" s="2" t="str">
        <f>IF(ABS(G27)&lt;$I$18,"корень","   ")</f>
        <v>корень</v>
      </c>
    </row>
    <row r="28" spans="2:12" ht="15.75">
      <c r="C28" s="12" t="s">
        <v>11</v>
      </c>
      <c r="D28" s="13"/>
      <c r="E28" s="3"/>
      <c r="G28" s="17" t="s">
        <v>14</v>
      </c>
      <c r="H28" s="8"/>
      <c r="I28" s="8"/>
      <c r="J28" s="8"/>
    </row>
    <row r="29" spans="2:12">
      <c r="C29" s="14" t="s">
        <v>12</v>
      </c>
      <c r="D29">
        <v>9.9999999999999995E-7</v>
      </c>
      <c r="E29" s="3"/>
      <c r="H29" s="4" t="s">
        <v>7</v>
      </c>
      <c r="I29">
        <v>1E-3</v>
      </c>
    </row>
    <row r="30" spans="2:12">
      <c r="B30" s="15" t="s">
        <v>0</v>
      </c>
      <c r="C30" s="16" t="s">
        <v>1</v>
      </c>
      <c r="D30" s="15" t="s">
        <v>13</v>
      </c>
      <c r="E30" s="16" t="s">
        <v>6</v>
      </c>
      <c r="G30" s="15" t="s">
        <v>0</v>
      </c>
      <c r="H30" s="15" t="s">
        <v>1</v>
      </c>
      <c r="I30" s="15" t="s">
        <v>17</v>
      </c>
      <c r="J30" s="15" t="s">
        <v>15</v>
      </c>
      <c r="K30" s="16" t="s">
        <v>16</v>
      </c>
      <c r="L30" s="16" t="s">
        <v>6</v>
      </c>
    </row>
    <row r="31" spans="2:12">
      <c r="B31" s="2">
        <v>0</v>
      </c>
      <c r="C31" s="2">
        <f>B31-1/(3+SIN(3.6*B31))</f>
        <v>-0.33333333333333331</v>
      </c>
      <c r="D31" s="2">
        <f>1+(3.6*COS(3.6*B31))/(3+SIN(3.6*B31))^2</f>
        <v>1.4</v>
      </c>
      <c r="E31" s="2" t="str">
        <f>IF(ABS(C31)&lt;$D$29,"корень","   ")</f>
        <v xml:space="preserve">   </v>
      </c>
      <c r="G31" s="2">
        <v>0</v>
      </c>
      <c r="H31" s="2">
        <f>G31-1/(3+SIN(3.6*G31))</f>
        <v>-0.33333333333333331</v>
      </c>
      <c r="I31" s="2">
        <f>1/MAX(J31,K31)</f>
        <v>0.7142857142857143</v>
      </c>
      <c r="J31" s="19">
        <f>1+(3.6*COS(3.6*B31))/(3+SIN(3.6*B31))^2</f>
        <v>1.4</v>
      </c>
      <c r="K31" s="2">
        <f>1+(3.6*COS(3.6*0.85))/(3+SIN(3.6*0.85))^2</f>
        <v>0.62214052602195202</v>
      </c>
      <c r="L31" s="2" t="str">
        <f>IF(ABS(C31)&lt;$I$29,"корень","   ")</f>
        <v xml:space="preserve">   </v>
      </c>
    </row>
    <row r="32" spans="2:12">
      <c r="B32" s="2">
        <f>B31-C31/D31</f>
        <v>0.23809523809523811</v>
      </c>
      <c r="C32" s="2">
        <f>B32-1/(3+SIN(3.6*B32))</f>
        <v>-2.8147189711775406E-2</v>
      </c>
      <c r="D32" s="2">
        <f>1+(3.6*COS(3.6*B32))/(3+SIN(3.6*B32))^2</f>
        <v>1.1670448441705399</v>
      </c>
      <c r="E32" s="2" t="str">
        <f>IF(ABS(C32)&lt;$D$29,"корень","   ")</f>
        <v xml:space="preserve">   </v>
      </c>
      <c r="G32" s="2">
        <f>G31-H31/J31</f>
        <v>0.23809523809523811</v>
      </c>
      <c r="H32" s="2">
        <f>G32-1/(3+SIN(3.6*G32))</f>
        <v>-2.8147189711775406E-2</v>
      </c>
      <c r="I32" s="2">
        <f>1/MAX(J32,K32)</f>
        <v>0.85686510248090375</v>
      </c>
      <c r="J32" s="19">
        <f>1+(3.6*COS(3.6*B32))/(3+SIN(3.6*B32))^2</f>
        <v>1.1670448441705399</v>
      </c>
      <c r="K32" s="2">
        <f>1+(3.6*COS(3.6*0.85))/(3+SIN(3.6*0.85))^2</f>
        <v>0.62214052602195202</v>
      </c>
      <c r="L32" s="2" t="str">
        <f>IF(ABS(C32)&lt;$I$29,"корень","   ")</f>
        <v xml:space="preserve">   </v>
      </c>
    </row>
    <row r="33" spans="2:12">
      <c r="B33" s="2">
        <f t="shared" ref="B33:B34" si="4">B32-C32/D32</f>
        <v>0.26221358269216799</v>
      </c>
      <c r="C33" s="2">
        <f t="shared" ref="C33:C34" si="5">B33-1/(3+SIN(3.6*B33))</f>
        <v>-2.6101178013165915E-4</v>
      </c>
      <c r="D33" s="2">
        <f t="shared" ref="D33:D34" si="6">1+(3.6*COS(3.6*B33))/(3+SIN(3.6*B33))^2</f>
        <v>1.1454799087439165</v>
      </c>
      <c r="E33" s="2" t="str">
        <f t="shared" ref="E33:E34" si="7">IF(ABS(C33)&lt;$D$29,"корень","   ")</f>
        <v xml:space="preserve">   </v>
      </c>
      <c r="G33" s="2">
        <f t="shared" ref="G33:G35" si="8">G32-H32/J32</f>
        <v>0.26221358269216799</v>
      </c>
      <c r="H33" s="2">
        <f t="shared" ref="H33:H35" si="9">G33-1/(3+SIN(3.6*G33))</f>
        <v>-2.6101178013165915E-4</v>
      </c>
      <c r="I33" s="2">
        <f t="shared" ref="I33:I35" si="10">1/MAX(J33,K33)</f>
        <v>0.87299654264259996</v>
      </c>
      <c r="J33" s="19">
        <f t="shared" ref="J33:J35" si="11">1+(3.6*COS(3.6*B33))/(3+SIN(3.6*B33))^2</f>
        <v>1.1454799087439165</v>
      </c>
      <c r="K33" s="2">
        <f t="shared" ref="K33:K35" si="12">1+(3.6*COS(3.6*0.85))/(3+SIN(3.6*0.85))^2</f>
        <v>0.62214052602195202</v>
      </c>
      <c r="L33" s="2" t="str">
        <f>IF(ABS(C33)&lt;$I$29,"корень","   ")</f>
        <v>корень</v>
      </c>
    </row>
    <row r="34" spans="2:12">
      <c r="B34" s="2">
        <f t="shared" si="4"/>
        <v>0.2624414450738119</v>
      </c>
      <c r="C34" s="2">
        <f t="shared" si="5"/>
        <v>-2.2957576728543927E-8</v>
      </c>
      <c r="D34" s="2">
        <f t="shared" si="6"/>
        <v>1.1452784116785346</v>
      </c>
      <c r="E34" s="2" t="str">
        <f t="shared" si="7"/>
        <v>корень</v>
      </c>
      <c r="J34" s="18"/>
    </row>
    <row r="35" spans="2:12">
      <c r="J35" s="18"/>
    </row>
    <row r="57" spans="3:9" ht="18.75">
      <c r="C57" s="20" t="s">
        <v>19</v>
      </c>
      <c r="D57" s="20"/>
      <c r="H57" s="20" t="s">
        <v>18</v>
      </c>
    </row>
    <row r="59" spans="3:9">
      <c r="C59" t="s">
        <v>0</v>
      </c>
      <c r="D59" t="s">
        <v>1</v>
      </c>
      <c r="H59" t="s">
        <v>0</v>
      </c>
      <c r="I59" t="s">
        <v>1</v>
      </c>
    </row>
    <row r="60" spans="3:9">
      <c r="C60">
        <v>0.26162082279221083</v>
      </c>
      <c r="D60">
        <f>C60-1/(3+SIN(3.6*C60))</f>
        <v>-9.4016173381200607E-4</v>
      </c>
      <c r="H60">
        <v>0</v>
      </c>
      <c r="I60">
        <f>H60-1/(3+SIN(3.6*H60))</f>
        <v>-0.33333333333333331</v>
      </c>
    </row>
  </sheetData>
  <mergeCells count="5">
    <mergeCell ref="C18:G18"/>
    <mergeCell ref="E17:H17"/>
    <mergeCell ref="E3:G3"/>
    <mergeCell ref="C28:D28"/>
    <mergeCell ref="G28:J2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2019-02-28T05:05:37Z</dcterms:created>
  <dcterms:modified xsi:type="dcterms:W3CDTF">2019-02-28T07:36:56Z</dcterms:modified>
</cp:coreProperties>
</file>