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rmerlin/Desktop/Graduate/Research Related/Resource Estimator Files/"/>
    </mc:Choice>
  </mc:AlternateContent>
  <xr:revisionPtr revIDLastSave="0" documentId="13_ncr:1_{0BCBD0C0-67D1-7147-8B81-A2950814E3D6}" xr6:coauthVersionLast="47" xr6:coauthVersionMax="47" xr10:uidLastSave="{00000000-0000-0000-0000-000000000000}"/>
  <bookViews>
    <workbookView xWindow="0" yWindow="0" windowWidth="40960" windowHeight="25600" xr2:uid="{00000000-000D-0000-FFFF-FFFF00000000}"/>
  </bookViews>
  <sheets>
    <sheet name="Estimator" sheetId="5" r:id="rId1"/>
  </sheets>
  <definedNames>
    <definedName name="Basic">#REF!</definedName>
    <definedName name="Intermediate">#REF!</definedName>
    <definedName name="Pi">#REF!</definedName>
    <definedName name="Piii">#REF!</definedName>
    <definedName name="PilotSkill">Estimator!#REF!</definedName>
    <definedName name="PilotSkillLevel">Estimator!#REF!</definedName>
    <definedName name="_xlnm.Print_Area" localSheetId="0">Estimator!$A$1:$S$22</definedName>
    <definedName name="Professional">#REF!</definedName>
    <definedName name="We">#REF!</definedName>
    <definedName name="WindSpe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M11" i="5"/>
  <c r="M9" i="5"/>
  <c r="M7" i="5"/>
  <c r="M16" i="5" l="1"/>
  <c r="Q7" i="5" s="1"/>
  <c r="Q9" i="5" l="1"/>
  <c r="Q15" i="5"/>
</calcChain>
</file>

<file path=xl/sharedStrings.xml><?xml version="1.0" encoding="utf-8"?>
<sst xmlns="http://schemas.openxmlformats.org/spreadsheetml/2006/main" count="55" uniqueCount="41">
  <si>
    <t>/ft</t>
  </si>
  <si>
    <t>Number of Spans</t>
  </si>
  <si>
    <t>hr</t>
  </si>
  <si>
    <t>Number of Batteries</t>
  </si>
  <si>
    <t>%</t>
  </si>
  <si>
    <t>min</t>
  </si>
  <si>
    <t>Basic</t>
  </si>
  <si>
    <t>Intermediate</t>
  </si>
  <si>
    <t>Professional</t>
  </si>
  <si>
    <t>/min</t>
  </si>
  <si>
    <t>Width of Deck</t>
  </si>
  <si>
    <t>Length of Deck</t>
  </si>
  <si>
    <t>Error Factor</t>
  </si>
  <si>
    <t>Total Bridge Inspection Time</t>
  </si>
  <si>
    <t>Adjustment Time</t>
  </si>
  <si>
    <t>/sec</t>
  </si>
  <si>
    <t>mph</t>
  </si>
  <si>
    <t>Heigh of Vertical Element</t>
  </si>
  <si>
    <t>Length of Longitudinal Element</t>
  </si>
  <si>
    <t>Length of Horizontal Element</t>
  </si>
  <si>
    <t>Length of Grade Beam</t>
  </si>
  <si>
    <t>1.00 - 1.75</t>
  </si>
  <si>
    <t>1.75 - 2.30</t>
  </si>
  <si>
    <t>2.30 - 3.00</t>
  </si>
  <si>
    <t>Flight Time Per Span</t>
  </si>
  <si>
    <t>Inspection Plan</t>
  </si>
  <si>
    <t>Flight Speed (mph)</t>
  </si>
  <si>
    <t>Time for Total Vertical Flights</t>
  </si>
  <si>
    <t>Time for Total Horizontal Flights</t>
  </si>
  <si>
    <t>Time for Total Longitudinal Flights</t>
  </si>
  <si>
    <t>Time for Total Isolated Flights</t>
  </si>
  <si>
    <t>Inspection Time of Isolated Element</t>
  </si>
  <si>
    <t># of Vertical Flights</t>
  </si>
  <si>
    <t># of Horizontal Flights</t>
  </si>
  <si>
    <t># of Longitudinal Flights</t>
  </si>
  <si>
    <t># of Isolated Elements</t>
  </si>
  <si>
    <t>Bridge Characteristics</t>
  </si>
  <si>
    <t>UAV Characteristics</t>
  </si>
  <si>
    <t>Time per battery swap</t>
  </si>
  <si>
    <t>Flight time per battery</t>
  </si>
  <si>
    <t xml:space="preserve"> Flight Speed Ranges Based on Pilot Skill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</si>
</sst>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name val="Calibri"/>
      <family val="2"/>
    </font>
    <font>
      <b/>
      <sz val="14"/>
      <color theme="9" tint="-0.499984740745262"/>
      <name val="Calibri"/>
      <family val="2"/>
    </font>
    <font>
      <b/>
      <sz val="14"/>
      <color theme="7" tint="-0.249977111117893"/>
      <name val="Calibri"/>
      <family val="2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 (Body)"/>
    </font>
    <font>
      <b/>
      <sz val="14"/>
      <color theme="1"/>
      <name val="Calibri (Body)"/>
    </font>
    <font>
      <b/>
      <sz val="18"/>
      <color theme="8" tint="-0.499984740745262"/>
      <name val="Calibri"/>
      <family val="2"/>
      <scheme val="minor"/>
    </font>
    <font>
      <sz val="14"/>
      <color theme="1"/>
      <name val="Academy Engraved LET Plain:1.0"/>
    </font>
    <font>
      <b/>
      <sz val="36"/>
      <color theme="8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6" borderId="0" applyNumberFormat="0" applyBorder="0" applyAlignment="0" applyProtection="0"/>
    <xf numFmtId="0" fontId="16" fillId="7" borderId="13" applyNumberFormat="0" applyAlignment="0" applyProtection="0"/>
  </cellStyleXfs>
  <cellXfs count="46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2" fillId="9" borderId="1" xfId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0" fontId="19" fillId="10" borderId="1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vertical="center"/>
    </xf>
    <xf numFmtId="0" fontId="14" fillId="4" borderId="1" xfId="2" applyFont="1" applyFill="1" applyBorder="1" applyAlignment="1">
      <alignment horizontal="center" vertical="center"/>
    </xf>
    <xf numFmtId="2" fontId="18" fillId="11" borderId="13" xfId="4" applyNumberFormat="1" applyFont="1" applyFill="1" applyAlignment="1">
      <alignment horizontal="center" vertical="center"/>
    </xf>
    <xf numFmtId="0" fontId="7" fillId="13" borderId="1" xfId="1" applyFont="1" applyFill="1" applyBorder="1" applyAlignment="1">
      <alignment horizontal="center" vertical="center"/>
    </xf>
    <xf numFmtId="0" fontId="4" fillId="12" borderId="1" xfId="1" applyFont="1" applyFill="1" applyBorder="1" applyAlignment="1">
      <alignment horizontal="center" vertical="center"/>
    </xf>
    <xf numFmtId="0" fontId="10" fillId="13" borderId="1" xfId="1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0" fontId="20" fillId="10" borderId="1" xfId="1" applyFont="1" applyFill="1" applyBorder="1" applyAlignment="1">
      <alignment horizontal="left" vertical="center"/>
    </xf>
    <xf numFmtId="0" fontId="21" fillId="8" borderId="1" xfId="3" applyFont="1" applyFill="1" applyBorder="1" applyAlignment="1">
      <alignment horizontal="left" vertical="center"/>
    </xf>
    <xf numFmtId="0" fontId="21" fillId="10" borderId="1" xfId="1" applyFont="1" applyFill="1" applyBorder="1" applyAlignment="1">
      <alignment horizontal="left" vertical="center"/>
    </xf>
    <xf numFmtId="0" fontId="19" fillId="10" borderId="1" xfId="1" applyFont="1" applyFill="1" applyBorder="1" applyAlignment="1">
      <alignment horizontal="left" vertical="center"/>
    </xf>
    <xf numFmtId="0" fontId="15" fillId="12" borderId="11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2" fontId="15" fillId="11" borderId="1" xfId="0" applyNumberFormat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 wrapText="1"/>
    </xf>
    <xf numFmtId="2" fontId="17" fillId="11" borderId="13" xfId="4" applyNumberFormat="1" applyFont="1" applyFill="1" applyAlignment="1">
      <alignment horizontal="center" vertical="center"/>
    </xf>
    <xf numFmtId="0" fontId="13" fillId="2" borderId="3" xfId="1" applyFont="1" applyBorder="1" applyAlignment="1">
      <alignment horizontal="center" vertical="center" wrapText="1"/>
    </xf>
    <xf numFmtId="0" fontId="13" fillId="2" borderId="2" xfId="1" applyFont="1" applyBorder="1" applyAlignment="1">
      <alignment horizontal="center" vertical="center" wrapText="1"/>
    </xf>
    <xf numFmtId="1" fontId="22" fillId="11" borderId="1" xfId="0" applyNumberFormat="1" applyFont="1" applyFill="1" applyBorder="1" applyAlignment="1">
      <alignment horizontal="center" vertical="center"/>
    </xf>
    <xf numFmtId="0" fontId="11" fillId="9" borderId="11" xfId="1" applyFont="1" applyFill="1" applyBorder="1" applyAlignment="1">
      <alignment horizontal="center" vertical="center"/>
    </xf>
    <xf numFmtId="0" fontId="11" fillId="9" borderId="5" xfId="1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2" fontId="24" fillId="11" borderId="12" xfId="0" applyNumberFormat="1" applyFont="1" applyFill="1" applyBorder="1" applyAlignment="1">
      <alignment horizontal="center" vertical="center"/>
    </xf>
    <xf numFmtId="2" fontId="24" fillId="11" borderId="4" xfId="0" applyNumberFormat="1" applyFont="1" applyFill="1" applyBorder="1" applyAlignment="1">
      <alignment horizontal="center" vertical="center"/>
    </xf>
  </cellXfs>
  <cellStyles count="5">
    <cellStyle name="40% - Accent2" xfId="2" builtinId="35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0</xdr:row>
      <xdr:rowOff>8572</xdr:rowOff>
    </xdr:from>
    <xdr:to>
      <xdr:col>16</xdr:col>
      <xdr:colOff>371231</xdr:colOff>
      <xdr:row>5</xdr:row>
      <xdr:rowOff>2961221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A8014A-52C0-0A5D-47E1-0BEAC832F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76309" y="8572"/>
          <a:ext cx="6906845" cy="4281264"/>
        </a:xfrm>
        <a:prstGeom prst="rect">
          <a:avLst/>
        </a:prstGeom>
      </xdr:spPr>
    </xdr:pic>
    <xdr:clientData/>
  </xdr:twoCellAnchor>
  <xdr:twoCellAnchor editAs="oneCell">
    <xdr:from>
      <xdr:col>1</xdr:col>
      <xdr:colOff>801077</xdr:colOff>
      <xdr:row>3</xdr:row>
      <xdr:rowOff>97692</xdr:rowOff>
    </xdr:from>
    <xdr:to>
      <xdr:col>6</xdr:col>
      <xdr:colOff>2481384</xdr:colOff>
      <xdr:row>5</xdr:row>
      <xdr:rowOff>2578221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D1BCC3-CD2A-5960-EBEF-3C1E364C8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928077"/>
          <a:ext cx="5138615" cy="2978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3"/>
  <sheetViews>
    <sheetView tabSelected="1" zoomScale="130" zoomScaleNormal="130" workbookViewId="0">
      <selection activeCell="O14" sqref="O14"/>
    </sheetView>
  </sheetViews>
  <sheetFormatPr baseColWidth="10" defaultColWidth="9" defaultRowHeight="15"/>
  <cols>
    <col min="1" max="1" width="4.5" style="1" customWidth="1"/>
    <col min="2" max="2" width="20.5" style="1" customWidth="1"/>
    <col min="3" max="3" width="9.33203125" style="1" customWidth="1"/>
    <col min="4" max="4" width="5.5" style="1" customWidth="1"/>
    <col min="5" max="6" width="5" style="1" customWidth="1"/>
    <col min="7" max="7" width="34.5" style="1" customWidth="1"/>
    <col min="8" max="8" width="6.5" style="1" customWidth="1"/>
    <col min="9" max="9" width="5" style="1" customWidth="1"/>
    <col min="10" max="10" width="6.1640625" style="1" customWidth="1"/>
    <col min="11" max="11" width="15.5" style="1" customWidth="1"/>
    <col min="12" max="12" width="23.1640625" style="1" customWidth="1"/>
    <col min="13" max="13" width="8.33203125" style="1" customWidth="1"/>
    <col min="14" max="14" width="5.6640625" style="1" customWidth="1"/>
    <col min="15" max="15" width="5.83203125" style="1" customWidth="1"/>
    <col min="16" max="16" width="27.1640625" style="1" customWidth="1"/>
    <col min="17" max="17" width="12.83203125" style="1" customWidth="1"/>
    <col min="18" max="18" width="6.83203125" style="1" customWidth="1"/>
    <col min="19" max="19" width="3.1640625" style="1" customWidth="1"/>
    <col min="20" max="16384" width="9" style="1"/>
  </cols>
  <sheetData>
    <row r="1" spans="2:18" ht="25" customHeight="1">
      <c r="K1" s="43"/>
      <c r="L1" s="43"/>
      <c r="M1" s="43"/>
      <c r="N1" s="43"/>
      <c r="O1" s="43"/>
      <c r="P1" s="43"/>
      <c r="Q1" s="43"/>
      <c r="R1" s="43"/>
    </row>
    <row r="2" spans="2:18" ht="20" customHeight="1">
      <c r="K2" s="43"/>
      <c r="L2" s="43"/>
      <c r="M2" s="43"/>
      <c r="N2" s="43"/>
      <c r="O2" s="43"/>
      <c r="P2" s="43"/>
      <c r="Q2" s="43"/>
      <c r="R2" s="43"/>
    </row>
    <row r="3" spans="2:18" ht="20" customHeight="1">
      <c r="B3" s="43"/>
      <c r="C3" s="43"/>
      <c r="D3" s="43"/>
      <c r="E3" s="43"/>
      <c r="F3" s="43"/>
      <c r="G3" s="43"/>
      <c r="H3" s="43"/>
      <c r="I3" s="43"/>
      <c r="K3" s="43"/>
      <c r="L3" s="43"/>
      <c r="M3" s="43"/>
      <c r="N3" s="43"/>
      <c r="O3" s="43"/>
      <c r="P3" s="43"/>
      <c r="Q3" s="43"/>
      <c r="R3" s="43"/>
    </row>
    <row r="4" spans="2:18" ht="19" customHeight="1">
      <c r="B4" s="43"/>
      <c r="C4" s="43"/>
      <c r="D4" s="43"/>
      <c r="E4" s="43"/>
      <c r="F4" s="43"/>
      <c r="G4" s="43"/>
      <c r="H4" s="43"/>
      <c r="I4" s="43"/>
      <c r="K4" s="43"/>
      <c r="L4" s="43"/>
      <c r="M4" s="43"/>
      <c r="N4" s="43"/>
      <c r="O4" s="43"/>
      <c r="P4" s="43"/>
      <c r="Q4" s="43"/>
      <c r="R4" s="43"/>
    </row>
    <row r="5" spans="2:18" ht="20" customHeight="1">
      <c r="B5" s="43"/>
      <c r="C5" s="43"/>
      <c r="D5" s="43"/>
      <c r="E5" s="43"/>
      <c r="F5" s="43"/>
      <c r="G5" s="43"/>
      <c r="H5" s="43"/>
      <c r="I5" s="43"/>
      <c r="K5" s="43"/>
      <c r="L5" s="43"/>
      <c r="M5" s="43"/>
      <c r="N5" s="43"/>
      <c r="O5" s="43"/>
      <c r="P5" s="43"/>
      <c r="Q5" s="43"/>
      <c r="R5" s="43"/>
    </row>
    <row r="6" spans="2:18" ht="248" customHeight="1">
      <c r="B6" s="43"/>
      <c r="C6" s="43"/>
      <c r="D6" s="43"/>
      <c r="E6" s="43"/>
      <c r="F6" s="43"/>
      <c r="G6" s="43"/>
      <c r="H6" s="43"/>
      <c r="I6" s="43"/>
      <c r="K6" s="43"/>
      <c r="L6" s="43"/>
      <c r="M6" s="43"/>
      <c r="N6" s="43"/>
      <c r="O6" s="43"/>
      <c r="P6" s="43"/>
      <c r="Q6" s="43"/>
      <c r="R6" s="43"/>
    </row>
    <row r="7" spans="2:18" ht="29.25" customHeight="1">
      <c r="B7" s="27" t="s">
        <v>25</v>
      </c>
      <c r="C7" s="27"/>
      <c r="D7" s="27"/>
      <c r="G7" s="27" t="s">
        <v>36</v>
      </c>
      <c r="H7" s="27"/>
      <c r="I7" s="27"/>
      <c r="J7" s="7"/>
      <c r="K7" s="30" t="s">
        <v>27</v>
      </c>
      <c r="L7" s="30"/>
      <c r="M7" s="31">
        <f>(C9*(H9/($C$15*1.467)))/60 + (C14*C9)/60</f>
        <v>2.6057714155873661</v>
      </c>
      <c r="O7" s="7"/>
      <c r="P7" s="32" t="s">
        <v>13</v>
      </c>
      <c r="Q7" s="26">
        <f>M16*H15</f>
        <v>146.13701431492842</v>
      </c>
      <c r="R7" s="2"/>
    </row>
    <row r="8" spans="2:18" ht="27.5" customHeight="1">
      <c r="B8" s="27"/>
      <c r="C8" s="27"/>
      <c r="D8" s="27"/>
      <c r="G8" s="27"/>
      <c r="H8" s="27"/>
      <c r="I8" s="27"/>
      <c r="J8" s="7"/>
      <c r="K8" s="30"/>
      <c r="L8" s="30"/>
      <c r="M8" s="31"/>
      <c r="N8" s="9" t="s">
        <v>5</v>
      </c>
      <c r="O8" s="7"/>
      <c r="P8" s="33"/>
      <c r="Q8" s="26"/>
      <c r="R8" s="8" t="s">
        <v>5</v>
      </c>
    </row>
    <row r="9" spans="2:18" ht="27" customHeight="1">
      <c r="B9" s="20" t="s">
        <v>32</v>
      </c>
      <c r="C9" s="5">
        <v>8</v>
      </c>
      <c r="D9" s="11"/>
      <c r="G9" s="23" t="s">
        <v>17</v>
      </c>
      <c r="H9" s="14">
        <v>35</v>
      </c>
      <c r="I9" s="11" t="s">
        <v>0</v>
      </c>
      <c r="J9" s="7"/>
      <c r="K9" s="30" t="s">
        <v>28</v>
      </c>
      <c r="L9" s="30"/>
      <c r="M9" s="31">
        <f>(C10*(H10/($C$15*1.467)))/60 + (C14*C9)/60</f>
        <v>3.7327880027266529</v>
      </c>
      <c r="O9" s="7"/>
      <c r="Q9" s="44">
        <f>Q7/60</f>
        <v>2.435616905248807</v>
      </c>
    </row>
    <row r="10" spans="2:18" ht="26" customHeight="1">
      <c r="B10" s="20" t="s">
        <v>33</v>
      </c>
      <c r="C10" s="5">
        <v>8</v>
      </c>
      <c r="D10" s="11"/>
      <c r="G10" s="23" t="s">
        <v>19</v>
      </c>
      <c r="H10" s="14">
        <v>66</v>
      </c>
      <c r="I10" s="11" t="s">
        <v>0</v>
      </c>
      <c r="J10" s="7"/>
      <c r="K10" s="30"/>
      <c r="L10" s="30"/>
      <c r="M10" s="31"/>
      <c r="N10" s="9" t="s">
        <v>5</v>
      </c>
      <c r="P10" s="4"/>
      <c r="Q10" s="45"/>
      <c r="R10" s="3" t="s">
        <v>2</v>
      </c>
    </row>
    <row r="11" spans="2:18" ht="26.25" customHeight="1">
      <c r="B11" s="20" t="s">
        <v>34</v>
      </c>
      <c r="C11" s="5">
        <v>8</v>
      </c>
      <c r="D11" s="11"/>
      <c r="G11" s="23" t="s">
        <v>18</v>
      </c>
      <c r="H11" s="14">
        <v>34</v>
      </c>
      <c r="I11" s="11" t="s">
        <v>0</v>
      </c>
      <c r="J11" s="7"/>
      <c r="K11" s="30" t="s">
        <v>29</v>
      </c>
      <c r="L11" s="30"/>
      <c r="M11" s="31">
        <f>(C11*(H11/($C$15*1.467)))/60 + (C14*C9)/60</f>
        <v>2.5694160418086796</v>
      </c>
      <c r="N11" s="7"/>
      <c r="P11" s="7"/>
      <c r="Q11" s="7"/>
      <c r="R11" s="7"/>
    </row>
    <row r="12" spans="2:18" ht="26" customHeight="1">
      <c r="B12" s="20" t="s">
        <v>35</v>
      </c>
      <c r="C12" s="5">
        <v>4</v>
      </c>
      <c r="D12" s="11"/>
      <c r="G12" s="23" t="s">
        <v>20</v>
      </c>
      <c r="H12" s="14">
        <v>30</v>
      </c>
      <c r="I12" s="11" t="s">
        <v>0</v>
      </c>
      <c r="J12" s="7"/>
      <c r="K12" s="30"/>
      <c r="L12" s="30"/>
      <c r="M12" s="31"/>
      <c r="N12" s="9" t="s">
        <v>5</v>
      </c>
    </row>
    <row r="13" spans="2:18" ht="26" customHeight="1">
      <c r="B13" s="21" t="s">
        <v>12</v>
      </c>
      <c r="C13" s="5">
        <v>30</v>
      </c>
      <c r="D13" s="11" t="s">
        <v>4</v>
      </c>
      <c r="G13" s="23" t="s">
        <v>10</v>
      </c>
      <c r="H13" s="14">
        <v>34</v>
      </c>
      <c r="I13" s="11" t="s">
        <v>0</v>
      </c>
      <c r="J13" s="7"/>
      <c r="K13" s="30" t="s">
        <v>30</v>
      </c>
      <c r="L13" s="30"/>
      <c r="M13" s="31">
        <f>((C12*H16))/60 + (C14*C9)/60</f>
        <v>2.333333333333333</v>
      </c>
      <c r="N13" s="7"/>
    </row>
    <row r="14" spans="2:18" ht="26" customHeight="1">
      <c r="B14" s="22" t="s">
        <v>14</v>
      </c>
      <c r="C14" s="5">
        <v>10</v>
      </c>
      <c r="D14" s="11" t="s">
        <v>15</v>
      </c>
      <c r="G14" s="23" t="s">
        <v>11</v>
      </c>
      <c r="H14" s="14">
        <v>66</v>
      </c>
      <c r="I14" s="11" t="s">
        <v>0</v>
      </c>
      <c r="J14" s="7"/>
      <c r="K14" s="30"/>
      <c r="L14" s="30"/>
      <c r="M14" s="31"/>
      <c r="N14" s="9" t="s">
        <v>5</v>
      </c>
    </row>
    <row r="15" spans="2:18" ht="27" customHeight="1">
      <c r="B15" s="22" t="s">
        <v>26</v>
      </c>
      <c r="C15" s="5">
        <v>2.5</v>
      </c>
      <c r="D15" s="11" t="s">
        <v>16</v>
      </c>
      <c r="G15" s="23" t="s">
        <v>1</v>
      </c>
      <c r="H15" s="14">
        <v>10</v>
      </c>
      <c r="I15" s="10"/>
      <c r="J15" s="7"/>
      <c r="K15" s="7"/>
      <c r="L15" s="7"/>
      <c r="M15" s="7"/>
      <c r="N15" s="7"/>
      <c r="P15" s="32" t="s">
        <v>3</v>
      </c>
      <c r="Q15" s="34">
        <f>_xlfn.CEILING.MATH((Q7)/(0.85*H20))</f>
        <v>7</v>
      </c>
    </row>
    <row r="16" spans="2:18" ht="27" customHeight="1">
      <c r="G16" s="23" t="s">
        <v>31</v>
      </c>
      <c r="H16" s="14">
        <v>15</v>
      </c>
      <c r="I16" s="10"/>
      <c r="J16" s="7"/>
      <c r="K16" s="35" t="s">
        <v>24</v>
      </c>
      <c r="L16" s="36"/>
      <c r="M16" s="15">
        <f>(M7+M9+M11+M13)*1.3</f>
        <v>14.613701431492842</v>
      </c>
      <c r="N16" s="9" t="s">
        <v>5</v>
      </c>
      <c r="P16" s="33"/>
      <c r="Q16" s="34"/>
    </row>
    <row r="17" spans="2:14" ht="26" customHeight="1">
      <c r="B17" s="37" t="s">
        <v>40</v>
      </c>
      <c r="C17" s="38"/>
      <c r="D17" s="38"/>
      <c r="E17" s="39"/>
      <c r="J17" s="7"/>
    </row>
    <row r="18" spans="2:14" ht="26" customHeight="1">
      <c r="B18" s="40"/>
      <c r="C18" s="41"/>
      <c r="D18" s="41"/>
      <c r="E18" s="42"/>
      <c r="G18" s="27" t="s">
        <v>37</v>
      </c>
      <c r="H18" s="27"/>
      <c r="I18" s="27"/>
      <c r="J18" s="7"/>
    </row>
    <row r="19" spans="2:14" ht="26" customHeight="1">
      <c r="B19" s="16" t="s">
        <v>6</v>
      </c>
      <c r="C19" s="28" t="s">
        <v>21</v>
      </c>
      <c r="D19" s="29"/>
      <c r="E19" s="17" t="s">
        <v>16</v>
      </c>
      <c r="G19" s="27"/>
      <c r="H19" s="27"/>
      <c r="I19" s="27"/>
      <c r="J19" s="7"/>
    </row>
    <row r="20" spans="2:14" ht="26" customHeight="1">
      <c r="B20" s="18" t="s">
        <v>7</v>
      </c>
      <c r="C20" s="24" t="s">
        <v>22</v>
      </c>
      <c r="D20" s="25"/>
      <c r="E20" s="17" t="s">
        <v>16</v>
      </c>
      <c r="G20" s="12" t="s">
        <v>39</v>
      </c>
      <c r="H20" s="5">
        <v>25</v>
      </c>
      <c r="I20" s="13" t="s">
        <v>9</v>
      </c>
      <c r="J20" s="7"/>
    </row>
    <row r="21" spans="2:14" ht="26" customHeight="1">
      <c r="B21" s="19" t="s">
        <v>8</v>
      </c>
      <c r="C21" s="24" t="s">
        <v>23</v>
      </c>
      <c r="D21" s="25"/>
      <c r="E21" s="17" t="s">
        <v>16</v>
      </c>
      <c r="G21" s="12" t="s">
        <v>38</v>
      </c>
      <c r="H21" s="5">
        <v>2</v>
      </c>
      <c r="I21" s="13" t="s">
        <v>9</v>
      </c>
      <c r="J21" s="7"/>
      <c r="K21" s="7"/>
      <c r="L21" s="7"/>
      <c r="M21" s="7"/>
      <c r="N21" s="7"/>
    </row>
    <row r="22" spans="2:14" ht="26" customHeight="1">
      <c r="E22" s="7"/>
      <c r="G22" s="7"/>
      <c r="H22" s="7"/>
      <c r="I22" s="7"/>
      <c r="J22" s="7"/>
    </row>
    <row r="23" spans="2:14" ht="26" customHeight="1">
      <c r="E23" s="7"/>
      <c r="F23" s="7"/>
      <c r="J23" s="6"/>
    </row>
    <row r="24" spans="2:14" ht="26" customHeight="1">
      <c r="E24" s="7"/>
      <c r="F24" s="7"/>
      <c r="G24" s="6"/>
      <c r="H24" s="6"/>
      <c r="I24" s="6"/>
      <c r="J24" s="6"/>
    </row>
    <row r="25" spans="2:14" ht="19">
      <c r="E25" s="6"/>
      <c r="F25" s="7"/>
      <c r="G25" s="6"/>
      <c r="H25" s="6"/>
      <c r="I25" s="6"/>
      <c r="J25" s="6"/>
    </row>
    <row r="26" spans="2:14" ht="19">
      <c r="E26" s="6"/>
      <c r="F26" s="6"/>
      <c r="G26" s="6"/>
      <c r="H26" s="6"/>
      <c r="I26" s="6"/>
      <c r="J26" s="6"/>
    </row>
    <row r="27" spans="2:14" ht="19">
      <c r="D27" s="6"/>
      <c r="E27" s="6"/>
      <c r="F27" s="6"/>
      <c r="G27" s="6"/>
      <c r="H27" s="6"/>
      <c r="I27" s="6"/>
      <c r="J27" s="6"/>
    </row>
    <row r="28" spans="2:14" ht="19">
      <c r="D28" s="6"/>
      <c r="E28" s="6"/>
      <c r="F28" s="6"/>
      <c r="G28" s="6"/>
      <c r="H28" s="6"/>
      <c r="I28" s="6"/>
      <c r="J28" s="6"/>
    </row>
    <row r="29" spans="2:14" ht="19">
      <c r="D29" s="6"/>
      <c r="E29" s="6"/>
      <c r="F29" s="6"/>
      <c r="G29" s="6"/>
      <c r="H29" s="6"/>
      <c r="I29" s="6"/>
      <c r="J29" s="6"/>
    </row>
    <row r="30" spans="2:14" ht="19">
      <c r="D30" s="6"/>
      <c r="E30" s="6"/>
      <c r="F30" s="6"/>
      <c r="J30" s="6"/>
    </row>
    <row r="31" spans="2:14" ht="19">
      <c r="D31" s="6"/>
      <c r="E31" s="6"/>
      <c r="F31" s="6"/>
    </row>
    <row r="32" spans="2:14" ht="19">
      <c r="D32" s="6"/>
      <c r="E32" s="6"/>
      <c r="F32" s="6"/>
    </row>
    <row r="33" spans="6:6" ht="19">
      <c r="F33" s="6"/>
    </row>
  </sheetData>
  <mergeCells count="23">
    <mergeCell ref="K16:L16"/>
    <mergeCell ref="B17:E18"/>
    <mergeCell ref="K1:R6"/>
    <mergeCell ref="Q9:Q10"/>
    <mergeCell ref="P7:P8"/>
    <mergeCell ref="K13:L14"/>
    <mergeCell ref="M13:M14"/>
    <mergeCell ref="B3:I6"/>
    <mergeCell ref="C21:D21"/>
    <mergeCell ref="Q7:Q8"/>
    <mergeCell ref="G7:I8"/>
    <mergeCell ref="G18:I19"/>
    <mergeCell ref="B7:D8"/>
    <mergeCell ref="C19:D19"/>
    <mergeCell ref="C20:D20"/>
    <mergeCell ref="K7:L8"/>
    <mergeCell ref="K9:L10"/>
    <mergeCell ref="K11:L12"/>
    <mergeCell ref="M7:M8"/>
    <mergeCell ref="M9:M10"/>
    <mergeCell ref="M11:M12"/>
    <mergeCell ref="P15:P16"/>
    <mergeCell ref="Q15:Q16"/>
  </mergeCells>
  <pageMargins left="0.25" right="0.25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Estimator</vt:lpstr>
      <vt:lpstr>Estimator!Print_Area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Marfo</dc:creator>
  <cp:lastModifiedBy>Emmanuel Attah Marfo</cp:lastModifiedBy>
  <cp:lastPrinted>2023-08-14T14:37:30Z</cp:lastPrinted>
  <dcterms:created xsi:type="dcterms:W3CDTF">2021-12-20T19:32:22Z</dcterms:created>
  <dcterms:modified xsi:type="dcterms:W3CDTF">2024-01-09T04:19:52Z</dcterms:modified>
</cp:coreProperties>
</file>