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3" firstSheet="0" activeTab="9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  <sheet name="rsa" sheetId="8" state="visible" r:id="rId9"/>
    <sheet name="stackMachine" sheetId="9" state="visible" r:id="rId10"/>
    <sheet name="SHA3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<sst xmlns="http://schemas.openxmlformats.org/spreadsheetml/2006/main" count="283" uniqueCount="91">
  <si>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</si>
  <si>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</si>
  <si>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</si>
  <si>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</si>
  <si>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</si>
  <si>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</si>
  <si>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</si>
  <si>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</si>
  <si>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</si>
  <si>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</si>
  <si>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</si>
  <si>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</si>
  <si>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</si>
  <si>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</si>
  <si>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</si>
  <si>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</si>
  <si>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</si>
  <si>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</si>
  <si>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</si>
  <si>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</si>
  <si>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</si>
  <si>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</si>
  <si>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</si>
  <si>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</si>
  <si>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</si>
  <si>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</si>
  <si>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</si>
  <si>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</si>
  <si>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</si>
  <si>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</si>
  <si>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</si>
  <si>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</si>
  <si>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</si>
  <si>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</si>
  <si>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</si>
  <si>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</si>
  <si>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</si>
  <si>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</si>
  <si>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</si>
  <si>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</si>
  <si>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</si>
  <si>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</si>
  <si>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</si>
  <si>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</si>
  <si>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</si>
  <si>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</si>
  <si>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</si>
  <si>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</si>
  <si>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CSE</t>
  </si>
  <si>
    <t>EGT</t>
  </si>
  <si>
    <t>GTD</t>
  </si>
  <si>
    <t>CSE (compare to PCF)</t>
  </si>
  <si>
    <t>GTD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</si>
  <si>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</si>
  <si>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</si>
  <si>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</si>
  <si>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</si>
  <si>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</si>
  <si>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</si>
  <si>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</si>
  <si>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</si>
  <si>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</si>
  <si>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</si>
  <si>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</si>
  <si>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</si>
  <si>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</si>
  <si>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</si>
  <si>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</si>
  <si>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</si>
  <si>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</si>
  <si>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</si>
  <si>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</si>
  <si>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</si>
  <si>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</si>
  <si>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</si>
  <si>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</si>
  <si>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</si>
  <si>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</si>
  <si>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AES_128(c)</t>
  </si>
  <si>
    <t>HEKM (imp. by Justgarble)</t>
  </si>
  <si>
    <t>CSE (compare to HEKM)</t>
  </si>
  <si>
    <t>GTD (compare to HEKM)</t>
  </si>
  <si>
    <t>RSA(c)</t>
  </si>
  <si>
    <t>Non-xor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</si>
  <si>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</si>
  <si>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</si>
  <si>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</si>
  <si>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</si>
  <si>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</si>
  <si>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stackMachine(bit)</t>
  </si>
  <si>
    <t>SHA3 (c)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</si>
</sst>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  <numFmt numFmtId="170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v>2977</v>
      </c>
      <c r="AF20" s="0" t="n">
        <v>721</v>
      </c>
      <c r="AG20" s="0" t="n">
        <v>345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9022</v>
      </c>
      <c r="AF21" s="0" t="n">
        <v>2230</v>
      </c>
      <c r="AG21" s="0" t="n">
        <v>1098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23907</v>
      </c>
      <c r="AF26" s="0" t="n">
        <f aca="false">(5*AF20+AF21)*AF3</f>
        <v>5835</v>
      </c>
      <c r="AG26" s="0" t="n">
        <f aca="false">(5*AG20+AG21)*AG3</f>
        <v>2823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-0.272890785125695</v>
      </c>
      <c r="C32" s="5" t="n">
        <f aca="false">C26/$AE$26 -1</f>
        <v>-0.271594093780064</v>
      </c>
      <c r="D32" s="5" t="n">
        <f aca="false">D26/$AE$26 -1</f>
        <v>-0.271845066298574</v>
      </c>
      <c r="E32" s="5" t="n">
        <f aca="false">E26/$AE$26 -1</f>
        <v>-0.271845066298574</v>
      </c>
      <c r="F32" s="5" t="n">
        <f aca="false">F26/$AE$26 -1</f>
        <v>-0.271845066298574</v>
      </c>
      <c r="G32" s="5" t="n">
        <f aca="false">G26/$AE$26 -1</f>
        <v>-0.271845066298574</v>
      </c>
      <c r="H32" s="5" t="n">
        <f aca="false">H26/$AE$26 -1</f>
        <v>-0.271845066298574</v>
      </c>
      <c r="I32" s="5" t="n">
        <f aca="false">I26/$AE$26 -1</f>
        <v>-0.271845066298574</v>
      </c>
      <c r="J32" s="5" t="n">
        <f aca="false">J26/$AE$26 -1</f>
        <v>-0.271845066298574</v>
      </c>
      <c r="K32" s="5" t="n">
        <f aca="false">K26/$AE$26 -1</f>
        <v>-0.271845066298574</v>
      </c>
      <c r="L32" s="5" t="n">
        <f aca="false">L26/$AE$26 -1</f>
        <v>-0.271845066298574</v>
      </c>
      <c r="M32" s="5" t="n">
        <f aca="false">M26/$AF$26 -1</f>
        <v>-0.214224507283633</v>
      </c>
      <c r="N32" s="5" t="n">
        <f aca="false">N26/$AF$26 -1</f>
        <v>-0.254155955441303</v>
      </c>
      <c r="O32" s="5" t="n">
        <f aca="false">O26/$AF$26 -1</f>
        <v>-0.254155955441303</v>
      </c>
      <c r="P32" s="5" t="n">
        <f aca="false">P26/$AF$26 -1</f>
        <v>-0.254155955441303</v>
      </c>
      <c r="Q32" s="5" t="n">
        <f aca="false">Q26/$AF$26 -1</f>
        <v>-0.254155955441303</v>
      </c>
      <c r="R32" s="5" t="n">
        <f aca="false">R26/$AF$26 -1</f>
        <v>-0.254155955441303</v>
      </c>
      <c r="S32" s="5" t="n">
        <f aca="false">S26/$AF$26 -1</f>
        <v>-0.254155955441303</v>
      </c>
      <c r="T32" s="5" t="n">
        <f aca="false">T26/$AF$26 -1</f>
        <v>-0.254155955441303</v>
      </c>
      <c r="U32" s="5" t="n">
        <f aca="false">U26/$AF$26 -1</f>
        <v>-0.254155955441303</v>
      </c>
      <c r="V32" s="5" t="n">
        <f aca="false">V26/$AG$26 -1</f>
        <v>-0.191994332270634</v>
      </c>
      <c r="W32" s="5" t="n">
        <f aca="false">W26/$AG$26 -1</f>
        <v>-0.229188806234502</v>
      </c>
      <c r="X32" s="5" t="n">
        <f aca="false">X26/$AG$26 -1</f>
        <v>-0.229188806234502</v>
      </c>
      <c r="Y32" s="5" t="n">
        <f aca="false">Y26/$AG$26 -1</f>
        <v>-0.229188806234502</v>
      </c>
      <c r="Z32" s="5" t="n">
        <f aca="false">Z26/$AG$26 -1</f>
        <v>-0.229188806234502</v>
      </c>
      <c r="AA32" s="5" t="n">
        <f aca="false">AA26/$AG$26 -1</f>
        <v>-0.229188806234502</v>
      </c>
      <c r="AB32" s="5" t="n">
        <f aca="false">AB26/$AG$26 -1</f>
        <v>-0.229188806234502</v>
      </c>
      <c r="AC32" s="5" t="n">
        <f aca="false">AC26/$AG$26 -1</f>
        <v>-0.229188806234502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9.75510204081633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90</v>
      </c>
      <c r="B1" s="0" t="n">
        <v>1</v>
      </c>
      <c r="C1" s="0" t="n">
        <v>2</v>
      </c>
      <c r="D1" s="0" t="n">
        <v>3</v>
      </c>
      <c r="E1" s="0" t="n">
        <v>6</v>
      </c>
      <c r="F1" s="1" t="n">
        <v>12</v>
      </c>
      <c r="G1" s="0" t="n">
        <v>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3</v>
      </c>
      <c r="E3" s="0" t="n">
        <v>6</v>
      </c>
      <c r="F3" s="0" t="n">
        <v>12</v>
      </c>
      <c r="G3" s="0" t="n">
        <v>24</v>
      </c>
    </row>
    <row r="6" customFormat="false" ht="12.8" hidden="false" customHeight="false" outlineLevel="0" collapsed="false">
      <c r="A6" s="0" t="s">
        <v>34</v>
      </c>
      <c r="B6" s="0" t="n">
        <v>351</v>
      </c>
      <c r="C6" s="0" t="n">
        <v>1120</v>
      </c>
      <c r="D6" s="0" t="n">
        <v>1088</v>
      </c>
      <c r="E6" s="0" t="n">
        <v>1056</v>
      </c>
      <c r="F6" s="0" t="n">
        <v>1042</v>
      </c>
      <c r="G6" s="0" t="n">
        <v>1040</v>
      </c>
    </row>
    <row r="7" customFormat="false" ht="12.8" hidden="false" customHeight="false" outlineLevel="0" collapsed="false">
      <c r="A7" s="0" t="s">
        <v>35</v>
      </c>
      <c r="B7" s="0" t="n">
        <v>7411</v>
      </c>
      <c r="C7" s="0" t="n">
        <v>5345</v>
      </c>
      <c r="D7" s="0" t="n">
        <v>4098</v>
      </c>
      <c r="E7" s="0" t="n">
        <v>2853</v>
      </c>
      <c r="F7" s="0" t="n">
        <v>2248</v>
      </c>
      <c r="G7" s="0" t="n">
        <v>1961</v>
      </c>
    </row>
    <row r="8" customFormat="false" ht="12.8" hidden="false" customHeight="false" outlineLevel="0" collapsed="false">
      <c r="A8" s="0" t="s">
        <v>36</v>
      </c>
      <c r="B8" s="0" t="n">
        <v>14817</v>
      </c>
      <c r="C8" s="0" t="n">
        <v>8736</v>
      </c>
      <c r="D8" s="0" t="n">
        <v>6208</v>
      </c>
      <c r="E8" s="0" t="n">
        <v>3680</v>
      </c>
      <c r="F8" s="0" t="n">
        <v>2423</v>
      </c>
      <c r="G8" s="0" t="n">
        <v>1787</v>
      </c>
    </row>
    <row r="9" customFormat="false" ht="12.8" hidden="false" customHeight="false" outlineLevel="0" collapsed="false">
      <c r="A9" s="0" t="s">
        <v>37</v>
      </c>
      <c r="B9" s="0" t="n">
        <v>653</v>
      </c>
      <c r="C9" s="0" t="n">
        <v>672</v>
      </c>
      <c r="D9" s="0" t="n">
        <v>640</v>
      </c>
      <c r="E9" s="0" t="n">
        <v>611</v>
      </c>
      <c r="F9" s="0" t="n">
        <v>599</v>
      </c>
      <c r="G9" s="0" t="n">
        <v>588</v>
      </c>
    </row>
    <row r="10" customFormat="false" ht="12.8" hidden="false" customHeight="false" outlineLevel="0" collapsed="false">
      <c r="A10" s="0" t="s">
        <v>38</v>
      </c>
      <c r="B10" s="0" t="n">
        <v>7445</v>
      </c>
      <c r="C10" s="0" t="n">
        <v>3745</v>
      </c>
      <c r="D10" s="0" t="n">
        <v>2500</v>
      </c>
      <c r="E10" s="0" t="n">
        <v>1267</v>
      </c>
      <c r="F10" s="0" t="n">
        <v>624</v>
      </c>
      <c r="G10" s="0" t="n">
        <v>312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40</v>
      </c>
      <c r="B12" s="0" t="n">
        <v>7723</v>
      </c>
      <c r="C12" s="0" t="n">
        <v>3937</v>
      </c>
      <c r="D12" s="0" t="n">
        <v>2625</v>
      </c>
      <c r="E12" s="0" t="n">
        <v>1314</v>
      </c>
      <c r="F12" s="0" t="n">
        <v>666</v>
      </c>
      <c r="G12" s="0" t="n">
        <v>335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42</v>
      </c>
      <c r="B14" s="0" t="n">
        <v>29724</v>
      </c>
      <c r="C14" s="0" t="n">
        <v>15330</v>
      </c>
      <c r="D14" s="0" t="n">
        <v>10224</v>
      </c>
      <c r="E14" s="0" t="n">
        <v>5117</v>
      </c>
      <c r="F14" s="0" t="n">
        <v>2556</v>
      </c>
      <c r="G14" s="0" t="n">
        <v>1280</v>
      </c>
    </row>
    <row r="15" customFormat="false" ht="12.8" hidden="false" customHeight="false" outlineLevel="0" collapsed="false">
      <c r="A15" s="0" t="s">
        <v>43</v>
      </c>
      <c r="B15" s="0" t="n">
        <v>83428</v>
      </c>
      <c r="C15" s="0" t="n">
        <v>42336</v>
      </c>
      <c r="D15" s="0" t="n">
        <v>28225</v>
      </c>
      <c r="E15" s="0" t="n">
        <v>14110</v>
      </c>
      <c r="F15" s="0" t="n">
        <v>7058</v>
      </c>
      <c r="G15" s="0" t="n">
        <v>3527</v>
      </c>
    </row>
    <row r="16" customFormat="false" ht="12.8" hidden="false" customHeight="false" outlineLevel="0" collapsed="false">
      <c r="A16" s="0" t="s">
        <v>44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1603</v>
      </c>
      <c r="D17" s="0" t="n">
        <v>1604</v>
      </c>
      <c r="E17" s="0" t="n">
        <v>1607</v>
      </c>
      <c r="F17" s="0" t="n">
        <v>1613</v>
      </c>
      <c r="G17" s="0" t="n">
        <v>1625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38400</v>
      </c>
      <c r="C20" s="0" t="n">
        <f aca="false">SUM(C6:C13)</f>
        <v>23555</v>
      </c>
      <c r="D20" s="0" t="n">
        <f aca="false">SUM(D6:D13)</f>
        <v>17159</v>
      </c>
      <c r="E20" s="0" t="n">
        <f aca="false">SUM(E6:E13)</f>
        <v>10781</v>
      </c>
      <c r="F20" s="0" t="n">
        <f aca="false">SUM(F6:F13)</f>
        <v>7602</v>
      </c>
      <c r="G20" s="0" t="n">
        <f aca="false">SUM(G6:G13)</f>
        <v>6023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113152</v>
      </c>
      <c r="C21" s="0" t="n">
        <f aca="false">SUM(C14:C16)</f>
        <v>57667</v>
      </c>
      <c r="D21" s="0" t="n">
        <f aca="false">SUM(D14:D16)</f>
        <v>38450</v>
      </c>
      <c r="E21" s="0" t="n">
        <f aca="false">SUM(E14:E16)</f>
        <v>19228</v>
      </c>
      <c r="F21" s="0" t="n">
        <f aca="false">SUM(F14:F16)</f>
        <v>9615</v>
      </c>
      <c r="G21" s="0" t="n">
        <f aca="false">SUM(G14:G16)</f>
        <v>4808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3637248</v>
      </c>
      <c r="C23" s="0" t="n">
        <f aca="false">SUM(C20:C21)*3*8</f>
        <v>1949328</v>
      </c>
      <c r="D23" s="0" t="n">
        <f aca="false">SUM(D20:D21)*3*8</f>
        <v>1334616</v>
      </c>
      <c r="E23" s="0" t="n">
        <f aca="false">SUM(E20:E21)*3*8</f>
        <v>720216</v>
      </c>
      <c r="F23" s="0" t="n">
        <f aca="false">SUM(F20:F21)*3*8</f>
        <v>413208</v>
      </c>
      <c r="G23" s="0" t="n">
        <f aca="false">SUM(G20:G21)*3*8</f>
        <v>259944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1.86589840191081</v>
      </c>
      <c r="D24" s="3" t="n">
        <f aca="false">$B$23/D23</f>
        <v>2.72531424769372</v>
      </c>
      <c r="E24" s="3" t="n">
        <f aca="false">$B$23/E23</f>
        <v>5.05021826785298</v>
      </c>
      <c r="F24" s="3" t="n">
        <f aca="false">$B$23/F23</f>
        <v>8.80246268223268</v>
      </c>
      <c r="G24" s="3" t="n">
        <f aca="false">$B$23/G23</f>
        <v>13.9924291385837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305152</v>
      </c>
      <c r="C26" s="0" t="n">
        <f aca="false">(5*C20+C21)*C3</f>
        <v>350884</v>
      </c>
      <c r="D26" s="0" t="n">
        <f aca="false">(5*D20+D21)*D3</f>
        <v>372735</v>
      </c>
      <c r="E26" s="0" t="n">
        <f aca="false">(5*E20+E21)*E3</f>
        <v>438798</v>
      </c>
      <c r="F26" s="0" t="n">
        <f aca="false">(5*F20+F21)*F3</f>
        <v>571500</v>
      </c>
      <c r="G26" s="0" t="n">
        <f aca="false">(5*G20+G21)*G3</f>
        <v>838152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0.14986629614094</v>
      </c>
      <c r="D27" s="5" t="n">
        <f aca="false">D26/$B$26 -1</f>
        <v>0.221473233011745</v>
      </c>
      <c r="E27" s="5" t="n">
        <f aca="false">E26/$B$26 -1</f>
        <v>0.437965341862416</v>
      </c>
      <c r="F27" s="5" t="n">
        <f aca="false">F26/$B$26 -1</f>
        <v>0.872837143456376</v>
      </c>
      <c r="G27" s="5" t="n">
        <f aca="false">G26/$B$26 -1</f>
        <v>1.74667051174497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v>880</v>
      </c>
      <c r="AE20" s="0" t="n">
        <v>6375</v>
      </c>
      <c r="AF20" s="0" t="n">
        <v>97175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3488</v>
      </c>
      <c r="AE21" s="0" t="n">
        <v>26537</v>
      </c>
      <c r="AF21" s="0" t="n">
        <v>292137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5" customFormat="false" ht="12.8" hidden="false" customHeight="false" outlineLevel="0" collapsed="false"/>
    <row r="26" customFormat="false" ht="12.8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7888</v>
      </c>
      <c r="AE26" s="0" t="n">
        <f aca="false">(5*AE20+AE21)*AE3</f>
        <v>58412</v>
      </c>
      <c r="AF26" s="0" t="n">
        <f aca="false">(5*AF20+AF21)*AF3</f>
        <v>778012</v>
      </c>
    </row>
    <row r="27" customFormat="fals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8" hidden="false" customHeight="false" outlineLevel="0" collapsed="false">
      <c r="A32" s="2" t="s">
        <v>52</v>
      </c>
      <c r="B32" s="5" t="n">
        <f aca="false">B26/$AD$26 -1</f>
        <v>-0.625887423935091</v>
      </c>
      <c r="C32" s="5" t="n">
        <f aca="false">C26/$AD$26 -1</f>
        <v>-0.61105476673428</v>
      </c>
      <c r="D32" s="5" t="n">
        <f aca="false">D26/$AD$26 -1</f>
        <v>-0.609026369168357</v>
      </c>
      <c r="E32" s="5" t="n">
        <f aca="false">E26/$AD$26 -1</f>
        <v>-0.595334685598377</v>
      </c>
      <c r="F32" s="5" t="n">
        <f aca="false">F26/$AD$26 -1</f>
        <v>-0.561866125760649</v>
      </c>
      <c r="G32" s="5" t="n">
        <f aca="false">G26/$AD$26 -1</f>
        <v>-0.496957403651116</v>
      </c>
      <c r="H32" s="5" t="n">
        <f aca="false">H26/$AD$26 -1</f>
        <v>-0.107505070993915</v>
      </c>
      <c r="I32" s="5" t="n">
        <f aca="false">I26/$AE$26 -1</f>
        <v>-0.508902280353352</v>
      </c>
      <c r="J32" s="5" t="n">
        <f aca="false">J26/$AE$26 -1</f>
        <v>-0.504211463397932</v>
      </c>
      <c r="K32" s="5" t="n">
        <f aca="false">K26/$AE$26 -1</f>
        <v>-0.502704923645826</v>
      </c>
      <c r="L32" s="5" t="n">
        <f aca="false">L26/$AE$26 -1</f>
        <v>-0.471752379648018</v>
      </c>
      <c r="M32" s="5" t="n">
        <f aca="false">M26/$AE$26 -1</f>
        <v>-0.465315346161748</v>
      </c>
      <c r="N32" s="5" t="n">
        <f aca="false">N26/$AE$26 -1</f>
        <v>-0.462576182976101</v>
      </c>
      <c r="O32" s="5" t="n">
        <f aca="false">O26/$AE$26 -1</f>
        <v>-0.447784701773608</v>
      </c>
      <c r="P32" s="5" t="n">
        <f aca="false">P26/$AE$26 -1</f>
        <v>-0.222077655276313</v>
      </c>
      <c r="Q32" s="5" t="n">
        <f aca="false">Q26/$AE$26 -1</f>
        <v>0.698281175101007</v>
      </c>
      <c r="R32" s="5" t="n">
        <f aca="false">R26/$AF$26 -1</f>
        <v>-0.514535765515185</v>
      </c>
      <c r="S32" s="5" t="n">
        <f aca="false">S26/$AF$26 -1</f>
        <v>-0.514184871184506</v>
      </c>
      <c r="T32" s="5" t="n">
        <f aca="false">T26/$AF$26 -1</f>
        <v>-0.514213148383315</v>
      </c>
      <c r="U32" s="5" t="n">
        <f aca="false">U26/$AF$26 -1</f>
        <v>-0.62944530418554</v>
      </c>
      <c r="V32" s="5" t="n">
        <f aca="false">V26/$AF$26 -1</f>
        <v>-0.626185714359162</v>
      </c>
      <c r="W32" s="5" t="n">
        <f aca="false">W26/$AF$26 -1</f>
        <v>-0.627645846079495</v>
      </c>
      <c r="X32" s="5" t="n">
        <f aca="false">X26/$AF$26 -1</f>
        <v>-0.599882778157663</v>
      </c>
      <c r="Y32" s="5" t="n">
        <f aca="false">Y26/$AF$26 -1</f>
        <v>-0.598731124969795</v>
      </c>
      <c r="Z32" s="5" t="n">
        <f aca="false">Z26/$AF$26 -1</f>
        <v>-0.570597882809005</v>
      </c>
      <c r="AA32" s="5" t="n">
        <f aca="false">AA26/$AF$26 -1</f>
        <v>-0.341912464075104</v>
      </c>
      <c r="AB32" s="5" t="n">
        <f aca="false">AB26/$AF$26 -1</f>
        <v>0.645218839812239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v>24766</v>
      </c>
      <c r="T20" s="0" t="n">
        <v>100250</v>
      </c>
      <c r="U20" s="0" t="n">
        <v>400210</v>
      </c>
      <c r="V20" s="0" t="n">
        <v>6371746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81114</v>
      </c>
      <c r="T21" s="0" t="n">
        <v>322814</v>
      </c>
      <c r="U21" s="0" t="n">
        <v>1259598</v>
      </c>
      <c r="V21" s="0" t="n">
        <v>19220622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5" customFormat="false" ht="12.8" hidden="false" customHeight="false" outlineLevel="0" collapsed="false"/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204944</v>
      </c>
      <c r="T26" s="0" t="n">
        <f aca="false">(5*T20+T21)*T3</f>
        <v>824064</v>
      </c>
      <c r="U26" s="0" t="n">
        <f aca="false">(5*U20+U21)*U3</f>
        <v>3260648</v>
      </c>
      <c r="V26" s="0" t="n">
        <f aca="false">(5*V20+V21)*V3</f>
        <v>51079352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B26/$S$26 -1</f>
        <v>0.40185611679288</v>
      </c>
      <c r="C32" s="5" t="n">
        <f aca="false">C26/$S$26 -1</f>
        <v>-0.517321804980873</v>
      </c>
      <c r="D32" s="5" t="n">
        <f aca="false">D26/$S$26 -1</f>
        <v>-0.516677726598485</v>
      </c>
      <c r="E32" s="5" t="n">
        <f aca="false">E26/$S$26 -1</f>
        <v>0.449966820204544</v>
      </c>
      <c r="F32" s="5" t="n">
        <f aca="false">F26/$T$26 -1</f>
        <v>0.637615525007766</v>
      </c>
      <c r="G32" s="5" t="n">
        <f aca="false">G26/$T$26 -1</f>
        <v>-0.665626698897173</v>
      </c>
      <c r="H32" s="5" t="n">
        <f aca="false">H26/$T$26 -1</f>
        <v>0.671866505514135</v>
      </c>
      <c r="I32" s="5" t="n">
        <f aca="false">I26/$T$26 -1</f>
        <v>0.669469847002175</v>
      </c>
      <c r="J32" s="5" t="n">
        <f aca="false">J26/$U$26 -1</f>
        <v>-1</v>
      </c>
      <c r="K32" s="5" t="n">
        <f aca="false">K26/$U$26 -1</f>
        <v>-0.783650366430231</v>
      </c>
      <c r="L32" s="5" t="n">
        <f aca="false">L26/$U$26 -1</f>
        <v>-0.783974228435575</v>
      </c>
      <c r="M32" s="5" t="n">
        <f aca="false">M26/$U$26 -1</f>
        <v>0.728206172515402</v>
      </c>
      <c r="N32" s="5" t="n">
        <f aca="false">N26/$V$26 -1</f>
        <v>-1</v>
      </c>
      <c r="O32" s="5" t="n">
        <f aca="false">O26/$V$26 -1</f>
        <v>-0.944789589343263</v>
      </c>
      <c r="P32" s="5" t="n">
        <f aca="false">P26/$V$26 -1</f>
        <v>-0.94484002067998</v>
      </c>
      <c r="Q32" s="5" t="n">
        <f aca="false">Q26/$V$26 -1</f>
        <v>-0.117440330879687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v>3229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94504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8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5" customFormat="false" ht="12.8" hidden="false" customHeight="false" outlineLevel="0" collapsed="false"/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110649</v>
      </c>
    </row>
    <row r="27" customFormat="false" ht="12.8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4.33562888051406</v>
      </c>
      <c r="D32" s="5" t="n">
        <f aca="false">D26/$R$26 -1</f>
        <v>4.22311091830925</v>
      </c>
      <c r="E32" s="5" t="n">
        <f aca="false">E26/$R$26 -1</f>
        <v>4.22401467704182</v>
      </c>
      <c r="F32" s="5" t="n">
        <f aca="false">F26/$R$26 -1</f>
        <v>4.184393894206</v>
      </c>
      <c r="G32" s="5" t="n">
        <f aca="false">G26/$R$26 -1</f>
        <v>2.75356306880315</v>
      </c>
      <c r="H32" s="5" t="n">
        <f aca="false">H26/$R$26 -1</f>
        <v>2.41953384124574</v>
      </c>
      <c r="I32" s="5" t="n">
        <f aca="false">I26/$R$26 -1</f>
        <v>2.42763151948956</v>
      </c>
      <c r="J32" s="5" t="n">
        <f aca="false">J26/$R$26 -1</f>
        <v>2.44729730951025</v>
      </c>
      <c r="K32" s="5" t="n">
        <f aca="false">K26/$R$26 -1</f>
        <v>2.48894251190702</v>
      </c>
      <c r="L32" s="5" t="n">
        <f aca="false">L26/$R$26 -1</f>
        <v>2.57223291670056</v>
      </c>
      <c r="M32" s="5" t="n">
        <f aca="false">M26/$R$26 -1</f>
        <v>2.55372393785755</v>
      </c>
      <c r="N32" s="5" t="n">
        <f aca="false">N26/$R$26 -1</f>
        <v>2.73881372628763</v>
      </c>
      <c r="O32" s="5" t="n">
        <f aca="false">O26/$R$26 -1</f>
        <v>4.40462182215836</v>
      </c>
      <c r="P32" s="5" t="n">
        <f aca="false">P26/$R$26 -1</f>
        <v>4.47865773753039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v>24766</v>
      </c>
      <c r="AM20" s="0" t="n">
        <v>100250</v>
      </c>
      <c r="AN20" s="0" t="n">
        <v>400210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81114</v>
      </c>
      <c r="AM21" s="0" t="n">
        <v>322814</v>
      </c>
      <c r="AN21" s="0" t="n">
        <v>1259598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204944</v>
      </c>
      <c r="AM26" s="0" t="n">
        <f aca="false">(5*AM20+AM21)*AM3</f>
        <v>824064</v>
      </c>
      <c r="AN26" s="0" t="n">
        <f aca="false">(5*AN20+AN21)*AN3</f>
        <v>3260648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-0.557230267780467</v>
      </c>
      <c r="C32" s="5" t="n">
        <f aca="false">C26/$AL$26 -1</f>
        <v>-0.643629479272387</v>
      </c>
      <c r="D32" s="5" t="n">
        <f aca="false">D26/$AL$26 -1</f>
        <v>-0.631548130220939</v>
      </c>
      <c r="E32" s="5" t="n">
        <f aca="false">E26/$AL$26 -1</f>
        <v>-0.606253415567179</v>
      </c>
      <c r="F32" s="5" t="n">
        <f aca="false">F26/$AL$26 -1</f>
        <v>-0.521196034038567</v>
      </c>
      <c r="G32" s="5" t="n">
        <f aca="false">G26/$AL$26 -1</f>
        <v>-0.542196892809743</v>
      </c>
      <c r="H32" s="5" t="n">
        <f aca="false">H26/$AL$26 -1</f>
        <v>-0.544382855804512</v>
      </c>
      <c r="I32" s="5" t="n">
        <f aca="false">I26/$AM$26 -1</f>
        <v>-0.555022425442684</v>
      </c>
      <c r="J32" s="5" t="n">
        <f aca="false">J26/$AM$26 -1</f>
        <v>-0.658257125660143</v>
      </c>
      <c r="K32" s="5" t="n">
        <f aca="false">K26/$AM$26 -1</f>
        <v>-0.651891115253184</v>
      </c>
      <c r="L32" s="5" t="n">
        <f aca="false">L26/$AM$26 -1</f>
        <v>-0.638746505125815</v>
      </c>
      <c r="M32" s="5" t="n">
        <f aca="false">M26/$AM$26 -1</f>
        <v>-0.612767940354147</v>
      </c>
      <c r="N32" s="5" t="n">
        <f aca="false">N26/$AM$26 -1</f>
        <v>-0.535142901522212</v>
      </c>
      <c r="O32" s="5" t="n">
        <f aca="false">O26/$AM$26 -1</f>
        <v>-0.543647095371233</v>
      </c>
      <c r="P32" s="5" t="n">
        <f aca="false">P26/$AM$26 -1</f>
        <v>-0.544734389561976</v>
      </c>
      <c r="Q32" s="5" t="n">
        <f aca="false">Q26/$AN$26 -1</f>
        <v>-1</v>
      </c>
      <c r="R32" s="5" t="n">
        <f aca="false">R26/$AN$26 -1</f>
        <v>-0.657301861470481</v>
      </c>
      <c r="S32" s="5" t="n">
        <f aca="false">S26/$AN$26 -1</f>
        <v>-0.658171013859822</v>
      </c>
      <c r="T32" s="5" t="n">
        <f aca="false">T26/$AN$26 -1</f>
        <v>-0.651264411245863</v>
      </c>
      <c r="U32" s="5" t="n">
        <f aca="false">U26/$AN$26 -1</f>
        <v>-0.637887929025151</v>
      </c>
      <c r="V32" s="5" t="n">
        <f aca="false">V26/$AN$26 -1</f>
        <v>-0.610678613576197</v>
      </c>
      <c r="W32" s="5" t="n">
        <f aca="false">W26/$AN$26 -1</f>
        <v>-0.556760496686548</v>
      </c>
      <c r="X32" s="5" t="n">
        <f aca="false">X26/$AN$26 -1</f>
        <v>-0.548359712547935</v>
      </c>
      <c r="Y32" s="5" t="n">
        <f aca="false">Y26/$AN$26 -1</f>
        <v>-0.538741992389243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5" customFormat="false" ht="12.8" hidden="false" customHeight="false" outlineLevel="0" collapsed="false"/>
    <row r="26" customFormat="false" ht="12.8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RowHeight="12.8"/>
  <cols>
    <col collapsed="false" hidden="false" max="1" min="1" style="0" width="46.2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80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81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46.265306122449"/>
    <col collapsed="false" hidden="false" max="4" min="2" style="0" width="11.5204081632653"/>
    <col collapsed="false" hidden="false" max="6" min="5" style="0" width="14.9030612244898"/>
    <col collapsed="false" hidden="false" max="8" min="7" style="0" width="9.75510204081633"/>
    <col collapsed="false" hidden="false" max="9" min="9" style="0" width="13.780612244898"/>
    <col collapsed="false" hidden="false" max="10" min="10" style="0" width="14.9030612244898"/>
    <col collapsed="false" hidden="false" max="11" min="11" style="0" width="16.0357142857143"/>
    <col collapsed="false" hidden="false" max="1025" min="12" style="0" width="11.5714285714286"/>
  </cols>
  <sheetData>
    <row r="1" customFormat="false" ht="12.8" hidden="false" customHeight="false" outlineLevel="0" collapsed="false">
      <c r="A1" s="0" t="s">
        <v>82</v>
      </c>
      <c r="B1" s="0" t="n">
        <v>256</v>
      </c>
      <c r="C1" s="0" t="n">
        <v>256</v>
      </c>
      <c r="D1" s="0" t="n">
        <v>512</v>
      </c>
      <c r="E1" s="0" t="n">
        <v>512</v>
      </c>
      <c r="F1" s="0" t="n">
        <v>1024</v>
      </c>
      <c r="G1" s="0" t="n">
        <v>1024</v>
      </c>
      <c r="H1" s="2" t="s">
        <v>29</v>
      </c>
      <c r="I1" s="0" t="n">
        <v>256</v>
      </c>
      <c r="J1" s="0" t="n">
        <v>512</v>
      </c>
      <c r="K1" s="0" t="n">
        <v>1024</v>
      </c>
    </row>
    <row r="3" customFormat="false" ht="12.8" hidden="false" customHeight="false" outlineLevel="0" collapsed="false">
      <c r="A3" s="0" t="s">
        <v>33</v>
      </c>
      <c r="B3" s="0" t="n">
        <f aca="false">256*256*2</f>
        <v>131072</v>
      </c>
      <c r="C3" s="0" t="n">
        <f aca="false">256*256</f>
        <v>65536</v>
      </c>
      <c r="D3" s="0" t="n">
        <f aca="false">512*512*2</f>
        <v>524288</v>
      </c>
      <c r="E3" s="0" t="n">
        <f aca="false">512*512</f>
        <v>262144</v>
      </c>
      <c r="F3" s="0" t="n">
        <f aca="false">1024*1024*2</f>
        <v>2097152</v>
      </c>
      <c r="G3" s="0" t="n">
        <f aca="false">1024*1024</f>
        <v>1048576</v>
      </c>
      <c r="I3" s="0" t="n">
        <v>1</v>
      </c>
      <c r="J3" s="0" t="n">
        <v>1</v>
      </c>
      <c r="K3" s="0" t="n">
        <v>1</v>
      </c>
    </row>
    <row r="6" customFormat="false" ht="12.8" hidden="false" customHeight="false" outlineLevel="0" collapsed="false">
      <c r="A6" s="0" t="s">
        <v>34</v>
      </c>
      <c r="B6" s="0" t="n">
        <v>2296</v>
      </c>
      <c r="C6" s="0" t="n">
        <v>3693</v>
      </c>
      <c r="D6" s="0" t="n">
        <v>4600</v>
      </c>
      <c r="F6" s="0" t="n">
        <v>9205</v>
      </c>
    </row>
    <row r="7" customFormat="false" ht="12.8" hidden="false" customHeight="false" outlineLevel="0" collapsed="false">
      <c r="A7" s="0" t="s">
        <v>35</v>
      </c>
      <c r="B7" s="0" t="n">
        <v>262</v>
      </c>
      <c r="C7" s="0" t="n">
        <v>265</v>
      </c>
      <c r="D7" s="0" t="n">
        <v>518</v>
      </c>
      <c r="F7" s="0" t="n">
        <v>1030</v>
      </c>
    </row>
    <row r="8" customFormat="false" ht="12.8" hidden="false" customHeight="false" outlineLevel="0" collapsed="false">
      <c r="A8" s="0" t="s">
        <v>36</v>
      </c>
      <c r="B8" s="0" t="n">
        <v>5147</v>
      </c>
      <c r="C8" s="0" t="n">
        <v>6704</v>
      </c>
      <c r="D8" s="0" t="n">
        <v>10267</v>
      </c>
      <c r="F8" s="0" t="n">
        <v>20513</v>
      </c>
    </row>
    <row r="9" customFormat="false" ht="12.8" hidden="false" customHeight="false" outlineLevel="0" collapsed="false">
      <c r="A9" s="0" t="s">
        <v>37</v>
      </c>
      <c r="B9" s="0" t="n">
        <v>5103</v>
      </c>
      <c r="C9" s="0" t="n">
        <v>8920</v>
      </c>
      <c r="D9" s="0" t="n">
        <v>10223</v>
      </c>
      <c r="F9" s="0" t="n">
        <v>20457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n">
        <v>15</v>
      </c>
      <c r="D10" s="0" t="n">
        <v>8</v>
      </c>
      <c r="F10" s="0" t="n">
        <v>11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2</v>
      </c>
      <c r="C12" s="0" t="n">
        <v>4</v>
      </c>
      <c r="D12" s="0" t="n">
        <v>2</v>
      </c>
      <c r="F12" s="0" t="n">
        <v>2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1276</v>
      </c>
      <c r="C14" s="0" t="n">
        <v>2551</v>
      </c>
      <c r="D14" s="0" t="n">
        <v>2556</v>
      </c>
      <c r="F14" s="0" t="n">
        <v>5113</v>
      </c>
    </row>
    <row r="15" customFormat="false" ht="12.8" hidden="false" customHeight="false" outlineLevel="0" collapsed="false">
      <c r="A15" s="0" t="s">
        <v>43</v>
      </c>
      <c r="B15" s="0" t="n">
        <v>259</v>
      </c>
      <c r="C15" s="0" t="n">
        <v>518</v>
      </c>
      <c r="D15" s="0" t="n">
        <v>515</v>
      </c>
      <c r="F15" s="0" t="n">
        <v>1030</v>
      </c>
    </row>
    <row r="16" customFormat="false" ht="12.8" hidden="false" customHeight="false" outlineLevel="0" collapsed="false">
      <c r="A16" s="0" t="s">
        <v>44</v>
      </c>
      <c r="B16" s="0" t="n">
        <v>7</v>
      </c>
      <c r="C16" s="0" t="n">
        <v>12</v>
      </c>
      <c r="D16" s="0" t="n">
        <v>7</v>
      </c>
      <c r="F16" s="0" t="n">
        <v>7</v>
      </c>
    </row>
    <row r="17" customFormat="false" ht="12.8" hidden="false" customHeight="false" outlineLevel="0" collapsed="false">
      <c r="A17" s="0" t="s">
        <v>45</v>
      </c>
      <c r="B17" s="0" t="n">
        <v>1284</v>
      </c>
      <c r="C17" s="0" t="n">
        <v>1155</v>
      </c>
      <c r="D17" s="0" t="n">
        <v>2564</v>
      </c>
      <c r="F17" s="0" t="n">
        <v>5124</v>
      </c>
    </row>
    <row r="18" customFormat="false" ht="12.8" hidden="false" customHeight="false" outlineLevel="0" collapsed="false">
      <c r="I18" s="8" t="n">
        <v>673105990</v>
      </c>
      <c r="J18" s="8" t="n">
        <v>5397821470</v>
      </c>
      <c r="K18" s="8" t="n">
        <v>42151698718</v>
      </c>
    </row>
    <row r="19" customFormat="false" ht="12.8" hidden="false" customHeight="false" outlineLevel="0" collapsed="false">
      <c r="I19" s="8"/>
      <c r="J19" s="8"/>
      <c r="K19" s="8"/>
    </row>
    <row r="20" customFormat="false" ht="12.8" hidden="false" customHeight="false" outlineLevel="0" collapsed="false">
      <c r="A20" s="0" t="s">
        <v>46</v>
      </c>
      <c r="B20" s="0" t="n">
        <f aca="false">SUM(B6:B13)</f>
        <v>12818</v>
      </c>
      <c r="C20" s="0" t="n">
        <f aca="false">SUM(C6:C13)</f>
        <v>19601</v>
      </c>
      <c r="D20" s="0" t="n">
        <f aca="false">SUM(D6:D13)</f>
        <v>25618</v>
      </c>
      <c r="E20" s="0" t="n">
        <f aca="false">SUM(E6:E13)</f>
        <v>0</v>
      </c>
      <c r="F20" s="0" t="n">
        <f aca="false">SUM(F6:F13)</f>
        <v>51218</v>
      </c>
      <c r="G20" s="0" t="n">
        <f aca="false">SUM(G6:G13)</f>
        <v>0</v>
      </c>
      <c r="H20" s="0" t="s">
        <v>83</v>
      </c>
      <c r="I20" s="8" t="n">
        <v>235925023</v>
      </c>
      <c r="J20" s="8" t="n">
        <v>1916813808</v>
      </c>
      <c r="K20" s="8" t="n">
        <v>15149856895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1542</v>
      </c>
      <c r="C21" s="0" t="n">
        <f aca="false">SUM(C14:C16)</f>
        <v>3081</v>
      </c>
      <c r="D21" s="0" t="n">
        <f aca="false">SUM(D14:D16)</f>
        <v>3078</v>
      </c>
      <c r="E21" s="0" t="n">
        <f aca="false">SUM(E14:E16)</f>
        <v>0</v>
      </c>
      <c r="F21" s="0" t="n">
        <f aca="false">SUM(F14:F16)</f>
        <v>6150</v>
      </c>
      <c r="G21" s="0" t="n">
        <f aca="false">SUM(G14:G16)</f>
        <v>0</v>
      </c>
      <c r="H21" s="0" t="s">
        <v>76</v>
      </c>
      <c r="I21" s="8" t="n">
        <f aca="false">I18-I20</f>
        <v>437180967</v>
      </c>
      <c r="J21" s="8" t="n">
        <f aca="false">J18-J20</f>
        <v>3481007662</v>
      </c>
      <c r="K21" s="8" t="n">
        <f aca="false">K18-K20</f>
        <v>27001841823</v>
      </c>
    </row>
    <row r="22" customFormat="false" ht="12.8" hidden="false" customHeight="false" outlineLevel="0" collapsed="false">
      <c r="I22" s="8"/>
      <c r="J22" s="8"/>
      <c r="K22" s="8"/>
    </row>
    <row r="23" customFormat="false" ht="12.8" hidden="false" customHeight="false" outlineLevel="0" collapsed="false">
      <c r="A23" s="0" t="s">
        <v>47</v>
      </c>
      <c r="B23" s="0" t="n">
        <f aca="false">SUM(B20:B21)*3*8</f>
        <v>344640</v>
      </c>
      <c r="C23" s="0" t="n">
        <f aca="false">SUM(C20:C21)*3*8</f>
        <v>544368</v>
      </c>
      <c r="D23" s="0" t="n">
        <f aca="false">SUM(D20:D21)*3*8</f>
        <v>688704</v>
      </c>
      <c r="E23" s="0" t="n">
        <f aca="false">SUM(E20:E21)*3*8</f>
        <v>0</v>
      </c>
      <c r="F23" s="0" t="n">
        <f aca="false">SUM(F20:F21)*3*8</f>
        <v>1376832</v>
      </c>
      <c r="G23" s="0" t="n">
        <f aca="false">SUM(G20:G21)*3*8</f>
        <v>0</v>
      </c>
      <c r="I23" s="8" t="n">
        <f aca="false">SUM(I20:I21)*3*8</f>
        <v>16154543760</v>
      </c>
      <c r="J23" s="8" t="n">
        <f aca="false">SUM(J20:J21)*3*8</f>
        <v>129547715280</v>
      </c>
      <c r="K23" s="8" t="n">
        <f aca="false">SUM(K20:K21)*3*8</f>
        <v>1011640769232</v>
      </c>
    </row>
    <row r="24" customFormat="false" ht="12.8" hidden="false" customHeight="false" outlineLevel="0" collapsed="false">
      <c r="A24" s="2" t="s">
        <v>84</v>
      </c>
      <c r="B24" s="3" t="n">
        <f aca="false">$B$23/B23</f>
        <v>1</v>
      </c>
      <c r="C24" s="3" t="n">
        <f aca="false">$B$23/C23</f>
        <v>0.633101137465832</v>
      </c>
      <c r="D24" s="3" t="n">
        <f aca="false">$B$23/D23</f>
        <v>0.500418176749373</v>
      </c>
      <c r="E24" s="3" t="e">
        <f aca="false">$B$23/E23</f>
        <v>#DIV/0!</v>
      </c>
      <c r="F24" s="3" t="n">
        <f aca="false">$B$23/F23</f>
        <v>0.250313763770743</v>
      </c>
      <c r="G24" s="3" t="e">
        <f aca="false">$B$23/G23</f>
        <v>#DIV/0!</v>
      </c>
      <c r="I24" s="8"/>
      <c r="J24" s="8"/>
      <c r="K24" s="8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customFormat="false" ht="12.8" hidden="false" customHeight="false" outlineLevel="0" collapsed="false">
      <c r="I25" s="8"/>
      <c r="J25" s="8"/>
      <c r="K25" s="8"/>
    </row>
    <row r="26" customFormat="false" ht="12.8" hidden="false" customHeight="false" outlineLevel="0" collapsed="false">
      <c r="A26" s="0" t="s">
        <v>85</v>
      </c>
      <c r="B26" s="8" t="n">
        <f aca="false">(5*B20+B21)*D3</f>
        <v>34410070016</v>
      </c>
      <c r="C26" s="8" t="n">
        <f aca="false">(5*C20+C21)*E3</f>
        <v>26499088384</v>
      </c>
      <c r="D26" s="8" t="n">
        <f aca="false">(5*D20+D21)*B3</f>
        <v>17192452096</v>
      </c>
      <c r="E26" s="8" t="n">
        <f aca="false">(5*E20+E21)*G3</f>
        <v>0</v>
      </c>
      <c r="F26" s="8" t="n">
        <f aca="false">(5*F20+F21)*F3</f>
        <v>549957140480</v>
      </c>
      <c r="G26" s="8" t="n">
        <f aca="false">(5*G20+G21)*I3</f>
        <v>0</v>
      </c>
      <c r="I26" s="8" t="n">
        <f aca="false">(5*I20+I21)*I3</f>
        <v>1616806082</v>
      </c>
      <c r="J26" s="8" t="n">
        <f aca="false">(5*J20+J21)*J3</f>
        <v>13065076702</v>
      </c>
      <c r="K26" s="8" t="n">
        <f aca="false">(5*K20+K21)*K3</f>
        <v>102751126298</v>
      </c>
    </row>
    <row r="27" s="2" customFormat="true" ht="12.8" hidden="false" customHeight="false" outlineLevel="0" collapsed="false">
      <c r="A27" s="2" t="s">
        <v>86</v>
      </c>
      <c r="B27" s="5" t="n">
        <f aca="false">B26/$B$26 -1</f>
        <v>0</v>
      </c>
      <c r="C27" s="5" t="n">
        <f aca="false">C26/$B$26 -1</f>
        <v>-0.229903096050707</v>
      </c>
      <c r="D27" s="5" t="n">
        <f aca="false">D26/$B$26 -1</f>
        <v>-0.500365675280351</v>
      </c>
      <c r="E27" s="5" t="n">
        <f aca="false">E26/$B$26 -1</f>
        <v>-1</v>
      </c>
      <c r="F27" s="5" t="n">
        <f aca="false">F26/$B$26 -1</f>
        <v>14.9824475865432</v>
      </c>
      <c r="G27" s="5" t="n">
        <f aca="false">G26/$B$26 -1</f>
        <v>-1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87</v>
      </c>
      <c r="B31" s="3" t="n">
        <f aca="false">$I$23/B23</f>
        <v>46873.676183844</v>
      </c>
      <c r="C31" s="3" t="n">
        <f aca="false">$I$23/C23</f>
        <v>29675.7777091967</v>
      </c>
      <c r="D31" s="3" t="n">
        <f aca="false">$J$23/D23</f>
        <v>188103.619668246</v>
      </c>
      <c r="E31" s="3" t="e">
        <f aca="false">$J$23/E23</f>
        <v>#DIV/0!</v>
      </c>
      <c r="F31" s="3" t="n">
        <f aca="false">$K$23/F23</f>
        <v>734759.774055222</v>
      </c>
      <c r="G31" s="3" t="e">
        <f aca="false">$K$23/G23</f>
        <v>#DIV/0!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88</v>
      </c>
      <c r="B32" s="5" t="n">
        <f aca="false">B26/$I$26 -1</f>
        <v>20.2827440464811</v>
      </c>
      <c r="C32" s="5" t="n">
        <f aca="false">C26/$I$26 -1</f>
        <v>15.3897752977404</v>
      </c>
      <c r="D32" s="5" t="n">
        <f aca="false">D26/$K$26 -1</f>
        <v>-0.832678699344489</v>
      </c>
      <c r="E32" s="5" t="n">
        <f aca="false">E26/$K$26 -1</f>
        <v>-1</v>
      </c>
      <c r="F32" s="5" t="n">
        <f aca="false">F26/$K$26 -1</f>
        <v>4.35232225956344</v>
      </c>
      <c r="G32" s="5" t="n">
        <f aca="false">G26/$K$26 -1</f>
        <v>-1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89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41</v>
      </c>
      <c r="C6" s="0" t="n">
        <v>118</v>
      </c>
      <c r="D6" s="0" t="n">
        <v>353</v>
      </c>
      <c r="E6" s="0" t="n">
        <v>845</v>
      </c>
      <c r="F6" s="0" t="n">
        <v>2793</v>
      </c>
    </row>
    <row r="7" customFormat="false" ht="12.8" hidden="false" customHeight="false" outlineLevel="0" collapsed="false">
      <c r="A7" s="0" t="s">
        <v>35</v>
      </c>
      <c r="B7" s="0" t="n">
        <v>19</v>
      </c>
      <c r="C7" s="0" t="n">
        <v>12</v>
      </c>
      <c r="D7" s="0" t="n">
        <v>32</v>
      </c>
      <c r="E7" s="0" t="n">
        <v>20</v>
      </c>
      <c r="F7" s="0" t="n">
        <v>9</v>
      </c>
    </row>
    <row r="8" customFormat="false" ht="12.8" hidden="false" customHeight="false" outlineLevel="0" collapsed="false">
      <c r="A8" s="0" t="s">
        <v>36</v>
      </c>
      <c r="B8" s="0" t="n">
        <v>89</v>
      </c>
      <c r="C8" s="0" t="n">
        <v>292</v>
      </c>
      <c r="D8" s="0" t="n">
        <v>656</v>
      </c>
      <c r="E8" s="0" t="n">
        <v>2384</v>
      </c>
      <c r="F8" s="0" t="n">
        <v>8068</v>
      </c>
    </row>
    <row r="9" customFormat="false" ht="12.8" hidden="false" customHeight="false" outlineLevel="0" collapsed="false">
      <c r="A9" s="0" t="s">
        <v>37</v>
      </c>
      <c r="B9" s="0" t="n">
        <v>97</v>
      </c>
      <c r="C9" s="0" t="n">
        <v>86</v>
      </c>
      <c r="D9" s="0" t="n">
        <v>209</v>
      </c>
      <c r="E9" s="0" t="n">
        <v>291</v>
      </c>
      <c r="F9" s="0" t="n">
        <v>276</v>
      </c>
    </row>
    <row r="10" customFormat="false" ht="12.8" hidden="false" customHeight="false" outlineLevel="0" collapsed="false">
      <c r="A10" s="0" t="s">
        <v>38</v>
      </c>
      <c r="B10" s="0" t="n">
        <v>6</v>
      </c>
      <c r="C10" s="0" t="n">
        <v>7</v>
      </c>
      <c r="D10" s="0" t="n">
        <v>64</v>
      </c>
      <c r="E10" s="0" t="n">
        <v>2</v>
      </c>
      <c r="F10" s="0" t="n">
        <v>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3</v>
      </c>
      <c r="D12" s="0" t="n">
        <v>7</v>
      </c>
      <c r="E12" s="0" t="n">
        <v>21</v>
      </c>
      <c r="F12" s="0" t="n">
        <v>61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9</v>
      </c>
      <c r="C14" s="0" t="n">
        <v>44</v>
      </c>
      <c r="D14" s="0" t="n">
        <v>127</v>
      </c>
      <c r="E14" s="0" t="n">
        <v>803</v>
      </c>
      <c r="F14" s="0" t="n">
        <v>3381</v>
      </c>
    </row>
    <row r="15" customFormat="false" ht="12.8" hidden="false" customHeight="false" outlineLevel="0" collapsed="false">
      <c r="A15" s="0" t="s">
        <v>43</v>
      </c>
      <c r="B15" s="0" t="n">
        <v>8</v>
      </c>
      <c r="C15" s="0" t="n">
        <v>35</v>
      </c>
      <c r="D15" s="0" t="n">
        <v>162</v>
      </c>
      <c r="E15" s="0" t="n">
        <v>256</v>
      </c>
      <c r="F15" s="0" t="n">
        <v>758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3</v>
      </c>
      <c r="D16" s="0" t="n">
        <v>48</v>
      </c>
      <c r="E16" s="0" t="n">
        <v>3</v>
      </c>
      <c r="F16" s="0" t="n">
        <v>10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257</v>
      </c>
      <c r="C20" s="0" t="n">
        <f aca="false">SUM(C6:C13)</f>
        <v>518</v>
      </c>
      <c r="D20" s="0" t="n">
        <f aca="false">SUM(D6:D13)</f>
        <v>1321</v>
      </c>
      <c r="E20" s="0" t="n">
        <f aca="false">SUM(E6:E13)</f>
        <v>3563</v>
      </c>
      <c r="F20" s="0" t="n">
        <f aca="false">SUM(F6:F13)</f>
        <v>11233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22</v>
      </c>
      <c r="C21" s="0" t="n">
        <f aca="false">SUM(C14:C16)</f>
        <v>82</v>
      </c>
      <c r="D21" s="0" t="n">
        <f aca="false">SUM(D14:D16)</f>
        <v>337</v>
      </c>
      <c r="E21" s="0" t="n">
        <f aca="false">SUM(E14:E16)</f>
        <v>1062</v>
      </c>
      <c r="F21" s="0" t="n">
        <f aca="false">SUM(F14:F16)</f>
        <v>4149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6696</v>
      </c>
      <c r="C23" s="0" t="n">
        <f aca="false">SUM(C20:C21)*3*8</f>
        <v>14400</v>
      </c>
      <c r="D23" s="0" t="n">
        <f aca="false">SUM(D20:D21)*3*8</f>
        <v>39792</v>
      </c>
      <c r="E23" s="0" t="n">
        <f aca="false">SUM(E20:E21)*3*8</f>
        <v>111000</v>
      </c>
      <c r="F23" s="0" t="n">
        <f aca="false">SUM(F20:F21)*3*8</f>
        <v>369168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$C$23/C23</f>
        <v>1</v>
      </c>
      <c r="D24" s="3" t="n">
        <f aca="false">$D$23/D23</f>
        <v>1</v>
      </c>
      <c r="E24" s="3" t="n">
        <f aca="false">$E$23/E23</f>
        <v>1</v>
      </c>
      <c r="F24" s="3" t="n">
        <f aca="false">$F$23/F23</f>
        <v>1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1307</v>
      </c>
      <c r="C26" s="0" t="n">
        <f aca="false">(5*C20+C21)*C3</f>
        <v>2672</v>
      </c>
      <c r="D26" s="0" t="n">
        <f aca="false">(5*D20+D21)*D3</f>
        <v>6942</v>
      </c>
      <c r="E26" s="0" t="n">
        <f aca="false">(5*E20+E21)*E3</f>
        <v>18877</v>
      </c>
      <c r="F26" s="0" t="n">
        <f aca="false">(5*F20+F21)*F3</f>
        <v>60314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C26/$C$26 -1</f>
        <v>0</v>
      </c>
      <c r="D27" s="5" t="n">
        <f aca="false">D26/$D$26 -1</f>
        <v>0</v>
      </c>
      <c r="E27" s="5" t="n">
        <f aca="false">E26/$E$26 -1</f>
        <v>0</v>
      </c>
      <c r="F27" s="5" t="n">
        <f aca="false">F26/$F$26 -1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dcterms:modified xsi:type="dcterms:W3CDTF">2014-10-28T22:48:06Z</dcterms:modified>
  <cp:revision>7</cp:revision>
</cp:coreProperties>
</file>