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xr:revisionPtr revIDLastSave="0" documentId="13_ncr:1_{ECBC08FB-C0EF-BB44-9ECF-AEDE3D26B4AC}" xr6:coauthVersionLast="32" xr6:coauthVersionMax="32" xr10:uidLastSave="{00000000-0000-0000-0000-000000000000}"/>
  <bookViews>
    <workbookView xWindow="3240" yWindow="1300" windowWidth="28040" windowHeight="17440" activeTab="1" xr2:uid="{2376C2F8-BDEB-E145-989B-0635E4B7770E}"/>
  </bookViews>
  <sheets>
    <sheet name="Sheet1" sheetId="1" r:id="rId1"/>
    <sheet name="Sheet2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5" i="2"/>
  <c r="P13" i="2"/>
  <c r="P9" i="2"/>
  <c r="P8" i="2"/>
  <c r="P16" i="2"/>
  <c r="P15" i="2"/>
  <c r="P17" i="2" s="1"/>
  <c r="J5" i="2"/>
  <c r="J6" i="2"/>
  <c r="J7" i="2"/>
  <c r="J10" i="2"/>
  <c r="J11" i="2"/>
  <c r="J12" i="2"/>
  <c r="J4" i="2"/>
  <c r="C14" i="2"/>
  <c r="I6" i="2"/>
  <c r="I7" i="2"/>
  <c r="I4" i="2"/>
  <c r="H5" i="2"/>
  <c r="I5" i="2" s="1"/>
  <c r="H6" i="2"/>
  <c r="H7" i="2"/>
  <c r="H8" i="2"/>
  <c r="I8" i="2" s="1"/>
  <c r="H9" i="2"/>
  <c r="I9" i="2" s="1"/>
  <c r="H10" i="2"/>
  <c r="I10" i="2" s="1"/>
  <c r="L10" i="2" s="1"/>
  <c r="H11" i="2"/>
  <c r="I11" i="2" s="1"/>
  <c r="L11" i="2" s="1"/>
  <c r="H12" i="2"/>
  <c r="I12" i="2" s="1"/>
  <c r="L12" i="2" s="1"/>
  <c r="H13" i="2"/>
  <c r="I13" i="2" s="1"/>
  <c r="H4" i="2"/>
  <c r="L9" i="2" l="1"/>
  <c r="J9" i="2"/>
  <c r="L8" i="2"/>
  <c r="J8" i="2"/>
  <c r="L13" i="2"/>
  <c r="L14" i="2" s="1"/>
  <c r="J13" i="2"/>
  <c r="I14" i="2" s="1"/>
  <c r="R9" i="2"/>
  <c r="R8" i="2"/>
  <c r="S8" i="2" s="1"/>
  <c r="AI24" i="1"/>
  <c r="AJ24" i="1"/>
  <c r="AK24" i="1"/>
  <c r="AL24" i="1"/>
  <c r="AM24" i="1"/>
  <c r="AO24" i="1"/>
  <c r="AO22" i="1"/>
  <c r="AO26" i="1"/>
  <c r="S9" i="2" l="1"/>
  <c r="R13" i="2"/>
  <c r="S13" i="2" s="1"/>
  <c r="T9" i="2"/>
  <c r="T13" i="2" s="1"/>
</calcChain>
</file>

<file path=xl/sharedStrings.xml><?xml version="1.0" encoding="utf-8"?>
<sst xmlns="http://schemas.openxmlformats.org/spreadsheetml/2006/main" count="136" uniqueCount="81">
  <si>
    <t>code</t>
  </si>
  <si>
    <t>name</t>
  </si>
  <si>
    <t>Group</t>
  </si>
  <si>
    <t>course</t>
  </si>
  <si>
    <t>instructor</t>
  </si>
  <si>
    <t>students</t>
  </si>
  <si>
    <t>beginDate</t>
  </si>
  <si>
    <t>endDate</t>
  </si>
  <si>
    <t>blocks</t>
  </si>
  <si>
    <t>org</t>
  </si>
  <si>
    <t>orgUnit</t>
  </si>
  <si>
    <t>own</t>
  </si>
  <si>
    <t>mod</t>
  </si>
  <si>
    <t>perm</t>
  </si>
  <si>
    <t>roster</t>
  </si>
  <si>
    <t>student</t>
  </si>
  <si>
    <t>Roster</t>
  </si>
  <si>
    <t>Student A</t>
  </si>
  <si>
    <t>Student B</t>
  </si>
  <si>
    <t>Block 1,1</t>
  </si>
  <si>
    <t>Block 1,2</t>
  </si>
  <si>
    <t>Tracking</t>
  </si>
  <si>
    <t>Student</t>
  </si>
  <si>
    <t>Task</t>
  </si>
  <si>
    <t>Section</t>
  </si>
  <si>
    <t>Number</t>
  </si>
  <si>
    <t>Grade</t>
  </si>
  <si>
    <t>Quest</t>
  </si>
  <si>
    <t>dates</t>
  </si>
  <si>
    <t>blockID</t>
  </si>
  <si>
    <t>grades</t>
  </si>
  <si>
    <t>User</t>
  </si>
  <si>
    <t>results</t>
  </si>
  <si>
    <t>section</t>
  </si>
  <si>
    <t>Obtained</t>
  </si>
  <si>
    <t>tracking</t>
  </si>
  <si>
    <t>user</t>
  </si>
  <si>
    <t>blockCompleted (blockid)</t>
  </si>
  <si>
    <t>group</t>
  </si>
  <si>
    <t>[</t>
  </si>
  <si>
    <t>]</t>
  </si>
  <si>
    <t>Array de Quests según definido en el curso</t>
  </si>
  <si>
    <t>Array de Tareas según definido en el curso</t>
  </si>
  <si>
    <t>answers</t>
  </si>
  <si>
    <t>grade</t>
  </si>
  <si>
    <t>files</t>
  </si>
  <si>
    <t>Examen(es)</t>
  </si>
  <si>
    <t>Tarea(s)</t>
  </si>
  <si>
    <t>Course</t>
  </si>
  <si>
    <t>minTime</t>
  </si>
  <si>
    <t>group.roster.student.track.grade</t>
  </si>
  <si>
    <t>roster = group.roster</t>
  </si>
  <si>
    <t>student = roster.student[]</t>
  </si>
  <si>
    <t>1 o más</t>
  </si>
  <si>
    <t>BlockID</t>
  </si>
  <si>
    <t>populate('block')</t>
  </si>
  <si>
    <t>group.</t>
  </si>
  <si>
    <t>w</t>
  </si>
  <si>
    <t>A</t>
  </si>
  <si>
    <t>B</t>
  </si>
  <si>
    <t>D</t>
  </si>
  <si>
    <t>0 / 1</t>
  </si>
  <si>
    <t>Bloque</t>
  </si>
  <si>
    <t>wq</t>
  </si>
  <si>
    <t>wt</t>
  </si>
  <si>
    <t>wTotal</t>
  </si>
  <si>
    <t>finalGrade</t>
  </si>
  <si>
    <t>gradeQ</t>
  </si>
  <si>
    <t>gradeT</t>
  </si>
  <si>
    <t>FG</t>
  </si>
  <si>
    <t>Grupo</t>
  </si>
  <si>
    <t>FinalGradeW</t>
  </si>
  <si>
    <t>min</t>
  </si>
  <si>
    <t>max</t>
  </si>
  <si>
    <t>Faltaría hacer un programa que permita calcular pesos a partir de porcentajes</t>
  </si>
  <si>
    <t>alumnos</t>
  </si>
  <si>
    <t>alumno 1</t>
  </si>
  <si>
    <t>alumno 2</t>
  </si>
  <si>
    <t>alumno 3</t>
  </si>
  <si>
    <t>track</t>
  </si>
  <si>
    <t>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</si>
</sst>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9" fontId="0" fillId="0" borderId="0" xfId="1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6" borderId="0" xfId="1" applyFont="1" applyFill="1"/>
    <xf numFmtId="2" fontId="0" fillId="6" borderId="0" xfId="0" applyNumberFormat="1" applyFill="1"/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E73-6331-5042-B30D-DFE99AEE58DE}">
  <dimension ref="B1:AO32"/>
  <sheetViews>
    <sheetView topLeftCell="T1" zoomScale="150" workbookViewId="0">
      <selection activeCell="AA4" sqref="AA4"/>
    </sheetView>
  </sheetViews>
  <sheetFormatPr baseColWidth="10" defaultRowHeight="16" x14ac:dyDescent="0.2"/>
  <cols>
    <col min="7" max="7" width="12.6640625" bestFit="1" customWidth="1"/>
  </cols>
  <sheetData>
    <row r="1" spans="2:35" ht="17" thickBot="1" x14ac:dyDescent="0.25"/>
    <row r="2" spans="2:35" x14ac:dyDescent="0.2">
      <c r="B2" s="1" t="s">
        <v>2</v>
      </c>
      <c r="F2" s="1" t="s">
        <v>48</v>
      </c>
      <c r="Y2" s="11" t="s">
        <v>16</v>
      </c>
      <c r="Z2" s="5" t="s">
        <v>19</v>
      </c>
      <c r="AA2" s="5"/>
      <c r="AB2" s="5"/>
      <c r="AC2" s="5" t="s">
        <v>20</v>
      </c>
      <c r="AD2" s="5"/>
      <c r="AE2" s="6"/>
    </row>
    <row r="3" spans="2:35" ht="17" thickBot="1" x14ac:dyDescent="0.25">
      <c r="B3" t="s">
        <v>0</v>
      </c>
      <c r="F3" t="s">
        <v>8</v>
      </c>
      <c r="G3" t="s">
        <v>49</v>
      </c>
      <c r="H3">
        <v>5</v>
      </c>
      <c r="U3" s="1" t="s">
        <v>2</v>
      </c>
      <c r="Y3" s="12" t="s">
        <v>15</v>
      </c>
      <c r="Z3" s="7" t="s">
        <v>47</v>
      </c>
      <c r="AA3" s="7" t="s">
        <v>46</v>
      </c>
      <c r="AB3" s="7" t="s">
        <v>21</v>
      </c>
      <c r="AC3" s="7" t="s">
        <v>47</v>
      </c>
      <c r="AD3" s="7" t="s">
        <v>46</v>
      </c>
      <c r="AE3" s="8" t="s">
        <v>21</v>
      </c>
    </row>
    <row r="4" spans="2:35" ht="17" thickBot="1" x14ac:dyDescent="0.25">
      <c r="B4" t="s">
        <v>1</v>
      </c>
      <c r="U4" t="s">
        <v>0</v>
      </c>
      <c r="Y4" s="14" t="s">
        <v>17</v>
      </c>
      <c r="Z4" s="15" t="s">
        <v>53</v>
      </c>
      <c r="AA4" s="15" t="s">
        <v>61</v>
      </c>
      <c r="AB4" s="15">
        <v>100</v>
      </c>
      <c r="AC4" s="15"/>
      <c r="AD4" s="15"/>
      <c r="AE4" s="16"/>
    </row>
    <row r="5" spans="2:35" x14ac:dyDescent="0.2">
      <c r="B5" t="s">
        <v>3</v>
      </c>
      <c r="U5" t="s">
        <v>1</v>
      </c>
      <c r="Y5" s="12" t="s">
        <v>18</v>
      </c>
      <c r="Z5" s="7"/>
      <c r="AA5" s="7"/>
      <c r="AB5" s="7"/>
      <c r="AC5" s="7"/>
      <c r="AD5" s="7"/>
      <c r="AE5" s="8"/>
    </row>
    <row r="6" spans="2:35" ht="17" thickBot="1" x14ac:dyDescent="0.25">
      <c r="B6" t="s">
        <v>4</v>
      </c>
      <c r="U6" t="s">
        <v>3</v>
      </c>
      <c r="Y6" s="13"/>
      <c r="Z6" s="9"/>
      <c r="AA6" s="9"/>
      <c r="AB6" s="9"/>
      <c r="AC6" s="9"/>
      <c r="AD6" s="9"/>
      <c r="AE6" s="10"/>
    </row>
    <row r="7" spans="2:35" x14ac:dyDescent="0.2">
      <c r="B7" s="4" t="s">
        <v>5</v>
      </c>
      <c r="C7" s="4" t="s">
        <v>17</v>
      </c>
      <c r="D7" s="4" t="s">
        <v>18</v>
      </c>
      <c r="U7" t="s">
        <v>4</v>
      </c>
    </row>
    <row r="8" spans="2:35" x14ac:dyDescent="0.2">
      <c r="B8" t="s">
        <v>6</v>
      </c>
      <c r="U8" t="s">
        <v>14</v>
      </c>
      <c r="V8" t="s">
        <v>17</v>
      </c>
      <c r="Y8" t="s">
        <v>14</v>
      </c>
    </row>
    <row r="9" spans="2:35" x14ac:dyDescent="0.2">
      <c r="B9" t="s">
        <v>7</v>
      </c>
      <c r="U9" t="s">
        <v>6</v>
      </c>
      <c r="Y9" s="2" t="s">
        <v>39</v>
      </c>
      <c r="Z9" t="s">
        <v>22</v>
      </c>
    </row>
    <row r="10" spans="2:35" x14ac:dyDescent="0.2">
      <c r="B10" t="s">
        <v>9</v>
      </c>
      <c r="U10" t="s">
        <v>7</v>
      </c>
      <c r="Y10" s="2"/>
      <c r="Z10" t="s">
        <v>23</v>
      </c>
      <c r="AG10" t="s">
        <v>54</v>
      </c>
    </row>
    <row r="11" spans="2:35" x14ac:dyDescent="0.2">
      <c r="B11" t="s">
        <v>10</v>
      </c>
      <c r="U11" t="s">
        <v>9</v>
      </c>
      <c r="Y11" s="2"/>
      <c r="AA11" s="3" t="s">
        <v>24</v>
      </c>
      <c r="AH11" t="s">
        <v>23</v>
      </c>
      <c r="AI11" t="s">
        <v>45</v>
      </c>
    </row>
    <row r="12" spans="2:35" x14ac:dyDescent="0.2">
      <c r="B12" t="s">
        <v>11</v>
      </c>
      <c r="U12" t="s">
        <v>10</v>
      </c>
      <c r="Y12" s="2"/>
      <c r="AA12" s="3" t="s">
        <v>25</v>
      </c>
      <c r="AI12" t="s">
        <v>30</v>
      </c>
    </row>
    <row r="13" spans="2:35" x14ac:dyDescent="0.2">
      <c r="B13" t="s">
        <v>12</v>
      </c>
      <c r="U13" t="s">
        <v>11</v>
      </c>
      <c r="Y13" s="2"/>
      <c r="Z13" s="2" t="s">
        <v>39</v>
      </c>
      <c r="AA13" s="3" t="s">
        <v>45</v>
      </c>
      <c r="AB13" t="s">
        <v>40</v>
      </c>
      <c r="AH13" t="s">
        <v>27</v>
      </c>
      <c r="AI13" t="s">
        <v>43</v>
      </c>
    </row>
    <row r="14" spans="2:35" x14ac:dyDescent="0.2">
      <c r="B14" t="s">
        <v>13</v>
      </c>
      <c r="U14" t="s">
        <v>12</v>
      </c>
      <c r="Y14" s="2"/>
      <c r="Z14" s="2" t="s">
        <v>39</v>
      </c>
      <c r="AA14" s="3" t="s">
        <v>44</v>
      </c>
      <c r="AB14" t="s">
        <v>40</v>
      </c>
      <c r="AC14" t="s">
        <v>42</v>
      </c>
      <c r="AI14" t="s">
        <v>30</v>
      </c>
    </row>
    <row r="15" spans="2:35" x14ac:dyDescent="0.2">
      <c r="B15" t="s">
        <v>28</v>
      </c>
      <c r="U15" t="s">
        <v>13</v>
      </c>
      <c r="Z15" t="s">
        <v>27</v>
      </c>
      <c r="AA15" s="3"/>
      <c r="AH15" t="s">
        <v>35</v>
      </c>
      <c r="AI15" t="s">
        <v>44</v>
      </c>
    </row>
    <row r="16" spans="2:35" x14ac:dyDescent="0.2">
      <c r="C16" t="s">
        <v>29</v>
      </c>
      <c r="U16" t="s">
        <v>28</v>
      </c>
      <c r="AA16" s="3" t="s">
        <v>24</v>
      </c>
    </row>
    <row r="17" spans="2:41" x14ac:dyDescent="0.2">
      <c r="C17" t="s">
        <v>6</v>
      </c>
      <c r="V17" t="s">
        <v>29</v>
      </c>
      <c r="AA17" s="3" t="s">
        <v>25</v>
      </c>
    </row>
    <row r="18" spans="2:41" x14ac:dyDescent="0.2">
      <c r="C18" t="s">
        <v>7</v>
      </c>
      <c r="V18" t="s">
        <v>6</v>
      </c>
      <c r="Z18" s="2" t="s">
        <v>39</v>
      </c>
      <c r="AA18" s="3" t="s">
        <v>43</v>
      </c>
      <c r="AB18" t="s">
        <v>40</v>
      </c>
    </row>
    <row r="19" spans="2:41" x14ac:dyDescent="0.2">
      <c r="B19" s="4" t="s">
        <v>30</v>
      </c>
      <c r="C19" s="4"/>
      <c r="D19" s="4"/>
      <c r="V19" t="s">
        <v>7</v>
      </c>
      <c r="Z19" s="2" t="s">
        <v>39</v>
      </c>
      <c r="AA19" s="3" t="s">
        <v>44</v>
      </c>
      <c r="AB19" t="s">
        <v>40</v>
      </c>
      <c r="AC19" t="s">
        <v>41</v>
      </c>
    </row>
    <row r="20" spans="2:41" x14ac:dyDescent="0.2">
      <c r="B20" s="4"/>
      <c r="C20" s="4" t="s">
        <v>31</v>
      </c>
      <c r="D20" s="4"/>
      <c r="Z20" t="s">
        <v>21</v>
      </c>
      <c r="AA20" s="3"/>
      <c r="AI20" t="s">
        <v>58</v>
      </c>
      <c r="AJ20" t="s">
        <v>59</v>
      </c>
      <c r="AK20" t="s">
        <v>58</v>
      </c>
      <c r="AL20" t="s">
        <v>59</v>
      </c>
      <c r="AM20" t="s">
        <v>60</v>
      </c>
    </row>
    <row r="21" spans="2:41" x14ac:dyDescent="0.2">
      <c r="B21" s="4"/>
      <c r="C21" s="4" t="s">
        <v>32</v>
      </c>
      <c r="D21" s="4"/>
      <c r="AA21" s="3" t="s">
        <v>24</v>
      </c>
      <c r="AI21">
        <v>1</v>
      </c>
      <c r="AJ21">
        <v>0</v>
      </c>
      <c r="AK21">
        <v>1</v>
      </c>
      <c r="AL21">
        <v>1</v>
      </c>
      <c r="AM21">
        <v>1</v>
      </c>
    </row>
    <row r="22" spans="2:41" x14ac:dyDescent="0.2">
      <c r="B22" s="4"/>
      <c r="C22" s="4"/>
      <c r="D22" s="4" t="s">
        <v>33</v>
      </c>
      <c r="AA22" s="3" t="s">
        <v>25</v>
      </c>
      <c r="AH22" t="s">
        <v>57</v>
      </c>
      <c r="AI22">
        <v>1</v>
      </c>
      <c r="AJ22">
        <v>2</v>
      </c>
      <c r="AK22">
        <v>1</v>
      </c>
      <c r="AL22">
        <v>1</v>
      </c>
      <c r="AM22">
        <v>1</v>
      </c>
      <c r="AO22">
        <f>SUM(AI22:AM22)</f>
        <v>6</v>
      </c>
    </row>
    <row r="23" spans="2:41" x14ac:dyDescent="0.2">
      <c r="B23" s="4"/>
      <c r="C23" s="4"/>
      <c r="D23" s="4" t="s">
        <v>25</v>
      </c>
      <c r="U23" t="s">
        <v>55</v>
      </c>
      <c r="AA23" s="3" t="s">
        <v>26</v>
      </c>
      <c r="AB23">
        <v>0</v>
      </c>
      <c r="AC23">
        <v>100</v>
      </c>
      <c r="AD23" t="s">
        <v>40</v>
      </c>
    </row>
    <row r="24" spans="2:41" x14ac:dyDescent="0.2">
      <c r="D24" t="s">
        <v>34</v>
      </c>
      <c r="AI24">
        <f>AI21*AI22</f>
        <v>1</v>
      </c>
      <c r="AJ24">
        <f t="shared" ref="AJ24:AM24" si="0">AJ21*AJ22</f>
        <v>0</v>
      </c>
      <c r="AK24">
        <f t="shared" si="0"/>
        <v>1</v>
      </c>
      <c r="AL24">
        <f t="shared" si="0"/>
        <v>1</v>
      </c>
      <c r="AM24">
        <f t="shared" si="0"/>
        <v>1</v>
      </c>
      <c r="AO24">
        <f>SUM(AI24:AM24)</f>
        <v>4</v>
      </c>
    </row>
    <row r="25" spans="2:41" x14ac:dyDescent="0.2">
      <c r="X25" t="s">
        <v>50</v>
      </c>
      <c r="AC25" t="s">
        <v>56</v>
      </c>
    </row>
    <row r="26" spans="2:41" x14ac:dyDescent="0.2">
      <c r="B26" s="4" t="s">
        <v>35</v>
      </c>
      <c r="C26" s="4"/>
      <c r="D26" s="4"/>
      <c r="AO26" s="17">
        <f>AO24/AO22</f>
        <v>0.66666666666666663</v>
      </c>
    </row>
    <row r="27" spans="2:41" x14ac:dyDescent="0.2">
      <c r="B27" s="4"/>
      <c r="C27" s="4" t="s">
        <v>36</v>
      </c>
      <c r="D27" s="4"/>
      <c r="X27" t="s">
        <v>51</v>
      </c>
    </row>
    <row r="28" spans="2:41" x14ac:dyDescent="0.2">
      <c r="B28" s="4"/>
      <c r="C28" s="4" t="s">
        <v>37</v>
      </c>
      <c r="D28" s="4"/>
    </row>
    <row r="29" spans="2:41" x14ac:dyDescent="0.2">
      <c r="B29" s="4"/>
      <c r="C29" s="4" t="s">
        <v>3</v>
      </c>
      <c r="D29" s="4"/>
      <c r="Y29" t="s">
        <v>43</v>
      </c>
      <c r="Z29">
        <v>0</v>
      </c>
      <c r="AA29">
        <v>1</v>
      </c>
      <c r="AB29">
        <v>2</v>
      </c>
      <c r="AC29">
        <v>3</v>
      </c>
      <c r="AD29">
        <v>4</v>
      </c>
      <c r="AE29">
        <v>5</v>
      </c>
    </row>
    <row r="30" spans="2:41" x14ac:dyDescent="0.2">
      <c r="B30" s="4"/>
      <c r="C30" s="4" t="s">
        <v>38</v>
      </c>
      <c r="D30" s="4"/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</row>
    <row r="32" spans="2:41" x14ac:dyDescent="0.2">
      <c r="X3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37A-FD16-9349-996E-26133FAECFD7}">
  <dimension ref="A2:U22"/>
  <sheetViews>
    <sheetView tabSelected="1" zoomScale="161" workbookViewId="0">
      <selection activeCell="C21" sqref="C21"/>
    </sheetView>
  </sheetViews>
  <sheetFormatPr baseColWidth="10" defaultRowHeight="16" x14ac:dyDescent="0.2"/>
  <cols>
    <col min="2" max="9" width="10.83203125" style="3"/>
    <col min="10" max="10" width="12.33203125" style="3" bestFit="1" customWidth="1"/>
  </cols>
  <sheetData>
    <row r="2" spans="1:21" x14ac:dyDescent="0.2">
      <c r="B2" s="3" t="s">
        <v>16</v>
      </c>
    </row>
    <row r="3" spans="1:21" ht="17" thickBot="1" x14ac:dyDescent="0.25">
      <c r="B3" s="25" t="s">
        <v>62</v>
      </c>
      <c r="C3" s="23" t="s">
        <v>57</v>
      </c>
      <c r="D3" s="24" t="s">
        <v>63</v>
      </c>
      <c r="E3" s="23" t="s">
        <v>67</v>
      </c>
      <c r="F3" s="24" t="s">
        <v>64</v>
      </c>
      <c r="G3" s="23" t="s">
        <v>68</v>
      </c>
      <c r="H3" s="23" t="s">
        <v>65</v>
      </c>
      <c r="I3" s="23" t="s">
        <v>66</v>
      </c>
      <c r="J3" s="33" t="s">
        <v>71</v>
      </c>
      <c r="Q3" s="35"/>
    </row>
    <row r="4" spans="1:21" ht="17" thickTop="1" x14ac:dyDescent="0.2">
      <c r="A4" t="s">
        <v>62</v>
      </c>
      <c r="B4" s="26">
        <v>1</v>
      </c>
      <c r="C4" s="19">
        <v>0</v>
      </c>
      <c r="D4" s="22">
        <v>0</v>
      </c>
      <c r="E4" s="3">
        <v>0</v>
      </c>
      <c r="F4" s="22">
        <v>0</v>
      </c>
      <c r="G4" s="3">
        <v>0</v>
      </c>
      <c r="H4" s="21">
        <f>D4+F4</f>
        <v>0</v>
      </c>
      <c r="I4" s="30">
        <f>IF(H4 &gt; 0,((D4*E4)+(F4*G4))/H4,0)</f>
        <v>0</v>
      </c>
      <c r="J4" s="34">
        <f>IF(C4&gt;0,C4*I4,0)</f>
        <v>0</v>
      </c>
      <c r="L4">
        <v>0</v>
      </c>
      <c r="N4" s="37"/>
      <c r="O4" s="36"/>
      <c r="P4" s="36"/>
      <c r="Q4" s="38"/>
      <c r="R4" s="36"/>
      <c r="S4" s="36"/>
      <c r="T4" s="36"/>
      <c r="U4" s="36"/>
    </row>
    <row r="5" spans="1:21" x14ac:dyDescent="0.2">
      <c r="B5" s="27">
        <v>2</v>
      </c>
      <c r="C5" s="19">
        <v>0</v>
      </c>
      <c r="D5" s="22">
        <v>0</v>
      </c>
      <c r="E5" s="3">
        <v>0</v>
      </c>
      <c r="F5" s="22">
        <v>0</v>
      </c>
      <c r="G5" s="3">
        <v>0</v>
      </c>
      <c r="H5" s="21">
        <f t="shared" ref="H5:H13" si="0">D5+F5</f>
        <v>0</v>
      </c>
      <c r="I5" s="31">
        <f t="shared" ref="I5:I13" si="1">IF(H5 &gt; 0,((D5*E5)+(F5*G5))/H5,0)</f>
        <v>0</v>
      </c>
      <c r="J5" s="34">
        <f t="shared" ref="J5:J13" si="2">IF(C5&gt;0,C5*I5,0)</f>
        <v>0</v>
      </c>
      <c r="L5">
        <v>0</v>
      </c>
      <c r="N5" s="37"/>
      <c r="O5" s="36"/>
      <c r="P5" s="36"/>
      <c r="Q5" s="38"/>
      <c r="R5" s="36"/>
      <c r="S5" s="36"/>
      <c r="T5" s="36"/>
      <c r="U5" s="36"/>
    </row>
    <row r="6" spans="1:21" x14ac:dyDescent="0.2">
      <c r="B6" s="27">
        <v>3</v>
      </c>
      <c r="C6" s="19">
        <v>0</v>
      </c>
      <c r="D6" s="22">
        <v>0</v>
      </c>
      <c r="E6" s="3">
        <v>0</v>
      </c>
      <c r="F6" s="22">
        <v>0</v>
      </c>
      <c r="G6" s="3">
        <v>0</v>
      </c>
      <c r="H6" s="21">
        <f t="shared" si="0"/>
        <v>0</v>
      </c>
      <c r="I6" s="31">
        <f t="shared" si="1"/>
        <v>0</v>
      </c>
      <c r="J6" s="34">
        <f t="shared" si="2"/>
        <v>0</v>
      </c>
      <c r="L6">
        <v>0</v>
      </c>
      <c r="N6" s="36"/>
      <c r="O6" s="37"/>
      <c r="P6" s="36"/>
      <c r="Q6" s="36"/>
      <c r="R6" s="38"/>
      <c r="S6" s="36"/>
      <c r="T6" s="36"/>
      <c r="U6" s="36"/>
    </row>
    <row r="7" spans="1:21" x14ac:dyDescent="0.2">
      <c r="B7" s="27">
        <v>4</v>
      </c>
      <c r="C7" s="19">
        <v>0</v>
      </c>
      <c r="D7" s="22">
        <v>0</v>
      </c>
      <c r="E7" s="3">
        <v>0</v>
      </c>
      <c r="F7" s="22">
        <v>0</v>
      </c>
      <c r="G7" s="3">
        <v>0</v>
      </c>
      <c r="H7" s="21">
        <f t="shared" si="0"/>
        <v>0</v>
      </c>
      <c r="I7" s="31">
        <f t="shared" si="1"/>
        <v>0</v>
      </c>
      <c r="J7" s="34">
        <f t="shared" si="2"/>
        <v>0</v>
      </c>
      <c r="L7">
        <v>0</v>
      </c>
      <c r="N7" s="36"/>
      <c r="O7" s="37"/>
      <c r="P7" s="36"/>
      <c r="Q7" s="36"/>
      <c r="R7" s="38"/>
      <c r="S7" s="36"/>
      <c r="T7" s="36"/>
      <c r="U7" s="36"/>
    </row>
    <row r="8" spans="1:21" x14ac:dyDescent="0.2">
      <c r="B8" s="27">
        <v>5</v>
      </c>
      <c r="C8" s="19">
        <v>2</v>
      </c>
      <c r="D8" s="22">
        <v>3</v>
      </c>
      <c r="E8" s="3">
        <v>100</v>
      </c>
      <c r="F8" s="22">
        <v>1</v>
      </c>
      <c r="G8" s="3">
        <v>80</v>
      </c>
      <c r="H8" s="21">
        <f t="shared" si="0"/>
        <v>4</v>
      </c>
      <c r="I8" s="31">
        <f t="shared" si="1"/>
        <v>95</v>
      </c>
      <c r="J8" s="34">
        <f t="shared" si="2"/>
        <v>190</v>
      </c>
      <c r="L8">
        <f t="shared" ref="L8:L13" si="3">I8*O8</f>
        <v>28.5</v>
      </c>
      <c r="N8" s="36"/>
      <c r="O8" s="37">
        <v>0.3</v>
      </c>
      <c r="P8" s="36">
        <f>O8*10</f>
        <v>3</v>
      </c>
      <c r="Q8" s="38"/>
      <c r="R8" s="38">
        <f>$P$17/P8</f>
        <v>4</v>
      </c>
      <c r="S8" s="36">
        <f>R8/2</f>
        <v>2</v>
      </c>
      <c r="T8" s="36"/>
      <c r="U8" s="36"/>
    </row>
    <row r="9" spans="1:21" x14ac:dyDescent="0.2">
      <c r="B9" s="27">
        <v>6</v>
      </c>
      <c r="C9" s="19">
        <v>2</v>
      </c>
      <c r="D9" s="22">
        <v>0</v>
      </c>
      <c r="E9" s="3">
        <v>0</v>
      </c>
      <c r="F9" s="22">
        <v>1</v>
      </c>
      <c r="G9" s="3">
        <v>80</v>
      </c>
      <c r="H9" s="21">
        <f t="shared" si="0"/>
        <v>1</v>
      </c>
      <c r="I9" s="31">
        <f t="shared" si="1"/>
        <v>80</v>
      </c>
      <c r="J9" s="34">
        <f t="shared" si="2"/>
        <v>160</v>
      </c>
      <c r="L9">
        <f t="shared" si="3"/>
        <v>24</v>
      </c>
      <c r="N9" s="36"/>
      <c r="O9" s="37">
        <v>0.3</v>
      </c>
      <c r="P9" s="36">
        <f>O9*10</f>
        <v>3</v>
      </c>
      <c r="Q9" s="38"/>
      <c r="R9" s="38">
        <f>$P$17/P9</f>
        <v>4</v>
      </c>
      <c r="S9" s="36">
        <f>R9/2</f>
        <v>2</v>
      </c>
      <c r="T9" s="38">
        <f>R8+R9</f>
        <v>8</v>
      </c>
      <c r="U9" s="36"/>
    </row>
    <row r="10" spans="1:21" x14ac:dyDescent="0.2">
      <c r="B10" s="27">
        <v>7</v>
      </c>
      <c r="C10" s="19">
        <v>0</v>
      </c>
      <c r="D10" s="22">
        <v>0</v>
      </c>
      <c r="E10" s="3">
        <v>0</v>
      </c>
      <c r="F10" s="22">
        <v>0</v>
      </c>
      <c r="G10" s="3">
        <v>0</v>
      </c>
      <c r="H10" s="21">
        <f t="shared" si="0"/>
        <v>0</v>
      </c>
      <c r="I10" s="31">
        <f t="shared" si="1"/>
        <v>0</v>
      </c>
      <c r="J10" s="34">
        <f t="shared" si="2"/>
        <v>0</v>
      </c>
      <c r="L10">
        <f t="shared" si="3"/>
        <v>0</v>
      </c>
      <c r="N10" s="36"/>
      <c r="O10" s="37"/>
      <c r="P10" s="36"/>
      <c r="Q10" s="36"/>
      <c r="R10" s="38"/>
      <c r="S10" s="36"/>
      <c r="T10" s="36"/>
      <c r="U10" s="36"/>
    </row>
    <row r="11" spans="1:21" x14ac:dyDescent="0.2">
      <c r="B11" s="27">
        <v>8</v>
      </c>
      <c r="C11" s="19">
        <v>0</v>
      </c>
      <c r="D11" s="22">
        <v>0</v>
      </c>
      <c r="E11" s="3">
        <v>0</v>
      </c>
      <c r="F11" s="22">
        <v>0</v>
      </c>
      <c r="G11" s="3">
        <v>0</v>
      </c>
      <c r="H11" s="21">
        <f t="shared" si="0"/>
        <v>0</v>
      </c>
      <c r="I11" s="31">
        <f t="shared" si="1"/>
        <v>0</v>
      </c>
      <c r="J11" s="34">
        <f t="shared" si="2"/>
        <v>0</v>
      </c>
      <c r="L11">
        <f t="shared" si="3"/>
        <v>0</v>
      </c>
      <c r="N11" s="36"/>
      <c r="O11" s="37"/>
      <c r="P11" s="36"/>
      <c r="Q11" s="36"/>
      <c r="R11" s="38"/>
      <c r="S11" s="36"/>
      <c r="T11" s="36"/>
      <c r="U11" s="36"/>
    </row>
    <row r="12" spans="1:21" x14ac:dyDescent="0.2">
      <c r="B12" s="27">
        <v>9</v>
      </c>
      <c r="C12" s="19">
        <v>0</v>
      </c>
      <c r="D12" s="22">
        <v>0</v>
      </c>
      <c r="E12" s="3">
        <v>0</v>
      </c>
      <c r="F12" s="22">
        <v>0</v>
      </c>
      <c r="G12" s="3">
        <v>0</v>
      </c>
      <c r="H12" s="21">
        <f t="shared" si="0"/>
        <v>0</v>
      </c>
      <c r="I12" s="31">
        <f t="shared" si="1"/>
        <v>0</v>
      </c>
      <c r="J12" s="34">
        <f t="shared" si="2"/>
        <v>0</v>
      </c>
      <c r="L12">
        <f t="shared" si="3"/>
        <v>0</v>
      </c>
      <c r="N12" s="36"/>
      <c r="O12" s="37"/>
      <c r="P12" s="36"/>
      <c r="Q12" s="36"/>
      <c r="R12" s="38"/>
      <c r="S12" s="36"/>
      <c r="T12" s="36"/>
      <c r="U12" s="36"/>
    </row>
    <row r="13" spans="1:21" x14ac:dyDescent="0.2">
      <c r="B13" s="27">
        <v>10</v>
      </c>
      <c r="C13" s="19">
        <v>3</v>
      </c>
      <c r="D13" s="22">
        <v>1</v>
      </c>
      <c r="E13" s="3">
        <v>100</v>
      </c>
      <c r="F13" s="22">
        <v>1</v>
      </c>
      <c r="G13" s="3">
        <v>90</v>
      </c>
      <c r="H13" s="21">
        <f t="shared" si="0"/>
        <v>2</v>
      </c>
      <c r="I13" s="31">
        <f t="shared" si="1"/>
        <v>95</v>
      </c>
      <c r="J13" s="34">
        <f t="shared" si="2"/>
        <v>285</v>
      </c>
      <c r="L13">
        <f t="shared" si="3"/>
        <v>38</v>
      </c>
      <c r="N13" s="36"/>
      <c r="O13" s="37">
        <v>0.4</v>
      </c>
      <c r="P13" s="36">
        <f>O13*10</f>
        <v>4</v>
      </c>
      <c r="Q13" s="38"/>
      <c r="R13" s="38">
        <f>(P13-P9) + (P13-P8) +R9</f>
        <v>6</v>
      </c>
      <c r="S13" s="36">
        <f>R13/2</f>
        <v>3</v>
      </c>
      <c r="T13" s="36">
        <f>O9*T9/O13</f>
        <v>5.9999999999999991</v>
      </c>
      <c r="U13" s="36"/>
    </row>
    <row r="14" spans="1:21" ht="17" thickBot="1" x14ac:dyDescent="0.25">
      <c r="A14" t="s">
        <v>70</v>
      </c>
      <c r="B14" s="28" t="s">
        <v>69</v>
      </c>
      <c r="C14" s="20">
        <f>SUM(C4:C13)</f>
        <v>7</v>
      </c>
      <c r="D14" s="18"/>
      <c r="E14" s="18"/>
      <c r="F14" s="18"/>
      <c r="G14" s="18"/>
      <c r="H14" s="29"/>
      <c r="I14" s="32">
        <f>SUM(J4:J13)/C14</f>
        <v>90.714285714285708</v>
      </c>
      <c r="L14">
        <f>SUM(L4:L13)</f>
        <v>90.5</v>
      </c>
      <c r="N14" s="36"/>
      <c r="O14" s="37"/>
      <c r="P14" s="36"/>
      <c r="Q14" s="36"/>
      <c r="R14" s="38"/>
      <c r="S14" s="36"/>
      <c r="T14" s="36"/>
      <c r="U14" s="36"/>
    </row>
    <row r="15" spans="1:21" x14ac:dyDescent="0.2">
      <c r="N15" s="36" t="s">
        <v>72</v>
      </c>
      <c r="O15" s="37">
        <f>MIN(O4:O13)</f>
        <v>0.3</v>
      </c>
      <c r="P15" s="36">
        <f>O15*10</f>
        <v>3</v>
      </c>
      <c r="Q15" s="36"/>
      <c r="R15" s="38"/>
      <c r="S15" s="36"/>
      <c r="T15" s="36"/>
      <c r="U15" s="36"/>
    </row>
    <row r="16" spans="1:21" x14ac:dyDescent="0.2">
      <c r="N16" s="36" t="s">
        <v>73</v>
      </c>
      <c r="O16" s="37">
        <f>MAX(O4:O13)</f>
        <v>0.4</v>
      </c>
      <c r="P16" s="36">
        <f>O16*10</f>
        <v>4</v>
      </c>
      <c r="Q16" s="36"/>
      <c r="R16" s="38"/>
      <c r="S16" s="36"/>
      <c r="T16" s="36"/>
      <c r="U16" s="36"/>
    </row>
    <row r="17" spans="2:21" x14ac:dyDescent="0.2">
      <c r="B17" s="3" t="s">
        <v>75</v>
      </c>
      <c r="N17" s="36"/>
      <c r="O17" s="38"/>
      <c r="P17" s="36">
        <f>P15*P16</f>
        <v>12</v>
      </c>
      <c r="Q17" s="36"/>
      <c r="R17" s="38"/>
      <c r="S17" s="36"/>
      <c r="T17" s="36"/>
      <c r="U17" s="36"/>
    </row>
    <row r="18" spans="2:21" x14ac:dyDescent="0.2">
      <c r="B18" s="3" t="s">
        <v>76</v>
      </c>
      <c r="C18" s="3" t="s">
        <v>79</v>
      </c>
      <c r="N18" s="35"/>
      <c r="Q18" s="35"/>
    </row>
    <row r="19" spans="2:21" x14ac:dyDescent="0.2">
      <c r="B19" s="3" t="s">
        <v>77</v>
      </c>
      <c r="Q19" s="35"/>
    </row>
    <row r="20" spans="2:21" x14ac:dyDescent="0.2">
      <c r="B20" s="3" t="s">
        <v>78</v>
      </c>
      <c r="D20" s="3" t="s">
        <v>80</v>
      </c>
      <c r="Q20" s="35"/>
    </row>
    <row r="21" spans="2:21" x14ac:dyDescent="0.2">
      <c r="Q21" s="35"/>
    </row>
    <row r="22" spans="2:21" x14ac:dyDescent="0.2">
      <c r="G22" s="39" t="s">
        <v>74</v>
      </c>
      <c r="H22" s="39"/>
      <c r="I22" s="39"/>
      <c r="J22" s="39"/>
      <c r="K22" s="39"/>
      <c r="L22" s="39"/>
    </row>
  </sheetData>
  <mergeCells count="1">
    <mergeCell ref="G22:L2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2018-02-06T00:29:32Z</dcterms:created>
  <dcterms:modified xsi:type="dcterms:W3CDTF">2018-03-22T02:30:05Z</dcterms:modified>
</cp:coreProperties>
</file>